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hlíková\Desktop\Rozpočet Tomáš\tyršova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401 - Veřejné osvětlení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Komunikace a zpe...'!$C$86:$K$257</definedName>
    <definedName name="_xlnm.Print_Area" localSheetId="1">'SO 101 - Komunikace a zpe...'!$C$4:$J$39,'SO 101 - Komunikace a zpe...'!$C$45:$J$68,'SO 101 - Komunikace a zpe...'!$C$74:$K$257</definedName>
    <definedName name="_xlnm.Print_Titles" localSheetId="1">'SO 101 - Komunikace a zpe...'!$86:$86</definedName>
    <definedName name="_xlnm._FilterDatabase" localSheetId="2" hidden="1">'SO401 - Veřejné osvětlení'!$C$80:$K$84</definedName>
    <definedName name="_xlnm.Print_Area" localSheetId="2">'SO401 - Veřejné osvětlení'!$C$4:$J$39,'SO401 - Veřejné osvětlení'!$C$45:$J$62,'SO401 - Veřejné osvětlení'!$C$68:$K$84</definedName>
    <definedName name="_xlnm.Print_Titles" localSheetId="2">'SO401 - Veřejné osvětlení'!$80:$80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J249"/>
  <c r="BK188"/>
  <c r="BK158"/>
  <c r="J102"/>
  <c r="J242"/>
  <c r="J172"/>
  <c r="J107"/>
  <c r="J228"/>
  <c r="BK166"/>
  <c r="BK231"/>
  <c r="J182"/>
  <c r="J99"/>
  <c r="J247"/>
  <c r="J202"/>
  <c r="BK184"/>
  <c r="J162"/>
  <c r="J136"/>
  <c r="J112"/>
  <c r="J236"/>
  <c r="BK170"/>
  <c r="BK112"/>
  <c i="1" r="AS54"/>
  <c i="2" r="J184"/>
  <c r="BK96"/>
  <c r="J150"/>
  <c r="BK102"/>
  <c r="J208"/>
  <c r="J142"/>
  <c r="BK251"/>
  <c r="J164"/>
  <c i="3" r="F34"/>
  <c i="1" r="BA56"/>
  <c i="2" r="BK194"/>
  <c r="BK172"/>
  <c r="J144"/>
  <c r="J252"/>
  <c r="BK234"/>
  <c r="J163"/>
  <c r="BK90"/>
  <c r="J211"/>
  <c r="J147"/>
  <c r="BK222"/>
  <c r="BK165"/>
  <c i="3" r="BK84"/>
  <c i="2" r="BK219"/>
  <c r="J198"/>
  <c r="J165"/>
  <c r="J130"/>
  <c r="J90"/>
  <c r="J231"/>
  <c r="BK187"/>
  <c r="BK142"/>
  <c r="J251"/>
  <c r="J204"/>
  <c r="BK141"/>
  <c r="J214"/>
  <c r="BK162"/>
  <c i="3" r="J84"/>
  <c i="2" r="BK225"/>
  <c r="J190"/>
  <c r="BK177"/>
  <c r="J161"/>
  <c r="BK124"/>
  <c r="J96"/>
  <c r="J244"/>
  <c r="J177"/>
  <c r="BK133"/>
  <c r="J196"/>
  <c r="J158"/>
  <c r="BK242"/>
  <c r="BK198"/>
  <c r="BK159"/>
  <c i="3" r="F36"/>
  <c i="1" r="BC56"/>
  <c i="2" r="J248"/>
  <c r="BK171"/>
  <c r="J110"/>
  <c r="BK212"/>
  <c r="J170"/>
  <c r="BK105"/>
  <c r="J222"/>
  <c r="J187"/>
  <c r="BK161"/>
  <c r="BK107"/>
  <c r="BK247"/>
  <c r="BK190"/>
  <c r="J141"/>
  <c r="J250"/>
  <c r="BK175"/>
  <c r="BK136"/>
  <c r="BK209"/>
  <c r="BK155"/>
  <c i="3" r="F37"/>
  <c i="1" r="BD56"/>
  <c i="2" r="J234"/>
  <c r="BK182"/>
  <c r="J119"/>
  <c r="BK249"/>
  <c r="J212"/>
  <c r="BK121"/>
  <c r="J240"/>
  <c r="J173"/>
  <c r="J124"/>
  <c r="J194"/>
  <c r="BK147"/>
  <c i="3" r="F35"/>
  <c i="1" r="BB56"/>
  <c i="2" r="BK250"/>
  <c r="J192"/>
  <c r="J105"/>
  <c r="J207"/>
  <c r="J168"/>
  <c r="J121"/>
  <c r="J219"/>
  <c r="J116"/>
  <c r="J166"/>
  <c r="BK110"/>
  <c r="BK216"/>
  <c r="BK163"/>
  <c r="BK240"/>
  <c r="BK192"/>
  <c r="J133"/>
  <c r="BK248"/>
  <c r="BK203"/>
  <c r="BK168"/>
  <c r="BK127"/>
  <c r="J254"/>
  <c r="J203"/>
  <c r="BK116"/>
  <c r="BK254"/>
  <c r="BK202"/>
  <c r="BK99"/>
  <c r="BK196"/>
  <c r="BK139"/>
  <c r="BK204"/>
  <c r="J175"/>
  <c r="BK150"/>
  <c r="BK253"/>
  <c r="J156"/>
  <c r="BK255"/>
  <c r="J209"/>
  <c r="J159"/>
  <c r="BK93"/>
  <c r="BK201"/>
  <c r="BK119"/>
  <c r="BK252"/>
  <c r="BK211"/>
  <c r="J171"/>
  <c r="J153"/>
  <c r="J257"/>
  <c r="J225"/>
  <c r="J155"/>
  <c r="BK214"/>
  <c r="J139"/>
  <c r="J255"/>
  <c r="BK208"/>
  <c r="BK144"/>
  <c r="BK180"/>
  <c r="J127"/>
  <c r="J253"/>
  <c r="J201"/>
  <c r="BK130"/>
  <c r="BK207"/>
  <c r="BK153"/>
  <c r="BK257"/>
  <c r="J216"/>
  <c r="J180"/>
  <c r="BK156"/>
  <c r="J93"/>
  <c r="BK228"/>
  <c r="BK173"/>
  <c r="J109"/>
  <c r="BK236"/>
  <c r="BK164"/>
  <c r="BK244"/>
  <c r="J188"/>
  <c r="BK109"/>
  <c l="1" r="P89"/>
  <c r="R89"/>
  <c r="P115"/>
  <c r="BK152"/>
  <c r="J152"/>
  <c r="J63"/>
  <c r="BK174"/>
  <c r="J174"/>
  <c r="J64"/>
  <c r="T174"/>
  <c r="R218"/>
  <c r="R239"/>
  <c r="BK115"/>
  <c r="J115"/>
  <c r="J62"/>
  <c r="T115"/>
  <c r="R152"/>
  <c r="P174"/>
  <c r="BK218"/>
  <c r="J218"/>
  <c r="J65"/>
  <c r="T218"/>
  <c r="P239"/>
  <c r="T239"/>
  <c r="P246"/>
  <c r="T246"/>
  <c r="BK89"/>
  <c r="J89"/>
  <c r="J61"/>
  <c r="T89"/>
  <c r="R115"/>
  <c r="P152"/>
  <c r="T152"/>
  <c r="R174"/>
  <c r="P218"/>
  <c r="BK239"/>
  <c r="J239"/>
  <c r="J66"/>
  <c r="BK246"/>
  <c r="J246"/>
  <c r="J67"/>
  <c r="R246"/>
  <c i="3" r="BK83"/>
  <c r="J83"/>
  <c r="J61"/>
  <c r="E48"/>
  <c r="J52"/>
  <c r="F55"/>
  <c r="BE84"/>
  <c i="2" r="J52"/>
  <c r="E77"/>
  <c r="F84"/>
  <c r="BE90"/>
  <c r="BE93"/>
  <c r="BE99"/>
  <c r="BE121"/>
  <c r="BE124"/>
  <c r="BE156"/>
  <c r="BE166"/>
  <c r="BE168"/>
  <c r="BE171"/>
  <c r="BE172"/>
  <c r="BE173"/>
  <c r="BE175"/>
  <c r="BE177"/>
  <c r="BE187"/>
  <c r="BE192"/>
  <c r="BE208"/>
  <c r="BE225"/>
  <c r="BE228"/>
  <c r="BE250"/>
  <c r="BE251"/>
  <c r="BE252"/>
  <c r="BE96"/>
  <c r="BE105"/>
  <c r="BE107"/>
  <c r="BE109"/>
  <c r="BE110"/>
  <c r="BE130"/>
  <c r="BE142"/>
  <c r="BE147"/>
  <c r="BE155"/>
  <c r="BE161"/>
  <c r="BE180"/>
  <c r="BE182"/>
  <c r="BE184"/>
  <c r="BE188"/>
  <c r="BE196"/>
  <c r="BE202"/>
  <c r="BE214"/>
  <c r="BE222"/>
  <c r="BE231"/>
  <c r="BE244"/>
  <c r="BE127"/>
  <c r="BE133"/>
  <c r="BE136"/>
  <c r="BE139"/>
  <c r="BE150"/>
  <c r="BE158"/>
  <c r="BE159"/>
  <c r="BE163"/>
  <c r="BE170"/>
  <c r="BE194"/>
  <c r="BE201"/>
  <c r="BE203"/>
  <c r="BE207"/>
  <c r="BE209"/>
  <c r="BE216"/>
  <c r="BE219"/>
  <c r="BE249"/>
  <c r="BE253"/>
  <c r="BE254"/>
  <c r="BE255"/>
  <c r="BE102"/>
  <c r="BE112"/>
  <c r="BE116"/>
  <c r="BE119"/>
  <c r="BE141"/>
  <c r="BE144"/>
  <c r="BE153"/>
  <c r="BE162"/>
  <c r="BE164"/>
  <c r="BE165"/>
  <c r="BE190"/>
  <c r="BE198"/>
  <c r="BE204"/>
  <c r="BE211"/>
  <c r="BE212"/>
  <c r="BE234"/>
  <c r="BE236"/>
  <c r="BE240"/>
  <c r="BE242"/>
  <c r="BE247"/>
  <c r="BE248"/>
  <c r="BE257"/>
  <c r="F35"/>
  <c i="1" r="BB55"/>
  <c r="BB54"/>
  <c r="W31"/>
  <c i="2" r="F36"/>
  <c i="1" r="BC55"/>
  <c r="BC54"/>
  <c r="W32"/>
  <c i="2" r="J34"/>
  <c i="1" r="AW55"/>
  <c i="2" r="F37"/>
  <c i="1" r="BD55"/>
  <c r="BD54"/>
  <c r="W33"/>
  <c i="3" r="J33"/>
  <c i="1" r="AV56"/>
  <c i="3" r="J34"/>
  <c i="1" r="AW56"/>
  <c i="2" r="F34"/>
  <c i="1" r="BA55"/>
  <c r="BA54"/>
  <c r="AW54"/>
  <c r="AK30"/>
  <c i="2" l="1" r="R88"/>
  <c r="R87"/>
  <c r="T88"/>
  <c r="T87"/>
  <c r="P88"/>
  <c r="P87"/>
  <c i="1" r="AU55"/>
  <c i="2" r="BK88"/>
  <c r="J88"/>
  <c r="J60"/>
  <c i="3" r="BK82"/>
  <c r="J82"/>
  <c r="J60"/>
  <c i="2" r="F33"/>
  <c i="1" r="AZ55"/>
  <c r="AX54"/>
  <c i="3" r="F33"/>
  <c i="1" r="AZ56"/>
  <c r="AY54"/>
  <c r="AT56"/>
  <c r="W30"/>
  <c i="2" r="J33"/>
  <c i="1" r="AV55"/>
  <c r="AT55"/>
  <c r="AU54"/>
  <c i="2" l="1" r="BK87"/>
  <c r="J87"/>
  <c r="J59"/>
  <c i="3" r="BK81"/>
  <c r="J81"/>
  <c r="J59"/>
  <c i="1" r="AZ54"/>
  <c r="W29"/>
  <c i="3" l="1" r="J30"/>
  <c i="1" r="AG56"/>
  <c i="2" r="J30"/>
  <c i="1" r="AG55"/>
  <c r="AV54"/>
  <c r="AK29"/>
  <c i="3" l="1" r="J39"/>
  <c i="2" r="J39"/>
  <c i="1" r="AN56"/>
  <c r="AN55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<sst xmlns="http://schemas.openxmlformats.org/spreadsheetml/2006/main">
  <si>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</si>
  <si>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</si>
  <si>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</si>
  <si>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</si>
  <si>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</si>
  <si>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{25a3c322-ee22-4fb9-9b10-d8b58c4d8554}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</si>
  <si>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</si>
  <si>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</si>
  <si>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</si>
  <si>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</si>
  <si>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</si>
  <si>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</si>
  <si>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</si>
  <si>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</si>
  <si>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173-22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</si>
  <si>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</si>
  <si>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</si>
  <si>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části komunikace v ulici Tyršova</t>
  </si>
  <si>
    <t>KSO:</t>
  </si>
  <si>
    <t/>
  </si>
  <si>
    <t>CC-CZ:</t>
  </si>
  <si>
    <t>Místo:</t>
  </si>
  <si>
    <t>Kutná Hora</t>
  </si>
  <si>
    <t>Datum:</t>
  </si>
  <si>
    <t>31. 7. 2023</t>
  </si>
  <si>
    <t>Zadavatel:</t>
  </si>
  <si>
    <t>IČ:</t>
  </si>
  <si>
    <t>Město Kutná Hora</t>
  </si>
  <si>
    <t>DIČ:</t>
  </si>
  <si>
    <t>Uchazeč:</t>
  </si>
  <si>
    <t>Vyplň údaj</t>
  </si>
  <si>
    <t>Projektant:</t>
  </si>
  <si>
    <t>Ing. Tomáš Pospíšil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</si>
  <si>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</si>
  <si>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</si>
  <si>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</si>
  <si>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</si>
  <si>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</si>
  <si>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</si>
  <si>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</si>
  <si>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</si>
  <si>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</si>
  <si>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</si>
  <si>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</si>
  <si>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</si>
  <si>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</si>
  <si>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</si>
  <si>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</si>
  <si>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</si>
  <si>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</si>
  <si>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</si>
  <si>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</si>
  <si>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</si>
  <si>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</si>
  <si>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</si>
  <si>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</si>
  <si>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</si>
  <si>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</si>
  <si>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</si>
  <si>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</si>
  <si>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</si>
  <si>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</si>
  <si>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</si>
  <si>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</si>
  <si>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</si>
  <si>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</si>
  <si>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</si>
  <si>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</si>
  <si>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</si>
  <si>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</si>
  <si>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</si>
  <si>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</si>
  <si>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</si>
  <si>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</si>
  <si>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</si>
  <si>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</si>
  <si>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</si>
  <si>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</si>
  <si>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</si>
  <si>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</si>
  <si>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{ffad6f53-154a-47e2-9056-6832a3e19076}</t>
  </si>
  <si>
    <t>2</t>
  </si>
  <si>
    <t>SO401</t>
  </si>
  <si>
    <t>Veřejné osvětlení</t>
  </si>
  <si>
    <t>{40f4e34e-3f29-407a-b88f-f7b8234b9cd5}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</si>
  <si>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</si>
  <si>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</si>
  <si>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</si>
  <si>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</si>
  <si>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</si>
  <si>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</si>
  <si>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</si>
  <si>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</si>
  <si>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</si>
  <si>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</si>
  <si>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</si>
  <si>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</si>
  <si>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</si>
  <si>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</si>
  <si>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</si>
  <si>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</si>
  <si>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</si>
  <si>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</si>
  <si>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</si>
  <si>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</si>
  <si>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</si>
  <si>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</si>
  <si>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</si>
  <si>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</si>
  <si>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</si>
  <si>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</si>
  <si>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</si>
  <si>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</si>
  <si>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</si>
  <si>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</si>
  <si>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</si>
  <si>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</si>
  <si>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</si>
  <si>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122251105</t>
  </si>
  <si>
    <t>Odkopávky a prokopávky nezapažené strojně v hornině třídy těžitelnosti I skupiny 3 přes 500 do 1 000 m3</t>
  </si>
  <si>
    <t>m3</t>
  </si>
  <si>
    <t>CS ÚRS 2023 02</t>
  </si>
  <si>
    <t>4</t>
  </si>
  <si>
    <t>775546007</t>
  </si>
  <si>
    <t>Online PSC</t>
  </si>
  <si>
    <t>https://podminky.urs.cz/item/CS_URS_2023_02/122251105</t>
  </si>
  <si>
    <t>VV</t>
  </si>
  <si>
    <t>145</t>
  </si>
  <si>
    <t>131151102</t>
  </si>
  <si>
    <t>Hloubení nezapažených jam a zářezů strojně s urovnáním dna do předepsaného profilu a spádu v hornině třídy těžitelnosti I skupiny 1 a 2 přes 20 do 50 m3</t>
  </si>
  <si>
    <t>-788609383</t>
  </si>
  <si>
    <t>https://podminky.urs.cz/item/CS_URS_2023_02/131151102</t>
  </si>
  <si>
    <t>13,5+15"uv+pripojky uv"</t>
  </si>
  <si>
    <t>3</t>
  </si>
  <si>
    <t>132351102</t>
  </si>
  <si>
    <t>Hloubení nezapažených rýh šířky do 800 mm strojně s urovnáním dna do předepsaného profilu a spádu v hornině třídy těžitelnosti II skupiny 4 přes 20 do 50 m3</t>
  </si>
  <si>
    <t>1158377290</t>
  </si>
  <si>
    <t>https://podminky.urs.cz/item/CS_URS_2023_02/132351102</t>
  </si>
  <si>
    <t>"trativody"21,6</t>
  </si>
  <si>
    <t>174151101</t>
  </si>
  <si>
    <t>Zásyp sypaninou z jakékoliv horniny strojně s uložením výkopku ve vrstvách se zhutněním jam, šachet, rýh nebo kolem objektů v těchto vykopávkách</t>
  </si>
  <si>
    <t>-1208802312</t>
  </si>
  <si>
    <t>https://podminky.urs.cz/item/CS_URS_2023_02/174151101</t>
  </si>
  <si>
    <t>15+13,5</t>
  </si>
  <si>
    <t>5</t>
  </si>
  <si>
    <t>181006112</t>
  </si>
  <si>
    <t>Rozprostření zemin schopných zúrodnění v rovině a ve sklonu do 1:5, tloušťka vrstvy přes 0,10 do 0,15 m</t>
  </si>
  <si>
    <t>m2</t>
  </si>
  <si>
    <t>1958120488</t>
  </si>
  <si>
    <t>https://podminky.urs.cz/item/CS_URS_2023_02/181006112</t>
  </si>
  <si>
    <t>135</t>
  </si>
  <si>
    <t>6</t>
  </si>
  <si>
    <t>M</t>
  </si>
  <si>
    <t>10364100</t>
  </si>
  <si>
    <t>zemina pro terénní úpravy - tříděná</t>
  </si>
  <si>
    <t>t</t>
  </si>
  <si>
    <t>8</t>
  </si>
  <si>
    <t>-551022053</t>
  </si>
  <si>
    <t>135*2*0,1</t>
  </si>
  <si>
    <t>7</t>
  </si>
  <si>
    <t>181411131</t>
  </si>
  <si>
    <t>Založení trávníku na půdě předem připravené plochy do 1000 m2 výsevem včetně utažení parkového v rovině nebo na svahu do 1:5</t>
  </si>
  <si>
    <t>1670688330</t>
  </si>
  <si>
    <t>https://podminky.urs.cz/item/CS_URS_2023_02/181411131</t>
  </si>
  <si>
    <t>00572410</t>
  </si>
  <si>
    <t>osivo směs travní parková</t>
  </si>
  <si>
    <t>kg</t>
  </si>
  <si>
    <t>626716477</t>
  </si>
  <si>
    <t>9</t>
  </si>
  <si>
    <t>181912111</t>
  </si>
  <si>
    <t>Úprava pláně vyrovnáním výškových rozdílů ručně v hornině třídy těžitelnosti I skupiny 3 bez zhutnění</t>
  </si>
  <si>
    <t>129652999</t>
  </si>
  <si>
    <t>https://podminky.urs.cz/item/CS_URS_2023_02/181912111</t>
  </si>
  <si>
    <t>10</t>
  </si>
  <si>
    <t>181951112</t>
  </si>
  <si>
    <t>Úprava pláně vyrovnáním výškových rozdílů strojně v hornině třídy těžitelnosti I, skupiny 1 až 3 se zhutněním</t>
  </si>
  <si>
    <t>-773108715</t>
  </si>
  <si>
    <t>https://podminky.urs.cz/item/CS_URS_2023_02/181951112</t>
  </si>
  <si>
    <t>1094,5+41+224,7+129</t>
  </si>
  <si>
    <t>Komunikace pozemní</t>
  </si>
  <si>
    <t>11</t>
  </si>
  <si>
    <t>564851111</t>
  </si>
  <si>
    <t>Podklad ze štěrkodrti ŠD s rozprostřením a zhutněním plochy přes 100 m2, po zhutnění tl. 150 mm</t>
  </si>
  <si>
    <t>-845650892</t>
  </si>
  <si>
    <t>https://podminky.urs.cz/item/CS_URS_2023_02/564851111</t>
  </si>
  <si>
    <t>2*1,03*(1094,5+30*0,5)"komunikace"+224,7*1,03"chodnik bet.dl"+41*1,03"chodnik asf."</t>
  </si>
  <si>
    <t>66</t>
  </si>
  <si>
    <t>565125101</t>
  </si>
  <si>
    <t>Asfaltový beton vrstva podkladní ACP 16 (obalované kamenivo střednězrnné - OKS) s rozprostřením a zhutněním v pruhu šířky do 1,5 m, po zhutnění tl. 40 mm</t>
  </si>
  <si>
    <t>80213793</t>
  </si>
  <si>
    <t>https://podminky.urs.cz/item/CS_URS_2023_02/565125101</t>
  </si>
  <si>
    <t>12</t>
  </si>
  <si>
    <t>573191111</t>
  </si>
  <si>
    <t>Postřik infiltrační kationaktivní emulzí v množství 1,00 kg/m2</t>
  </si>
  <si>
    <t>-604016260</t>
  </si>
  <si>
    <t>https://podminky.urs.cz/item/CS_URS_2023_02/573191111</t>
  </si>
  <si>
    <t>1094,5+30*0,5+41</t>
  </si>
  <si>
    <t>13</t>
  </si>
  <si>
    <t>573231108</t>
  </si>
  <si>
    <t>Postřik spojovací PS bez posypu kamenivem ze silniční emulze, v množství 0,50 kg/m2</t>
  </si>
  <si>
    <t>-849590811</t>
  </si>
  <si>
    <t>https://podminky.urs.cz/item/CS_URS_2023_02/573231108</t>
  </si>
  <si>
    <t>2*1094,5+30+(30*0,75)+41</t>
  </si>
  <si>
    <t>14</t>
  </si>
  <si>
    <t>577134111</t>
  </si>
  <si>
    <t>Asfaltový beton vrstva obrusná ACO 11 (ABS) s rozprostřením a se zhutněním z nemodifikovaného asfaltu v pruhu šířky do 3 m tř. I, po zhutnění tl. 40 mm</t>
  </si>
  <si>
    <t>-345547952</t>
  </si>
  <si>
    <t>https://podminky.urs.cz/item/CS_URS_2023_02/577134111</t>
  </si>
  <si>
    <t>1094,5"komunikace"+30"zazubeni"+41"chodnik"</t>
  </si>
  <si>
    <t>57</t>
  </si>
  <si>
    <t>577155132</t>
  </si>
  <si>
    <t>Asfaltový beton vrstva ložní ACL 16 (ABH) s rozprostřením a zhutněním z modifikovaného asfaltu v pruhu šířky přes 1,5 do 3 m, po zhutnění tl. 60 mm</t>
  </si>
  <si>
    <t>-912539627</t>
  </si>
  <si>
    <t>https://podminky.urs.cz/item/CS_URS_2023_02/577155132</t>
  </si>
  <si>
    <t>1094,5+0,75*30</t>
  </si>
  <si>
    <t>58</t>
  </si>
  <si>
    <t>565135111</t>
  </si>
  <si>
    <t>Asfaltový beton vrstva podkladní ACP 16 (obalované kamenivo střednězrnné - OKS) s rozprostřením a zhutněním v pruhu šířky přes 1,5 do 3 m, po zhutnění tl. 50 mm</t>
  </si>
  <si>
    <t>2119567773</t>
  </si>
  <si>
    <t>https://podminky.urs.cz/item/CS_URS_2023_02/565135111</t>
  </si>
  <si>
    <t>1094,5+30*0,5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</si>
  <si>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</si>
  <si>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</si>
  <si>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956025074</t>
  </si>
  <si>
    <t>https://podminky.urs.cz/item/CS_URS_2023_02/596211112</t>
  </si>
  <si>
    <t>224,7"chodnik"</t>
  </si>
  <si>
    <t>16</t>
  </si>
  <si>
    <t>59245018</t>
  </si>
  <si>
    <t>dlažba tvar obdélník betonová 200x100x60mm přírodní</t>
  </si>
  <si>
    <t>-1698532588</t>
  </si>
  <si>
    <t>224,7</t>
  </si>
  <si>
    <t>65</t>
  </si>
  <si>
    <t>R00004</t>
  </si>
  <si>
    <t>Dlažba s podélnou drážkou - vodící linie</t>
  </si>
  <si>
    <t>1797233659</t>
  </si>
  <si>
    <t>17</t>
  </si>
  <si>
    <t>59245226</t>
  </si>
  <si>
    <t>dlažba tvar obdélník betonová pro nevidomé 200x100x80mm barevná</t>
  </si>
  <si>
    <t>-1815426627</t>
  </si>
  <si>
    <t>35</t>
  </si>
  <si>
    <t>59</t>
  </si>
  <si>
    <t>564871111</t>
  </si>
  <si>
    <t>Podklad ze štěrkodrti ŠD s rozprostřením a zhutněním plochy přes 100 m2, po zhutnění tl. 250 mm</t>
  </si>
  <si>
    <t>107411961</t>
  </si>
  <si>
    <t>https://podminky.urs.cz/item/CS_URS_2023_02/564871111</t>
  </si>
  <si>
    <t>86+35+8</t>
  </si>
  <si>
    <t>18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</si>
  <si>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</si>
  <si>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</si>
  <si>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-835875922</t>
  </si>
  <si>
    <t>https://podminky.urs.cz/item/CS_URS_2023_02/596212213</t>
  </si>
  <si>
    <t>19</t>
  </si>
  <si>
    <t>59245020</t>
  </si>
  <si>
    <t>dlažba tvar obdélník betonová 200x100x80mm přírodní</t>
  </si>
  <si>
    <t>1117734639</t>
  </si>
  <si>
    <t>86</t>
  </si>
  <si>
    <t>Trubní vedení</t>
  </si>
  <si>
    <t>60</t>
  </si>
  <si>
    <t>871350410</t>
  </si>
  <si>
    <t>Montáž kanalizačního potrubí z plastů z polypropylenu PP korugovaného nebo žebrovaného SN 10 DN 200</t>
  </si>
  <si>
    <t>m</t>
  </si>
  <si>
    <t>-1482468145</t>
  </si>
  <si>
    <t>https://podminky.urs.cz/item/CS_URS_2023_02/871350410</t>
  </si>
  <si>
    <t>61</t>
  </si>
  <si>
    <t>OSM.770620</t>
  </si>
  <si>
    <t>PPKGEM trouba DN200x6,2/ 500 SN10</t>
  </si>
  <si>
    <t>kus</t>
  </si>
  <si>
    <t>347568552</t>
  </si>
  <si>
    <t>62</t>
  </si>
  <si>
    <t>877350410</t>
  </si>
  <si>
    <t>Montáž tvarovek na kanalizačním plastovém potrubí z polypropylenu PP nebo tvrdého PVC korugovaného nebo žebrovaného kolen DN 200</t>
  </si>
  <si>
    <t>2134220928</t>
  </si>
  <si>
    <t>https://podminky.urs.cz/item/CS_URS_2023_02/877350410</t>
  </si>
  <si>
    <t>63</t>
  </si>
  <si>
    <t>28617347</t>
  </si>
  <si>
    <t>koleno kanalizace PP KG DN 200x90°</t>
  </si>
  <si>
    <t>1067788191</t>
  </si>
  <si>
    <t>20</t>
  </si>
  <si>
    <t>894812615</t>
  </si>
  <si>
    <t>Vyříznutí a utěsnění otvoru ve stěně šachty nebo kanalizace do DN 200</t>
  </si>
  <si>
    <t>-373687161</t>
  </si>
  <si>
    <t>"trativod" 3</t>
  </si>
  <si>
    <t>895941311</t>
  </si>
  <si>
    <t>Zřízení vpusti kanalizační uliční z betonových dílců typ UVB-50</t>
  </si>
  <si>
    <t>403821733</t>
  </si>
  <si>
    <t>22</t>
  </si>
  <si>
    <t>592238221</t>
  </si>
  <si>
    <t xml:space="preserve">vpusť betonová uliční  /dno/ 62,6 x 49,5 x 5 cm </t>
  </si>
  <si>
    <t>391020781</t>
  </si>
  <si>
    <t>23</t>
  </si>
  <si>
    <t>592238541</t>
  </si>
  <si>
    <t xml:space="preserve">skruž betonová pro uliční vpusťs výtokovým otvorem a ZÁPACHOVÝM UZÁVĚREM PVC  45x35x5 cm</t>
  </si>
  <si>
    <t>-1739934037</t>
  </si>
  <si>
    <t>24</t>
  </si>
  <si>
    <t>592238560</t>
  </si>
  <si>
    <t xml:space="preserve">skruž betonová pro uliční vpusť horní  45x19,5x5 cm</t>
  </si>
  <si>
    <t>-43095957</t>
  </si>
  <si>
    <t>25</t>
  </si>
  <si>
    <t>592238600</t>
  </si>
  <si>
    <t xml:space="preserve">skruž betonová pro uliční vpusť středová  45x19,5x5 cm</t>
  </si>
  <si>
    <t>-707602412</t>
  </si>
  <si>
    <t>26</t>
  </si>
  <si>
    <t>592238641</t>
  </si>
  <si>
    <t xml:space="preserve">prstenec betonový pro uliční vpusť vyrovnávací  39x6x6 cm</t>
  </si>
  <si>
    <t>1821178977</t>
  </si>
  <si>
    <t>3"UV"</t>
  </si>
  <si>
    <t>27</t>
  </si>
  <si>
    <t>899211111</t>
  </si>
  <si>
    <t>Osazení litinových mříží s rámem na šachtách tunelové stoky hmotnosti jednotlivě do 50 kg</t>
  </si>
  <si>
    <t>-2073835483</t>
  </si>
  <si>
    <t>https://podminky.urs.cz/item/CS_URS_2023_02/899211111</t>
  </si>
  <si>
    <t>28</t>
  </si>
  <si>
    <t>592238760</t>
  </si>
  <si>
    <t>rám zabetonovaný DIN 19583-9 500/500 mm</t>
  </si>
  <si>
    <t>1008562208</t>
  </si>
  <si>
    <t>29</t>
  </si>
  <si>
    <t>592238751</t>
  </si>
  <si>
    <t xml:space="preserve">koš pozink.  nízký, pro rám 500/300</t>
  </si>
  <si>
    <t>55625393</t>
  </si>
  <si>
    <t>64</t>
  </si>
  <si>
    <t>R00001</t>
  </si>
  <si>
    <t>D+M Napojení DN200 na betonovou rouru stávající kanalizace</t>
  </si>
  <si>
    <t>ks</t>
  </si>
  <si>
    <t>1953275070</t>
  </si>
  <si>
    <t>71</t>
  </si>
  <si>
    <t>R00003</t>
  </si>
  <si>
    <t>D+M Zvýšení stávající šachty včetně nového poklopu</t>
  </si>
  <si>
    <t>337003996</t>
  </si>
  <si>
    <t>Ostatní konstrukce a práce, bourání</t>
  </si>
  <si>
    <t>73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</si>
  <si>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</si>
  <si>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</si>
  <si>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1196682064</t>
  </si>
  <si>
    <t>https://podminky.urs.cz/item/CS_URS_2023_02/113107162</t>
  </si>
  <si>
    <t>72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</si>
  <si>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</si>
  <si>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</si>
  <si>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1172225518</t>
  </si>
  <si>
    <t>https://podminky.urs.cz/item/CS_URS_2023_02/113107224</t>
  </si>
  <si>
    <t>"komunikace"1409,5*1,1+"zlepšení pláně 30%"1409,5*0,3*1,1</t>
  </si>
  <si>
    <t>74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</si>
  <si>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</si>
  <si>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</si>
  <si>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1262538995</t>
  </si>
  <si>
    <t>https://podminky.urs.cz/item/CS_URS_2023_02/113107243</t>
  </si>
  <si>
    <t>75</t>
  </si>
  <si>
    <t>113202111</t>
  </si>
  <si>
    <t>Vytrhání obrub s vybouráním lože, s přemístěním hmot na skládku na vzdálenost do 3 m nebo s naložením na dopravní prostředek z krajníků nebo obrubníků stojatých</t>
  </si>
  <si>
    <t>1072493559</t>
  </si>
  <si>
    <t>https://podminky.urs.cz/item/CS_URS_2023_02/113202111</t>
  </si>
  <si>
    <t>32</t>
  </si>
  <si>
    <t>211971110</t>
  </si>
  <si>
    <t>Zřízení opláštění výplně z geotextilie odvodňovacích žeber nebo trativodů v rýze nebo zářezu se stěnami šikmými o sklonu do 1:2</t>
  </si>
  <si>
    <t>-1870440179</t>
  </si>
  <si>
    <t>https://podminky.urs.cz/item/CS_URS_2023_02/211971110</t>
  </si>
  <si>
    <t>135*1,25</t>
  </si>
  <si>
    <t>33</t>
  </si>
  <si>
    <t>69311080</t>
  </si>
  <si>
    <t>geotextilie netkaná separační, ochranná, filtrační, drenážní PES 200g/m2</t>
  </si>
  <si>
    <t>311153693</t>
  </si>
  <si>
    <t>34</t>
  </si>
  <si>
    <t>212752402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</si>
  <si>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</si>
  <si>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-1506761286</t>
  </si>
  <si>
    <t>https://podminky.urs.cz/item/CS_URS_2023_02/212752402</t>
  </si>
  <si>
    <t>36</t>
  </si>
  <si>
    <t>899331111</t>
  </si>
  <si>
    <t>Výšková úprava uličního vstupu nebo vpusti do 200 mm zvýšením poklopu</t>
  </si>
  <si>
    <t>CS ÚRS 2023 01</t>
  </si>
  <si>
    <t>-228560126</t>
  </si>
  <si>
    <t>https://podminky.urs.cz/item/CS_URS_2023_01/899331111</t>
  </si>
  <si>
    <t>37</t>
  </si>
  <si>
    <t>899431111</t>
  </si>
  <si>
    <t>Výšková úprava uličního vstupu nebo vpusti do 200 mm zvýšením krycího hrnce, šoupěte nebo hydrantu bez úpravy armatur</t>
  </si>
  <si>
    <t>-790312364</t>
  </si>
  <si>
    <t>https://podminky.urs.cz/item/CS_URS_2023_01/899431111</t>
  </si>
  <si>
    <t>38</t>
  </si>
  <si>
    <t>914111111</t>
  </si>
  <si>
    <t>Montáž svislé dopravní značky základní velikosti do 1 m2 objímkami na sloupky nebo konzoly</t>
  </si>
  <si>
    <t>-574610178</t>
  </si>
  <si>
    <t>https://podminky.urs.cz/item/CS_URS_2023_02/914111111</t>
  </si>
  <si>
    <t>39</t>
  </si>
  <si>
    <t>914511112</t>
  </si>
  <si>
    <t>Montáž sloupku dopravních značek délky do 3,5 m do hliníkové patky pro sloupek D 60 mm</t>
  </si>
  <si>
    <t>-925804060</t>
  </si>
  <si>
    <t>https://podminky.urs.cz/item/CS_URS_2023_02/914511112</t>
  </si>
  <si>
    <t>40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</si>
  <si>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</si>
  <si>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</si>
  <si>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570663462</t>
  </si>
  <si>
    <t>https://podminky.urs.cz/item/CS_URS_2023_02/916131213</t>
  </si>
  <si>
    <t>102+216+13</t>
  </si>
  <si>
    <t>41</t>
  </si>
  <si>
    <t>59217026</t>
  </si>
  <si>
    <t>obrubník betonový silniční 500x150x250mm</t>
  </si>
  <si>
    <t>-776566587</t>
  </si>
  <si>
    <t>42</t>
  </si>
  <si>
    <t>59217028</t>
  </si>
  <si>
    <t>obrubník betonový silniční nájezdový 500x150x150mm</t>
  </si>
  <si>
    <t>424723149</t>
  </si>
  <si>
    <t>43</t>
  </si>
  <si>
    <t>59217030</t>
  </si>
  <si>
    <t>obrubník betonový silniční přechodový 1000x150x150-250mm</t>
  </si>
  <si>
    <t>-1509148261</t>
  </si>
  <si>
    <t>67</t>
  </si>
  <si>
    <t>916241213</t>
  </si>
  <si>
    <t>Osazení obrubníku kamenného se zřízením lože, s vyplněním a zatřením spár cementovou maltou stojatého s boční opěrou z betonu prostého, do lože z betonu prostého</t>
  </si>
  <si>
    <t>-1396345925</t>
  </si>
  <si>
    <t>https://podminky.urs.cz/item/CS_URS_2023_02/916241213</t>
  </si>
  <si>
    <t>11,5+15</t>
  </si>
  <si>
    <t>68</t>
  </si>
  <si>
    <t>58380444</t>
  </si>
  <si>
    <t>obrubník kamenný žulový obloukový R 5-10m 250x200mm</t>
  </si>
  <si>
    <t>2101526887</t>
  </si>
  <si>
    <t>69</t>
  </si>
  <si>
    <t>58380001</t>
  </si>
  <si>
    <t>krajník kamenný žulový silniční 130x200x300-800mm</t>
  </si>
  <si>
    <t>-934447331</t>
  </si>
  <si>
    <t>44</t>
  </si>
  <si>
    <t>916331112</t>
  </si>
  <si>
    <t>Osazení zahradního obrubníku betonového s ložem tl. od 50 do 100 mm z betonu prostého tř. C 12/15 s boční opěrou z betonu prostého tř. C 12/15</t>
  </si>
  <si>
    <t>-1948384712</t>
  </si>
  <si>
    <t>https://podminky.urs.cz/item/CS_URS_2023_02/916331112</t>
  </si>
  <si>
    <t>45</t>
  </si>
  <si>
    <t>59217003</t>
  </si>
  <si>
    <t>obrubník betonový zahradní 500x50x250mm</t>
  </si>
  <si>
    <t>1990929086</t>
  </si>
  <si>
    <t>46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</si>
  <si>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</si>
  <si>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</si>
  <si>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466172184</t>
  </si>
  <si>
    <t>https://podminky.urs.cz/item/CS_URS_2023_02/919122122</t>
  </si>
  <si>
    <t>70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</si>
  <si>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</si>
  <si>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</si>
  <si>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887872655</t>
  </si>
  <si>
    <t>https://podminky.urs.cz/item/CS_URS_2023_02/966006211</t>
  </si>
  <si>
    <t>88</t>
  </si>
  <si>
    <t>R00005</t>
  </si>
  <si>
    <t>D+M uložení stávajících kabelů Cetin a ČEZ do chrániček DN40 včetně výkopů a zpětného zásypu</t>
  </si>
  <si>
    <t>24731199</t>
  </si>
  <si>
    <t>158</t>
  </si>
  <si>
    <t>997</t>
  </si>
  <si>
    <t>Přesun sutě</t>
  </si>
  <si>
    <t>77</t>
  </si>
  <si>
    <t>997221551</t>
  </si>
  <si>
    <t>Vodorovná doprava suti bez naložení, ale se složením a s hrubým urovnáním ze sypkých materiálů, na vzdálenost do 1 km</t>
  </si>
  <si>
    <t>2086153506</t>
  </si>
  <si>
    <t>https://podminky.urs.cz/item/CS_URS_2023_01/997221551</t>
  </si>
  <si>
    <t>1391,065</t>
  </si>
  <si>
    <t>78</t>
  </si>
  <si>
    <t>997221559</t>
  </si>
  <si>
    <t>Vodorovná doprava suti bez naložení, ale se složením a s hrubým urovnáním Příplatek k ceně za každý další i započatý 1 km přes 1 km</t>
  </si>
  <si>
    <t>852690663</t>
  </si>
  <si>
    <t>https://podminky.urs.cz/item/CS_URS_2023_01/997221559</t>
  </si>
  <si>
    <t>1391,065*12"skládka Čáslav"</t>
  </si>
  <si>
    <t>79</t>
  </si>
  <si>
    <t>997221571</t>
  </si>
  <si>
    <t>Vodorovná doprava vybouraných hmot bez naložení, ale se složením a s hrubým urovnáním na vzdálenost do 1 km</t>
  </si>
  <si>
    <t>670235687</t>
  </si>
  <si>
    <t>https://podminky.urs.cz/item/CS_URS_2023_01/997221571</t>
  </si>
  <si>
    <t>344,58+5,5</t>
  </si>
  <si>
    <t>80</t>
  </si>
  <si>
    <t>997221579</t>
  </si>
  <si>
    <t>Vodorovná doprava vybouraných hmot bez naložení, ale se složením a s hrubým urovnáním na vzdálenost Příplatek k ceně za každý další i započatý 1 km přes 1 km</t>
  </si>
  <si>
    <t>-634033241</t>
  </si>
  <si>
    <t>https://podminky.urs.cz/item/CS_URS_2023_01/997221579</t>
  </si>
  <si>
    <t>350,08*12"skládka Čáslav"</t>
  </si>
  <si>
    <t>76</t>
  </si>
  <si>
    <t>171201221</t>
  </si>
  <si>
    <t>Poplatek za uložení stavebního odpadu na skládce (skládkovné) zeminy a kamení zatříděného do Katalogu odpadů pod kódem 17 05 04</t>
  </si>
  <si>
    <t>-487879828</t>
  </si>
  <si>
    <t>https://podminky.urs.cz/item/CS_URS_2023_01/171201221</t>
  </si>
  <si>
    <t>1550,45*0,35*2+52,5*0,15*2+145*2</t>
  </si>
  <si>
    <t>83</t>
  </si>
  <si>
    <t>997221861</t>
  </si>
  <si>
    <t>Poplatek za uložení stavebního odpadu na recyklační skládce (skládkovné) z prostého betonu zatříděného do Katalogu odpadů pod kódem 17 01 01</t>
  </si>
  <si>
    <t>-1397948962</t>
  </si>
  <si>
    <t>https://podminky.urs.cz/item/CS_URS_2023_01/997221861</t>
  </si>
  <si>
    <t>84</t>
  </si>
  <si>
    <t>997221875</t>
  </si>
  <si>
    <t>Poplatek za uložení stavebního odpadu na recyklační skládce (skládkovné) asfaltového bez obsahu dehtu zatříděného do Katalogu odpadů pod kódem 17 03 02</t>
  </si>
  <si>
    <t>-890248479</t>
  </si>
  <si>
    <t>https://podminky.urs.cz/item/CS_URS_2023_01/997221875</t>
  </si>
  <si>
    <t>1409,5*2*0,12+52,5*2*0,06</t>
  </si>
  <si>
    <t>998</t>
  </si>
  <si>
    <t>Přesun hmot</t>
  </si>
  <si>
    <t>85</t>
  </si>
  <si>
    <t>998225111</t>
  </si>
  <si>
    <t>Přesun hmot pro komunikace s krytem z kameniva, monolitickým betonovým nebo živičným dopravní vzdálenost do 200 m jakékoliv délky objektu</t>
  </si>
  <si>
    <t>169851132</t>
  </si>
  <si>
    <t>https://podminky.urs.cz/item/CS_URS_2023_02/998225111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</si>
  <si>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</si>
  <si>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</si>
  <si>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216462021</t>
  </si>
  <si>
    <t>https://podminky.urs.cz/item/CS_URS_2023_02/998225194</t>
  </si>
  <si>
    <t>87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</si>
  <si>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</si>
  <si>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</si>
  <si>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-126603937</t>
  </si>
  <si>
    <t>https://podminky.urs.cz/item/CS_URS_2023_02/998225195</t>
  </si>
  <si>
    <t>VRN</t>
  </si>
  <si>
    <t>Vedlejší rozpočtové náklady</t>
  </si>
  <si>
    <t>47</t>
  </si>
  <si>
    <t>012103001</t>
  </si>
  <si>
    <t xml:space="preserve">Geodetické práce před výstavbou - vytyčení stavby </t>
  </si>
  <si>
    <t>Kč</t>
  </si>
  <si>
    <t>1024</t>
  </si>
  <si>
    <t>1663722373</t>
  </si>
  <si>
    <t>48</t>
  </si>
  <si>
    <t>012103002</t>
  </si>
  <si>
    <t>Vytyčení inženýrských sítí</t>
  </si>
  <si>
    <t>-1758749301</t>
  </si>
  <si>
    <t>49</t>
  </si>
  <si>
    <t>012303001</t>
  </si>
  <si>
    <t>Geodetické práce po výstavbě - zaměření skutečného stavu</t>
  </si>
  <si>
    <t>740658162</t>
  </si>
  <si>
    <t>50</t>
  </si>
  <si>
    <t>013254000</t>
  </si>
  <si>
    <t>Dokumentace skutečného provedení stavby</t>
  </si>
  <si>
    <t>132895891</t>
  </si>
  <si>
    <t>51</t>
  </si>
  <si>
    <t>030001000</t>
  </si>
  <si>
    <t>Zařízení staveniště</t>
  </si>
  <si>
    <t>145683381</t>
  </si>
  <si>
    <t>52</t>
  </si>
  <si>
    <t>030001001</t>
  </si>
  <si>
    <t>Zařízení staveniště - DIO</t>
  </si>
  <si>
    <t>-833457074</t>
  </si>
  <si>
    <t>53</t>
  </si>
  <si>
    <t>043002002</t>
  </si>
  <si>
    <t>Kopané sondy pro ověření skutečné polohy sítí</t>
  </si>
  <si>
    <t>267799467</t>
  </si>
  <si>
    <t>54</t>
  </si>
  <si>
    <t>043002003</t>
  </si>
  <si>
    <t>Zkoušky a ostatní měření</t>
  </si>
  <si>
    <t>1606627593</t>
  </si>
  <si>
    <t>55</t>
  </si>
  <si>
    <t>043154000</t>
  </si>
  <si>
    <t>Zkoušky hutnicí</t>
  </si>
  <si>
    <t>348801882</t>
  </si>
  <si>
    <t>https://podminky.urs.cz/item/CS_URS_2023_01/043154000</t>
  </si>
  <si>
    <t>56</t>
  </si>
  <si>
    <t>R00002</t>
  </si>
  <si>
    <t>Cisterna pitné vody po celou dobu stavby dle požadavku KHS - odhad trvání 2 měsíce</t>
  </si>
  <si>
    <t>kpl</t>
  </si>
  <si>
    <t>1409548651</t>
  </si>
  <si>
    <t>SO401 - Veřejné osvětlení</t>
  </si>
  <si>
    <t>Ing. Tomáš Srba</t>
  </si>
  <si>
    <t>SO 401 Veřejné osvětlení dle samostatného rozpočtu</t>
  </si>
  <si>
    <t>-1459212035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</si>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</sst>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251105" TargetMode="External" /><Relationship Id="rId2" Type="http://schemas.openxmlformats.org/officeDocument/2006/relationships/hyperlink" Target="https://podminky.urs.cz/item/CS_URS_2023_02/131151102" TargetMode="External" /><Relationship Id="rId3" Type="http://schemas.openxmlformats.org/officeDocument/2006/relationships/hyperlink" Target="https://podminky.urs.cz/item/CS_URS_2023_02/132351102" TargetMode="External" /><Relationship Id="rId4" Type="http://schemas.openxmlformats.org/officeDocument/2006/relationships/hyperlink" Target="https://podminky.urs.cz/item/CS_URS_2023_02/174151101" TargetMode="External" /><Relationship Id="rId5" Type="http://schemas.openxmlformats.org/officeDocument/2006/relationships/hyperlink" Target="https://podminky.urs.cz/item/CS_URS_2023_02/181006112" TargetMode="External" /><Relationship Id="rId6" Type="http://schemas.openxmlformats.org/officeDocument/2006/relationships/hyperlink" Target="https://podminky.urs.cz/item/CS_URS_2023_02/181411131" TargetMode="External" /><Relationship Id="rId7" Type="http://schemas.openxmlformats.org/officeDocument/2006/relationships/hyperlink" Target="https://podminky.urs.cz/item/CS_URS_2023_02/181912111" TargetMode="External" /><Relationship Id="rId8" Type="http://schemas.openxmlformats.org/officeDocument/2006/relationships/hyperlink" Target="https://podminky.urs.cz/item/CS_URS_2023_02/181951112" TargetMode="External" /><Relationship Id="rId9" Type="http://schemas.openxmlformats.org/officeDocument/2006/relationships/hyperlink" Target="https://podminky.urs.cz/item/CS_URS_2023_02/564851111" TargetMode="External" /><Relationship Id="rId10" Type="http://schemas.openxmlformats.org/officeDocument/2006/relationships/hyperlink" Target="https://podminky.urs.cz/item/CS_URS_2023_02/565125101" TargetMode="External" /><Relationship Id="rId11" Type="http://schemas.openxmlformats.org/officeDocument/2006/relationships/hyperlink" Target="https://podminky.urs.cz/item/CS_URS_2023_02/573191111" TargetMode="External" /><Relationship Id="rId12" Type="http://schemas.openxmlformats.org/officeDocument/2006/relationships/hyperlink" Target="https://podminky.urs.cz/item/CS_URS_2023_02/573231108" TargetMode="External" /><Relationship Id="rId13" Type="http://schemas.openxmlformats.org/officeDocument/2006/relationships/hyperlink" Target="https://podminky.urs.cz/item/CS_URS_2023_02/577134111" TargetMode="External" /><Relationship Id="rId14" Type="http://schemas.openxmlformats.org/officeDocument/2006/relationships/hyperlink" Target="https://podminky.urs.cz/item/CS_URS_2023_02/577155132" TargetMode="External" /><Relationship Id="rId15" Type="http://schemas.openxmlformats.org/officeDocument/2006/relationships/hyperlink" Target="https://podminky.urs.cz/item/CS_URS_2023_02/565135111" TargetMode="External" /><Relationship Id="rId16" Type="http://schemas.openxmlformats.org/officeDocument/2006/relationships/hyperlink" Target="https://podminky.urs.cz/item/CS_URS_2023_02/596211112" TargetMode="External" /><Relationship Id="rId17" Type="http://schemas.openxmlformats.org/officeDocument/2006/relationships/hyperlink" Target="https://podminky.urs.cz/item/CS_URS_2023_02/564871111" TargetMode="External" /><Relationship Id="rId18" Type="http://schemas.openxmlformats.org/officeDocument/2006/relationships/hyperlink" Target="https://podminky.urs.cz/item/CS_URS_2023_02/596212213" TargetMode="External" /><Relationship Id="rId19" Type="http://schemas.openxmlformats.org/officeDocument/2006/relationships/hyperlink" Target="https://podminky.urs.cz/item/CS_URS_2023_02/871350410" TargetMode="External" /><Relationship Id="rId20" Type="http://schemas.openxmlformats.org/officeDocument/2006/relationships/hyperlink" Target="https://podminky.urs.cz/item/CS_URS_2023_02/877350410" TargetMode="External" /><Relationship Id="rId21" Type="http://schemas.openxmlformats.org/officeDocument/2006/relationships/hyperlink" Target="https://podminky.urs.cz/item/CS_URS_2023_02/899211111" TargetMode="External" /><Relationship Id="rId22" Type="http://schemas.openxmlformats.org/officeDocument/2006/relationships/hyperlink" Target="https://podminky.urs.cz/item/CS_URS_2023_02/113107162" TargetMode="External" /><Relationship Id="rId23" Type="http://schemas.openxmlformats.org/officeDocument/2006/relationships/hyperlink" Target="https://podminky.urs.cz/item/CS_URS_2023_02/113107224" TargetMode="External" /><Relationship Id="rId24" Type="http://schemas.openxmlformats.org/officeDocument/2006/relationships/hyperlink" Target="https://podminky.urs.cz/item/CS_URS_2023_02/113107243" TargetMode="External" /><Relationship Id="rId25" Type="http://schemas.openxmlformats.org/officeDocument/2006/relationships/hyperlink" Target="https://podminky.urs.cz/item/CS_URS_2023_02/113202111" TargetMode="External" /><Relationship Id="rId26" Type="http://schemas.openxmlformats.org/officeDocument/2006/relationships/hyperlink" Target="https://podminky.urs.cz/item/CS_URS_2023_02/211971110" TargetMode="External" /><Relationship Id="rId27" Type="http://schemas.openxmlformats.org/officeDocument/2006/relationships/hyperlink" Target="https://podminky.urs.cz/item/CS_URS_2023_02/212752402" TargetMode="External" /><Relationship Id="rId28" Type="http://schemas.openxmlformats.org/officeDocument/2006/relationships/hyperlink" Target="https://podminky.urs.cz/item/CS_URS_2023_01/899331111" TargetMode="External" /><Relationship Id="rId29" Type="http://schemas.openxmlformats.org/officeDocument/2006/relationships/hyperlink" Target="https://podminky.urs.cz/item/CS_URS_2023_01/899431111" TargetMode="External" /><Relationship Id="rId30" Type="http://schemas.openxmlformats.org/officeDocument/2006/relationships/hyperlink" Target="https://podminky.urs.cz/item/CS_URS_2023_02/914111111" TargetMode="External" /><Relationship Id="rId31" Type="http://schemas.openxmlformats.org/officeDocument/2006/relationships/hyperlink" Target="https://podminky.urs.cz/item/CS_URS_2023_02/914511112" TargetMode="External" /><Relationship Id="rId32" Type="http://schemas.openxmlformats.org/officeDocument/2006/relationships/hyperlink" Target="https://podminky.urs.cz/item/CS_URS_2023_02/916131213" TargetMode="External" /><Relationship Id="rId33" Type="http://schemas.openxmlformats.org/officeDocument/2006/relationships/hyperlink" Target="https://podminky.urs.cz/item/CS_URS_2023_02/916241213" TargetMode="External" /><Relationship Id="rId34" Type="http://schemas.openxmlformats.org/officeDocument/2006/relationships/hyperlink" Target="https://podminky.urs.cz/item/CS_URS_2023_02/916331112" TargetMode="External" /><Relationship Id="rId35" Type="http://schemas.openxmlformats.org/officeDocument/2006/relationships/hyperlink" Target="https://podminky.urs.cz/item/CS_URS_2023_02/919122122" TargetMode="External" /><Relationship Id="rId36" Type="http://schemas.openxmlformats.org/officeDocument/2006/relationships/hyperlink" Target="https://podminky.urs.cz/item/CS_URS_2023_02/966006211" TargetMode="External" /><Relationship Id="rId37" Type="http://schemas.openxmlformats.org/officeDocument/2006/relationships/hyperlink" Target="https://podminky.urs.cz/item/CS_URS_2023_01/997221551" TargetMode="External" /><Relationship Id="rId38" Type="http://schemas.openxmlformats.org/officeDocument/2006/relationships/hyperlink" Target="https://podminky.urs.cz/item/CS_URS_2023_01/997221559" TargetMode="External" /><Relationship Id="rId39" Type="http://schemas.openxmlformats.org/officeDocument/2006/relationships/hyperlink" Target="https://podminky.urs.cz/item/CS_URS_2023_01/997221571" TargetMode="External" /><Relationship Id="rId40" Type="http://schemas.openxmlformats.org/officeDocument/2006/relationships/hyperlink" Target="https://podminky.urs.cz/item/CS_URS_2023_01/997221579" TargetMode="External" /><Relationship Id="rId41" Type="http://schemas.openxmlformats.org/officeDocument/2006/relationships/hyperlink" Target="https://podminky.urs.cz/item/CS_URS_2023_01/171201221" TargetMode="External" /><Relationship Id="rId42" Type="http://schemas.openxmlformats.org/officeDocument/2006/relationships/hyperlink" Target="https://podminky.urs.cz/item/CS_URS_2023_01/997221861" TargetMode="External" /><Relationship Id="rId43" Type="http://schemas.openxmlformats.org/officeDocument/2006/relationships/hyperlink" Target="https://podminky.urs.cz/item/CS_URS_2023_01/997221875" TargetMode="External" /><Relationship Id="rId44" Type="http://schemas.openxmlformats.org/officeDocument/2006/relationships/hyperlink" Target="https://podminky.urs.cz/item/CS_URS_2023_02/998225111" TargetMode="External" /><Relationship Id="rId45" Type="http://schemas.openxmlformats.org/officeDocument/2006/relationships/hyperlink" Target="https://podminky.urs.cz/item/CS_URS_2023_02/998225194" TargetMode="External" /><Relationship Id="rId46" Type="http://schemas.openxmlformats.org/officeDocument/2006/relationships/hyperlink" Target="https://podminky.urs.cz/item/CS_URS_2023_02/998225195" TargetMode="External" /><Relationship Id="rId47" Type="http://schemas.openxmlformats.org/officeDocument/2006/relationships/hyperlink" Target="https://podminky.urs.cz/item/CS_URS_2023_01/043154000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173-22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Rekonstrukce povrchu části komunikace v ulici Tyršova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Kutná Hora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31. 7. 2023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Kutná Hora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 Tomáš Pospíšil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Tomáš Pospíšil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110" t="s">
        <v>75</v>
      </c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101 - Komunikace a zpe...'!J30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'SO 101 - Komunikace a zpe...'!P87</f>
        <v>0</v>
      </c>
      <c r="AV55" s="119">
        <f>'SO 101 - Komunikace a zpe...'!J33</f>
        <v>0</v>
      </c>
      <c r="AW55" s="119">
        <f>'SO 101 - Komunikace a zpe...'!J34</f>
        <v>0</v>
      </c>
      <c r="AX55" s="119">
        <f>'SO 101 - Komunikace a zpe...'!J35</f>
        <v>0</v>
      </c>
      <c r="AY55" s="119">
        <f>'SO 101 - Komunikace a zpe...'!J36</f>
        <v>0</v>
      </c>
      <c r="AZ55" s="119">
        <f>'SO 101 - Komunikace a zpe...'!F33</f>
        <v>0</v>
      </c>
      <c r="BA55" s="119">
        <f>'SO 101 - Komunikace a zpe...'!F34</f>
        <v>0</v>
      </c>
      <c r="BB55" s="119">
        <f>'SO 101 - Komunikace a zpe...'!F35</f>
        <v>0</v>
      </c>
      <c r="BC55" s="119">
        <f>'SO 101 - Komunikace a zpe...'!F36</f>
        <v>0</v>
      </c>
      <c r="BD55" s="121">
        <f>'SO 101 - Komunikace a zpe...'!F37</f>
        <v>0</v>
      </c>
      <c r="BE55" s="7"/>
      <c r="BT55" s="122" t="s">
        <v>79</v>
      </c>
      <c r="BV55" s="122" t="s">
        <v>73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7" customFormat="1" ht="16.5" customHeight="1">
      <c r="A56" s="110" t="s">
        <v>75</v>
      </c>
      <c r="B56" s="111"/>
      <c r="C56" s="112"/>
      <c r="D56" s="113" t="s">
        <v>82</v>
      </c>
      <c r="E56" s="113"/>
      <c r="F56" s="113"/>
      <c r="G56" s="113"/>
      <c r="H56" s="113"/>
      <c r="I56" s="114"/>
      <c r="J56" s="113" t="s">
        <v>83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'SO401 - Veřejné osvětlení'!J30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78</v>
      </c>
      <c r="AR56" s="117"/>
      <c r="AS56" s="123">
        <v>0</v>
      </c>
      <c r="AT56" s="124">
        <f>ROUND(SUM(AV56:AW56),2)</f>
        <v>0</v>
      </c>
      <c r="AU56" s="125">
        <f>'SO401 - Veřejné osvětlení'!P81</f>
        <v>0</v>
      </c>
      <c r="AV56" s="124">
        <f>'SO401 - Veřejné osvětlení'!J33</f>
        <v>0</v>
      </c>
      <c r="AW56" s="124">
        <f>'SO401 - Veřejné osvětlení'!J34</f>
        <v>0</v>
      </c>
      <c r="AX56" s="124">
        <f>'SO401 - Veřejné osvětlení'!J35</f>
        <v>0</v>
      </c>
      <c r="AY56" s="124">
        <f>'SO401 - Veřejné osvětlení'!J36</f>
        <v>0</v>
      </c>
      <c r="AZ56" s="124">
        <f>'SO401 - Veřejné osvětlení'!F33</f>
        <v>0</v>
      </c>
      <c r="BA56" s="124">
        <f>'SO401 - Veřejné osvětlení'!F34</f>
        <v>0</v>
      </c>
      <c r="BB56" s="124">
        <f>'SO401 - Veřejné osvětlení'!F35</f>
        <v>0</v>
      </c>
      <c r="BC56" s="124">
        <f>'SO401 - Veřejné osvětlení'!F36</f>
        <v>0</v>
      </c>
      <c r="BD56" s="126">
        <f>'SO401 - Veřejné osvětlení'!F37</f>
        <v>0</v>
      </c>
      <c r="BE56" s="7"/>
      <c r="BT56" s="122" t="s">
        <v>79</v>
      </c>
      <c r="BV56" s="122" t="s">
        <v>73</v>
      </c>
      <c r="BW56" s="122" t="s">
        <v>84</v>
      </c>
      <c r="BX56" s="122" t="s">
        <v>5</v>
      </c>
      <c r="CL56" s="122" t="s">
        <v>19</v>
      </c>
      <c r="CM56" s="122" t="s">
        <v>81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9sPnnf4YDhnultxoC7gKSKrBkA7/hE/dzip62TZfdN49vvIgfTVyZA8idv6R54/hdppLydK99YcuVOSt3xZD+w==" hashValue="OPFA5I48FLuNApHVL7uPqRHi9YuApKG8mX0jdUMaf1mwGXiO9YWEnWt55zymUSHbTwk5VxDjQLmE+jNLQeBCH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Komunikace a zpe...'!C2" display="/"/>
    <hyperlink ref="A56" location="'SO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povrchu části komunikace v ulici Tyršova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31. 7. 2023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32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ROUND((SUM(BE87:BE257)),  2)</f>
        <v>0</v>
      </c>
      <c r="G33" s="37"/>
      <c r="H33" s="37"/>
      <c r="I33" s="147">
        <v>0.20999999999999999</v>
      </c>
      <c r="J33" s="146">
        <f>ROUND(((SUM(BE87:BE257))*I33),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ROUND((SUM(BF87:BF257)),  2)</f>
        <v>0</v>
      </c>
      <c r="G34" s="37"/>
      <c r="H34" s="37"/>
      <c r="I34" s="147">
        <v>0.14999999999999999</v>
      </c>
      <c r="J34" s="146">
        <f>ROUND(((SUM(BF87:BF257))*I34),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ROUND((SUM(BG87:BG257)),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ROUND((SUM(BH87:BH257)),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ROUND((SUM(BI87:BI257)),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Rekonstrukce povrchu části komunikace v ulici Tyršova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101 - Komunikace a zpevněné plochy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Kutná Hora</v>
      </c>
      <c r="G52" s="39"/>
      <c r="H52" s="39"/>
      <c r="I52" s="31" t="s">
        <v>23</v>
      </c>
      <c r="J52" s="71" t="str">
        <f>IF(J12="","",J12)</f>
        <v>31. 7. 2023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Kutná Hora</v>
      </c>
      <c r="G54" s="39"/>
      <c r="H54" s="39"/>
      <c r="I54" s="31" t="s">
        <v>31</v>
      </c>
      <c r="J54" s="35" t="str">
        <f>E21</f>
        <v>Ing. Tomáš Pospíšil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Tomáš Pospíšil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93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94</v>
      </c>
      <c r="E62" s="173"/>
      <c r="F62" s="173"/>
      <c r="G62" s="173"/>
      <c r="H62" s="173"/>
      <c r="I62" s="173"/>
      <c r="J62" s="174">
        <f>J115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95</v>
      </c>
      <c r="E63" s="173"/>
      <c r="F63" s="173"/>
      <c r="G63" s="173"/>
      <c r="H63" s="173"/>
      <c r="I63" s="173"/>
      <c r="J63" s="174">
        <f>J152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96</v>
      </c>
      <c r="E64" s="173"/>
      <c r="F64" s="173"/>
      <c r="G64" s="173"/>
      <c r="H64" s="173"/>
      <c r="I64" s="173"/>
      <c r="J64" s="174">
        <f>J174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97</v>
      </c>
      <c r="E65" s="173"/>
      <c r="F65" s="173"/>
      <c r="G65" s="173"/>
      <c r="H65" s="173"/>
      <c r="I65" s="173"/>
      <c r="J65" s="174">
        <f>J218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98</v>
      </c>
      <c r="E66" s="173"/>
      <c r="F66" s="173"/>
      <c r="G66" s="173"/>
      <c r="H66" s="173"/>
      <c r="I66" s="173"/>
      <c r="J66" s="174">
        <f>J239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99</v>
      </c>
      <c r="E67" s="167"/>
      <c r="F67" s="167"/>
      <c r="G67" s="167"/>
      <c r="H67" s="167"/>
      <c r="I67" s="167"/>
      <c r="J67" s="168">
        <f>J246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100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Rekonstrukce povrchu části komunikace v ulici Tyršova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 101 - Komunikace a zpevněné plochy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Kutná Hora</v>
      </c>
      <c r="G81" s="39"/>
      <c r="H81" s="39"/>
      <c r="I81" s="31" t="s">
        <v>23</v>
      </c>
      <c r="J81" s="71" t="str">
        <f>IF(J12="","",J12)</f>
        <v>31. 7. 2023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>Město Kutná Hora</v>
      </c>
      <c r="G83" s="39"/>
      <c r="H83" s="39"/>
      <c r="I83" s="31" t="s">
        <v>31</v>
      </c>
      <c r="J83" s="35" t="str">
        <f>E21</f>
        <v>Ing. Tomáš Pospíšil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>Ing. Tomáš Pospíšil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101</v>
      </c>
      <c r="D86" s="179" t="s">
        <v>56</v>
      </c>
      <c r="E86" s="179" t="s">
        <v>52</v>
      </c>
      <c r="F86" s="179" t="s">
        <v>53</v>
      </c>
      <c r="G86" s="179" t="s">
        <v>102</v>
      </c>
      <c r="H86" s="179" t="s">
        <v>103</v>
      </c>
      <c r="I86" s="179" t="s">
        <v>104</v>
      </c>
      <c r="J86" s="179" t="s">
        <v>90</v>
      </c>
      <c r="K86" s="180" t="s">
        <v>105</v>
      </c>
      <c r="L86" s="181"/>
      <c r="M86" s="91" t="s">
        <v>19</v>
      </c>
      <c r="N86" s="92" t="s">
        <v>41</v>
      </c>
      <c r="O86" s="92" t="s">
        <v>106</v>
      </c>
      <c r="P86" s="92" t="s">
        <v>107</v>
      </c>
      <c r="Q86" s="92" t="s">
        <v>108</v>
      </c>
      <c r="R86" s="92" t="s">
        <v>109</v>
      </c>
      <c r="S86" s="92" t="s">
        <v>110</v>
      </c>
      <c r="T86" s="93" t="s">
        <v>111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112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P88+P246</f>
        <v>0</v>
      </c>
      <c r="Q87" s="95"/>
      <c r="R87" s="184">
        <f>R88+R246</f>
        <v>232.7129865</v>
      </c>
      <c r="S87" s="95"/>
      <c r="T87" s="185">
        <f>T88+T246</f>
        <v>1634.8032999999998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70</v>
      </c>
      <c r="AU87" s="16" t="s">
        <v>91</v>
      </c>
      <c r="BK87" s="186">
        <f>BK88+BK246</f>
        <v>0</v>
      </c>
    </row>
    <row r="88" s="12" customFormat="1" ht="25.92" customHeight="1">
      <c r="A88" s="12"/>
      <c r="B88" s="187"/>
      <c r="C88" s="188"/>
      <c r="D88" s="189" t="s">
        <v>70</v>
      </c>
      <c r="E88" s="190" t="s">
        <v>113</v>
      </c>
      <c r="F88" s="190" t="s">
        <v>114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P89+P115+P152+P174+P218+P239</f>
        <v>0</v>
      </c>
      <c r="Q88" s="195"/>
      <c r="R88" s="196">
        <f>R89+R115+R152+R174+R218+R239</f>
        <v>232.7129865</v>
      </c>
      <c r="S88" s="195"/>
      <c r="T88" s="197">
        <f>T89+T115+T152+T174+T218+T239</f>
        <v>1634.8032999999998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79</v>
      </c>
      <c r="AT88" s="199" t="s">
        <v>70</v>
      </c>
      <c r="AU88" s="199" t="s">
        <v>71</v>
      </c>
      <c r="AY88" s="198" t="s">
        <v>115</v>
      </c>
      <c r="BK88" s="200">
        <f>BK89+BK115+BK152+BK174+BK218+BK239</f>
        <v>0</v>
      </c>
    </row>
    <row r="89" s="12" customFormat="1" ht="22.8" customHeight="1">
      <c r="A89" s="12"/>
      <c r="B89" s="187"/>
      <c r="C89" s="188"/>
      <c r="D89" s="189" t="s">
        <v>70</v>
      </c>
      <c r="E89" s="201" t="s">
        <v>79</v>
      </c>
      <c r="F89" s="201" t="s">
        <v>116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SUM(P90:P114)</f>
        <v>0</v>
      </c>
      <c r="Q89" s="195"/>
      <c r="R89" s="196">
        <f>SUM(R90:R114)</f>
        <v>27.005500000000001</v>
      </c>
      <c r="S89" s="195"/>
      <c r="T89" s="197">
        <f>SUM(T90:T114)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79</v>
      </c>
      <c r="AT89" s="199" t="s">
        <v>70</v>
      </c>
      <c r="AU89" s="199" t="s">
        <v>79</v>
      </c>
      <c r="AY89" s="198" t="s">
        <v>115</v>
      </c>
      <c r="BK89" s="200">
        <f>SUM(BK90:BK114)</f>
        <v>0</v>
      </c>
    </row>
    <row r="90" s="2" customFormat="1" ht="21.75" customHeight="1">
      <c r="A90" s="37"/>
      <c r="B90" s="38"/>
      <c r="C90" s="203" t="s">
        <v>79</v>
      </c>
      <c r="D90" s="203" t="s">
        <v>117</v>
      </c>
      <c r="E90" s="204" t="s">
        <v>118</v>
      </c>
      <c r="F90" s="205" t="s">
        <v>119</v>
      </c>
      <c r="G90" s="206" t="s">
        <v>120</v>
      </c>
      <c r="H90" s="207">
        <v>145</v>
      </c>
      <c r="I90" s="208"/>
      <c r="J90" s="209">
        <f>ROUND(I90*H90,2)</f>
        <v>0</v>
      </c>
      <c r="K90" s="205" t="s">
        <v>121</v>
      </c>
      <c r="L90" s="43"/>
      <c r="M90" s="210" t="s">
        <v>19</v>
      </c>
      <c r="N90" s="211" t="s">
        <v>42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122</v>
      </c>
      <c r="AT90" s="214" t="s">
        <v>117</v>
      </c>
      <c r="AU90" s="214" t="s">
        <v>81</v>
      </c>
      <c r="AY90" s="16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79</v>
      </c>
      <c r="BK90" s="215">
        <f>ROUND(I90*H90,2)</f>
        <v>0</v>
      </c>
      <c r="BL90" s="16" t="s">
        <v>122</v>
      </c>
      <c r="BM90" s="214" t="s">
        <v>123</v>
      </c>
    </row>
    <row r="91" s="2" customFormat="1">
      <c r="A91" s="37"/>
      <c r="B91" s="38"/>
      <c r="C91" s="39"/>
      <c r="D91" s="216" t="s">
        <v>124</v>
      </c>
      <c r="E91" s="39"/>
      <c r="F91" s="217" t="s">
        <v>125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124</v>
      </c>
      <c r="AU91" s="16" t="s">
        <v>81</v>
      </c>
    </row>
    <row r="92" s="13" customFormat="1">
      <c r="A92" s="13"/>
      <c r="B92" s="221"/>
      <c r="C92" s="222"/>
      <c r="D92" s="223" t="s">
        <v>126</v>
      </c>
      <c r="E92" s="224" t="s">
        <v>19</v>
      </c>
      <c r="F92" s="225" t="s">
        <v>127</v>
      </c>
      <c r="G92" s="222"/>
      <c r="H92" s="226">
        <v>145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126</v>
      </c>
      <c r="AU92" s="232" t="s">
        <v>81</v>
      </c>
      <c r="AV92" s="13" t="s">
        <v>81</v>
      </c>
      <c r="AW92" s="13" t="s">
        <v>33</v>
      </c>
      <c r="AX92" s="13" t="s">
        <v>79</v>
      </c>
      <c r="AY92" s="232" t="s">
        <v>115</v>
      </c>
    </row>
    <row r="93" s="2" customFormat="1" ht="24.15" customHeight="1">
      <c r="A93" s="37"/>
      <c r="B93" s="38"/>
      <c r="C93" s="203" t="s">
        <v>81</v>
      </c>
      <c r="D93" s="203" t="s">
        <v>117</v>
      </c>
      <c r="E93" s="204" t="s">
        <v>128</v>
      </c>
      <c r="F93" s="205" t="s">
        <v>129</v>
      </c>
      <c r="G93" s="206" t="s">
        <v>120</v>
      </c>
      <c r="H93" s="207">
        <v>28.5</v>
      </c>
      <c r="I93" s="208"/>
      <c r="J93" s="209">
        <f>ROUND(I93*H93,2)</f>
        <v>0</v>
      </c>
      <c r="K93" s="205" t="s">
        <v>121</v>
      </c>
      <c r="L93" s="43"/>
      <c r="M93" s="210" t="s">
        <v>19</v>
      </c>
      <c r="N93" s="211" t="s">
        <v>42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122</v>
      </c>
      <c r="AT93" s="214" t="s">
        <v>117</v>
      </c>
      <c r="AU93" s="214" t="s">
        <v>81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79</v>
      </c>
      <c r="BK93" s="215">
        <f>ROUND(I93*H93,2)</f>
        <v>0</v>
      </c>
      <c r="BL93" s="16" t="s">
        <v>122</v>
      </c>
      <c r="BM93" s="214" t="s">
        <v>130</v>
      </c>
    </row>
    <row r="94" s="2" customFormat="1">
      <c r="A94" s="37"/>
      <c r="B94" s="38"/>
      <c r="C94" s="39"/>
      <c r="D94" s="216" t="s">
        <v>124</v>
      </c>
      <c r="E94" s="39"/>
      <c r="F94" s="217" t="s">
        <v>131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124</v>
      </c>
      <c r="AU94" s="16" t="s">
        <v>81</v>
      </c>
    </row>
    <row r="95" s="13" customFormat="1">
      <c r="A95" s="13"/>
      <c r="B95" s="221"/>
      <c r="C95" s="222"/>
      <c r="D95" s="223" t="s">
        <v>126</v>
      </c>
      <c r="E95" s="224" t="s">
        <v>19</v>
      </c>
      <c r="F95" s="225" t="s">
        <v>132</v>
      </c>
      <c r="G95" s="222"/>
      <c r="H95" s="226">
        <v>28.5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126</v>
      </c>
      <c r="AU95" s="232" t="s">
        <v>81</v>
      </c>
      <c r="AV95" s="13" t="s">
        <v>81</v>
      </c>
      <c r="AW95" s="13" t="s">
        <v>33</v>
      </c>
      <c r="AX95" s="13" t="s">
        <v>79</v>
      </c>
      <c r="AY95" s="232" t="s">
        <v>115</v>
      </c>
    </row>
    <row r="96" s="2" customFormat="1" ht="24.15" customHeight="1">
      <c r="A96" s="37"/>
      <c r="B96" s="38"/>
      <c r="C96" s="203" t="s">
        <v>133</v>
      </c>
      <c r="D96" s="203" t="s">
        <v>117</v>
      </c>
      <c r="E96" s="204" t="s">
        <v>134</v>
      </c>
      <c r="F96" s="205" t="s">
        <v>135</v>
      </c>
      <c r="G96" s="206" t="s">
        <v>120</v>
      </c>
      <c r="H96" s="207">
        <v>21.600000000000001</v>
      </c>
      <c r="I96" s="208"/>
      <c r="J96" s="209">
        <f>ROUND(I96*H96,2)</f>
        <v>0</v>
      </c>
      <c r="K96" s="205" t="s">
        <v>121</v>
      </c>
      <c r="L96" s="43"/>
      <c r="M96" s="210" t="s">
        <v>19</v>
      </c>
      <c r="N96" s="211" t="s">
        <v>42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122</v>
      </c>
      <c r="AT96" s="214" t="s">
        <v>117</v>
      </c>
      <c r="AU96" s="214" t="s">
        <v>81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79</v>
      </c>
      <c r="BK96" s="215">
        <f>ROUND(I96*H96,2)</f>
        <v>0</v>
      </c>
      <c r="BL96" s="16" t="s">
        <v>122</v>
      </c>
      <c r="BM96" s="214" t="s">
        <v>136</v>
      </c>
    </row>
    <row r="97" s="2" customFormat="1">
      <c r="A97" s="37"/>
      <c r="B97" s="38"/>
      <c r="C97" s="39"/>
      <c r="D97" s="216" t="s">
        <v>124</v>
      </c>
      <c r="E97" s="39"/>
      <c r="F97" s="217" t="s">
        <v>137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124</v>
      </c>
      <c r="AU97" s="16" t="s">
        <v>81</v>
      </c>
    </row>
    <row r="98" s="13" customFormat="1">
      <c r="A98" s="13"/>
      <c r="B98" s="221"/>
      <c r="C98" s="222"/>
      <c r="D98" s="223" t="s">
        <v>126</v>
      </c>
      <c r="E98" s="224" t="s">
        <v>19</v>
      </c>
      <c r="F98" s="225" t="s">
        <v>138</v>
      </c>
      <c r="G98" s="222"/>
      <c r="H98" s="226">
        <v>21.600000000000001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126</v>
      </c>
      <c r="AU98" s="232" t="s">
        <v>81</v>
      </c>
      <c r="AV98" s="13" t="s">
        <v>81</v>
      </c>
      <c r="AW98" s="13" t="s">
        <v>33</v>
      </c>
      <c r="AX98" s="13" t="s">
        <v>79</v>
      </c>
      <c r="AY98" s="232" t="s">
        <v>115</v>
      </c>
    </row>
    <row r="99" s="2" customFormat="1" ht="24.15" customHeight="1">
      <c r="A99" s="37"/>
      <c r="B99" s="38"/>
      <c r="C99" s="203" t="s">
        <v>122</v>
      </c>
      <c r="D99" s="203" t="s">
        <v>117</v>
      </c>
      <c r="E99" s="204" t="s">
        <v>139</v>
      </c>
      <c r="F99" s="205" t="s">
        <v>140</v>
      </c>
      <c r="G99" s="206" t="s">
        <v>120</v>
      </c>
      <c r="H99" s="207">
        <v>28.5</v>
      </c>
      <c r="I99" s="208"/>
      <c r="J99" s="209">
        <f>ROUND(I99*H99,2)</f>
        <v>0</v>
      </c>
      <c r="K99" s="205" t="s">
        <v>121</v>
      </c>
      <c r="L99" s="43"/>
      <c r="M99" s="210" t="s">
        <v>19</v>
      </c>
      <c r="N99" s="211" t="s">
        <v>42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122</v>
      </c>
      <c r="AT99" s="214" t="s">
        <v>117</v>
      </c>
      <c r="AU99" s="214" t="s">
        <v>81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79</v>
      </c>
      <c r="BK99" s="215">
        <f>ROUND(I99*H99,2)</f>
        <v>0</v>
      </c>
      <c r="BL99" s="16" t="s">
        <v>122</v>
      </c>
      <c r="BM99" s="214" t="s">
        <v>141</v>
      </c>
    </row>
    <row r="100" s="2" customFormat="1">
      <c r="A100" s="37"/>
      <c r="B100" s="38"/>
      <c r="C100" s="39"/>
      <c r="D100" s="216" t="s">
        <v>124</v>
      </c>
      <c r="E100" s="39"/>
      <c r="F100" s="217" t="s">
        <v>142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124</v>
      </c>
      <c r="AU100" s="16" t="s">
        <v>81</v>
      </c>
    </row>
    <row r="101" s="13" customFormat="1">
      <c r="A101" s="13"/>
      <c r="B101" s="221"/>
      <c r="C101" s="222"/>
      <c r="D101" s="223" t="s">
        <v>126</v>
      </c>
      <c r="E101" s="224" t="s">
        <v>19</v>
      </c>
      <c r="F101" s="225" t="s">
        <v>143</v>
      </c>
      <c r="G101" s="222"/>
      <c r="H101" s="226">
        <v>28.5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126</v>
      </c>
      <c r="AU101" s="232" t="s">
        <v>81</v>
      </c>
      <c r="AV101" s="13" t="s">
        <v>81</v>
      </c>
      <c r="AW101" s="13" t="s">
        <v>33</v>
      </c>
      <c r="AX101" s="13" t="s">
        <v>79</v>
      </c>
      <c r="AY101" s="232" t="s">
        <v>115</v>
      </c>
    </row>
    <row r="102" s="2" customFormat="1" ht="21.75" customHeight="1">
      <c r="A102" s="37"/>
      <c r="B102" s="38"/>
      <c r="C102" s="203" t="s">
        <v>144</v>
      </c>
      <c r="D102" s="203" t="s">
        <v>117</v>
      </c>
      <c r="E102" s="204" t="s">
        <v>145</v>
      </c>
      <c r="F102" s="205" t="s">
        <v>146</v>
      </c>
      <c r="G102" s="206" t="s">
        <v>147</v>
      </c>
      <c r="H102" s="207">
        <v>135</v>
      </c>
      <c r="I102" s="208"/>
      <c r="J102" s="209">
        <f>ROUND(I102*H102,2)</f>
        <v>0</v>
      </c>
      <c r="K102" s="205" t="s">
        <v>121</v>
      </c>
      <c r="L102" s="43"/>
      <c r="M102" s="210" t="s">
        <v>19</v>
      </c>
      <c r="N102" s="211" t="s">
        <v>42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122</v>
      </c>
      <c r="AT102" s="214" t="s">
        <v>117</v>
      </c>
      <c r="AU102" s="214" t="s">
        <v>81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79</v>
      </c>
      <c r="BK102" s="215">
        <f>ROUND(I102*H102,2)</f>
        <v>0</v>
      </c>
      <c r="BL102" s="16" t="s">
        <v>122</v>
      </c>
      <c r="BM102" s="214" t="s">
        <v>148</v>
      </c>
    </row>
    <row r="103" s="2" customFormat="1">
      <c r="A103" s="37"/>
      <c r="B103" s="38"/>
      <c r="C103" s="39"/>
      <c r="D103" s="216" t="s">
        <v>124</v>
      </c>
      <c r="E103" s="39"/>
      <c r="F103" s="217" t="s">
        <v>149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124</v>
      </c>
      <c r="AU103" s="16" t="s">
        <v>81</v>
      </c>
    </row>
    <row r="104" s="13" customFormat="1">
      <c r="A104" s="13"/>
      <c r="B104" s="221"/>
      <c r="C104" s="222"/>
      <c r="D104" s="223" t="s">
        <v>126</v>
      </c>
      <c r="E104" s="224" t="s">
        <v>19</v>
      </c>
      <c r="F104" s="225" t="s">
        <v>150</v>
      </c>
      <c r="G104" s="222"/>
      <c r="H104" s="226">
        <v>135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126</v>
      </c>
      <c r="AU104" s="232" t="s">
        <v>81</v>
      </c>
      <c r="AV104" s="13" t="s">
        <v>81</v>
      </c>
      <c r="AW104" s="13" t="s">
        <v>33</v>
      </c>
      <c r="AX104" s="13" t="s">
        <v>79</v>
      </c>
      <c r="AY104" s="232" t="s">
        <v>115</v>
      </c>
    </row>
    <row r="105" s="2" customFormat="1" ht="16.5" customHeight="1">
      <c r="A105" s="37"/>
      <c r="B105" s="38"/>
      <c r="C105" s="233" t="s">
        <v>151</v>
      </c>
      <c r="D105" s="233" t="s">
        <v>152</v>
      </c>
      <c r="E105" s="234" t="s">
        <v>153</v>
      </c>
      <c r="F105" s="235" t="s">
        <v>154</v>
      </c>
      <c r="G105" s="236" t="s">
        <v>155</v>
      </c>
      <c r="H105" s="237">
        <v>27</v>
      </c>
      <c r="I105" s="238"/>
      <c r="J105" s="239">
        <f>ROUND(I105*H105,2)</f>
        <v>0</v>
      </c>
      <c r="K105" s="235" t="s">
        <v>121</v>
      </c>
      <c r="L105" s="240"/>
      <c r="M105" s="241" t="s">
        <v>19</v>
      </c>
      <c r="N105" s="242" t="s">
        <v>42</v>
      </c>
      <c r="O105" s="83"/>
      <c r="P105" s="212">
        <f>O105*H105</f>
        <v>0</v>
      </c>
      <c r="Q105" s="212">
        <v>1</v>
      </c>
      <c r="R105" s="212">
        <f>Q105*H105</f>
        <v>27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156</v>
      </c>
      <c r="AT105" s="214" t="s">
        <v>152</v>
      </c>
      <c r="AU105" s="214" t="s">
        <v>81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79</v>
      </c>
      <c r="BK105" s="215">
        <f>ROUND(I105*H105,2)</f>
        <v>0</v>
      </c>
      <c r="BL105" s="16" t="s">
        <v>122</v>
      </c>
      <c r="BM105" s="214" t="s">
        <v>157</v>
      </c>
    </row>
    <row r="106" s="13" customFormat="1">
      <c r="A106" s="13"/>
      <c r="B106" s="221"/>
      <c r="C106" s="222"/>
      <c r="D106" s="223" t="s">
        <v>126</v>
      </c>
      <c r="E106" s="224" t="s">
        <v>19</v>
      </c>
      <c r="F106" s="225" t="s">
        <v>158</v>
      </c>
      <c r="G106" s="222"/>
      <c r="H106" s="226">
        <v>27</v>
      </c>
      <c r="I106" s="227"/>
      <c r="J106" s="222"/>
      <c r="K106" s="222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126</v>
      </c>
      <c r="AU106" s="232" t="s">
        <v>81</v>
      </c>
      <c r="AV106" s="13" t="s">
        <v>81</v>
      </c>
      <c r="AW106" s="13" t="s">
        <v>33</v>
      </c>
      <c r="AX106" s="13" t="s">
        <v>79</v>
      </c>
      <c r="AY106" s="232" t="s">
        <v>115</v>
      </c>
    </row>
    <row r="107" s="2" customFormat="1" ht="24.15" customHeight="1">
      <c r="A107" s="37"/>
      <c r="B107" s="38"/>
      <c r="C107" s="203" t="s">
        <v>159</v>
      </c>
      <c r="D107" s="203" t="s">
        <v>117</v>
      </c>
      <c r="E107" s="204" t="s">
        <v>160</v>
      </c>
      <c r="F107" s="205" t="s">
        <v>161</v>
      </c>
      <c r="G107" s="206" t="s">
        <v>147</v>
      </c>
      <c r="H107" s="207">
        <v>135</v>
      </c>
      <c r="I107" s="208"/>
      <c r="J107" s="209">
        <f>ROUND(I107*H107,2)</f>
        <v>0</v>
      </c>
      <c r="K107" s="205" t="s">
        <v>121</v>
      </c>
      <c r="L107" s="43"/>
      <c r="M107" s="210" t="s">
        <v>19</v>
      </c>
      <c r="N107" s="211" t="s">
        <v>42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122</v>
      </c>
      <c r="AT107" s="214" t="s">
        <v>117</v>
      </c>
      <c r="AU107" s="214" t="s">
        <v>81</v>
      </c>
      <c r="AY107" s="16" t="s">
        <v>115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79</v>
      </c>
      <c r="BK107" s="215">
        <f>ROUND(I107*H107,2)</f>
        <v>0</v>
      </c>
      <c r="BL107" s="16" t="s">
        <v>122</v>
      </c>
      <c r="BM107" s="214" t="s">
        <v>162</v>
      </c>
    </row>
    <row r="108" s="2" customFormat="1">
      <c r="A108" s="37"/>
      <c r="B108" s="38"/>
      <c r="C108" s="39"/>
      <c r="D108" s="216" t="s">
        <v>124</v>
      </c>
      <c r="E108" s="39"/>
      <c r="F108" s="217" t="s">
        <v>163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124</v>
      </c>
      <c r="AU108" s="16" t="s">
        <v>81</v>
      </c>
    </row>
    <row r="109" s="2" customFormat="1" ht="16.5" customHeight="1">
      <c r="A109" s="37"/>
      <c r="B109" s="38"/>
      <c r="C109" s="233" t="s">
        <v>156</v>
      </c>
      <c r="D109" s="233" t="s">
        <v>152</v>
      </c>
      <c r="E109" s="234" t="s">
        <v>164</v>
      </c>
      <c r="F109" s="235" t="s">
        <v>165</v>
      </c>
      <c r="G109" s="236" t="s">
        <v>166</v>
      </c>
      <c r="H109" s="237">
        <v>5.5</v>
      </c>
      <c r="I109" s="238"/>
      <c r="J109" s="239">
        <f>ROUND(I109*H109,2)</f>
        <v>0</v>
      </c>
      <c r="K109" s="235" t="s">
        <v>121</v>
      </c>
      <c r="L109" s="240"/>
      <c r="M109" s="241" t="s">
        <v>19</v>
      </c>
      <c r="N109" s="242" t="s">
        <v>42</v>
      </c>
      <c r="O109" s="83"/>
      <c r="P109" s="212">
        <f>O109*H109</f>
        <v>0</v>
      </c>
      <c r="Q109" s="212">
        <v>0.001</v>
      </c>
      <c r="R109" s="212">
        <f>Q109*H109</f>
        <v>0.0054999999999999997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156</v>
      </c>
      <c r="AT109" s="214" t="s">
        <v>152</v>
      </c>
      <c r="AU109" s="214" t="s">
        <v>81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79</v>
      </c>
      <c r="BK109" s="215">
        <f>ROUND(I109*H109,2)</f>
        <v>0</v>
      </c>
      <c r="BL109" s="16" t="s">
        <v>122</v>
      </c>
      <c r="BM109" s="214" t="s">
        <v>167</v>
      </c>
    </row>
    <row r="110" s="2" customFormat="1" ht="21.75" customHeight="1">
      <c r="A110" s="37"/>
      <c r="B110" s="38"/>
      <c r="C110" s="203" t="s">
        <v>168</v>
      </c>
      <c r="D110" s="203" t="s">
        <v>117</v>
      </c>
      <c r="E110" s="204" t="s">
        <v>169</v>
      </c>
      <c r="F110" s="205" t="s">
        <v>170</v>
      </c>
      <c r="G110" s="206" t="s">
        <v>147</v>
      </c>
      <c r="H110" s="207">
        <v>135</v>
      </c>
      <c r="I110" s="208"/>
      <c r="J110" s="209">
        <f>ROUND(I110*H110,2)</f>
        <v>0</v>
      </c>
      <c r="K110" s="205" t="s">
        <v>121</v>
      </c>
      <c r="L110" s="43"/>
      <c r="M110" s="210" t="s">
        <v>19</v>
      </c>
      <c r="N110" s="211" t="s">
        <v>42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122</v>
      </c>
      <c r="AT110" s="214" t="s">
        <v>117</v>
      </c>
      <c r="AU110" s="214" t="s">
        <v>81</v>
      </c>
      <c r="AY110" s="16" t="s">
        <v>115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79</v>
      </c>
      <c r="BK110" s="215">
        <f>ROUND(I110*H110,2)</f>
        <v>0</v>
      </c>
      <c r="BL110" s="16" t="s">
        <v>122</v>
      </c>
      <c r="BM110" s="214" t="s">
        <v>171</v>
      </c>
    </row>
    <row r="111" s="2" customFormat="1">
      <c r="A111" s="37"/>
      <c r="B111" s="38"/>
      <c r="C111" s="39"/>
      <c r="D111" s="216" t="s">
        <v>124</v>
      </c>
      <c r="E111" s="39"/>
      <c r="F111" s="217" t="s">
        <v>172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124</v>
      </c>
      <c r="AU111" s="16" t="s">
        <v>81</v>
      </c>
    </row>
    <row r="112" s="2" customFormat="1" ht="21.75" customHeight="1">
      <c r="A112" s="37"/>
      <c r="B112" s="38"/>
      <c r="C112" s="203" t="s">
        <v>173</v>
      </c>
      <c r="D112" s="203" t="s">
        <v>117</v>
      </c>
      <c r="E112" s="204" t="s">
        <v>174</v>
      </c>
      <c r="F112" s="205" t="s">
        <v>175</v>
      </c>
      <c r="G112" s="206" t="s">
        <v>147</v>
      </c>
      <c r="H112" s="207">
        <v>1489.2000000000001</v>
      </c>
      <c r="I112" s="208"/>
      <c r="J112" s="209">
        <f>ROUND(I112*H112,2)</f>
        <v>0</v>
      </c>
      <c r="K112" s="205" t="s">
        <v>121</v>
      </c>
      <c r="L112" s="43"/>
      <c r="M112" s="210" t="s">
        <v>19</v>
      </c>
      <c r="N112" s="211" t="s">
        <v>42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122</v>
      </c>
      <c r="AT112" s="214" t="s">
        <v>117</v>
      </c>
      <c r="AU112" s="214" t="s">
        <v>81</v>
      </c>
      <c r="AY112" s="16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79</v>
      </c>
      <c r="BK112" s="215">
        <f>ROUND(I112*H112,2)</f>
        <v>0</v>
      </c>
      <c r="BL112" s="16" t="s">
        <v>122</v>
      </c>
      <c r="BM112" s="214" t="s">
        <v>176</v>
      </c>
    </row>
    <row r="113" s="2" customFormat="1">
      <c r="A113" s="37"/>
      <c r="B113" s="38"/>
      <c r="C113" s="39"/>
      <c r="D113" s="216" t="s">
        <v>124</v>
      </c>
      <c r="E113" s="39"/>
      <c r="F113" s="217" t="s">
        <v>177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81</v>
      </c>
    </row>
    <row r="114" s="13" customFormat="1">
      <c r="A114" s="13"/>
      <c r="B114" s="221"/>
      <c r="C114" s="222"/>
      <c r="D114" s="223" t="s">
        <v>126</v>
      </c>
      <c r="E114" s="224" t="s">
        <v>19</v>
      </c>
      <c r="F114" s="225" t="s">
        <v>178</v>
      </c>
      <c r="G114" s="222"/>
      <c r="H114" s="226">
        <v>1489.2000000000001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126</v>
      </c>
      <c r="AU114" s="232" t="s">
        <v>81</v>
      </c>
      <c r="AV114" s="13" t="s">
        <v>81</v>
      </c>
      <c r="AW114" s="13" t="s">
        <v>33</v>
      </c>
      <c r="AX114" s="13" t="s">
        <v>79</v>
      </c>
      <c r="AY114" s="232" t="s">
        <v>115</v>
      </c>
    </row>
    <row r="115" s="12" customFormat="1" ht="22.8" customHeight="1">
      <c r="A115" s="12"/>
      <c r="B115" s="187"/>
      <c r="C115" s="188"/>
      <c r="D115" s="189" t="s">
        <v>70</v>
      </c>
      <c r="E115" s="201" t="s">
        <v>144</v>
      </c>
      <c r="F115" s="201" t="s">
        <v>179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SUM(P116:P151)</f>
        <v>0</v>
      </c>
      <c r="Q115" s="195"/>
      <c r="R115" s="196">
        <f>SUM(R116:R151)</f>
        <v>85.143413999999993</v>
      </c>
      <c r="S115" s="195"/>
      <c r="T115" s="197">
        <f>SUM(T116:T151)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79</v>
      </c>
      <c r="AT115" s="199" t="s">
        <v>70</v>
      </c>
      <c r="AU115" s="199" t="s">
        <v>79</v>
      </c>
      <c r="AY115" s="198" t="s">
        <v>115</v>
      </c>
      <c r="BK115" s="200">
        <f>SUM(BK116:BK151)</f>
        <v>0</v>
      </c>
    </row>
    <row r="116" s="2" customFormat="1" ht="21.75" customHeight="1">
      <c r="A116" s="37"/>
      <c r="B116" s="38"/>
      <c r="C116" s="203" t="s">
        <v>180</v>
      </c>
      <c r="D116" s="203" t="s">
        <v>117</v>
      </c>
      <c r="E116" s="204" t="s">
        <v>181</v>
      </c>
      <c r="F116" s="205" t="s">
        <v>182</v>
      </c>
      <c r="G116" s="206" t="s">
        <v>147</v>
      </c>
      <c r="H116" s="207">
        <v>2559.241</v>
      </c>
      <c r="I116" s="208"/>
      <c r="J116" s="209">
        <f>ROUND(I116*H116,2)</f>
        <v>0</v>
      </c>
      <c r="K116" s="205" t="s">
        <v>121</v>
      </c>
      <c r="L116" s="43"/>
      <c r="M116" s="210" t="s">
        <v>19</v>
      </c>
      <c r="N116" s="211" t="s">
        <v>42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122</v>
      </c>
      <c r="AT116" s="214" t="s">
        <v>117</v>
      </c>
      <c r="AU116" s="214" t="s">
        <v>81</v>
      </c>
      <c r="AY116" s="16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79</v>
      </c>
      <c r="BK116" s="215">
        <f>ROUND(I116*H116,2)</f>
        <v>0</v>
      </c>
      <c r="BL116" s="16" t="s">
        <v>122</v>
      </c>
      <c r="BM116" s="214" t="s">
        <v>183</v>
      </c>
    </row>
    <row r="117" s="2" customFormat="1">
      <c r="A117" s="37"/>
      <c r="B117" s="38"/>
      <c r="C117" s="39"/>
      <c r="D117" s="216" t="s">
        <v>124</v>
      </c>
      <c r="E117" s="39"/>
      <c r="F117" s="217" t="s">
        <v>184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124</v>
      </c>
      <c r="AU117" s="16" t="s">
        <v>81</v>
      </c>
    </row>
    <row r="118" s="13" customFormat="1">
      <c r="A118" s="13"/>
      <c r="B118" s="221"/>
      <c r="C118" s="222"/>
      <c r="D118" s="223" t="s">
        <v>126</v>
      </c>
      <c r="E118" s="224" t="s">
        <v>19</v>
      </c>
      <c r="F118" s="225" t="s">
        <v>185</v>
      </c>
      <c r="G118" s="222"/>
      <c r="H118" s="226">
        <v>2559.241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126</v>
      </c>
      <c r="AU118" s="232" t="s">
        <v>81</v>
      </c>
      <c r="AV118" s="13" t="s">
        <v>81</v>
      </c>
      <c r="AW118" s="13" t="s">
        <v>33</v>
      </c>
      <c r="AX118" s="13" t="s">
        <v>79</v>
      </c>
      <c r="AY118" s="232" t="s">
        <v>115</v>
      </c>
    </row>
    <row r="119" s="2" customFormat="1" ht="24.15" customHeight="1">
      <c r="A119" s="37"/>
      <c r="B119" s="38"/>
      <c r="C119" s="203" t="s">
        <v>186</v>
      </c>
      <c r="D119" s="203" t="s">
        <v>117</v>
      </c>
      <c r="E119" s="204" t="s">
        <v>187</v>
      </c>
      <c r="F119" s="205" t="s">
        <v>188</v>
      </c>
      <c r="G119" s="206" t="s">
        <v>147</v>
      </c>
      <c r="H119" s="207">
        <v>41</v>
      </c>
      <c r="I119" s="208"/>
      <c r="J119" s="209">
        <f>ROUND(I119*H119,2)</f>
        <v>0</v>
      </c>
      <c r="K119" s="205" t="s">
        <v>121</v>
      </c>
      <c r="L119" s="43"/>
      <c r="M119" s="210" t="s">
        <v>19</v>
      </c>
      <c r="N119" s="211" t="s">
        <v>42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122</v>
      </c>
      <c r="AT119" s="214" t="s">
        <v>117</v>
      </c>
      <c r="AU119" s="214" t="s">
        <v>81</v>
      </c>
      <c r="AY119" s="16" t="s">
        <v>115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79</v>
      </c>
      <c r="BK119" s="215">
        <f>ROUND(I119*H119,2)</f>
        <v>0</v>
      </c>
      <c r="BL119" s="16" t="s">
        <v>122</v>
      </c>
      <c r="BM119" s="214" t="s">
        <v>189</v>
      </c>
    </row>
    <row r="120" s="2" customFormat="1">
      <c r="A120" s="37"/>
      <c r="B120" s="38"/>
      <c r="C120" s="39"/>
      <c r="D120" s="216" t="s">
        <v>124</v>
      </c>
      <c r="E120" s="39"/>
      <c r="F120" s="217" t="s">
        <v>190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124</v>
      </c>
      <c r="AU120" s="16" t="s">
        <v>81</v>
      </c>
    </row>
    <row r="121" s="2" customFormat="1" ht="16.5" customHeight="1">
      <c r="A121" s="37"/>
      <c r="B121" s="38"/>
      <c r="C121" s="203" t="s">
        <v>191</v>
      </c>
      <c r="D121" s="203" t="s">
        <v>117</v>
      </c>
      <c r="E121" s="204" t="s">
        <v>192</v>
      </c>
      <c r="F121" s="205" t="s">
        <v>193</v>
      </c>
      <c r="G121" s="206" t="s">
        <v>147</v>
      </c>
      <c r="H121" s="207">
        <v>1150.5</v>
      </c>
      <c r="I121" s="208"/>
      <c r="J121" s="209">
        <f>ROUND(I121*H121,2)</f>
        <v>0</v>
      </c>
      <c r="K121" s="205" t="s">
        <v>121</v>
      </c>
      <c r="L121" s="43"/>
      <c r="M121" s="210" t="s">
        <v>19</v>
      </c>
      <c r="N121" s="211" t="s">
        <v>42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122</v>
      </c>
      <c r="AT121" s="214" t="s">
        <v>117</v>
      </c>
      <c r="AU121" s="214" t="s">
        <v>81</v>
      </c>
      <c r="AY121" s="16" t="s">
        <v>115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79</v>
      </c>
      <c r="BK121" s="215">
        <f>ROUND(I121*H121,2)</f>
        <v>0</v>
      </c>
      <c r="BL121" s="16" t="s">
        <v>122</v>
      </c>
      <c r="BM121" s="214" t="s">
        <v>194</v>
      </c>
    </row>
    <row r="122" s="2" customFormat="1">
      <c r="A122" s="37"/>
      <c r="B122" s="38"/>
      <c r="C122" s="39"/>
      <c r="D122" s="216" t="s">
        <v>124</v>
      </c>
      <c r="E122" s="39"/>
      <c r="F122" s="217" t="s">
        <v>195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81</v>
      </c>
    </row>
    <row r="123" s="13" customFormat="1">
      <c r="A123" s="13"/>
      <c r="B123" s="221"/>
      <c r="C123" s="222"/>
      <c r="D123" s="223" t="s">
        <v>126</v>
      </c>
      <c r="E123" s="224" t="s">
        <v>19</v>
      </c>
      <c r="F123" s="225" t="s">
        <v>196</v>
      </c>
      <c r="G123" s="222"/>
      <c r="H123" s="226">
        <v>1150.5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126</v>
      </c>
      <c r="AU123" s="232" t="s">
        <v>81</v>
      </c>
      <c r="AV123" s="13" t="s">
        <v>81</v>
      </c>
      <c r="AW123" s="13" t="s">
        <v>33</v>
      </c>
      <c r="AX123" s="13" t="s">
        <v>79</v>
      </c>
      <c r="AY123" s="232" t="s">
        <v>115</v>
      </c>
    </row>
    <row r="124" s="2" customFormat="1" ht="16.5" customHeight="1">
      <c r="A124" s="37"/>
      <c r="B124" s="38"/>
      <c r="C124" s="203" t="s">
        <v>197</v>
      </c>
      <c r="D124" s="203" t="s">
        <v>117</v>
      </c>
      <c r="E124" s="204" t="s">
        <v>198</v>
      </c>
      <c r="F124" s="205" t="s">
        <v>199</v>
      </c>
      <c r="G124" s="206" t="s">
        <v>147</v>
      </c>
      <c r="H124" s="207">
        <v>2282.5</v>
      </c>
      <c r="I124" s="208"/>
      <c r="J124" s="209">
        <f>ROUND(I124*H124,2)</f>
        <v>0</v>
      </c>
      <c r="K124" s="205" t="s">
        <v>121</v>
      </c>
      <c r="L124" s="43"/>
      <c r="M124" s="210" t="s">
        <v>19</v>
      </c>
      <c r="N124" s="211" t="s">
        <v>42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122</v>
      </c>
      <c r="AT124" s="214" t="s">
        <v>117</v>
      </c>
      <c r="AU124" s="214" t="s">
        <v>81</v>
      </c>
      <c r="AY124" s="16" t="s">
        <v>115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79</v>
      </c>
      <c r="BK124" s="215">
        <f>ROUND(I124*H124,2)</f>
        <v>0</v>
      </c>
      <c r="BL124" s="16" t="s">
        <v>122</v>
      </c>
      <c r="BM124" s="214" t="s">
        <v>200</v>
      </c>
    </row>
    <row r="125" s="2" customFormat="1">
      <c r="A125" s="37"/>
      <c r="B125" s="38"/>
      <c r="C125" s="39"/>
      <c r="D125" s="216" t="s">
        <v>124</v>
      </c>
      <c r="E125" s="39"/>
      <c r="F125" s="217" t="s">
        <v>201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81</v>
      </c>
    </row>
    <row r="126" s="13" customFormat="1">
      <c r="A126" s="13"/>
      <c r="B126" s="221"/>
      <c r="C126" s="222"/>
      <c r="D126" s="223" t="s">
        <v>126</v>
      </c>
      <c r="E126" s="224" t="s">
        <v>19</v>
      </c>
      <c r="F126" s="225" t="s">
        <v>202</v>
      </c>
      <c r="G126" s="222"/>
      <c r="H126" s="226">
        <v>2282.5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126</v>
      </c>
      <c r="AU126" s="232" t="s">
        <v>81</v>
      </c>
      <c r="AV126" s="13" t="s">
        <v>81</v>
      </c>
      <c r="AW126" s="13" t="s">
        <v>33</v>
      </c>
      <c r="AX126" s="13" t="s">
        <v>79</v>
      </c>
      <c r="AY126" s="232" t="s">
        <v>115</v>
      </c>
    </row>
    <row r="127" s="2" customFormat="1" ht="24.15" customHeight="1">
      <c r="A127" s="37"/>
      <c r="B127" s="38"/>
      <c r="C127" s="203" t="s">
        <v>203</v>
      </c>
      <c r="D127" s="203" t="s">
        <v>117</v>
      </c>
      <c r="E127" s="204" t="s">
        <v>204</v>
      </c>
      <c r="F127" s="205" t="s">
        <v>205</v>
      </c>
      <c r="G127" s="206" t="s">
        <v>147</v>
      </c>
      <c r="H127" s="207">
        <v>1165.5</v>
      </c>
      <c r="I127" s="208"/>
      <c r="J127" s="209">
        <f>ROUND(I127*H127,2)</f>
        <v>0</v>
      </c>
      <c r="K127" s="205" t="s">
        <v>121</v>
      </c>
      <c r="L127" s="43"/>
      <c r="M127" s="210" t="s">
        <v>19</v>
      </c>
      <c r="N127" s="211" t="s">
        <v>42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122</v>
      </c>
      <c r="AT127" s="214" t="s">
        <v>117</v>
      </c>
      <c r="AU127" s="214" t="s">
        <v>81</v>
      </c>
      <c r="AY127" s="16" t="s">
        <v>115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79</v>
      </c>
      <c r="BK127" s="215">
        <f>ROUND(I127*H127,2)</f>
        <v>0</v>
      </c>
      <c r="BL127" s="16" t="s">
        <v>122</v>
      </c>
      <c r="BM127" s="214" t="s">
        <v>206</v>
      </c>
    </row>
    <row r="128" s="2" customFormat="1">
      <c r="A128" s="37"/>
      <c r="B128" s="38"/>
      <c r="C128" s="39"/>
      <c r="D128" s="216" t="s">
        <v>124</v>
      </c>
      <c r="E128" s="39"/>
      <c r="F128" s="217" t="s">
        <v>207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81</v>
      </c>
    </row>
    <row r="129" s="13" customFormat="1">
      <c r="A129" s="13"/>
      <c r="B129" s="221"/>
      <c r="C129" s="222"/>
      <c r="D129" s="223" t="s">
        <v>126</v>
      </c>
      <c r="E129" s="224" t="s">
        <v>19</v>
      </c>
      <c r="F129" s="225" t="s">
        <v>208</v>
      </c>
      <c r="G129" s="222"/>
      <c r="H129" s="226">
        <v>1165.5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126</v>
      </c>
      <c r="AU129" s="232" t="s">
        <v>81</v>
      </c>
      <c r="AV129" s="13" t="s">
        <v>81</v>
      </c>
      <c r="AW129" s="13" t="s">
        <v>33</v>
      </c>
      <c r="AX129" s="13" t="s">
        <v>79</v>
      </c>
      <c r="AY129" s="232" t="s">
        <v>115</v>
      </c>
    </row>
    <row r="130" s="2" customFormat="1" ht="24.15" customHeight="1">
      <c r="A130" s="37"/>
      <c r="B130" s="38"/>
      <c r="C130" s="203" t="s">
        <v>209</v>
      </c>
      <c r="D130" s="203" t="s">
        <v>117</v>
      </c>
      <c r="E130" s="204" t="s">
        <v>210</v>
      </c>
      <c r="F130" s="205" t="s">
        <v>211</v>
      </c>
      <c r="G130" s="206" t="s">
        <v>147</v>
      </c>
      <c r="H130" s="207">
        <v>1117</v>
      </c>
      <c r="I130" s="208"/>
      <c r="J130" s="209">
        <f>ROUND(I130*H130,2)</f>
        <v>0</v>
      </c>
      <c r="K130" s="205" t="s">
        <v>121</v>
      </c>
      <c r="L130" s="43"/>
      <c r="M130" s="210" t="s">
        <v>19</v>
      </c>
      <c r="N130" s="211" t="s">
        <v>42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122</v>
      </c>
      <c r="AT130" s="214" t="s">
        <v>117</v>
      </c>
      <c r="AU130" s="214" t="s">
        <v>81</v>
      </c>
      <c r="AY130" s="16" t="s">
        <v>115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79</v>
      </c>
      <c r="BK130" s="215">
        <f>ROUND(I130*H130,2)</f>
        <v>0</v>
      </c>
      <c r="BL130" s="16" t="s">
        <v>122</v>
      </c>
      <c r="BM130" s="214" t="s">
        <v>212</v>
      </c>
    </row>
    <row r="131" s="2" customFormat="1">
      <c r="A131" s="37"/>
      <c r="B131" s="38"/>
      <c r="C131" s="39"/>
      <c r="D131" s="216" t="s">
        <v>124</v>
      </c>
      <c r="E131" s="39"/>
      <c r="F131" s="217" t="s">
        <v>213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124</v>
      </c>
      <c r="AU131" s="16" t="s">
        <v>81</v>
      </c>
    </row>
    <row r="132" s="13" customFormat="1">
      <c r="A132" s="13"/>
      <c r="B132" s="221"/>
      <c r="C132" s="222"/>
      <c r="D132" s="223" t="s">
        <v>126</v>
      </c>
      <c r="E132" s="224" t="s">
        <v>19</v>
      </c>
      <c r="F132" s="225" t="s">
        <v>214</v>
      </c>
      <c r="G132" s="222"/>
      <c r="H132" s="226">
        <v>1117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126</v>
      </c>
      <c r="AU132" s="232" t="s">
        <v>81</v>
      </c>
      <c r="AV132" s="13" t="s">
        <v>81</v>
      </c>
      <c r="AW132" s="13" t="s">
        <v>33</v>
      </c>
      <c r="AX132" s="13" t="s">
        <v>79</v>
      </c>
      <c r="AY132" s="232" t="s">
        <v>115</v>
      </c>
    </row>
    <row r="133" s="2" customFormat="1" ht="24.15" customHeight="1">
      <c r="A133" s="37"/>
      <c r="B133" s="38"/>
      <c r="C133" s="203" t="s">
        <v>215</v>
      </c>
      <c r="D133" s="203" t="s">
        <v>117</v>
      </c>
      <c r="E133" s="204" t="s">
        <v>216</v>
      </c>
      <c r="F133" s="205" t="s">
        <v>217</v>
      </c>
      <c r="G133" s="206" t="s">
        <v>147</v>
      </c>
      <c r="H133" s="207">
        <v>1109.5</v>
      </c>
      <c r="I133" s="208"/>
      <c r="J133" s="209">
        <f>ROUND(I133*H133,2)</f>
        <v>0</v>
      </c>
      <c r="K133" s="205" t="s">
        <v>121</v>
      </c>
      <c r="L133" s="43"/>
      <c r="M133" s="210" t="s">
        <v>19</v>
      </c>
      <c r="N133" s="211" t="s">
        <v>42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122</v>
      </c>
      <c r="AT133" s="214" t="s">
        <v>117</v>
      </c>
      <c r="AU133" s="214" t="s">
        <v>81</v>
      </c>
      <c r="AY133" s="16" t="s">
        <v>115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79</v>
      </c>
      <c r="BK133" s="215">
        <f>ROUND(I133*H133,2)</f>
        <v>0</v>
      </c>
      <c r="BL133" s="16" t="s">
        <v>122</v>
      </c>
      <c r="BM133" s="214" t="s">
        <v>218</v>
      </c>
    </row>
    <row r="134" s="2" customFormat="1">
      <c r="A134" s="37"/>
      <c r="B134" s="38"/>
      <c r="C134" s="39"/>
      <c r="D134" s="216" t="s">
        <v>124</v>
      </c>
      <c r="E134" s="39"/>
      <c r="F134" s="217" t="s">
        <v>219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81</v>
      </c>
    </row>
    <row r="135" s="13" customFormat="1">
      <c r="A135" s="13"/>
      <c r="B135" s="221"/>
      <c r="C135" s="222"/>
      <c r="D135" s="223" t="s">
        <v>126</v>
      </c>
      <c r="E135" s="224" t="s">
        <v>19</v>
      </c>
      <c r="F135" s="225" t="s">
        <v>220</v>
      </c>
      <c r="G135" s="222"/>
      <c r="H135" s="226">
        <v>1109.5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126</v>
      </c>
      <c r="AU135" s="232" t="s">
        <v>81</v>
      </c>
      <c r="AV135" s="13" t="s">
        <v>81</v>
      </c>
      <c r="AW135" s="13" t="s">
        <v>33</v>
      </c>
      <c r="AX135" s="13" t="s">
        <v>79</v>
      </c>
      <c r="AY135" s="232" t="s">
        <v>115</v>
      </c>
    </row>
    <row r="136" s="2" customFormat="1" ht="44.25" customHeight="1">
      <c r="A136" s="37"/>
      <c r="B136" s="38"/>
      <c r="C136" s="203" t="s">
        <v>8</v>
      </c>
      <c r="D136" s="203" t="s">
        <v>117</v>
      </c>
      <c r="E136" s="204" t="s">
        <v>221</v>
      </c>
      <c r="F136" s="205" t="s">
        <v>222</v>
      </c>
      <c r="G136" s="206" t="s">
        <v>147</v>
      </c>
      <c r="H136" s="207">
        <v>224.69999999999999</v>
      </c>
      <c r="I136" s="208"/>
      <c r="J136" s="209">
        <f>ROUND(I136*H136,2)</f>
        <v>0</v>
      </c>
      <c r="K136" s="205" t="s">
        <v>121</v>
      </c>
      <c r="L136" s="43"/>
      <c r="M136" s="210" t="s">
        <v>19</v>
      </c>
      <c r="N136" s="211" t="s">
        <v>42</v>
      </c>
      <c r="O136" s="83"/>
      <c r="P136" s="212">
        <f>O136*H136</f>
        <v>0</v>
      </c>
      <c r="Q136" s="212">
        <v>0.089219999999999994</v>
      </c>
      <c r="R136" s="212">
        <f>Q136*H136</f>
        <v>20.047733999999998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122</v>
      </c>
      <c r="AT136" s="214" t="s">
        <v>117</v>
      </c>
      <c r="AU136" s="214" t="s">
        <v>81</v>
      </c>
      <c r="AY136" s="16" t="s">
        <v>115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79</v>
      </c>
      <c r="BK136" s="215">
        <f>ROUND(I136*H136,2)</f>
        <v>0</v>
      </c>
      <c r="BL136" s="16" t="s">
        <v>122</v>
      </c>
      <c r="BM136" s="214" t="s">
        <v>223</v>
      </c>
    </row>
    <row r="137" s="2" customFormat="1">
      <c r="A137" s="37"/>
      <c r="B137" s="38"/>
      <c r="C137" s="39"/>
      <c r="D137" s="216" t="s">
        <v>124</v>
      </c>
      <c r="E137" s="39"/>
      <c r="F137" s="217" t="s">
        <v>224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124</v>
      </c>
      <c r="AU137" s="16" t="s">
        <v>81</v>
      </c>
    </row>
    <row r="138" s="13" customFormat="1">
      <c r="A138" s="13"/>
      <c r="B138" s="221"/>
      <c r="C138" s="222"/>
      <c r="D138" s="223" t="s">
        <v>126</v>
      </c>
      <c r="E138" s="224" t="s">
        <v>19</v>
      </c>
      <c r="F138" s="225" t="s">
        <v>225</v>
      </c>
      <c r="G138" s="222"/>
      <c r="H138" s="226">
        <v>224.69999999999999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126</v>
      </c>
      <c r="AU138" s="232" t="s">
        <v>81</v>
      </c>
      <c r="AV138" s="13" t="s">
        <v>81</v>
      </c>
      <c r="AW138" s="13" t="s">
        <v>33</v>
      </c>
      <c r="AX138" s="13" t="s">
        <v>79</v>
      </c>
      <c r="AY138" s="232" t="s">
        <v>115</v>
      </c>
    </row>
    <row r="139" s="2" customFormat="1" ht="16.5" customHeight="1">
      <c r="A139" s="37"/>
      <c r="B139" s="38"/>
      <c r="C139" s="233" t="s">
        <v>226</v>
      </c>
      <c r="D139" s="233" t="s">
        <v>152</v>
      </c>
      <c r="E139" s="234" t="s">
        <v>227</v>
      </c>
      <c r="F139" s="235" t="s">
        <v>228</v>
      </c>
      <c r="G139" s="236" t="s">
        <v>147</v>
      </c>
      <c r="H139" s="237">
        <v>224.69999999999999</v>
      </c>
      <c r="I139" s="238"/>
      <c r="J139" s="239">
        <f>ROUND(I139*H139,2)</f>
        <v>0</v>
      </c>
      <c r="K139" s="235" t="s">
        <v>121</v>
      </c>
      <c r="L139" s="240"/>
      <c r="M139" s="241" t="s">
        <v>19</v>
      </c>
      <c r="N139" s="242" t="s">
        <v>42</v>
      </c>
      <c r="O139" s="83"/>
      <c r="P139" s="212">
        <f>O139*H139</f>
        <v>0</v>
      </c>
      <c r="Q139" s="212">
        <v>0.13100000000000001</v>
      </c>
      <c r="R139" s="212">
        <f>Q139*H139</f>
        <v>29.435700000000001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156</v>
      </c>
      <c r="AT139" s="214" t="s">
        <v>152</v>
      </c>
      <c r="AU139" s="214" t="s">
        <v>81</v>
      </c>
      <c r="AY139" s="16" t="s">
        <v>115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79</v>
      </c>
      <c r="BK139" s="215">
        <f>ROUND(I139*H139,2)</f>
        <v>0</v>
      </c>
      <c r="BL139" s="16" t="s">
        <v>122</v>
      </c>
      <c r="BM139" s="214" t="s">
        <v>229</v>
      </c>
    </row>
    <row r="140" s="13" customFormat="1">
      <c r="A140" s="13"/>
      <c r="B140" s="221"/>
      <c r="C140" s="222"/>
      <c r="D140" s="223" t="s">
        <v>126</v>
      </c>
      <c r="E140" s="224" t="s">
        <v>19</v>
      </c>
      <c r="F140" s="225" t="s">
        <v>230</v>
      </c>
      <c r="G140" s="222"/>
      <c r="H140" s="226">
        <v>224.69999999999999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126</v>
      </c>
      <c r="AU140" s="232" t="s">
        <v>81</v>
      </c>
      <c r="AV140" s="13" t="s">
        <v>81</v>
      </c>
      <c r="AW140" s="13" t="s">
        <v>33</v>
      </c>
      <c r="AX140" s="13" t="s">
        <v>79</v>
      </c>
      <c r="AY140" s="232" t="s">
        <v>115</v>
      </c>
    </row>
    <row r="141" s="2" customFormat="1" ht="16.5" customHeight="1">
      <c r="A141" s="37"/>
      <c r="B141" s="38"/>
      <c r="C141" s="233" t="s">
        <v>231</v>
      </c>
      <c r="D141" s="233" t="s">
        <v>152</v>
      </c>
      <c r="E141" s="234" t="s">
        <v>232</v>
      </c>
      <c r="F141" s="235" t="s">
        <v>233</v>
      </c>
      <c r="G141" s="236" t="s">
        <v>147</v>
      </c>
      <c r="H141" s="237">
        <v>8</v>
      </c>
      <c r="I141" s="238"/>
      <c r="J141" s="239">
        <f>ROUND(I141*H141,2)</f>
        <v>0</v>
      </c>
      <c r="K141" s="235" t="s">
        <v>19</v>
      </c>
      <c r="L141" s="240"/>
      <c r="M141" s="241" t="s">
        <v>19</v>
      </c>
      <c r="N141" s="242" t="s">
        <v>42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156</v>
      </c>
      <c r="AT141" s="214" t="s">
        <v>152</v>
      </c>
      <c r="AU141" s="214" t="s">
        <v>81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79</v>
      </c>
      <c r="BK141" s="215">
        <f>ROUND(I141*H141,2)</f>
        <v>0</v>
      </c>
      <c r="BL141" s="16" t="s">
        <v>122</v>
      </c>
      <c r="BM141" s="214" t="s">
        <v>234</v>
      </c>
    </row>
    <row r="142" s="2" customFormat="1" ht="16.5" customHeight="1">
      <c r="A142" s="37"/>
      <c r="B142" s="38"/>
      <c r="C142" s="233" t="s">
        <v>235</v>
      </c>
      <c r="D142" s="233" t="s">
        <v>152</v>
      </c>
      <c r="E142" s="234" t="s">
        <v>236</v>
      </c>
      <c r="F142" s="235" t="s">
        <v>237</v>
      </c>
      <c r="G142" s="236" t="s">
        <v>147</v>
      </c>
      <c r="H142" s="237">
        <v>35</v>
      </c>
      <c r="I142" s="238"/>
      <c r="J142" s="239">
        <f>ROUND(I142*H142,2)</f>
        <v>0</v>
      </c>
      <c r="K142" s="235" t="s">
        <v>121</v>
      </c>
      <c r="L142" s="240"/>
      <c r="M142" s="241" t="s">
        <v>19</v>
      </c>
      <c r="N142" s="242" t="s">
        <v>42</v>
      </c>
      <c r="O142" s="83"/>
      <c r="P142" s="212">
        <f>O142*H142</f>
        <v>0</v>
      </c>
      <c r="Q142" s="212">
        <v>0.17499999999999999</v>
      </c>
      <c r="R142" s="212">
        <f>Q142*H142</f>
        <v>6.125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156</v>
      </c>
      <c r="AT142" s="214" t="s">
        <v>152</v>
      </c>
      <c r="AU142" s="214" t="s">
        <v>81</v>
      </c>
      <c r="AY142" s="16" t="s">
        <v>115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79</v>
      </c>
      <c r="BK142" s="215">
        <f>ROUND(I142*H142,2)</f>
        <v>0</v>
      </c>
      <c r="BL142" s="16" t="s">
        <v>122</v>
      </c>
      <c r="BM142" s="214" t="s">
        <v>238</v>
      </c>
    </row>
    <row r="143" s="13" customFormat="1">
      <c r="A143" s="13"/>
      <c r="B143" s="221"/>
      <c r="C143" s="222"/>
      <c r="D143" s="223" t="s">
        <v>126</v>
      </c>
      <c r="E143" s="224" t="s">
        <v>19</v>
      </c>
      <c r="F143" s="225" t="s">
        <v>239</v>
      </c>
      <c r="G143" s="222"/>
      <c r="H143" s="226">
        <v>35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126</v>
      </c>
      <c r="AU143" s="232" t="s">
        <v>81</v>
      </c>
      <c r="AV143" s="13" t="s">
        <v>81</v>
      </c>
      <c r="AW143" s="13" t="s">
        <v>33</v>
      </c>
      <c r="AX143" s="13" t="s">
        <v>79</v>
      </c>
      <c r="AY143" s="232" t="s">
        <v>115</v>
      </c>
    </row>
    <row r="144" s="2" customFormat="1" ht="21.75" customHeight="1">
      <c r="A144" s="37"/>
      <c r="B144" s="38"/>
      <c r="C144" s="203" t="s">
        <v>240</v>
      </c>
      <c r="D144" s="203" t="s">
        <v>117</v>
      </c>
      <c r="E144" s="204" t="s">
        <v>241</v>
      </c>
      <c r="F144" s="205" t="s">
        <v>242</v>
      </c>
      <c r="G144" s="206" t="s">
        <v>147</v>
      </c>
      <c r="H144" s="207">
        <v>129</v>
      </c>
      <c r="I144" s="208"/>
      <c r="J144" s="209">
        <f>ROUND(I144*H144,2)</f>
        <v>0</v>
      </c>
      <c r="K144" s="205" t="s">
        <v>121</v>
      </c>
      <c r="L144" s="43"/>
      <c r="M144" s="210" t="s">
        <v>19</v>
      </c>
      <c r="N144" s="211" t="s">
        <v>42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122</v>
      </c>
      <c r="AT144" s="214" t="s">
        <v>117</v>
      </c>
      <c r="AU144" s="214" t="s">
        <v>81</v>
      </c>
      <c r="AY144" s="16" t="s">
        <v>115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79</v>
      </c>
      <c r="BK144" s="215">
        <f>ROUND(I144*H144,2)</f>
        <v>0</v>
      </c>
      <c r="BL144" s="16" t="s">
        <v>122</v>
      </c>
      <c r="BM144" s="214" t="s">
        <v>243</v>
      </c>
    </row>
    <row r="145" s="2" customFormat="1">
      <c r="A145" s="37"/>
      <c r="B145" s="38"/>
      <c r="C145" s="39"/>
      <c r="D145" s="216" t="s">
        <v>124</v>
      </c>
      <c r="E145" s="39"/>
      <c r="F145" s="217" t="s">
        <v>244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124</v>
      </c>
      <c r="AU145" s="16" t="s">
        <v>81</v>
      </c>
    </row>
    <row r="146" s="13" customFormat="1">
      <c r="A146" s="13"/>
      <c r="B146" s="221"/>
      <c r="C146" s="222"/>
      <c r="D146" s="223" t="s">
        <v>126</v>
      </c>
      <c r="E146" s="224" t="s">
        <v>19</v>
      </c>
      <c r="F146" s="225" t="s">
        <v>245</v>
      </c>
      <c r="G146" s="222"/>
      <c r="H146" s="226">
        <v>129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126</v>
      </c>
      <c r="AU146" s="232" t="s">
        <v>81</v>
      </c>
      <c r="AV146" s="13" t="s">
        <v>81</v>
      </c>
      <c r="AW146" s="13" t="s">
        <v>33</v>
      </c>
      <c r="AX146" s="13" t="s">
        <v>79</v>
      </c>
      <c r="AY146" s="232" t="s">
        <v>115</v>
      </c>
    </row>
    <row r="147" s="2" customFormat="1" ht="37.8" customHeight="1">
      <c r="A147" s="37"/>
      <c r="B147" s="38"/>
      <c r="C147" s="203" t="s">
        <v>246</v>
      </c>
      <c r="D147" s="203" t="s">
        <v>117</v>
      </c>
      <c r="E147" s="204" t="s">
        <v>247</v>
      </c>
      <c r="F147" s="205" t="s">
        <v>248</v>
      </c>
      <c r="G147" s="206" t="s">
        <v>147</v>
      </c>
      <c r="H147" s="207">
        <v>129</v>
      </c>
      <c r="I147" s="208"/>
      <c r="J147" s="209">
        <f>ROUND(I147*H147,2)</f>
        <v>0</v>
      </c>
      <c r="K147" s="205" t="s">
        <v>121</v>
      </c>
      <c r="L147" s="43"/>
      <c r="M147" s="210" t="s">
        <v>19</v>
      </c>
      <c r="N147" s="211" t="s">
        <v>42</v>
      </c>
      <c r="O147" s="83"/>
      <c r="P147" s="212">
        <f>O147*H147</f>
        <v>0</v>
      </c>
      <c r="Q147" s="212">
        <v>0.11162</v>
      </c>
      <c r="R147" s="212">
        <f>Q147*H147</f>
        <v>14.39898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122</v>
      </c>
      <c r="AT147" s="214" t="s">
        <v>117</v>
      </c>
      <c r="AU147" s="214" t="s">
        <v>81</v>
      </c>
      <c r="AY147" s="16" t="s">
        <v>115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79</v>
      </c>
      <c r="BK147" s="215">
        <f>ROUND(I147*H147,2)</f>
        <v>0</v>
      </c>
      <c r="BL147" s="16" t="s">
        <v>122</v>
      </c>
      <c r="BM147" s="214" t="s">
        <v>249</v>
      </c>
    </row>
    <row r="148" s="2" customFormat="1">
      <c r="A148" s="37"/>
      <c r="B148" s="38"/>
      <c r="C148" s="39"/>
      <c r="D148" s="216" t="s">
        <v>124</v>
      </c>
      <c r="E148" s="39"/>
      <c r="F148" s="217" t="s">
        <v>250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124</v>
      </c>
      <c r="AU148" s="16" t="s">
        <v>81</v>
      </c>
    </row>
    <row r="149" s="13" customFormat="1">
      <c r="A149" s="13"/>
      <c r="B149" s="221"/>
      <c r="C149" s="222"/>
      <c r="D149" s="223" t="s">
        <v>126</v>
      </c>
      <c r="E149" s="224" t="s">
        <v>19</v>
      </c>
      <c r="F149" s="225" t="s">
        <v>245</v>
      </c>
      <c r="G149" s="222"/>
      <c r="H149" s="226">
        <v>129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126</v>
      </c>
      <c r="AU149" s="232" t="s">
        <v>81</v>
      </c>
      <c r="AV149" s="13" t="s">
        <v>81</v>
      </c>
      <c r="AW149" s="13" t="s">
        <v>33</v>
      </c>
      <c r="AX149" s="13" t="s">
        <v>79</v>
      </c>
      <c r="AY149" s="232" t="s">
        <v>115</v>
      </c>
    </row>
    <row r="150" s="2" customFormat="1" ht="16.5" customHeight="1">
      <c r="A150" s="37"/>
      <c r="B150" s="38"/>
      <c r="C150" s="233" t="s">
        <v>251</v>
      </c>
      <c r="D150" s="233" t="s">
        <v>152</v>
      </c>
      <c r="E150" s="234" t="s">
        <v>252</v>
      </c>
      <c r="F150" s="235" t="s">
        <v>253</v>
      </c>
      <c r="G150" s="236" t="s">
        <v>147</v>
      </c>
      <c r="H150" s="237">
        <v>86</v>
      </c>
      <c r="I150" s="238"/>
      <c r="J150" s="239">
        <f>ROUND(I150*H150,2)</f>
        <v>0</v>
      </c>
      <c r="K150" s="235" t="s">
        <v>121</v>
      </c>
      <c r="L150" s="240"/>
      <c r="M150" s="241" t="s">
        <v>19</v>
      </c>
      <c r="N150" s="242" t="s">
        <v>42</v>
      </c>
      <c r="O150" s="83"/>
      <c r="P150" s="212">
        <f>O150*H150</f>
        <v>0</v>
      </c>
      <c r="Q150" s="212">
        <v>0.17599999999999999</v>
      </c>
      <c r="R150" s="212">
        <f>Q150*H150</f>
        <v>15.135999999999999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156</v>
      </c>
      <c r="AT150" s="214" t="s">
        <v>152</v>
      </c>
      <c r="AU150" s="214" t="s">
        <v>81</v>
      </c>
      <c r="AY150" s="16" t="s">
        <v>115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79</v>
      </c>
      <c r="BK150" s="215">
        <f>ROUND(I150*H150,2)</f>
        <v>0</v>
      </c>
      <c r="BL150" s="16" t="s">
        <v>122</v>
      </c>
      <c r="BM150" s="214" t="s">
        <v>254</v>
      </c>
    </row>
    <row r="151" s="13" customFormat="1">
      <c r="A151" s="13"/>
      <c r="B151" s="221"/>
      <c r="C151" s="222"/>
      <c r="D151" s="223" t="s">
        <v>126</v>
      </c>
      <c r="E151" s="224" t="s">
        <v>19</v>
      </c>
      <c r="F151" s="225" t="s">
        <v>255</v>
      </c>
      <c r="G151" s="222"/>
      <c r="H151" s="226">
        <v>86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126</v>
      </c>
      <c r="AU151" s="232" t="s">
        <v>81</v>
      </c>
      <c r="AV151" s="13" t="s">
        <v>81</v>
      </c>
      <c r="AW151" s="13" t="s">
        <v>33</v>
      </c>
      <c r="AX151" s="13" t="s">
        <v>79</v>
      </c>
      <c r="AY151" s="232" t="s">
        <v>115</v>
      </c>
    </row>
    <row r="152" s="12" customFormat="1" ht="22.8" customHeight="1">
      <c r="A152" s="12"/>
      <c r="B152" s="187"/>
      <c r="C152" s="188"/>
      <c r="D152" s="189" t="s">
        <v>70</v>
      </c>
      <c r="E152" s="201" t="s">
        <v>156</v>
      </c>
      <c r="F152" s="201" t="s">
        <v>256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SUM(P153:P173)</f>
        <v>0</v>
      </c>
      <c r="Q152" s="195"/>
      <c r="R152" s="196">
        <f>SUM(R153:R173)</f>
        <v>1.9419300000000004</v>
      </c>
      <c r="S152" s="195"/>
      <c r="T152" s="197">
        <f>SUM(T153:T173)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79</v>
      </c>
      <c r="AT152" s="199" t="s">
        <v>70</v>
      </c>
      <c r="AU152" s="199" t="s">
        <v>79</v>
      </c>
      <c r="AY152" s="198" t="s">
        <v>115</v>
      </c>
      <c r="BK152" s="200">
        <f>SUM(BK153:BK173)</f>
        <v>0</v>
      </c>
    </row>
    <row r="153" s="2" customFormat="1" ht="21.75" customHeight="1">
      <c r="A153" s="37"/>
      <c r="B153" s="38"/>
      <c r="C153" s="203" t="s">
        <v>257</v>
      </c>
      <c r="D153" s="203" t="s">
        <v>117</v>
      </c>
      <c r="E153" s="204" t="s">
        <v>258</v>
      </c>
      <c r="F153" s="205" t="s">
        <v>259</v>
      </c>
      <c r="G153" s="206" t="s">
        <v>260</v>
      </c>
      <c r="H153" s="207">
        <v>6</v>
      </c>
      <c r="I153" s="208"/>
      <c r="J153" s="209">
        <f>ROUND(I153*H153,2)</f>
        <v>0</v>
      </c>
      <c r="K153" s="205" t="s">
        <v>121</v>
      </c>
      <c r="L153" s="43"/>
      <c r="M153" s="210" t="s">
        <v>19</v>
      </c>
      <c r="N153" s="211" t="s">
        <v>42</v>
      </c>
      <c r="O153" s="83"/>
      <c r="P153" s="212">
        <f>O153*H153</f>
        <v>0</v>
      </c>
      <c r="Q153" s="212">
        <v>1.0000000000000001E-05</v>
      </c>
      <c r="R153" s="212">
        <f>Q153*H153</f>
        <v>6.0000000000000008E-05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122</v>
      </c>
      <c r="AT153" s="214" t="s">
        <v>117</v>
      </c>
      <c r="AU153" s="214" t="s">
        <v>81</v>
      </c>
      <c r="AY153" s="16" t="s">
        <v>115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79</v>
      </c>
      <c r="BK153" s="215">
        <f>ROUND(I153*H153,2)</f>
        <v>0</v>
      </c>
      <c r="BL153" s="16" t="s">
        <v>122</v>
      </c>
      <c r="BM153" s="214" t="s">
        <v>261</v>
      </c>
    </row>
    <row r="154" s="2" customFormat="1">
      <c r="A154" s="37"/>
      <c r="B154" s="38"/>
      <c r="C154" s="39"/>
      <c r="D154" s="216" t="s">
        <v>124</v>
      </c>
      <c r="E154" s="39"/>
      <c r="F154" s="217" t="s">
        <v>262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124</v>
      </c>
      <c r="AU154" s="16" t="s">
        <v>81</v>
      </c>
    </row>
    <row r="155" s="2" customFormat="1" ht="16.5" customHeight="1">
      <c r="A155" s="37"/>
      <c r="B155" s="38"/>
      <c r="C155" s="233" t="s">
        <v>263</v>
      </c>
      <c r="D155" s="233" t="s">
        <v>152</v>
      </c>
      <c r="E155" s="234" t="s">
        <v>264</v>
      </c>
      <c r="F155" s="235" t="s">
        <v>265</v>
      </c>
      <c r="G155" s="236" t="s">
        <v>266</v>
      </c>
      <c r="H155" s="237">
        <v>6</v>
      </c>
      <c r="I155" s="238"/>
      <c r="J155" s="239">
        <f>ROUND(I155*H155,2)</f>
        <v>0</v>
      </c>
      <c r="K155" s="235" t="s">
        <v>19</v>
      </c>
      <c r="L155" s="240"/>
      <c r="M155" s="241" t="s">
        <v>19</v>
      </c>
      <c r="N155" s="242" t="s">
        <v>42</v>
      </c>
      <c r="O155" s="83"/>
      <c r="P155" s="212">
        <f>O155*H155</f>
        <v>0</v>
      </c>
      <c r="Q155" s="212">
        <v>0.00329</v>
      </c>
      <c r="R155" s="212">
        <f>Q155*H155</f>
        <v>0.019740000000000001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156</v>
      </c>
      <c r="AT155" s="214" t="s">
        <v>152</v>
      </c>
      <c r="AU155" s="214" t="s">
        <v>81</v>
      </c>
      <c r="AY155" s="16" t="s">
        <v>115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79</v>
      </c>
      <c r="BK155" s="215">
        <f>ROUND(I155*H155,2)</f>
        <v>0</v>
      </c>
      <c r="BL155" s="16" t="s">
        <v>122</v>
      </c>
      <c r="BM155" s="214" t="s">
        <v>267</v>
      </c>
    </row>
    <row r="156" s="2" customFormat="1" ht="24.15" customHeight="1">
      <c r="A156" s="37"/>
      <c r="B156" s="38"/>
      <c r="C156" s="203" t="s">
        <v>268</v>
      </c>
      <c r="D156" s="203" t="s">
        <v>117</v>
      </c>
      <c r="E156" s="204" t="s">
        <v>269</v>
      </c>
      <c r="F156" s="205" t="s">
        <v>270</v>
      </c>
      <c r="G156" s="206" t="s">
        <v>266</v>
      </c>
      <c r="H156" s="207">
        <v>6</v>
      </c>
      <c r="I156" s="208"/>
      <c r="J156" s="209">
        <f>ROUND(I156*H156,2)</f>
        <v>0</v>
      </c>
      <c r="K156" s="205" t="s">
        <v>121</v>
      </c>
      <c r="L156" s="43"/>
      <c r="M156" s="210" t="s">
        <v>19</v>
      </c>
      <c r="N156" s="211" t="s">
        <v>42</v>
      </c>
      <c r="O156" s="83"/>
      <c r="P156" s="212">
        <f>O156*H156</f>
        <v>0</v>
      </c>
      <c r="Q156" s="212">
        <v>0.00010000000000000001</v>
      </c>
      <c r="R156" s="212">
        <f>Q156*H156</f>
        <v>0.00060000000000000006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122</v>
      </c>
      <c r="AT156" s="214" t="s">
        <v>117</v>
      </c>
      <c r="AU156" s="214" t="s">
        <v>81</v>
      </c>
      <c r="AY156" s="16" t="s">
        <v>115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79</v>
      </c>
      <c r="BK156" s="215">
        <f>ROUND(I156*H156,2)</f>
        <v>0</v>
      </c>
      <c r="BL156" s="16" t="s">
        <v>122</v>
      </c>
      <c r="BM156" s="214" t="s">
        <v>271</v>
      </c>
    </row>
    <row r="157" s="2" customFormat="1">
      <c r="A157" s="37"/>
      <c r="B157" s="38"/>
      <c r="C157" s="39"/>
      <c r="D157" s="216" t="s">
        <v>124</v>
      </c>
      <c r="E157" s="39"/>
      <c r="F157" s="217" t="s">
        <v>272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81</v>
      </c>
    </row>
    <row r="158" s="2" customFormat="1" ht="16.5" customHeight="1">
      <c r="A158" s="37"/>
      <c r="B158" s="38"/>
      <c r="C158" s="233" t="s">
        <v>273</v>
      </c>
      <c r="D158" s="233" t="s">
        <v>152</v>
      </c>
      <c r="E158" s="234" t="s">
        <v>274</v>
      </c>
      <c r="F158" s="235" t="s">
        <v>275</v>
      </c>
      <c r="G158" s="236" t="s">
        <v>266</v>
      </c>
      <c r="H158" s="237">
        <v>6</v>
      </c>
      <c r="I158" s="238"/>
      <c r="J158" s="239">
        <f>ROUND(I158*H158,2)</f>
        <v>0</v>
      </c>
      <c r="K158" s="235" t="s">
        <v>121</v>
      </c>
      <c r="L158" s="240"/>
      <c r="M158" s="241" t="s">
        <v>19</v>
      </c>
      <c r="N158" s="242" t="s">
        <v>42</v>
      </c>
      <c r="O158" s="83"/>
      <c r="P158" s="212">
        <f>O158*H158</f>
        <v>0</v>
      </c>
      <c r="Q158" s="212">
        <v>0.00232</v>
      </c>
      <c r="R158" s="212">
        <f>Q158*H158</f>
        <v>0.01392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156</v>
      </c>
      <c r="AT158" s="214" t="s">
        <v>152</v>
      </c>
      <c r="AU158" s="214" t="s">
        <v>81</v>
      </c>
      <c r="AY158" s="16" t="s">
        <v>115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79</v>
      </c>
      <c r="BK158" s="215">
        <f>ROUND(I158*H158,2)</f>
        <v>0</v>
      </c>
      <c r="BL158" s="16" t="s">
        <v>122</v>
      </c>
      <c r="BM158" s="214" t="s">
        <v>276</v>
      </c>
    </row>
    <row r="159" s="2" customFormat="1" ht="16.5" customHeight="1">
      <c r="A159" s="37"/>
      <c r="B159" s="38"/>
      <c r="C159" s="203" t="s">
        <v>277</v>
      </c>
      <c r="D159" s="203" t="s">
        <v>117</v>
      </c>
      <c r="E159" s="204" t="s">
        <v>278</v>
      </c>
      <c r="F159" s="205" t="s">
        <v>279</v>
      </c>
      <c r="G159" s="206" t="s">
        <v>266</v>
      </c>
      <c r="H159" s="207">
        <v>3</v>
      </c>
      <c r="I159" s="208"/>
      <c r="J159" s="209">
        <f>ROUND(I159*H159,2)</f>
        <v>0</v>
      </c>
      <c r="K159" s="205" t="s">
        <v>19</v>
      </c>
      <c r="L159" s="43"/>
      <c r="M159" s="210" t="s">
        <v>19</v>
      </c>
      <c r="N159" s="211" t="s">
        <v>42</v>
      </c>
      <c r="O159" s="83"/>
      <c r="P159" s="212">
        <f>O159*H159</f>
        <v>0</v>
      </c>
      <c r="Q159" s="212">
        <v>0.0032499999999999999</v>
      </c>
      <c r="R159" s="212">
        <f>Q159*H159</f>
        <v>0.00975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122</v>
      </c>
      <c r="AT159" s="214" t="s">
        <v>117</v>
      </c>
      <c r="AU159" s="214" t="s">
        <v>81</v>
      </c>
      <c r="AY159" s="16" t="s">
        <v>115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79</v>
      </c>
      <c r="BK159" s="215">
        <f>ROUND(I159*H159,2)</f>
        <v>0</v>
      </c>
      <c r="BL159" s="16" t="s">
        <v>122</v>
      </c>
      <c r="BM159" s="214" t="s">
        <v>280</v>
      </c>
    </row>
    <row r="160" s="13" customFormat="1">
      <c r="A160" s="13"/>
      <c r="B160" s="221"/>
      <c r="C160" s="222"/>
      <c r="D160" s="223" t="s">
        <v>126</v>
      </c>
      <c r="E160" s="224" t="s">
        <v>19</v>
      </c>
      <c r="F160" s="225" t="s">
        <v>281</v>
      </c>
      <c r="G160" s="222"/>
      <c r="H160" s="226">
        <v>3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126</v>
      </c>
      <c r="AU160" s="232" t="s">
        <v>81</v>
      </c>
      <c r="AV160" s="13" t="s">
        <v>81</v>
      </c>
      <c r="AW160" s="13" t="s">
        <v>33</v>
      </c>
      <c r="AX160" s="13" t="s">
        <v>79</v>
      </c>
      <c r="AY160" s="232" t="s">
        <v>115</v>
      </c>
    </row>
    <row r="161" s="2" customFormat="1" ht="16.5" customHeight="1">
      <c r="A161" s="37"/>
      <c r="B161" s="38"/>
      <c r="C161" s="203" t="s">
        <v>7</v>
      </c>
      <c r="D161" s="203" t="s">
        <v>117</v>
      </c>
      <c r="E161" s="204" t="s">
        <v>282</v>
      </c>
      <c r="F161" s="205" t="s">
        <v>283</v>
      </c>
      <c r="G161" s="206" t="s">
        <v>266</v>
      </c>
      <c r="H161" s="207">
        <v>3</v>
      </c>
      <c r="I161" s="208"/>
      <c r="J161" s="209">
        <f>ROUND(I161*H161,2)</f>
        <v>0</v>
      </c>
      <c r="K161" s="205" t="s">
        <v>19</v>
      </c>
      <c r="L161" s="43"/>
      <c r="M161" s="210" t="s">
        <v>19</v>
      </c>
      <c r="N161" s="211" t="s">
        <v>42</v>
      </c>
      <c r="O161" s="83"/>
      <c r="P161" s="212">
        <f>O161*H161</f>
        <v>0</v>
      </c>
      <c r="Q161" s="212">
        <v>0.14494000000000001</v>
      </c>
      <c r="R161" s="212">
        <f>Q161*H161</f>
        <v>0.43482000000000004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122</v>
      </c>
      <c r="AT161" s="214" t="s">
        <v>117</v>
      </c>
      <c r="AU161" s="214" t="s">
        <v>81</v>
      </c>
      <c r="AY161" s="16" t="s">
        <v>115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79</v>
      </c>
      <c r="BK161" s="215">
        <f>ROUND(I161*H161,2)</f>
        <v>0</v>
      </c>
      <c r="BL161" s="16" t="s">
        <v>122</v>
      </c>
      <c r="BM161" s="214" t="s">
        <v>284</v>
      </c>
    </row>
    <row r="162" s="2" customFormat="1" ht="16.5" customHeight="1">
      <c r="A162" s="37"/>
      <c r="B162" s="38"/>
      <c r="C162" s="233" t="s">
        <v>285</v>
      </c>
      <c r="D162" s="233" t="s">
        <v>152</v>
      </c>
      <c r="E162" s="234" t="s">
        <v>286</v>
      </c>
      <c r="F162" s="235" t="s">
        <v>287</v>
      </c>
      <c r="G162" s="236" t="s">
        <v>266</v>
      </c>
      <c r="H162" s="237">
        <v>3</v>
      </c>
      <c r="I162" s="238"/>
      <c r="J162" s="239">
        <f>ROUND(I162*H162,2)</f>
        <v>0</v>
      </c>
      <c r="K162" s="235" t="s">
        <v>19</v>
      </c>
      <c r="L162" s="240"/>
      <c r="M162" s="241" t="s">
        <v>19</v>
      </c>
      <c r="N162" s="242" t="s">
        <v>42</v>
      </c>
      <c r="O162" s="83"/>
      <c r="P162" s="212">
        <f>O162*H162</f>
        <v>0</v>
      </c>
      <c r="Q162" s="212">
        <v>0.23200000000000001</v>
      </c>
      <c r="R162" s="212">
        <f>Q162*H162</f>
        <v>0.69600000000000006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156</v>
      </c>
      <c r="AT162" s="214" t="s">
        <v>152</v>
      </c>
      <c r="AU162" s="214" t="s">
        <v>81</v>
      </c>
      <c r="AY162" s="16" t="s">
        <v>115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79</v>
      </c>
      <c r="BK162" s="215">
        <f>ROUND(I162*H162,2)</f>
        <v>0</v>
      </c>
      <c r="BL162" s="16" t="s">
        <v>122</v>
      </c>
      <c r="BM162" s="214" t="s">
        <v>288</v>
      </c>
    </row>
    <row r="163" s="2" customFormat="1" ht="21.75" customHeight="1">
      <c r="A163" s="37"/>
      <c r="B163" s="38"/>
      <c r="C163" s="233" t="s">
        <v>289</v>
      </c>
      <c r="D163" s="233" t="s">
        <v>152</v>
      </c>
      <c r="E163" s="234" t="s">
        <v>290</v>
      </c>
      <c r="F163" s="235" t="s">
        <v>291</v>
      </c>
      <c r="G163" s="236" t="s">
        <v>266</v>
      </c>
      <c r="H163" s="237">
        <v>3</v>
      </c>
      <c r="I163" s="238"/>
      <c r="J163" s="239">
        <f>ROUND(I163*H163,2)</f>
        <v>0</v>
      </c>
      <c r="K163" s="235" t="s">
        <v>19</v>
      </c>
      <c r="L163" s="240"/>
      <c r="M163" s="241" t="s">
        <v>19</v>
      </c>
      <c r="N163" s="242" t="s">
        <v>42</v>
      </c>
      <c r="O163" s="83"/>
      <c r="P163" s="212">
        <f>O163*H163</f>
        <v>0</v>
      </c>
      <c r="Q163" s="212">
        <v>0.080000000000000002</v>
      </c>
      <c r="R163" s="212">
        <f>Q163*H163</f>
        <v>0.23999999999999999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156</v>
      </c>
      <c r="AT163" s="214" t="s">
        <v>152</v>
      </c>
      <c r="AU163" s="214" t="s">
        <v>81</v>
      </c>
      <c r="AY163" s="16" t="s">
        <v>115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79</v>
      </c>
      <c r="BK163" s="215">
        <f>ROUND(I163*H163,2)</f>
        <v>0</v>
      </c>
      <c r="BL163" s="16" t="s">
        <v>122</v>
      </c>
      <c r="BM163" s="214" t="s">
        <v>292</v>
      </c>
    </row>
    <row r="164" s="2" customFormat="1" ht="16.5" customHeight="1">
      <c r="A164" s="37"/>
      <c r="B164" s="38"/>
      <c r="C164" s="233" t="s">
        <v>293</v>
      </c>
      <c r="D164" s="233" t="s">
        <v>152</v>
      </c>
      <c r="E164" s="234" t="s">
        <v>294</v>
      </c>
      <c r="F164" s="235" t="s">
        <v>295</v>
      </c>
      <c r="G164" s="236" t="s">
        <v>266</v>
      </c>
      <c r="H164" s="237">
        <v>3</v>
      </c>
      <c r="I164" s="238"/>
      <c r="J164" s="239">
        <f>ROUND(I164*H164,2)</f>
        <v>0</v>
      </c>
      <c r="K164" s="235" t="s">
        <v>19</v>
      </c>
      <c r="L164" s="240"/>
      <c r="M164" s="241" t="s">
        <v>19</v>
      </c>
      <c r="N164" s="242" t="s">
        <v>42</v>
      </c>
      <c r="O164" s="83"/>
      <c r="P164" s="212">
        <f>O164*H164</f>
        <v>0</v>
      </c>
      <c r="Q164" s="212">
        <v>0.040000000000000001</v>
      </c>
      <c r="R164" s="212">
        <f>Q164*H164</f>
        <v>0.12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156</v>
      </c>
      <c r="AT164" s="214" t="s">
        <v>152</v>
      </c>
      <c r="AU164" s="214" t="s">
        <v>81</v>
      </c>
      <c r="AY164" s="16" t="s">
        <v>115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79</v>
      </c>
      <c r="BK164" s="215">
        <f>ROUND(I164*H164,2)</f>
        <v>0</v>
      </c>
      <c r="BL164" s="16" t="s">
        <v>122</v>
      </c>
      <c r="BM164" s="214" t="s">
        <v>296</v>
      </c>
    </row>
    <row r="165" s="2" customFormat="1" ht="16.5" customHeight="1">
      <c r="A165" s="37"/>
      <c r="B165" s="38"/>
      <c r="C165" s="233" t="s">
        <v>297</v>
      </c>
      <c r="D165" s="233" t="s">
        <v>152</v>
      </c>
      <c r="E165" s="234" t="s">
        <v>298</v>
      </c>
      <c r="F165" s="235" t="s">
        <v>299</v>
      </c>
      <c r="G165" s="236" t="s">
        <v>266</v>
      </c>
      <c r="H165" s="237">
        <v>3</v>
      </c>
      <c r="I165" s="238"/>
      <c r="J165" s="239">
        <f>ROUND(I165*H165,2)</f>
        <v>0</v>
      </c>
      <c r="K165" s="235" t="s">
        <v>19</v>
      </c>
      <c r="L165" s="240"/>
      <c r="M165" s="241" t="s">
        <v>19</v>
      </c>
      <c r="N165" s="242" t="s">
        <v>42</v>
      </c>
      <c r="O165" s="83"/>
      <c r="P165" s="212">
        <f>O165*H165</f>
        <v>0</v>
      </c>
      <c r="Q165" s="212">
        <v>0.040000000000000001</v>
      </c>
      <c r="R165" s="212">
        <f>Q165*H165</f>
        <v>0.12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156</v>
      </c>
      <c r="AT165" s="214" t="s">
        <v>152</v>
      </c>
      <c r="AU165" s="214" t="s">
        <v>81</v>
      </c>
      <c r="AY165" s="16" t="s">
        <v>115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79</v>
      </c>
      <c r="BK165" s="215">
        <f>ROUND(I165*H165,2)</f>
        <v>0</v>
      </c>
      <c r="BL165" s="16" t="s">
        <v>122</v>
      </c>
      <c r="BM165" s="214" t="s">
        <v>300</v>
      </c>
    </row>
    <row r="166" s="2" customFormat="1" ht="16.5" customHeight="1">
      <c r="A166" s="37"/>
      <c r="B166" s="38"/>
      <c r="C166" s="233" t="s">
        <v>301</v>
      </c>
      <c r="D166" s="233" t="s">
        <v>152</v>
      </c>
      <c r="E166" s="234" t="s">
        <v>302</v>
      </c>
      <c r="F166" s="235" t="s">
        <v>303</v>
      </c>
      <c r="G166" s="236" t="s">
        <v>266</v>
      </c>
      <c r="H166" s="237">
        <v>3</v>
      </c>
      <c r="I166" s="238"/>
      <c r="J166" s="239">
        <f>ROUND(I166*H166,2)</f>
        <v>0</v>
      </c>
      <c r="K166" s="235" t="s">
        <v>19</v>
      </c>
      <c r="L166" s="240"/>
      <c r="M166" s="241" t="s">
        <v>19</v>
      </c>
      <c r="N166" s="242" t="s">
        <v>42</v>
      </c>
      <c r="O166" s="83"/>
      <c r="P166" s="212">
        <f>O166*H166</f>
        <v>0</v>
      </c>
      <c r="Q166" s="212">
        <v>0.027</v>
      </c>
      <c r="R166" s="212">
        <f>Q166*H166</f>
        <v>0.081000000000000003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156</v>
      </c>
      <c r="AT166" s="214" t="s">
        <v>152</v>
      </c>
      <c r="AU166" s="214" t="s">
        <v>81</v>
      </c>
      <c r="AY166" s="16" t="s">
        <v>115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79</v>
      </c>
      <c r="BK166" s="215">
        <f>ROUND(I166*H166,2)</f>
        <v>0</v>
      </c>
      <c r="BL166" s="16" t="s">
        <v>122</v>
      </c>
      <c r="BM166" s="214" t="s">
        <v>304</v>
      </c>
    </row>
    <row r="167" s="13" customFormat="1">
      <c r="A167" s="13"/>
      <c r="B167" s="221"/>
      <c r="C167" s="222"/>
      <c r="D167" s="223" t="s">
        <v>126</v>
      </c>
      <c r="E167" s="224" t="s">
        <v>19</v>
      </c>
      <c r="F167" s="225" t="s">
        <v>305</v>
      </c>
      <c r="G167" s="222"/>
      <c r="H167" s="226">
        <v>3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126</v>
      </c>
      <c r="AU167" s="232" t="s">
        <v>81</v>
      </c>
      <c r="AV167" s="13" t="s">
        <v>81</v>
      </c>
      <c r="AW167" s="13" t="s">
        <v>33</v>
      </c>
      <c r="AX167" s="13" t="s">
        <v>79</v>
      </c>
      <c r="AY167" s="232" t="s">
        <v>115</v>
      </c>
    </row>
    <row r="168" s="2" customFormat="1" ht="16.5" customHeight="1">
      <c r="A168" s="37"/>
      <c r="B168" s="38"/>
      <c r="C168" s="203" t="s">
        <v>306</v>
      </c>
      <c r="D168" s="203" t="s">
        <v>117</v>
      </c>
      <c r="E168" s="204" t="s">
        <v>307</v>
      </c>
      <c r="F168" s="205" t="s">
        <v>308</v>
      </c>
      <c r="G168" s="206" t="s">
        <v>266</v>
      </c>
      <c r="H168" s="207">
        <v>3</v>
      </c>
      <c r="I168" s="208"/>
      <c r="J168" s="209">
        <f>ROUND(I168*H168,2)</f>
        <v>0</v>
      </c>
      <c r="K168" s="205" t="s">
        <v>121</v>
      </c>
      <c r="L168" s="43"/>
      <c r="M168" s="210" t="s">
        <v>19</v>
      </c>
      <c r="N168" s="211" t="s">
        <v>42</v>
      </c>
      <c r="O168" s="83"/>
      <c r="P168" s="212">
        <f>O168*H168</f>
        <v>0</v>
      </c>
      <c r="Q168" s="212">
        <v>0.0046800000000000001</v>
      </c>
      <c r="R168" s="212">
        <f>Q168*H168</f>
        <v>0.01404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122</v>
      </c>
      <c r="AT168" s="214" t="s">
        <v>117</v>
      </c>
      <c r="AU168" s="214" t="s">
        <v>81</v>
      </c>
      <c r="AY168" s="16" t="s">
        <v>115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79</v>
      </c>
      <c r="BK168" s="215">
        <f>ROUND(I168*H168,2)</f>
        <v>0</v>
      </c>
      <c r="BL168" s="16" t="s">
        <v>122</v>
      </c>
      <c r="BM168" s="214" t="s">
        <v>309</v>
      </c>
    </row>
    <row r="169" s="2" customFormat="1">
      <c r="A169" s="37"/>
      <c r="B169" s="38"/>
      <c r="C169" s="39"/>
      <c r="D169" s="216" t="s">
        <v>124</v>
      </c>
      <c r="E169" s="39"/>
      <c r="F169" s="217" t="s">
        <v>310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124</v>
      </c>
      <c r="AU169" s="16" t="s">
        <v>81</v>
      </c>
    </row>
    <row r="170" s="2" customFormat="1" ht="16.5" customHeight="1">
      <c r="A170" s="37"/>
      <c r="B170" s="38"/>
      <c r="C170" s="233" t="s">
        <v>311</v>
      </c>
      <c r="D170" s="233" t="s">
        <v>152</v>
      </c>
      <c r="E170" s="234" t="s">
        <v>312</v>
      </c>
      <c r="F170" s="235" t="s">
        <v>313</v>
      </c>
      <c r="G170" s="236" t="s">
        <v>266</v>
      </c>
      <c r="H170" s="237">
        <v>3</v>
      </c>
      <c r="I170" s="238"/>
      <c r="J170" s="239">
        <f>ROUND(I170*H170,2)</f>
        <v>0</v>
      </c>
      <c r="K170" s="235" t="s">
        <v>19</v>
      </c>
      <c r="L170" s="240"/>
      <c r="M170" s="241" t="s">
        <v>19</v>
      </c>
      <c r="N170" s="242" t="s">
        <v>42</v>
      </c>
      <c r="O170" s="83"/>
      <c r="P170" s="212">
        <f>O170*H170</f>
        <v>0</v>
      </c>
      <c r="Q170" s="212">
        <v>0.059999999999999998</v>
      </c>
      <c r="R170" s="212">
        <f>Q170*H170</f>
        <v>0.17999999999999999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156</v>
      </c>
      <c r="AT170" s="214" t="s">
        <v>152</v>
      </c>
      <c r="AU170" s="214" t="s">
        <v>81</v>
      </c>
      <c r="AY170" s="16" t="s">
        <v>115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79</v>
      </c>
      <c r="BK170" s="215">
        <f>ROUND(I170*H170,2)</f>
        <v>0</v>
      </c>
      <c r="BL170" s="16" t="s">
        <v>122</v>
      </c>
      <c r="BM170" s="214" t="s">
        <v>314</v>
      </c>
    </row>
    <row r="171" s="2" customFormat="1" ht="16.5" customHeight="1">
      <c r="A171" s="37"/>
      <c r="B171" s="38"/>
      <c r="C171" s="233" t="s">
        <v>315</v>
      </c>
      <c r="D171" s="233" t="s">
        <v>152</v>
      </c>
      <c r="E171" s="234" t="s">
        <v>316</v>
      </c>
      <c r="F171" s="235" t="s">
        <v>317</v>
      </c>
      <c r="G171" s="236" t="s">
        <v>266</v>
      </c>
      <c r="H171" s="237">
        <v>3</v>
      </c>
      <c r="I171" s="238"/>
      <c r="J171" s="239">
        <f>ROUND(I171*H171,2)</f>
        <v>0</v>
      </c>
      <c r="K171" s="235" t="s">
        <v>19</v>
      </c>
      <c r="L171" s="240"/>
      <c r="M171" s="241" t="s">
        <v>19</v>
      </c>
      <c r="N171" s="242" t="s">
        <v>42</v>
      </c>
      <c r="O171" s="83"/>
      <c r="P171" s="212">
        <f>O171*H171</f>
        <v>0</v>
      </c>
      <c r="Q171" s="212">
        <v>0.0040000000000000001</v>
      </c>
      <c r="R171" s="212">
        <f>Q171*H171</f>
        <v>0.012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156</v>
      </c>
      <c r="AT171" s="214" t="s">
        <v>152</v>
      </c>
      <c r="AU171" s="214" t="s">
        <v>81</v>
      </c>
      <c r="AY171" s="16" t="s">
        <v>115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79</v>
      </c>
      <c r="BK171" s="215">
        <f>ROUND(I171*H171,2)</f>
        <v>0</v>
      </c>
      <c r="BL171" s="16" t="s">
        <v>122</v>
      </c>
      <c r="BM171" s="214" t="s">
        <v>318</v>
      </c>
    </row>
    <row r="172" s="2" customFormat="1" ht="16.5" customHeight="1">
      <c r="A172" s="37"/>
      <c r="B172" s="38"/>
      <c r="C172" s="203" t="s">
        <v>319</v>
      </c>
      <c r="D172" s="203" t="s">
        <v>117</v>
      </c>
      <c r="E172" s="204" t="s">
        <v>320</v>
      </c>
      <c r="F172" s="205" t="s">
        <v>321</v>
      </c>
      <c r="G172" s="206" t="s">
        <v>322</v>
      </c>
      <c r="H172" s="207">
        <v>3</v>
      </c>
      <c r="I172" s="208"/>
      <c r="J172" s="209">
        <f>ROUND(I172*H172,2)</f>
        <v>0</v>
      </c>
      <c r="K172" s="205" t="s">
        <v>19</v>
      </c>
      <c r="L172" s="43"/>
      <c r="M172" s="210" t="s">
        <v>19</v>
      </c>
      <c r="N172" s="211" t="s">
        <v>42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122</v>
      </c>
      <c r="AT172" s="214" t="s">
        <v>117</v>
      </c>
      <c r="AU172" s="214" t="s">
        <v>81</v>
      </c>
      <c r="AY172" s="16" t="s">
        <v>115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79</v>
      </c>
      <c r="BK172" s="215">
        <f>ROUND(I172*H172,2)</f>
        <v>0</v>
      </c>
      <c r="BL172" s="16" t="s">
        <v>122</v>
      </c>
      <c r="BM172" s="214" t="s">
        <v>323</v>
      </c>
    </row>
    <row r="173" s="2" customFormat="1" ht="16.5" customHeight="1">
      <c r="A173" s="37"/>
      <c r="B173" s="38"/>
      <c r="C173" s="203" t="s">
        <v>324</v>
      </c>
      <c r="D173" s="203" t="s">
        <v>117</v>
      </c>
      <c r="E173" s="204" t="s">
        <v>325</v>
      </c>
      <c r="F173" s="205" t="s">
        <v>326</v>
      </c>
      <c r="G173" s="206" t="s">
        <v>322</v>
      </c>
      <c r="H173" s="207">
        <v>1</v>
      </c>
      <c r="I173" s="208"/>
      <c r="J173" s="209">
        <f>ROUND(I173*H173,2)</f>
        <v>0</v>
      </c>
      <c r="K173" s="205" t="s">
        <v>19</v>
      </c>
      <c r="L173" s="43"/>
      <c r="M173" s="210" t="s">
        <v>19</v>
      </c>
      <c r="N173" s="211" t="s">
        <v>42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122</v>
      </c>
      <c r="AT173" s="214" t="s">
        <v>117</v>
      </c>
      <c r="AU173" s="214" t="s">
        <v>81</v>
      </c>
      <c r="AY173" s="16" t="s">
        <v>115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79</v>
      </c>
      <c r="BK173" s="215">
        <f>ROUND(I173*H173,2)</f>
        <v>0</v>
      </c>
      <c r="BL173" s="16" t="s">
        <v>122</v>
      </c>
      <c r="BM173" s="214" t="s">
        <v>327</v>
      </c>
    </row>
    <row r="174" s="12" customFormat="1" ht="22.8" customHeight="1">
      <c r="A174" s="12"/>
      <c r="B174" s="187"/>
      <c r="C174" s="188"/>
      <c r="D174" s="189" t="s">
        <v>70</v>
      </c>
      <c r="E174" s="201" t="s">
        <v>168</v>
      </c>
      <c r="F174" s="201" t="s">
        <v>328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SUM(P175:P217)</f>
        <v>0</v>
      </c>
      <c r="Q174" s="195"/>
      <c r="R174" s="196">
        <f>SUM(R175:R217)</f>
        <v>118.6221425</v>
      </c>
      <c r="S174" s="195"/>
      <c r="T174" s="197">
        <f>SUM(T175:T217)</f>
        <v>1634.8032999999998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79</v>
      </c>
      <c r="AT174" s="199" t="s">
        <v>70</v>
      </c>
      <c r="AU174" s="199" t="s">
        <v>79</v>
      </c>
      <c r="AY174" s="198" t="s">
        <v>115</v>
      </c>
      <c r="BK174" s="200">
        <f>SUM(BK175:BK217)</f>
        <v>0</v>
      </c>
    </row>
    <row r="175" s="2" customFormat="1" ht="37.8" customHeight="1">
      <c r="A175" s="37"/>
      <c r="B175" s="38"/>
      <c r="C175" s="203" t="s">
        <v>329</v>
      </c>
      <c r="D175" s="203" t="s">
        <v>117</v>
      </c>
      <c r="E175" s="204" t="s">
        <v>330</v>
      </c>
      <c r="F175" s="205" t="s">
        <v>331</v>
      </c>
      <c r="G175" s="206" t="s">
        <v>147</v>
      </c>
      <c r="H175" s="207">
        <v>52.5</v>
      </c>
      <c r="I175" s="208"/>
      <c r="J175" s="209">
        <f>ROUND(I175*H175,2)</f>
        <v>0</v>
      </c>
      <c r="K175" s="205" t="s">
        <v>121</v>
      </c>
      <c r="L175" s="43"/>
      <c r="M175" s="210" t="s">
        <v>19</v>
      </c>
      <c r="N175" s="211" t="s">
        <v>42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0.28999999999999998</v>
      </c>
      <c r="T175" s="213">
        <f>S175*H175</f>
        <v>15.225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122</v>
      </c>
      <c r="AT175" s="214" t="s">
        <v>117</v>
      </c>
      <c r="AU175" s="214" t="s">
        <v>81</v>
      </c>
      <c r="AY175" s="16" t="s">
        <v>115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79</v>
      </c>
      <c r="BK175" s="215">
        <f>ROUND(I175*H175,2)</f>
        <v>0</v>
      </c>
      <c r="BL175" s="16" t="s">
        <v>122</v>
      </c>
      <c r="BM175" s="214" t="s">
        <v>332</v>
      </c>
    </row>
    <row r="176" s="2" customFormat="1">
      <c r="A176" s="37"/>
      <c r="B176" s="38"/>
      <c r="C176" s="39"/>
      <c r="D176" s="216" t="s">
        <v>124</v>
      </c>
      <c r="E176" s="39"/>
      <c r="F176" s="217" t="s">
        <v>333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124</v>
      </c>
      <c r="AU176" s="16" t="s">
        <v>81</v>
      </c>
    </row>
    <row r="177" s="2" customFormat="1" ht="37.8" customHeight="1">
      <c r="A177" s="37"/>
      <c r="B177" s="38"/>
      <c r="C177" s="203" t="s">
        <v>334</v>
      </c>
      <c r="D177" s="203" t="s">
        <v>117</v>
      </c>
      <c r="E177" s="204" t="s">
        <v>335</v>
      </c>
      <c r="F177" s="205" t="s">
        <v>336</v>
      </c>
      <c r="G177" s="206" t="s">
        <v>147</v>
      </c>
      <c r="H177" s="207">
        <v>2015.585</v>
      </c>
      <c r="I177" s="208"/>
      <c r="J177" s="209">
        <f>ROUND(I177*H177,2)</f>
        <v>0</v>
      </c>
      <c r="K177" s="205" t="s">
        <v>121</v>
      </c>
      <c r="L177" s="43"/>
      <c r="M177" s="210" t="s">
        <v>19</v>
      </c>
      <c r="N177" s="211" t="s">
        <v>42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0.57999999999999996</v>
      </c>
      <c r="T177" s="213">
        <f>S177*H177</f>
        <v>1169.0392999999999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122</v>
      </c>
      <c r="AT177" s="214" t="s">
        <v>117</v>
      </c>
      <c r="AU177" s="214" t="s">
        <v>81</v>
      </c>
      <c r="AY177" s="16" t="s">
        <v>115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79</v>
      </c>
      <c r="BK177" s="215">
        <f>ROUND(I177*H177,2)</f>
        <v>0</v>
      </c>
      <c r="BL177" s="16" t="s">
        <v>122</v>
      </c>
      <c r="BM177" s="214" t="s">
        <v>337</v>
      </c>
    </row>
    <row r="178" s="2" customFormat="1">
      <c r="A178" s="37"/>
      <c r="B178" s="38"/>
      <c r="C178" s="39"/>
      <c r="D178" s="216" t="s">
        <v>124</v>
      </c>
      <c r="E178" s="39"/>
      <c r="F178" s="217" t="s">
        <v>338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124</v>
      </c>
      <c r="AU178" s="16" t="s">
        <v>81</v>
      </c>
    </row>
    <row r="179" s="13" customFormat="1">
      <c r="A179" s="13"/>
      <c r="B179" s="221"/>
      <c r="C179" s="222"/>
      <c r="D179" s="223" t="s">
        <v>126</v>
      </c>
      <c r="E179" s="224" t="s">
        <v>19</v>
      </c>
      <c r="F179" s="225" t="s">
        <v>339</v>
      </c>
      <c r="G179" s="222"/>
      <c r="H179" s="226">
        <v>2015.585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126</v>
      </c>
      <c r="AU179" s="232" t="s">
        <v>81</v>
      </c>
      <c r="AV179" s="13" t="s">
        <v>81</v>
      </c>
      <c r="AW179" s="13" t="s">
        <v>33</v>
      </c>
      <c r="AX179" s="13" t="s">
        <v>79</v>
      </c>
      <c r="AY179" s="232" t="s">
        <v>115</v>
      </c>
    </row>
    <row r="180" s="2" customFormat="1" ht="33" customHeight="1">
      <c r="A180" s="37"/>
      <c r="B180" s="38"/>
      <c r="C180" s="203" t="s">
        <v>340</v>
      </c>
      <c r="D180" s="203" t="s">
        <v>117</v>
      </c>
      <c r="E180" s="204" t="s">
        <v>341</v>
      </c>
      <c r="F180" s="205" t="s">
        <v>342</v>
      </c>
      <c r="G180" s="206" t="s">
        <v>147</v>
      </c>
      <c r="H180" s="207">
        <v>1409.5</v>
      </c>
      <c r="I180" s="208"/>
      <c r="J180" s="209">
        <f>ROUND(I180*H180,2)</f>
        <v>0</v>
      </c>
      <c r="K180" s="205" t="s">
        <v>121</v>
      </c>
      <c r="L180" s="43"/>
      <c r="M180" s="210" t="s">
        <v>19</v>
      </c>
      <c r="N180" s="211" t="s">
        <v>42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0.316</v>
      </c>
      <c r="T180" s="213">
        <f>S180*H180</f>
        <v>445.40199999999999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122</v>
      </c>
      <c r="AT180" s="214" t="s">
        <v>117</v>
      </c>
      <c r="AU180" s="214" t="s">
        <v>81</v>
      </c>
      <c r="AY180" s="16" t="s">
        <v>115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79</v>
      </c>
      <c r="BK180" s="215">
        <f>ROUND(I180*H180,2)</f>
        <v>0</v>
      </c>
      <c r="BL180" s="16" t="s">
        <v>122</v>
      </c>
      <c r="BM180" s="214" t="s">
        <v>343</v>
      </c>
    </row>
    <row r="181" s="2" customFormat="1">
      <c r="A181" s="37"/>
      <c r="B181" s="38"/>
      <c r="C181" s="39"/>
      <c r="D181" s="216" t="s">
        <v>124</v>
      </c>
      <c r="E181" s="39"/>
      <c r="F181" s="217" t="s">
        <v>344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81</v>
      </c>
    </row>
    <row r="182" s="2" customFormat="1" ht="24.15" customHeight="1">
      <c r="A182" s="37"/>
      <c r="B182" s="38"/>
      <c r="C182" s="203" t="s">
        <v>345</v>
      </c>
      <c r="D182" s="203" t="s">
        <v>117</v>
      </c>
      <c r="E182" s="204" t="s">
        <v>346</v>
      </c>
      <c r="F182" s="205" t="s">
        <v>347</v>
      </c>
      <c r="G182" s="206" t="s">
        <v>260</v>
      </c>
      <c r="H182" s="207">
        <v>25</v>
      </c>
      <c r="I182" s="208"/>
      <c r="J182" s="209">
        <f>ROUND(I182*H182,2)</f>
        <v>0</v>
      </c>
      <c r="K182" s="205" t="s">
        <v>121</v>
      </c>
      <c r="L182" s="43"/>
      <c r="M182" s="210" t="s">
        <v>19</v>
      </c>
      <c r="N182" s="211" t="s">
        <v>42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0.20499999999999999</v>
      </c>
      <c r="T182" s="213">
        <f>S182*H182</f>
        <v>5.125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122</v>
      </c>
      <c r="AT182" s="214" t="s">
        <v>117</v>
      </c>
      <c r="AU182" s="214" t="s">
        <v>81</v>
      </c>
      <c r="AY182" s="16" t="s">
        <v>115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79</v>
      </c>
      <c r="BK182" s="215">
        <f>ROUND(I182*H182,2)</f>
        <v>0</v>
      </c>
      <c r="BL182" s="16" t="s">
        <v>122</v>
      </c>
      <c r="BM182" s="214" t="s">
        <v>348</v>
      </c>
    </row>
    <row r="183" s="2" customFormat="1">
      <c r="A183" s="37"/>
      <c r="B183" s="38"/>
      <c r="C183" s="39"/>
      <c r="D183" s="216" t="s">
        <v>124</v>
      </c>
      <c r="E183" s="39"/>
      <c r="F183" s="217" t="s">
        <v>349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124</v>
      </c>
      <c r="AU183" s="16" t="s">
        <v>81</v>
      </c>
    </row>
    <row r="184" s="2" customFormat="1" ht="24.15" customHeight="1">
      <c r="A184" s="37"/>
      <c r="B184" s="38"/>
      <c r="C184" s="203" t="s">
        <v>350</v>
      </c>
      <c r="D184" s="203" t="s">
        <v>117</v>
      </c>
      <c r="E184" s="204" t="s">
        <v>351</v>
      </c>
      <c r="F184" s="205" t="s">
        <v>352</v>
      </c>
      <c r="G184" s="206" t="s">
        <v>147</v>
      </c>
      <c r="H184" s="207">
        <v>168.75</v>
      </c>
      <c r="I184" s="208"/>
      <c r="J184" s="209">
        <f>ROUND(I184*H184,2)</f>
        <v>0</v>
      </c>
      <c r="K184" s="205" t="s">
        <v>121</v>
      </c>
      <c r="L184" s="43"/>
      <c r="M184" s="210" t="s">
        <v>19</v>
      </c>
      <c r="N184" s="211" t="s">
        <v>42</v>
      </c>
      <c r="O184" s="83"/>
      <c r="P184" s="212">
        <f>O184*H184</f>
        <v>0</v>
      </c>
      <c r="Q184" s="212">
        <v>0.00017000000000000001</v>
      </c>
      <c r="R184" s="212">
        <f>Q184*H184</f>
        <v>0.028687500000000001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122</v>
      </c>
      <c r="AT184" s="214" t="s">
        <v>117</v>
      </c>
      <c r="AU184" s="214" t="s">
        <v>81</v>
      </c>
      <c r="AY184" s="16" t="s">
        <v>115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79</v>
      </c>
      <c r="BK184" s="215">
        <f>ROUND(I184*H184,2)</f>
        <v>0</v>
      </c>
      <c r="BL184" s="16" t="s">
        <v>122</v>
      </c>
      <c r="BM184" s="214" t="s">
        <v>353</v>
      </c>
    </row>
    <row r="185" s="2" customFormat="1">
      <c r="A185" s="37"/>
      <c r="B185" s="38"/>
      <c r="C185" s="39"/>
      <c r="D185" s="216" t="s">
        <v>124</v>
      </c>
      <c r="E185" s="39"/>
      <c r="F185" s="217" t="s">
        <v>354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124</v>
      </c>
      <c r="AU185" s="16" t="s">
        <v>81</v>
      </c>
    </row>
    <row r="186" s="13" customFormat="1">
      <c r="A186" s="13"/>
      <c r="B186" s="221"/>
      <c r="C186" s="222"/>
      <c r="D186" s="223" t="s">
        <v>126</v>
      </c>
      <c r="E186" s="224" t="s">
        <v>19</v>
      </c>
      <c r="F186" s="225" t="s">
        <v>355</v>
      </c>
      <c r="G186" s="222"/>
      <c r="H186" s="226">
        <v>168.75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126</v>
      </c>
      <c r="AU186" s="232" t="s">
        <v>81</v>
      </c>
      <c r="AV186" s="13" t="s">
        <v>81</v>
      </c>
      <c r="AW186" s="13" t="s">
        <v>33</v>
      </c>
      <c r="AX186" s="13" t="s">
        <v>79</v>
      </c>
      <c r="AY186" s="232" t="s">
        <v>115</v>
      </c>
    </row>
    <row r="187" s="2" customFormat="1" ht="16.5" customHeight="1">
      <c r="A187" s="37"/>
      <c r="B187" s="38"/>
      <c r="C187" s="233" t="s">
        <v>356</v>
      </c>
      <c r="D187" s="233" t="s">
        <v>152</v>
      </c>
      <c r="E187" s="234" t="s">
        <v>357</v>
      </c>
      <c r="F187" s="235" t="s">
        <v>358</v>
      </c>
      <c r="G187" s="236" t="s">
        <v>147</v>
      </c>
      <c r="H187" s="237">
        <v>135</v>
      </c>
      <c r="I187" s="238"/>
      <c r="J187" s="239">
        <f>ROUND(I187*H187,2)</f>
        <v>0</v>
      </c>
      <c r="K187" s="235" t="s">
        <v>121</v>
      </c>
      <c r="L187" s="240"/>
      <c r="M187" s="241" t="s">
        <v>19</v>
      </c>
      <c r="N187" s="242" t="s">
        <v>42</v>
      </c>
      <c r="O187" s="83"/>
      <c r="P187" s="212">
        <f>O187*H187</f>
        <v>0</v>
      </c>
      <c r="Q187" s="212">
        <v>0.00020000000000000001</v>
      </c>
      <c r="R187" s="212">
        <f>Q187*H187</f>
        <v>0.027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156</v>
      </c>
      <c r="AT187" s="214" t="s">
        <v>152</v>
      </c>
      <c r="AU187" s="214" t="s">
        <v>81</v>
      </c>
      <c r="AY187" s="16" t="s">
        <v>115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79</v>
      </c>
      <c r="BK187" s="215">
        <f>ROUND(I187*H187,2)</f>
        <v>0</v>
      </c>
      <c r="BL187" s="16" t="s">
        <v>122</v>
      </c>
      <c r="BM187" s="214" t="s">
        <v>359</v>
      </c>
    </row>
    <row r="188" s="2" customFormat="1" ht="33" customHeight="1">
      <c r="A188" s="37"/>
      <c r="B188" s="38"/>
      <c r="C188" s="203" t="s">
        <v>360</v>
      </c>
      <c r="D188" s="203" t="s">
        <v>117</v>
      </c>
      <c r="E188" s="204" t="s">
        <v>361</v>
      </c>
      <c r="F188" s="205" t="s">
        <v>362</v>
      </c>
      <c r="G188" s="206" t="s">
        <v>260</v>
      </c>
      <c r="H188" s="207">
        <v>135</v>
      </c>
      <c r="I188" s="208"/>
      <c r="J188" s="209">
        <f>ROUND(I188*H188,2)</f>
        <v>0</v>
      </c>
      <c r="K188" s="205" t="s">
        <v>121</v>
      </c>
      <c r="L188" s="43"/>
      <c r="M188" s="210" t="s">
        <v>19</v>
      </c>
      <c r="N188" s="211" t="s">
        <v>42</v>
      </c>
      <c r="O188" s="83"/>
      <c r="P188" s="212">
        <f>O188*H188</f>
        <v>0</v>
      </c>
      <c r="Q188" s="212">
        <v>0.27411000000000002</v>
      </c>
      <c r="R188" s="212">
        <f>Q188*H188</f>
        <v>37.004850000000005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122</v>
      </c>
      <c r="AT188" s="214" t="s">
        <v>117</v>
      </c>
      <c r="AU188" s="214" t="s">
        <v>81</v>
      </c>
      <c r="AY188" s="16" t="s">
        <v>115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79</v>
      </c>
      <c r="BK188" s="215">
        <f>ROUND(I188*H188,2)</f>
        <v>0</v>
      </c>
      <c r="BL188" s="16" t="s">
        <v>122</v>
      </c>
      <c r="BM188" s="214" t="s">
        <v>363</v>
      </c>
    </row>
    <row r="189" s="2" customFormat="1">
      <c r="A189" s="37"/>
      <c r="B189" s="38"/>
      <c r="C189" s="39"/>
      <c r="D189" s="216" t="s">
        <v>124</v>
      </c>
      <c r="E189" s="39"/>
      <c r="F189" s="217" t="s">
        <v>364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81</v>
      </c>
    </row>
    <row r="190" s="2" customFormat="1" ht="16.5" customHeight="1">
      <c r="A190" s="37"/>
      <c r="B190" s="38"/>
      <c r="C190" s="203" t="s">
        <v>365</v>
      </c>
      <c r="D190" s="203" t="s">
        <v>117</v>
      </c>
      <c r="E190" s="204" t="s">
        <v>366</v>
      </c>
      <c r="F190" s="205" t="s">
        <v>367</v>
      </c>
      <c r="G190" s="206" t="s">
        <v>266</v>
      </c>
      <c r="H190" s="207">
        <v>4</v>
      </c>
      <c r="I190" s="208"/>
      <c r="J190" s="209">
        <f>ROUND(I190*H190,2)</f>
        <v>0</v>
      </c>
      <c r="K190" s="205" t="s">
        <v>368</v>
      </c>
      <c r="L190" s="43"/>
      <c r="M190" s="210" t="s">
        <v>19</v>
      </c>
      <c r="N190" s="211" t="s">
        <v>42</v>
      </c>
      <c r="O190" s="83"/>
      <c r="P190" s="212">
        <f>O190*H190</f>
        <v>0</v>
      </c>
      <c r="Q190" s="212">
        <v>0.42080000000000001</v>
      </c>
      <c r="R190" s="212">
        <f>Q190*H190</f>
        <v>1.6832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122</v>
      </c>
      <c r="AT190" s="214" t="s">
        <v>117</v>
      </c>
      <c r="AU190" s="214" t="s">
        <v>81</v>
      </c>
      <c r="AY190" s="16" t="s">
        <v>115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79</v>
      </c>
      <c r="BK190" s="215">
        <f>ROUND(I190*H190,2)</f>
        <v>0</v>
      </c>
      <c r="BL190" s="16" t="s">
        <v>122</v>
      </c>
      <c r="BM190" s="214" t="s">
        <v>369</v>
      </c>
    </row>
    <row r="191" s="2" customFormat="1">
      <c r="A191" s="37"/>
      <c r="B191" s="38"/>
      <c r="C191" s="39"/>
      <c r="D191" s="216" t="s">
        <v>124</v>
      </c>
      <c r="E191" s="39"/>
      <c r="F191" s="217" t="s">
        <v>370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124</v>
      </c>
      <c r="AU191" s="16" t="s">
        <v>81</v>
      </c>
    </row>
    <row r="192" s="2" customFormat="1" ht="24.15" customHeight="1">
      <c r="A192" s="37"/>
      <c r="B192" s="38"/>
      <c r="C192" s="203" t="s">
        <v>371</v>
      </c>
      <c r="D192" s="203" t="s">
        <v>117</v>
      </c>
      <c r="E192" s="204" t="s">
        <v>372</v>
      </c>
      <c r="F192" s="205" t="s">
        <v>373</v>
      </c>
      <c r="G192" s="206" t="s">
        <v>266</v>
      </c>
      <c r="H192" s="207">
        <v>14</v>
      </c>
      <c r="I192" s="208"/>
      <c r="J192" s="209">
        <f>ROUND(I192*H192,2)</f>
        <v>0</v>
      </c>
      <c r="K192" s="205" t="s">
        <v>368</v>
      </c>
      <c r="L192" s="43"/>
      <c r="M192" s="210" t="s">
        <v>19</v>
      </c>
      <c r="N192" s="211" t="s">
        <v>42</v>
      </c>
      <c r="O192" s="83"/>
      <c r="P192" s="212">
        <f>O192*H192</f>
        <v>0</v>
      </c>
      <c r="Q192" s="212">
        <v>0.31108000000000002</v>
      </c>
      <c r="R192" s="212">
        <f>Q192*H192</f>
        <v>4.3551200000000003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122</v>
      </c>
      <c r="AT192" s="214" t="s">
        <v>117</v>
      </c>
      <c r="AU192" s="214" t="s">
        <v>81</v>
      </c>
      <c r="AY192" s="16" t="s">
        <v>115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79</v>
      </c>
      <c r="BK192" s="215">
        <f>ROUND(I192*H192,2)</f>
        <v>0</v>
      </c>
      <c r="BL192" s="16" t="s">
        <v>122</v>
      </c>
      <c r="BM192" s="214" t="s">
        <v>374</v>
      </c>
    </row>
    <row r="193" s="2" customFormat="1">
      <c r="A193" s="37"/>
      <c r="B193" s="38"/>
      <c r="C193" s="39"/>
      <c r="D193" s="216" t="s">
        <v>124</v>
      </c>
      <c r="E193" s="39"/>
      <c r="F193" s="217" t="s">
        <v>375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124</v>
      </c>
      <c r="AU193" s="16" t="s">
        <v>81</v>
      </c>
    </row>
    <row r="194" s="2" customFormat="1" ht="16.5" customHeight="1">
      <c r="A194" s="37"/>
      <c r="B194" s="38"/>
      <c r="C194" s="203" t="s">
        <v>376</v>
      </c>
      <c r="D194" s="203" t="s">
        <v>117</v>
      </c>
      <c r="E194" s="204" t="s">
        <v>377</v>
      </c>
      <c r="F194" s="205" t="s">
        <v>378</v>
      </c>
      <c r="G194" s="206" t="s">
        <v>266</v>
      </c>
      <c r="H194" s="207">
        <v>2</v>
      </c>
      <c r="I194" s="208"/>
      <c r="J194" s="209">
        <f>ROUND(I194*H194,2)</f>
        <v>0</v>
      </c>
      <c r="K194" s="205" t="s">
        <v>121</v>
      </c>
      <c r="L194" s="43"/>
      <c r="M194" s="210" t="s">
        <v>19</v>
      </c>
      <c r="N194" s="211" t="s">
        <v>42</v>
      </c>
      <c r="O194" s="83"/>
      <c r="P194" s="212">
        <f>O194*H194</f>
        <v>0</v>
      </c>
      <c r="Q194" s="212">
        <v>0.00069999999999999999</v>
      </c>
      <c r="R194" s="212">
        <f>Q194*H194</f>
        <v>0.0014</v>
      </c>
      <c r="S194" s="212">
        <v>0</v>
      </c>
      <c r="T194" s="21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4" t="s">
        <v>122</v>
      </c>
      <c r="AT194" s="214" t="s">
        <v>117</v>
      </c>
      <c r="AU194" s="214" t="s">
        <v>81</v>
      </c>
      <c r="AY194" s="16" t="s">
        <v>115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79</v>
      </c>
      <c r="BK194" s="215">
        <f>ROUND(I194*H194,2)</f>
        <v>0</v>
      </c>
      <c r="BL194" s="16" t="s">
        <v>122</v>
      </c>
      <c r="BM194" s="214" t="s">
        <v>379</v>
      </c>
    </row>
    <row r="195" s="2" customFormat="1">
      <c r="A195" s="37"/>
      <c r="B195" s="38"/>
      <c r="C195" s="39"/>
      <c r="D195" s="216" t="s">
        <v>124</v>
      </c>
      <c r="E195" s="39"/>
      <c r="F195" s="217" t="s">
        <v>380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124</v>
      </c>
      <c r="AU195" s="16" t="s">
        <v>81</v>
      </c>
    </row>
    <row r="196" s="2" customFormat="1" ht="16.5" customHeight="1">
      <c r="A196" s="37"/>
      <c r="B196" s="38"/>
      <c r="C196" s="203" t="s">
        <v>381</v>
      </c>
      <c r="D196" s="203" t="s">
        <v>117</v>
      </c>
      <c r="E196" s="204" t="s">
        <v>382</v>
      </c>
      <c r="F196" s="205" t="s">
        <v>383</v>
      </c>
      <c r="G196" s="206" t="s">
        <v>266</v>
      </c>
      <c r="H196" s="207">
        <v>2</v>
      </c>
      <c r="I196" s="208"/>
      <c r="J196" s="209">
        <f>ROUND(I196*H196,2)</f>
        <v>0</v>
      </c>
      <c r="K196" s="205" t="s">
        <v>121</v>
      </c>
      <c r="L196" s="43"/>
      <c r="M196" s="210" t="s">
        <v>19</v>
      </c>
      <c r="N196" s="211" t="s">
        <v>42</v>
      </c>
      <c r="O196" s="83"/>
      <c r="P196" s="212">
        <f>O196*H196</f>
        <v>0</v>
      </c>
      <c r="Q196" s="212">
        <v>0.11241</v>
      </c>
      <c r="R196" s="212">
        <f>Q196*H196</f>
        <v>0.22481999999999999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122</v>
      </c>
      <c r="AT196" s="214" t="s">
        <v>117</v>
      </c>
      <c r="AU196" s="214" t="s">
        <v>81</v>
      </c>
      <c r="AY196" s="16" t="s">
        <v>115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79</v>
      </c>
      <c r="BK196" s="215">
        <f>ROUND(I196*H196,2)</f>
        <v>0</v>
      </c>
      <c r="BL196" s="16" t="s">
        <v>122</v>
      </c>
      <c r="BM196" s="214" t="s">
        <v>384</v>
      </c>
    </row>
    <row r="197" s="2" customFormat="1">
      <c r="A197" s="37"/>
      <c r="B197" s="38"/>
      <c r="C197" s="39"/>
      <c r="D197" s="216" t="s">
        <v>124</v>
      </c>
      <c r="E197" s="39"/>
      <c r="F197" s="217" t="s">
        <v>385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124</v>
      </c>
      <c r="AU197" s="16" t="s">
        <v>81</v>
      </c>
    </row>
    <row r="198" s="2" customFormat="1" ht="24.15" customHeight="1">
      <c r="A198" s="37"/>
      <c r="B198" s="38"/>
      <c r="C198" s="203" t="s">
        <v>386</v>
      </c>
      <c r="D198" s="203" t="s">
        <v>117</v>
      </c>
      <c r="E198" s="204" t="s">
        <v>387</v>
      </c>
      <c r="F198" s="205" t="s">
        <v>388</v>
      </c>
      <c r="G198" s="206" t="s">
        <v>260</v>
      </c>
      <c r="H198" s="207">
        <v>331</v>
      </c>
      <c r="I198" s="208"/>
      <c r="J198" s="209">
        <f>ROUND(I198*H198,2)</f>
        <v>0</v>
      </c>
      <c r="K198" s="205" t="s">
        <v>121</v>
      </c>
      <c r="L198" s="43"/>
      <c r="M198" s="210" t="s">
        <v>19</v>
      </c>
      <c r="N198" s="211" t="s">
        <v>42</v>
      </c>
      <c r="O198" s="83"/>
      <c r="P198" s="212">
        <f>O198*H198</f>
        <v>0</v>
      </c>
      <c r="Q198" s="212">
        <v>0.15540000000000001</v>
      </c>
      <c r="R198" s="212">
        <f>Q198*H198</f>
        <v>51.437400000000004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122</v>
      </c>
      <c r="AT198" s="214" t="s">
        <v>117</v>
      </c>
      <c r="AU198" s="214" t="s">
        <v>81</v>
      </c>
      <c r="AY198" s="16" t="s">
        <v>115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79</v>
      </c>
      <c r="BK198" s="215">
        <f>ROUND(I198*H198,2)</f>
        <v>0</v>
      </c>
      <c r="BL198" s="16" t="s">
        <v>122</v>
      </c>
      <c r="BM198" s="214" t="s">
        <v>389</v>
      </c>
    </row>
    <row r="199" s="2" customFormat="1">
      <c r="A199" s="37"/>
      <c r="B199" s="38"/>
      <c r="C199" s="39"/>
      <c r="D199" s="216" t="s">
        <v>124</v>
      </c>
      <c r="E199" s="39"/>
      <c r="F199" s="217" t="s">
        <v>390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124</v>
      </c>
      <c r="AU199" s="16" t="s">
        <v>81</v>
      </c>
    </row>
    <row r="200" s="13" customFormat="1">
      <c r="A200" s="13"/>
      <c r="B200" s="221"/>
      <c r="C200" s="222"/>
      <c r="D200" s="223" t="s">
        <v>126</v>
      </c>
      <c r="E200" s="224" t="s">
        <v>19</v>
      </c>
      <c r="F200" s="225" t="s">
        <v>391</v>
      </c>
      <c r="G200" s="222"/>
      <c r="H200" s="226">
        <v>331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126</v>
      </c>
      <c r="AU200" s="232" t="s">
        <v>81</v>
      </c>
      <c r="AV200" s="13" t="s">
        <v>81</v>
      </c>
      <c r="AW200" s="13" t="s">
        <v>33</v>
      </c>
      <c r="AX200" s="13" t="s">
        <v>79</v>
      </c>
      <c r="AY200" s="232" t="s">
        <v>115</v>
      </c>
    </row>
    <row r="201" s="2" customFormat="1" ht="16.5" customHeight="1">
      <c r="A201" s="37"/>
      <c r="B201" s="38"/>
      <c r="C201" s="233" t="s">
        <v>392</v>
      </c>
      <c r="D201" s="233" t="s">
        <v>152</v>
      </c>
      <c r="E201" s="234" t="s">
        <v>393</v>
      </c>
      <c r="F201" s="235" t="s">
        <v>394</v>
      </c>
      <c r="G201" s="236" t="s">
        <v>260</v>
      </c>
      <c r="H201" s="237">
        <v>102</v>
      </c>
      <c r="I201" s="238"/>
      <c r="J201" s="239">
        <f>ROUND(I201*H201,2)</f>
        <v>0</v>
      </c>
      <c r="K201" s="235" t="s">
        <v>121</v>
      </c>
      <c r="L201" s="240"/>
      <c r="M201" s="241" t="s">
        <v>19</v>
      </c>
      <c r="N201" s="242" t="s">
        <v>42</v>
      </c>
      <c r="O201" s="83"/>
      <c r="P201" s="212">
        <f>O201*H201</f>
        <v>0</v>
      </c>
      <c r="Q201" s="212">
        <v>0.040000000000000001</v>
      </c>
      <c r="R201" s="212">
        <f>Q201*H201</f>
        <v>4.0800000000000001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156</v>
      </c>
      <c r="AT201" s="214" t="s">
        <v>152</v>
      </c>
      <c r="AU201" s="214" t="s">
        <v>81</v>
      </c>
      <c r="AY201" s="16" t="s">
        <v>115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79</v>
      </c>
      <c r="BK201" s="215">
        <f>ROUND(I201*H201,2)</f>
        <v>0</v>
      </c>
      <c r="BL201" s="16" t="s">
        <v>122</v>
      </c>
      <c r="BM201" s="214" t="s">
        <v>395</v>
      </c>
    </row>
    <row r="202" s="2" customFormat="1" ht="16.5" customHeight="1">
      <c r="A202" s="37"/>
      <c r="B202" s="38"/>
      <c r="C202" s="233" t="s">
        <v>396</v>
      </c>
      <c r="D202" s="233" t="s">
        <v>152</v>
      </c>
      <c r="E202" s="234" t="s">
        <v>397</v>
      </c>
      <c r="F202" s="235" t="s">
        <v>398</v>
      </c>
      <c r="G202" s="236" t="s">
        <v>260</v>
      </c>
      <c r="H202" s="237">
        <v>216</v>
      </c>
      <c r="I202" s="238"/>
      <c r="J202" s="239">
        <f>ROUND(I202*H202,2)</f>
        <v>0</v>
      </c>
      <c r="K202" s="235" t="s">
        <v>121</v>
      </c>
      <c r="L202" s="240"/>
      <c r="M202" s="241" t="s">
        <v>19</v>
      </c>
      <c r="N202" s="242" t="s">
        <v>42</v>
      </c>
      <c r="O202" s="83"/>
      <c r="P202" s="212">
        <f>O202*H202</f>
        <v>0</v>
      </c>
      <c r="Q202" s="212">
        <v>0.048399999999999999</v>
      </c>
      <c r="R202" s="212">
        <f>Q202*H202</f>
        <v>10.4544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156</v>
      </c>
      <c r="AT202" s="214" t="s">
        <v>152</v>
      </c>
      <c r="AU202" s="214" t="s">
        <v>81</v>
      </c>
      <c r="AY202" s="16" t="s">
        <v>115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79</v>
      </c>
      <c r="BK202" s="215">
        <f>ROUND(I202*H202,2)</f>
        <v>0</v>
      </c>
      <c r="BL202" s="16" t="s">
        <v>122</v>
      </c>
      <c r="BM202" s="214" t="s">
        <v>399</v>
      </c>
    </row>
    <row r="203" s="2" customFormat="1" ht="16.5" customHeight="1">
      <c r="A203" s="37"/>
      <c r="B203" s="38"/>
      <c r="C203" s="233" t="s">
        <v>400</v>
      </c>
      <c r="D203" s="233" t="s">
        <v>152</v>
      </c>
      <c r="E203" s="234" t="s">
        <v>401</v>
      </c>
      <c r="F203" s="235" t="s">
        <v>402</v>
      </c>
      <c r="G203" s="236" t="s">
        <v>260</v>
      </c>
      <c r="H203" s="237">
        <v>13</v>
      </c>
      <c r="I203" s="238"/>
      <c r="J203" s="239">
        <f>ROUND(I203*H203,2)</f>
        <v>0</v>
      </c>
      <c r="K203" s="235" t="s">
        <v>121</v>
      </c>
      <c r="L203" s="240"/>
      <c r="M203" s="241" t="s">
        <v>19</v>
      </c>
      <c r="N203" s="242" t="s">
        <v>42</v>
      </c>
      <c r="O203" s="83"/>
      <c r="P203" s="212">
        <f>O203*H203</f>
        <v>0</v>
      </c>
      <c r="Q203" s="212">
        <v>0.065670000000000006</v>
      </c>
      <c r="R203" s="212">
        <f>Q203*H203</f>
        <v>0.85371000000000008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156</v>
      </c>
      <c r="AT203" s="214" t="s">
        <v>152</v>
      </c>
      <c r="AU203" s="214" t="s">
        <v>81</v>
      </c>
      <c r="AY203" s="16" t="s">
        <v>115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79</v>
      </c>
      <c r="BK203" s="215">
        <f>ROUND(I203*H203,2)</f>
        <v>0</v>
      </c>
      <c r="BL203" s="16" t="s">
        <v>122</v>
      </c>
      <c r="BM203" s="214" t="s">
        <v>403</v>
      </c>
    </row>
    <row r="204" s="2" customFormat="1" ht="24.15" customHeight="1">
      <c r="A204" s="37"/>
      <c r="B204" s="38"/>
      <c r="C204" s="203" t="s">
        <v>404</v>
      </c>
      <c r="D204" s="203" t="s">
        <v>117</v>
      </c>
      <c r="E204" s="204" t="s">
        <v>405</v>
      </c>
      <c r="F204" s="205" t="s">
        <v>406</v>
      </c>
      <c r="G204" s="206" t="s">
        <v>260</v>
      </c>
      <c r="H204" s="207">
        <v>26.5</v>
      </c>
      <c r="I204" s="208"/>
      <c r="J204" s="209">
        <f>ROUND(I204*H204,2)</f>
        <v>0</v>
      </c>
      <c r="K204" s="205" t="s">
        <v>121</v>
      </c>
      <c r="L204" s="43"/>
      <c r="M204" s="210" t="s">
        <v>19</v>
      </c>
      <c r="N204" s="211" t="s">
        <v>42</v>
      </c>
      <c r="O204" s="83"/>
      <c r="P204" s="212">
        <f>O204*H204</f>
        <v>0</v>
      </c>
      <c r="Q204" s="212">
        <v>0.14066999999999999</v>
      </c>
      <c r="R204" s="212">
        <f>Q204*H204</f>
        <v>3.7277549999999997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122</v>
      </c>
      <c r="AT204" s="214" t="s">
        <v>117</v>
      </c>
      <c r="AU204" s="214" t="s">
        <v>81</v>
      </c>
      <c r="AY204" s="16" t="s">
        <v>115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79</v>
      </c>
      <c r="BK204" s="215">
        <f>ROUND(I204*H204,2)</f>
        <v>0</v>
      </c>
      <c r="BL204" s="16" t="s">
        <v>122</v>
      </c>
      <c r="BM204" s="214" t="s">
        <v>407</v>
      </c>
    </row>
    <row r="205" s="2" customFormat="1">
      <c r="A205" s="37"/>
      <c r="B205" s="38"/>
      <c r="C205" s="39"/>
      <c r="D205" s="216" t="s">
        <v>124</v>
      </c>
      <c r="E205" s="39"/>
      <c r="F205" s="217" t="s">
        <v>408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124</v>
      </c>
      <c r="AU205" s="16" t="s">
        <v>81</v>
      </c>
    </row>
    <row r="206" s="13" customFormat="1">
      <c r="A206" s="13"/>
      <c r="B206" s="221"/>
      <c r="C206" s="222"/>
      <c r="D206" s="223" t="s">
        <v>126</v>
      </c>
      <c r="E206" s="224" t="s">
        <v>19</v>
      </c>
      <c r="F206" s="225" t="s">
        <v>409</v>
      </c>
      <c r="G206" s="222"/>
      <c r="H206" s="226">
        <v>26.5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126</v>
      </c>
      <c r="AU206" s="232" t="s">
        <v>81</v>
      </c>
      <c r="AV206" s="13" t="s">
        <v>81</v>
      </c>
      <c r="AW206" s="13" t="s">
        <v>33</v>
      </c>
      <c r="AX206" s="13" t="s">
        <v>79</v>
      </c>
      <c r="AY206" s="232" t="s">
        <v>115</v>
      </c>
    </row>
    <row r="207" s="2" customFormat="1" ht="16.5" customHeight="1">
      <c r="A207" s="37"/>
      <c r="B207" s="38"/>
      <c r="C207" s="233" t="s">
        <v>410</v>
      </c>
      <c r="D207" s="233" t="s">
        <v>152</v>
      </c>
      <c r="E207" s="234" t="s">
        <v>411</v>
      </c>
      <c r="F207" s="235" t="s">
        <v>412</v>
      </c>
      <c r="G207" s="236" t="s">
        <v>260</v>
      </c>
      <c r="H207" s="237">
        <v>11.5</v>
      </c>
      <c r="I207" s="238"/>
      <c r="J207" s="239">
        <f>ROUND(I207*H207,2)</f>
        <v>0</v>
      </c>
      <c r="K207" s="235" t="s">
        <v>121</v>
      </c>
      <c r="L207" s="240"/>
      <c r="M207" s="241" t="s">
        <v>19</v>
      </c>
      <c r="N207" s="242" t="s">
        <v>42</v>
      </c>
      <c r="O207" s="83"/>
      <c r="P207" s="212">
        <f>O207*H207</f>
        <v>0</v>
      </c>
      <c r="Q207" s="212">
        <v>0.125</v>
      </c>
      <c r="R207" s="212">
        <f>Q207*H207</f>
        <v>1.4375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156</v>
      </c>
      <c r="AT207" s="214" t="s">
        <v>152</v>
      </c>
      <c r="AU207" s="214" t="s">
        <v>81</v>
      </c>
      <c r="AY207" s="16" t="s">
        <v>115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79</v>
      </c>
      <c r="BK207" s="215">
        <f>ROUND(I207*H207,2)</f>
        <v>0</v>
      </c>
      <c r="BL207" s="16" t="s">
        <v>122</v>
      </c>
      <c r="BM207" s="214" t="s">
        <v>413</v>
      </c>
    </row>
    <row r="208" s="2" customFormat="1" ht="16.5" customHeight="1">
      <c r="A208" s="37"/>
      <c r="B208" s="38"/>
      <c r="C208" s="233" t="s">
        <v>414</v>
      </c>
      <c r="D208" s="233" t="s">
        <v>152</v>
      </c>
      <c r="E208" s="234" t="s">
        <v>415</v>
      </c>
      <c r="F208" s="235" t="s">
        <v>416</v>
      </c>
      <c r="G208" s="236" t="s">
        <v>260</v>
      </c>
      <c r="H208" s="237">
        <v>15</v>
      </c>
      <c r="I208" s="238"/>
      <c r="J208" s="239">
        <f>ROUND(I208*H208,2)</f>
        <v>0</v>
      </c>
      <c r="K208" s="235" t="s">
        <v>121</v>
      </c>
      <c r="L208" s="240"/>
      <c r="M208" s="241" t="s">
        <v>19</v>
      </c>
      <c r="N208" s="242" t="s">
        <v>42</v>
      </c>
      <c r="O208" s="83"/>
      <c r="P208" s="212">
        <f>O208*H208</f>
        <v>0</v>
      </c>
      <c r="Q208" s="212">
        <v>0.065000000000000002</v>
      </c>
      <c r="R208" s="212">
        <f>Q208*H208</f>
        <v>0.97500000000000009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156</v>
      </c>
      <c r="AT208" s="214" t="s">
        <v>152</v>
      </c>
      <c r="AU208" s="214" t="s">
        <v>81</v>
      </c>
      <c r="AY208" s="16" t="s">
        <v>115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79</v>
      </c>
      <c r="BK208" s="215">
        <f>ROUND(I208*H208,2)</f>
        <v>0</v>
      </c>
      <c r="BL208" s="16" t="s">
        <v>122</v>
      </c>
      <c r="BM208" s="214" t="s">
        <v>417</v>
      </c>
    </row>
    <row r="209" s="2" customFormat="1" ht="24.15" customHeight="1">
      <c r="A209" s="37"/>
      <c r="B209" s="38"/>
      <c r="C209" s="203" t="s">
        <v>418</v>
      </c>
      <c r="D209" s="203" t="s">
        <v>117</v>
      </c>
      <c r="E209" s="204" t="s">
        <v>419</v>
      </c>
      <c r="F209" s="205" t="s">
        <v>420</v>
      </c>
      <c r="G209" s="206" t="s">
        <v>260</v>
      </c>
      <c r="H209" s="207">
        <v>18</v>
      </c>
      <c r="I209" s="208"/>
      <c r="J209" s="209">
        <f>ROUND(I209*H209,2)</f>
        <v>0</v>
      </c>
      <c r="K209" s="205" t="s">
        <v>121</v>
      </c>
      <c r="L209" s="43"/>
      <c r="M209" s="210" t="s">
        <v>19</v>
      </c>
      <c r="N209" s="211" t="s">
        <v>42</v>
      </c>
      <c r="O209" s="83"/>
      <c r="P209" s="212">
        <f>O209*H209</f>
        <v>0</v>
      </c>
      <c r="Q209" s="212">
        <v>0.10095</v>
      </c>
      <c r="R209" s="212">
        <f>Q209*H209</f>
        <v>1.8170999999999999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122</v>
      </c>
      <c r="AT209" s="214" t="s">
        <v>117</v>
      </c>
      <c r="AU209" s="214" t="s">
        <v>81</v>
      </c>
      <c r="AY209" s="16" t="s">
        <v>115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79</v>
      </c>
      <c r="BK209" s="215">
        <f>ROUND(I209*H209,2)</f>
        <v>0</v>
      </c>
      <c r="BL209" s="16" t="s">
        <v>122</v>
      </c>
      <c r="BM209" s="214" t="s">
        <v>421</v>
      </c>
    </row>
    <row r="210" s="2" customFormat="1">
      <c r="A210" s="37"/>
      <c r="B210" s="38"/>
      <c r="C210" s="39"/>
      <c r="D210" s="216" t="s">
        <v>124</v>
      </c>
      <c r="E210" s="39"/>
      <c r="F210" s="217" t="s">
        <v>422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124</v>
      </c>
      <c r="AU210" s="16" t="s">
        <v>81</v>
      </c>
    </row>
    <row r="211" s="2" customFormat="1" ht="16.5" customHeight="1">
      <c r="A211" s="37"/>
      <c r="B211" s="38"/>
      <c r="C211" s="233" t="s">
        <v>423</v>
      </c>
      <c r="D211" s="233" t="s">
        <v>152</v>
      </c>
      <c r="E211" s="234" t="s">
        <v>424</v>
      </c>
      <c r="F211" s="235" t="s">
        <v>425</v>
      </c>
      <c r="G211" s="236" t="s">
        <v>260</v>
      </c>
      <c r="H211" s="237">
        <v>18</v>
      </c>
      <c r="I211" s="238"/>
      <c r="J211" s="239">
        <f>ROUND(I211*H211,2)</f>
        <v>0</v>
      </c>
      <c r="K211" s="235" t="s">
        <v>121</v>
      </c>
      <c r="L211" s="240"/>
      <c r="M211" s="241" t="s">
        <v>19</v>
      </c>
      <c r="N211" s="242" t="s">
        <v>42</v>
      </c>
      <c r="O211" s="83"/>
      <c r="P211" s="212">
        <f>O211*H211</f>
        <v>0</v>
      </c>
      <c r="Q211" s="212">
        <v>0.028000000000000001</v>
      </c>
      <c r="R211" s="212">
        <f>Q211*H211</f>
        <v>0.504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156</v>
      </c>
      <c r="AT211" s="214" t="s">
        <v>152</v>
      </c>
      <c r="AU211" s="214" t="s">
        <v>81</v>
      </c>
      <c r="AY211" s="16" t="s">
        <v>115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79</v>
      </c>
      <c r="BK211" s="215">
        <f>ROUND(I211*H211,2)</f>
        <v>0</v>
      </c>
      <c r="BL211" s="16" t="s">
        <v>122</v>
      </c>
      <c r="BM211" s="214" t="s">
        <v>426</v>
      </c>
    </row>
    <row r="212" s="2" customFormat="1" ht="24.15" customHeight="1">
      <c r="A212" s="37"/>
      <c r="B212" s="38"/>
      <c r="C212" s="203" t="s">
        <v>427</v>
      </c>
      <c r="D212" s="203" t="s">
        <v>117</v>
      </c>
      <c r="E212" s="204" t="s">
        <v>428</v>
      </c>
      <c r="F212" s="205" t="s">
        <v>429</v>
      </c>
      <c r="G212" s="206" t="s">
        <v>260</v>
      </c>
      <c r="H212" s="207">
        <v>60</v>
      </c>
      <c r="I212" s="208"/>
      <c r="J212" s="209">
        <f>ROUND(I212*H212,2)</f>
        <v>0</v>
      </c>
      <c r="K212" s="205" t="s">
        <v>121</v>
      </c>
      <c r="L212" s="43"/>
      <c r="M212" s="210" t="s">
        <v>19</v>
      </c>
      <c r="N212" s="211" t="s">
        <v>42</v>
      </c>
      <c r="O212" s="83"/>
      <c r="P212" s="212">
        <f>O212*H212</f>
        <v>0</v>
      </c>
      <c r="Q212" s="212">
        <v>0.00017000000000000001</v>
      </c>
      <c r="R212" s="212">
        <f>Q212*H212</f>
        <v>0.010200000000000001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122</v>
      </c>
      <c r="AT212" s="214" t="s">
        <v>117</v>
      </c>
      <c r="AU212" s="214" t="s">
        <v>81</v>
      </c>
      <c r="AY212" s="16" t="s">
        <v>115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79</v>
      </c>
      <c r="BK212" s="215">
        <f>ROUND(I212*H212,2)</f>
        <v>0</v>
      </c>
      <c r="BL212" s="16" t="s">
        <v>122</v>
      </c>
      <c r="BM212" s="214" t="s">
        <v>430</v>
      </c>
    </row>
    <row r="213" s="2" customFormat="1">
      <c r="A213" s="37"/>
      <c r="B213" s="38"/>
      <c r="C213" s="39"/>
      <c r="D213" s="216" t="s">
        <v>124</v>
      </c>
      <c r="E213" s="39"/>
      <c r="F213" s="217" t="s">
        <v>431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124</v>
      </c>
      <c r="AU213" s="16" t="s">
        <v>81</v>
      </c>
    </row>
    <row r="214" s="2" customFormat="1" ht="24.15" customHeight="1">
      <c r="A214" s="37"/>
      <c r="B214" s="38"/>
      <c r="C214" s="203" t="s">
        <v>432</v>
      </c>
      <c r="D214" s="203" t="s">
        <v>117</v>
      </c>
      <c r="E214" s="204" t="s">
        <v>433</v>
      </c>
      <c r="F214" s="205" t="s">
        <v>434</v>
      </c>
      <c r="G214" s="206" t="s">
        <v>266</v>
      </c>
      <c r="H214" s="207">
        <v>3</v>
      </c>
      <c r="I214" s="208"/>
      <c r="J214" s="209">
        <f>ROUND(I214*H214,2)</f>
        <v>0</v>
      </c>
      <c r="K214" s="205" t="s">
        <v>121</v>
      </c>
      <c r="L214" s="43"/>
      <c r="M214" s="210" t="s">
        <v>19</v>
      </c>
      <c r="N214" s="211" t="s">
        <v>42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0.0040000000000000001</v>
      </c>
      <c r="T214" s="213">
        <f>S214*H214</f>
        <v>0.012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122</v>
      </c>
      <c r="AT214" s="214" t="s">
        <v>117</v>
      </c>
      <c r="AU214" s="214" t="s">
        <v>81</v>
      </c>
      <c r="AY214" s="16" t="s">
        <v>115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79</v>
      </c>
      <c r="BK214" s="215">
        <f>ROUND(I214*H214,2)</f>
        <v>0</v>
      </c>
      <c r="BL214" s="16" t="s">
        <v>122</v>
      </c>
      <c r="BM214" s="214" t="s">
        <v>435</v>
      </c>
    </row>
    <row r="215" s="2" customFormat="1">
      <c r="A215" s="37"/>
      <c r="B215" s="38"/>
      <c r="C215" s="39"/>
      <c r="D215" s="216" t="s">
        <v>124</v>
      </c>
      <c r="E215" s="39"/>
      <c r="F215" s="217" t="s">
        <v>436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124</v>
      </c>
      <c r="AU215" s="16" t="s">
        <v>81</v>
      </c>
    </row>
    <row r="216" s="2" customFormat="1" ht="21.75" customHeight="1">
      <c r="A216" s="37"/>
      <c r="B216" s="38"/>
      <c r="C216" s="203" t="s">
        <v>437</v>
      </c>
      <c r="D216" s="203" t="s">
        <v>117</v>
      </c>
      <c r="E216" s="204" t="s">
        <v>438</v>
      </c>
      <c r="F216" s="205" t="s">
        <v>439</v>
      </c>
      <c r="G216" s="206" t="s">
        <v>260</v>
      </c>
      <c r="H216" s="207">
        <v>158</v>
      </c>
      <c r="I216" s="208"/>
      <c r="J216" s="209">
        <f>ROUND(I216*H216,2)</f>
        <v>0</v>
      </c>
      <c r="K216" s="205" t="s">
        <v>19</v>
      </c>
      <c r="L216" s="43"/>
      <c r="M216" s="210" t="s">
        <v>19</v>
      </c>
      <c r="N216" s="211" t="s">
        <v>42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122</v>
      </c>
      <c r="AT216" s="214" t="s">
        <v>117</v>
      </c>
      <c r="AU216" s="214" t="s">
        <v>81</v>
      </c>
      <c r="AY216" s="16" t="s">
        <v>115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79</v>
      </c>
      <c r="BK216" s="215">
        <f>ROUND(I216*H216,2)</f>
        <v>0</v>
      </c>
      <c r="BL216" s="16" t="s">
        <v>122</v>
      </c>
      <c r="BM216" s="214" t="s">
        <v>440</v>
      </c>
    </row>
    <row r="217" s="13" customFormat="1">
      <c r="A217" s="13"/>
      <c r="B217" s="221"/>
      <c r="C217" s="222"/>
      <c r="D217" s="223" t="s">
        <v>126</v>
      </c>
      <c r="E217" s="224" t="s">
        <v>19</v>
      </c>
      <c r="F217" s="225" t="s">
        <v>441</v>
      </c>
      <c r="G217" s="222"/>
      <c r="H217" s="226">
        <v>158</v>
      </c>
      <c r="I217" s="227"/>
      <c r="J217" s="222"/>
      <c r="K217" s="222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126</v>
      </c>
      <c r="AU217" s="232" t="s">
        <v>81</v>
      </c>
      <c r="AV217" s="13" t="s">
        <v>81</v>
      </c>
      <c r="AW217" s="13" t="s">
        <v>33</v>
      </c>
      <c r="AX217" s="13" t="s">
        <v>79</v>
      </c>
      <c r="AY217" s="232" t="s">
        <v>115</v>
      </c>
    </row>
    <row r="218" s="12" customFormat="1" ht="22.8" customHeight="1">
      <c r="A218" s="12"/>
      <c r="B218" s="187"/>
      <c r="C218" s="188"/>
      <c r="D218" s="189" t="s">
        <v>70</v>
      </c>
      <c r="E218" s="201" t="s">
        <v>442</v>
      </c>
      <c r="F218" s="201" t="s">
        <v>443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SUM(P219:P238)</f>
        <v>0</v>
      </c>
      <c r="Q218" s="195"/>
      <c r="R218" s="196">
        <f>SUM(R219:R238)</f>
        <v>0</v>
      </c>
      <c r="S218" s="195"/>
      <c r="T218" s="197">
        <f>SUM(T219:T238)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8" t="s">
        <v>79</v>
      </c>
      <c r="AT218" s="199" t="s">
        <v>70</v>
      </c>
      <c r="AU218" s="199" t="s">
        <v>79</v>
      </c>
      <c r="AY218" s="198" t="s">
        <v>115</v>
      </c>
      <c r="BK218" s="200">
        <f>SUM(BK219:BK238)</f>
        <v>0</v>
      </c>
    </row>
    <row r="219" s="2" customFormat="1" ht="24.15" customHeight="1">
      <c r="A219" s="37"/>
      <c r="B219" s="38"/>
      <c r="C219" s="203" t="s">
        <v>444</v>
      </c>
      <c r="D219" s="203" t="s">
        <v>117</v>
      </c>
      <c r="E219" s="204" t="s">
        <v>445</v>
      </c>
      <c r="F219" s="205" t="s">
        <v>446</v>
      </c>
      <c r="G219" s="206" t="s">
        <v>155</v>
      </c>
      <c r="H219" s="207">
        <v>1391.0650000000001</v>
      </c>
      <c r="I219" s="208"/>
      <c r="J219" s="209">
        <f>ROUND(I219*H219,2)</f>
        <v>0</v>
      </c>
      <c r="K219" s="205" t="s">
        <v>368</v>
      </c>
      <c r="L219" s="43"/>
      <c r="M219" s="210" t="s">
        <v>19</v>
      </c>
      <c r="N219" s="211" t="s">
        <v>42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122</v>
      </c>
      <c r="AT219" s="214" t="s">
        <v>117</v>
      </c>
      <c r="AU219" s="214" t="s">
        <v>81</v>
      </c>
      <c r="AY219" s="16" t="s">
        <v>115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79</v>
      </c>
      <c r="BK219" s="215">
        <f>ROUND(I219*H219,2)</f>
        <v>0</v>
      </c>
      <c r="BL219" s="16" t="s">
        <v>122</v>
      </c>
      <c r="BM219" s="214" t="s">
        <v>447</v>
      </c>
    </row>
    <row r="220" s="2" customFormat="1">
      <c r="A220" s="37"/>
      <c r="B220" s="38"/>
      <c r="C220" s="39"/>
      <c r="D220" s="216" t="s">
        <v>124</v>
      </c>
      <c r="E220" s="39"/>
      <c r="F220" s="217" t="s">
        <v>448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124</v>
      </c>
      <c r="AU220" s="16" t="s">
        <v>81</v>
      </c>
    </row>
    <row r="221" s="13" customFormat="1">
      <c r="A221" s="13"/>
      <c r="B221" s="221"/>
      <c r="C221" s="222"/>
      <c r="D221" s="223" t="s">
        <v>126</v>
      </c>
      <c r="E221" s="224" t="s">
        <v>19</v>
      </c>
      <c r="F221" s="225" t="s">
        <v>449</v>
      </c>
      <c r="G221" s="222"/>
      <c r="H221" s="226">
        <v>1391.0650000000001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126</v>
      </c>
      <c r="AU221" s="232" t="s">
        <v>81</v>
      </c>
      <c r="AV221" s="13" t="s">
        <v>81</v>
      </c>
      <c r="AW221" s="13" t="s">
        <v>33</v>
      </c>
      <c r="AX221" s="13" t="s">
        <v>79</v>
      </c>
      <c r="AY221" s="232" t="s">
        <v>115</v>
      </c>
    </row>
    <row r="222" s="2" customFormat="1" ht="24.15" customHeight="1">
      <c r="A222" s="37"/>
      <c r="B222" s="38"/>
      <c r="C222" s="203" t="s">
        <v>450</v>
      </c>
      <c r="D222" s="203" t="s">
        <v>117</v>
      </c>
      <c r="E222" s="204" t="s">
        <v>451</v>
      </c>
      <c r="F222" s="205" t="s">
        <v>452</v>
      </c>
      <c r="G222" s="206" t="s">
        <v>155</v>
      </c>
      <c r="H222" s="207">
        <v>16692.779999999999</v>
      </c>
      <c r="I222" s="208"/>
      <c r="J222" s="209">
        <f>ROUND(I222*H222,2)</f>
        <v>0</v>
      </c>
      <c r="K222" s="205" t="s">
        <v>368</v>
      </c>
      <c r="L222" s="43"/>
      <c r="M222" s="210" t="s">
        <v>19</v>
      </c>
      <c r="N222" s="211" t="s">
        <v>42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122</v>
      </c>
      <c r="AT222" s="214" t="s">
        <v>117</v>
      </c>
      <c r="AU222" s="214" t="s">
        <v>81</v>
      </c>
      <c r="AY222" s="16" t="s">
        <v>115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79</v>
      </c>
      <c r="BK222" s="215">
        <f>ROUND(I222*H222,2)</f>
        <v>0</v>
      </c>
      <c r="BL222" s="16" t="s">
        <v>122</v>
      </c>
      <c r="BM222" s="214" t="s">
        <v>453</v>
      </c>
    </row>
    <row r="223" s="2" customFormat="1">
      <c r="A223" s="37"/>
      <c r="B223" s="38"/>
      <c r="C223" s="39"/>
      <c r="D223" s="216" t="s">
        <v>124</v>
      </c>
      <c r="E223" s="39"/>
      <c r="F223" s="217" t="s">
        <v>454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124</v>
      </c>
      <c r="AU223" s="16" t="s">
        <v>81</v>
      </c>
    </row>
    <row r="224" s="13" customFormat="1">
      <c r="A224" s="13"/>
      <c r="B224" s="221"/>
      <c r="C224" s="222"/>
      <c r="D224" s="223" t="s">
        <v>126</v>
      </c>
      <c r="E224" s="224" t="s">
        <v>19</v>
      </c>
      <c r="F224" s="225" t="s">
        <v>455</v>
      </c>
      <c r="G224" s="222"/>
      <c r="H224" s="226">
        <v>16692.779999999999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126</v>
      </c>
      <c r="AU224" s="232" t="s">
        <v>81</v>
      </c>
      <c r="AV224" s="13" t="s">
        <v>81</v>
      </c>
      <c r="AW224" s="13" t="s">
        <v>33</v>
      </c>
      <c r="AX224" s="13" t="s">
        <v>79</v>
      </c>
      <c r="AY224" s="232" t="s">
        <v>115</v>
      </c>
    </row>
    <row r="225" s="2" customFormat="1" ht="24.15" customHeight="1">
      <c r="A225" s="37"/>
      <c r="B225" s="38"/>
      <c r="C225" s="203" t="s">
        <v>456</v>
      </c>
      <c r="D225" s="203" t="s">
        <v>117</v>
      </c>
      <c r="E225" s="204" t="s">
        <v>457</v>
      </c>
      <c r="F225" s="205" t="s">
        <v>458</v>
      </c>
      <c r="G225" s="206" t="s">
        <v>155</v>
      </c>
      <c r="H225" s="207">
        <v>350.07999999999998</v>
      </c>
      <c r="I225" s="208"/>
      <c r="J225" s="209">
        <f>ROUND(I225*H225,2)</f>
        <v>0</v>
      </c>
      <c r="K225" s="205" t="s">
        <v>368</v>
      </c>
      <c r="L225" s="43"/>
      <c r="M225" s="210" t="s">
        <v>19</v>
      </c>
      <c r="N225" s="211" t="s">
        <v>42</v>
      </c>
      <c r="O225" s="83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122</v>
      </c>
      <c r="AT225" s="214" t="s">
        <v>117</v>
      </c>
      <c r="AU225" s="214" t="s">
        <v>81</v>
      </c>
      <c r="AY225" s="16" t="s">
        <v>115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79</v>
      </c>
      <c r="BK225" s="215">
        <f>ROUND(I225*H225,2)</f>
        <v>0</v>
      </c>
      <c r="BL225" s="16" t="s">
        <v>122</v>
      </c>
      <c r="BM225" s="214" t="s">
        <v>459</v>
      </c>
    </row>
    <row r="226" s="2" customFormat="1">
      <c r="A226" s="37"/>
      <c r="B226" s="38"/>
      <c r="C226" s="39"/>
      <c r="D226" s="216" t="s">
        <v>124</v>
      </c>
      <c r="E226" s="39"/>
      <c r="F226" s="217" t="s">
        <v>460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124</v>
      </c>
      <c r="AU226" s="16" t="s">
        <v>81</v>
      </c>
    </row>
    <row r="227" s="13" customFormat="1">
      <c r="A227" s="13"/>
      <c r="B227" s="221"/>
      <c r="C227" s="222"/>
      <c r="D227" s="223" t="s">
        <v>126</v>
      </c>
      <c r="E227" s="224" t="s">
        <v>19</v>
      </c>
      <c r="F227" s="225" t="s">
        <v>461</v>
      </c>
      <c r="G227" s="222"/>
      <c r="H227" s="226">
        <v>350.07999999999998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126</v>
      </c>
      <c r="AU227" s="232" t="s">
        <v>81</v>
      </c>
      <c r="AV227" s="13" t="s">
        <v>81</v>
      </c>
      <c r="AW227" s="13" t="s">
        <v>33</v>
      </c>
      <c r="AX227" s="13" t="s">
        <v>79</v>
      </c>
      <c r="AY227" s="232" t="s">
        <v>115</v>
      </c>
    </row>
    <row r="228" s="2" customFormat="1" ht="24.15" customHeight="1">
      <c r="A228" s="37"/>
      <c r="B228" s="38"/>
      <c r="C228" s="203" t="s">
        <v>462</v>
      </c>
      <c r="D228" s="203" t="s">
        <v>117</v>
      </c>
      <c r="E228" s="204" t="s">
        <v>463</v>
      </c>
      <c r="F228" s="205" t="s">
        <v>464</v>
      </c>
      <c r="G228" s="206" t="s">
        <v>155</v>
      </c>
      <c r="H228" s="207">
        <v>4200.96</v>
      </c>
      <c r="I228" s="208"/>
      <c r="J228" s="209">
        <f>ROUND(I228*H228,2)</f>
        <v>0</v>
      </c>
      <c r="K228" s="205" t="s">
        <v>368</v>
      </c>
      <c r="L228" s="43"/>
      <c r="M228" s="210" t="s">
        <v>19</v>
      </c>
      <c r="N228" s="211" t="s">
        <v>42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122</v>
      </c>
      <c r="AT228" s="214" t="s">
        <v>117</v>
      </c>
      <c r="AU228" s="214" t="s">
        <v>81</v>
      </c>
      <c r="AY228" s="16" t="s">
        <v>115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79</v>
      </c>
      <c r="BK228" s="215">
        <f>ROUND(I228*H228,2)</f>
        <v>0</v>
      </c>
      <c r="BL228" s="16" t="s">
        <v>122</v>
      </c>
      <c r="BM228" s="214" t="s">
        <v>465</v>
      </c>
    </row>
    <row r="229" s="2" customFormat="1">
      <c r="A229" s="37"/>
      <c r="B229" s="38"/>
      <c r="C229" s="39"/>
      <c r="D229" s="216" t="s">
        <v>124</v>
      </c>
      <c r="E229" s="39"/>
      <c r="F229" s="217" t="s">
        <v>466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124</v>
      </c>
      <c r="AU229" s="16" t="s">
        <v>81</v>
      </c>
    </row>
    <row r="230" s="13" customFormat="1">
      <c r="A230" s="13"/>
      <c r="B230" s="221"/>
      <c r="C230" s="222"/>
      <c r="D230" s="223" t="s">
        <v>126</v>
      </c>
      <c r="E230" s="224" t="s">
        <v>19</v>
      </c>
      <c r="F230" s="225" t="s">
        <v>467</v>
      </c>
      <c r="G230" s="222"/>
      <c r="H230" s="226">
        <v>4200.96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126</v>
      </c>
      <c r="AU230" s="232" t="s">
        <v>81</v>
      </c>
      <c r="AV230" s="13" t="s">
        <v>81</v>
      </c>
      <c r="AW230" s="13" t="s">
        <v>33</v>
      </c>
      <c r="AX230" s="13" t="s">
        <v>79</v>
      </c>
      <c r="AY230" s="232" t="s">
        <v>115</v>
      </c>
    </row>
    <row r="231" s="2" customFormat="1" ht="24.15" customHeight="1">
      <c r="A231" s="37"/>
      <c r="B231" s="38"/>
      <c r="C231" s="203" t="s">
        <v>468</v>
      </c>
      <c r="D231" s="203" t="s">
        <v>117</v>
      </c>
      <c r="E231" s="204" t="s">
        <v>469</v>
      </c>
      <c r="F231" s="205" t="s">
        <v>470</v>
      </c>
      <c r="G231" s="206" t="s">
        <v>155</v>
      </c>
      <c r="H231" s="207">
        <v>1391.0650000000001</v>
      </c>
      <c r="I231" s="208"/>
      <c r="J231" s="209">
        <f>ROUND(I231*H231,2)</f>
        <v>0</v>
      </c>
      <c r="K231" s="205" t="s">
        <v>368</v>
      </c>
      <c r="L231" s="43"/>
      <c r="M231" s="210" t="s">
        <v>19</v>
      </c>
      <c r="N231" s="211" t="s">
        <v>42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122</v>
      </c>
      <c r="AT231" s="214" t="s">
        <v>117</v>
      </c>
      <c r="AU231" s="214" t="s">
        <v>81</v>
      </c>
      <c r="AY231" s="16" t="s">
        <v>115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79</v>
      </c>
      <c r="BK231" s="215">
        <f>ROUND(I231*H231,2)</f>
        <v>0</v>
      </c>
      <c r="BL231" s="16" t="s">
        <v>122</v>
      </c>
      <c r="BM231" s="214" t="s">
        <v>471</v>
      </c>
    </row>
    <row r="232" s="2" customFormat="1">
      <c r="A232" s="37"/>
      <c r="B232" s="38"/>
      <c r="C232" s="39"/>
      <c r="D232" s="216" t="s">
        <v>124</v>
      </c>
      <c r="E232" s="39"/>
      <c r="F232" s="217" t="s">
        <v>472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124</v>
      </c>
      <c r="AU232" s="16" t="s">
        <v>81</v>
      </c>
    </row>
    <row r="233" s="13" customFormat="1">
      <c r="A233" s="13"/>
      <c r="B233" s="221"/>
      <c r="C233" s="222"/>
      <c r="D233" s="223" t="s">
        <v>126</v>
      </c>
      <c r="E233" s="224" t="s">
        <v>19</v>
      </c>
      <c r="F233" s="225" t="s">
        <v>473</v>
      </c>
      <c r="G233" s="222"/>
      <c r="H233" s="226">
        <v>1391.0650000000001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126</v>
      </c>
      <c r="AU233" s="232" t="s">
        <v>81</v>
      </c>
      <c r="AV233" s="13" t="s">
        <v>81</v>
      </c>
      <c r="AW233" s="13" t="s">
        <v>33</v>
      </c>
      <c r="AX233" s="13" t="s">
        <v>79</v>
      </c>
      <c r="AY233" s="232" t="s">
        <v>115</v>
      </c>
    </row>
    <row r="234" s="2" customFormat="1" ht="24.15" customHeight="1">
      <c r="A234" s="37"/>
      <c r="B234" s="38"/>
      <c r="C234" s="203" t="s">
        <v>474</v>
      </c>
      <c r="D234" s="203" t="s">
        <v>117</v>
      </c>
      <c r="E234" s="204" t="s">
        <v>475</v>
      </c>
      <c r="F234" s="205" t="s">
        <v>476</v>
      </c>
      <c r="G234" s="206" t="s">
        <v>155</v>
      </c>
      <c r="H234" s="207">
        <v>5.5</v>
      </c>
      <c r="I234" s="208"/>
      <c r="J234" s="209">
        <f>ROUND(I234*H234,2)</f>
        <v>0</v>
      </c>
      <c r="K234" s="205" t="s">
        <v>368</v>
      </c>
      <c r="L234" s="43"/>
      <c r="M234" s="210" t="s">
        <v>19</v>
      </c>
      <c r="N234" s="211" t="s">
        <v>42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122</v>
      </c>
      <c r="AT234" s="214" t="s">
        <v>117</v>
      </c>
      <c r="AU234" s="214" t="s">
        <v>81</v>
      </c>
      <c r="AY234" s="16" t="s">
        <v>115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79</v>
      </c>
      <c r="BK234" s="215">
        <f>ROUND(I234*H234,2)</f>
        <v>0</v>
      </c>
      <c r="BL234" s="16" t="s">
        <v>122</v>
      </c>
      <c r="BM234" s="214" t="s">
        <v>477</v>
      </c>
    </row>
    <row r="235" s="2" customFormat="1">
      <c r="A235" s="37"/>
      <c r="B235" s="38"/>
      <c r="C235" s="39"/>
      <c r="D235" s="216" t="s">
        <v>124</v>
      </c>
      <c r="E235" s="39"/>
      <c r="F235" s="217" t="s">
        <v>478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124</v>
      </c>
      <c r="AU235" s="16" t="s">
        <v>81</v>
      </c>
    </row>
    <row r="236" s="2" customFormat="1" ht="24.15" customHeight="1">
      <c r="A236" s="37"/>
      <c r="B236" s="38"/>
      <c r="C236" s="203" t="s">
        <v>479</v>
      </c>
      <c r="D236" s="203" t="s">
        <v>117</v>
      </c>
      <c r="E236" s="204" t="s">
        <v>480</v>
      </c>
      <c r="F236" s="205" t="s">
        <v>481</v>
      </c>
      <c r="G236" s="206" t="s">
        <v>155</v>
      </c>
      <c r="H236" s="207">
        <v>344.57999999999998</v>
      </c>
      <c r="I236" s="208"/>
      <c r="J236" s="209">
        <f>ROUND(I236*H236,2)</f>
        <v>0</v>
      </c>
      <c r="K236" s="205" t="s">
        <v>368</v>
      </c>
      <c r="L236" s="43"/>
      <c r="M236" s="210" t="s">
        <v>19</v>
      </c>
      <c r="N236" s="211" t="s">
        <v>42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122</v>
      </c>
      <c r="AT236" s="214" t="s">
        <v>117</v>
      </c>
      <c r="AU236" s="214" t="s">
        <v>81</v>
      </c>
      <c r="AY236" s="16" t="s">
        <v>115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79</v>
      </c>
      <c r="BK236" s="215">
        <f>ROUND(I236*H236,2)</f>
        <v>0</v>
      </c>
      <c r="BL236" s="16" t="s">
        <v>122</v>
      </c>
      <c r="BM236" s="214" t="s">
        <v>482</v>
      </c>
    </row>
    <row r="237" s="2" customFormat="1">
      <c r="A237" s="37"/>
      <c r="B237" s="38"/>
      <c r="C237" s="39"/>
      <c r="D237" s="216" t="s">
        <v>124</v>
      </c>
      <c r="E237" s="39"/>
      <c r="F237" s="217" t="s">
        <v>483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124</v>
      </c>
      <c r="AU237" s="16" t="s">
        <v>81</v>
      </c>
    </row>
    <row r="238" s="13" customFormat="1">
      <c r="A238" s="13"/>
      <c r="B238" s="221"/>
      <c r="C238" s="222"/>
      <c r="D238" s="223" t="s">
        <v>126</v>
      </c>
      <c r="E238" s="224" t="s">
        <v>19</v>
      </c>
      <c r="F238" s="225" t="s">
        <v>484</v>
      </c>
      <c r="G238" s="222"/>
      <c r="H238" s="226">
        <v>344.57999999999998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126</v>
      </c>
      <c r="AU238" s="232" t="s">
        <v>81</v>
      </c>
      <c r="AV238" s="13" t="s">
        <v>81</v>
      </c>
      <c r="AW238" s="13" t="s">
        <v>33</v>
      </c>
      <c r="AX238" s="13" t="s">
        <v>79</v>
      </c>
      <c r="AY238" s="232" t="s">
        <v>115</v>
      </c>
    </row>
    <row r="239" s="12" customFormat="1" ht="22.8" customHeight="1">
      <c r="A239" s="12"/>
      <c r="B239" s="187"/>
      <c r="C239" s="188"/>
      <c r="D239" s="189" t="s">
        <v>70</v>
      </c>
      <c r="E239" s="201" t="s">
        <v>485</v>
      </c>
      <c r="F239" s="201" t="s">
        <v>486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SUM(P240:P245)</f>
        <v>0</v>
      </c>
      <c r="Q239" s="195"/>
      <c r="R239" s="196">
        <f>SUM(R240:R245)</f>
        <v>0</v>
      </c>
      <c r="S239" s="195"/>
      <c r="T239" s="197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79</v>
      </c>
      <c r="AT239" s="199" t="s">
        <v>70</v>
      </c>
      <c r="AU239" s="199" t="s">
        <v>79</v>
      </c>
      <c r="AY239" s="198" t="s">
        <v>115</v>
      </c>
      <c r="BK239" s="200">
        <f>SUM(BK240:BK245)</f>
        <v>0</v>
      </c>
    </row>
    <row r="240" s="2" customFormat="1" ht="24.15" customHeight="1">
      <c r="A240" s="37"/>
      <c r="B240" s="38"/>
      <c r="C240" s="203" t="s">
        <v>487</v>
      </c>
      <c r="D240" s="203" t="s">
        <v>117</v>
      </c>
      <c r="E240" s="204" t="s">
        <v>488</v>
      </c>
      <c r="F240" s="205" t="s">
        <v>489</v>
      </c>
      <c r="G240" s="206" t="s">
        <v>155</v>
      </c>
      <c r="H240" s="207">
        <v>232.71299999999999</v>
      </c>
      <c r="I240" s="208"/>
      <c r="J240" s="209">
        <f>ROUND(I240*H240,2)</f>
        <v>0</v>
      </c>
      <c r="K240" s="205" t="s">
        <v>121</v>
      </c>
      <c r="L240" s="43"/>
      <c r="M240" s="210" t="s">
        <v>19</v>
      </c>
      <c r="N240" s="211" t="s">
        <v>42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122</v>
      </c>
      <c r="AT240" s="214" t="s">
        <v>117</v>
      </c>
      <c r="AU240" s="214" t="s">
        <v>81</v>
      </c>
      <c r="AY240" s="16" t="s">
        <v>115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79</v>
      </c>
      <c r="BK240" s="215">
        <f>ROUND(I240*H240,2)</f>
        <v>0</v>
      </c>
      <c r="BL240" s="16" t="s">
        <v>122</v>
      </c>
      <c r="BM240" s="214" t="s">
        <v>490</v>
      </c>
    </row>
    <row r="241" s="2" customFormat="1">
      <c r="A241" s="37"/>
      <c r="B241" s="38"/>
      <c r="C241" s="39"/>
      <c r="D241" s="216" t="s">
        <v>124</v>
      </c>
      <c r="E241" s="39"/>
      <c r="F241" s="217" t="s">
        <v>491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124</v>
      </c>
      <c r="AU241" s="16" t="s">
        <v>81</v>
      </c>
    </row>
    <row r="242" s="2" customFormat="1" ht="24.15" customHeight="1">
      <c r="A242" s="37"/>
      <c r="B242" s="38"/>
      <c r="C242" s="203" t="s">
        <v>255</v>
      </c>
      <c r="D242" s="203" t="s">
        <v>117</v>
      </c>
      <c r="E242" s="204" t="s">
        <v>492</v>
      </c>
      <c r="F242" s="205" t="s">
        <v>493</v>
      </c>
      <c r="G242" s="206" t="s">
        <v>155</v>
      </c>
      <c r="H242" s="207">
        <v>232.71299999999999</v>
      </c>
      <c r="I242" s="208"/>
      <c r="J242" s="209">
        <f>ROUND(I242*H242,2)</f>
        <v>0</v>
      </c>
      <c r="K242" s="205" t="s">
        <v>121</v>
      </c>
      <c r="L242" s="43"/>
      <c r="M242" s="210" t="s">
        <v>19</v>
      </c>
      <c r="N242" s="211" t="s">
        <v>42</v>
      </c>
      <c r="O242" s="83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4" t="s">
        <v>122</v>
      </c>
      <c r="AT242" s="214" t="s">
        <v>117</v>
      </c>
      <c r="AU242" s="214" t="s">
        <v>81</v>
      </c>
      <c r="AY242" s="16" t="s">
        <v>115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79</v>
      </c>
      <c r="BK242" s="215">
        <f>ROUND(I242*H242,2)</f>
        <v>0</v>
      </c>
      <c r="BL242" s="16" t="s">
        <v>122</v>
      </c>
      <c r="BM242" s="214" t="s">
        <v>494</v>
      </c>
    </row>
    <row r="243" s="2" customFormat="1">
      <c r="A243" s="37"/>
      <c r="B243" s="38"/>
      <c r="C243" s="39"/>
      <c r="D243" s="216" t="s">
        <v>124</v>
      </c>
      <c r="E243" s="39"/>
      <c r="F243" s="217" t="s">
        <v>495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124</v>
      </c>
      <c r="AU243" s="16" t="s">
        <v>81</v>
      </c>
    </row>
    <row r="244" s="2" customFormat="1" ht="33" customHeight="1">
      <c r="A244" s="37"/>
      <c r="B244" s="38"/>
      <c r="C244" s="203" t="s">
        <v>496</v>
      </c>
      <c r="D244" s="203" t="s">
        <v>117</v>
      </c>
      <c r="E244" s="204" t="s">
        <v>497</v>
      </c>
      <c r="F244" s="205" t="s">
        <v>498</v>
      </c>
      <c r="G244" s="206" t="s">
        <v>155</v>
      </c>
      <c r="H244" s="207">
        <v>232.71299999999999</v>
      </c>
      <c r="I244" s="208"/>
      <c r="J244" s="209">
        <f>ROUND(I244*H244,2)</f>
        <v>0</v>
      </c>
      <c r="K244" s="205" t="s">
        <v>121</v>
      </c>
      <c r="L244" s="43"/>
      <c r="M244" s="210" t="s">
        <v>19</v>
      </c>
      <c r="N244" s="211" t="s">
        <v>42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122</v>
      </c>
      <c r="AT244" s="214" t="s">
        <v>117</v>
      </c>
      <c r="AU244" s="214" t="s">
        <v>81</v>
      </c>
      <c r="AY244" s="16" t="s">
        <v>115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79</v>
      </c>
      <c r="BK244" s="215">
        <f>ROUND(I244*H244,2)</f>
        <v>0</v>
      </c>
      <c r="BL244" s="16" t="s">
        <v>122</v>
      </c>
      <c r="BM244" s="214" t="s">
        <v>499</v>
      </c>
    </row>
    <row r="245" s="2" customFormat="1">
      <c r="A245" s="37"/>
      <c r="B245" s="38"/>
      <c r="C245" s="39"/>
      <c r="D245" s="216" t="s">
        <v>124</v>
      </c>
      <c r="E245" s="39"/>
      <c r="F245" s="217" t="s">
        <v>500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124</v>
      </c>
      <c r="AU245" s="16" t="s">
        <v>81</v>
      </c>
    </row>
    <row r="246" s="12" customFormat="1" ht="25.92" customHeight="1">
      <c r="A246" s="12"/>
      <c r="B246" s="187"/>
      <c r="C246" s="188"/>
      <c r="D246" s="189" t="s">
        <v>70</v>
      </c>
      <c r="E246" s="190" t="s">
        <v>501</v>
      </c>
      <c r="F246" s="190" t="s">
        <v>502</v>
      </c>
      <c r="G246" s="188"/>
      <c r="H246" s="188"/>
      <c r="I246" s="191"/>
      <c r="J246" s="192">
        <f>BK246</f>
        <v>0</v>
      </c>
      <c r="K246" s="188"/>
      <c r="L246" s="193"/>
      <c r="M246" s="194"/>
      <c r="N246" s="195"/>
      <c r="O246" s="195"/>
      <c r="P246" s="196">
        <f>SUM(P247:P257)</f>
        <v>0</v>
      </c>
      <c r="Q246" s="195"/>
      <c r="R246" s="196">
        <f>SUM(R247:R257)</f>
        <v>0</v>
      </c>
      <c r="S246" s="195"/>
      <c r="T246" s="197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8" t="s">
        <v>144</v>
      </c>
      <c r="AT246" s="199" t="s">
        <v>70</v>
      </c>
      <c r="AU246" s="199" t="s">
        <v>71</v>
      </c>
      <c r="AY246" s="198" t="s">
        <v>115</v>
      </c>
      <c r="BK246" s="200">
        <f>SUM(BK247:BK257)</f>
        <v>0</v>
      </c>
    </row>
    <row r="247" s="2" customFormat="1" ht="16.5" customHeight="1">
      <c r="A247" s="37"/>
      <c r="B247" s="38"/>
      <c r="C247" s="203" t="s">
        <v>503</v>
      </c>
      <c r="D247" s="203" t="s">
        <v>117</v>
      </c>
      <c r="E247" s="204" t="s">
        <v>504</v>
      </c>
      <c r="F247" s="205" t="s">
        <v>505</v>
      </c>
      <c r="G247" s="206" t="s">
        <v>506</v>
      </c>
      <c r="H247" s="207">
        <v>1</v>
      </c>
      <c r="I247" s="208"/>
      <c r="J247" s="209">
        <f>ROUND(I247*H247,2)</f>
        <v>0</v>
      </c>
      <c r="K247" s="205" t="s">
        <v>19</v>
      </c>
      <c r="L247" s="43"/>
      <c r="M247" s="210" t="s">
        <v>19</v>
      </c>
      <c r="N247" s="211" t="s">
        <v>42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507</v>
      </c>
      <c r="AT247" s="214" t="s">
        <v>117</v>
      </c>
      <c r="AU247" s="214" t="s">
        <v>79</v>
      </c>
      <c r="AY247" s="16" t="s">
        <v>115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79</v>
      </c>
      <c r="BK247" s="215">
        <f>ROUND(I247*H247,2)</f>
        <v>0</v>
      </c>
      <c r="BL247" s="16" t="s">
        <v>507</v>
      </c>
      <c r="BM247" s="214" t="s">
        <v>508</v>
      </c>
    </row>
    <row r="248" s="2" customFormat="1" ht="16.5" customHeight="1">
      <c r="A248" s="37"/>
      <c r="B248" s="38"/>
      <c r="C248" s="203" t="s">
        <v>509</v>
      </c>
      <c r="D248" s="203" t="s">
        <v>117</v>
      </c>
      <c r="E248" s="204" t="s">
        <v>510</v>
      </c>
      <c r="F248" s="205" t="s">
        <v>511</v>
      </c>
      <c r="G248" s="206" t="s">
        <v>506</v>
      </c>
      <c r="H248" s="207">
        <v>1</v>
      </c>
      <c r="I248" s="208"/>
      <c r="J248" s="209">
        <f>ROUND(I248*H248,2)</f>
        <v>0</v>
      </c>
      <c r="K248" s="205" t="s">
        <v>19</v>
      </c>
      <c r="L248" s="43"/>
      <c r="M248" s="210" t="s">
        <v>19</v>
      </c>
      <c r="N248" s="211" t="s">
        <v>42</v>
      </c>
      <c r="O248" s="83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4" t="s">
        <v>507</v>
      </c>
      <c r="AT248" s="214" t="s">
        <v>117</v>
      </c>
      <c r="AU248" s="214" t="s">
        <v>79</v>
      </c>
      <c r="AY248" s="16" t="s">
        <v>115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79</v>
      </c>
      <c r="BK248" s="215">
        <f>ROUND(I248*H248,2)</f>
        <v>0</v>
      </c>
      <c r="BL248" s="16" t="s">
        <v>507</v>
      </c>
      <c r="BM248" s="214" t="s">
        <v>512</v>
      </c>
    </row>
    <row r="249" s="2" customFormat="1" ht="16.5" customHeight="1">
      <c r="A249" s="37"/>
      <c r="B249" s="38"/>
      <c r="C249" s="203" t="s">
        <v>513</v>
      </c>
      <c r="D249" s="203" t="s">
        <v>117</v>
      </c>
      <c r="E249" s="204" t="s">
        <v>514</v>
      </c>
      <c r="F249" s="205" t="s">
        <v>515</v>
      </c>
      <c r="G249" s="206" t="s">
        <v>506</v>
      </c>
      <c r="H249" s="207">
        <v>1</v>
      </c>
      <c r="I249" s="208"/>
      <c r="J249" s="209">
        <f>ROUND(I249*H249,2)</f>
        <v>0</v>
      </c>
      <c r="K249" s="205" t="s">
        <v>19</v>
      </c>
      <c r="L249" s="43"/>
      <c r="M249" s="210" t="s">
        <v>19</v>
      </c>
      <c r="N249" s="211" t="s">
        <v>42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507</v>
      </c>
      <c r="AT249" s="214" t="s">
        <v>117</v>
      </c>
      <c r="AU249" s="214" t="s">
        <v>79</v>
      </c>
      <c r="AY249" s="16" t="s">
        <v>115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79</v>
      </c>
      <c r="BK249" s="215">
        <f>ROUND(I249*H249,2)</f>
        <v>0</v>
      </c>
      <c r="BL249" s="16" t="s">
        <v>507</v>
      </c>
      <c r="BM249" s="214" t="s">
        <v>516</v>
      </c>
    </row>
    <row r="250" s="2" customFormat="1" ht="16.5" customHeight="1">
      <c r="A250" s="37"/>
      <c r="B250" s="38"/>
      <c r="C250" s="203" t="s">
        <v>517</v>
      </c>
      <c r="D250" s="203" t="s">
        <v>117</v>
      </c>
      <c r="E250" s="204" t="s">
        <v>518</v>
      </c>
      <c r="F250" s="205" t="s">
        <v>519</v>
      </c>
      <c r="G250" s="206" t="s">
        <v>506</v>
      </c>
      <c r="H250" s="207">
        <v>1</v>
      </c>
      <c r="I250" s="208"/>
      <c r="J250" s="209">
        <f>ROUND(I250*H250,2)</f>
        <v>0</v>
      </c>
      <c r="K250" s="205" t="s">
        <v>19</v>
      </c>
      <c r="L250" s="43"/>
      <c r="M250" s="210" t="s">
        <v>19</v>
      </c>
      <c r="N250" s="211" t="s">
        <v>42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507</v>
      </c>
      <c r="AT250" s="214" t="s">
        <v>117</v>
      </c>
      <c r="AU250" s="214" t="s">
        <v>79</v>
      </c>
      <c r="AY250" s="16" t="s">
        <v>115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79</v>
      </c>
      <c r="BK250" s="215">
        <f>ROUND(I250*H250,2)</f>
        <v>0</v>
      </c>
      <c r="BL250" s="16" t="s">
        <v>507</v>
      </c>
      <c r="BM250" s="214" t="s">
        <v>520</v>
      </c>
    </row>
    <row r="251" s="2" customFormat="1" ht="16.5" customHeight="1">
      <c r="A251" s="37"/>
      <c r="B251" s="38"/>
      <c r="C251" s="203" t="s">
        <v>521</v>
      </c>
      <c r="D251" s="203" t="s">
        <v>117</v>
      </c>
      <c r="E251" s="204" t="s">
        <v>522</v>
      </c>
      <c r="F251" s="205" t="s">
        <v>523</v>
      </c>
      <c r="G251" s="206" t="s">
        <v>506</v>
      </c>
      <c r="H251" s="207">
        <v>1</v>
      </c>
      <c r="I251" s="208"/>
      <c r="J251" s="209">
        <f>ROUND(I251*H251,2)</f>
        <v>0</v>
      </c>
      <c r="K251" s="205" t="s">
        <v>19</v>
      </c>
      <c r="L251" s="43"/>
      <c r="M251" s="210" t="s">
        <v>19</v>
      </c>
      <c r="N251" s="211" t="s">
        <v>42</v>
      </c>
      <c r="O251" s="83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507</v>
      </c>
      <c r="AT251" s="214" t="s">
        <v>117</v>
      </c>
      <c r="AU251" s="214" t="s">
        <v>79</v>
      </c>
      <c r="AY251" s="16" t="s">
        <v>115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79</v>
      </c>
      <c r="BK251" s="215">
        <f>ROUND(I251*H251,2)</f>
        <v>0</v>
      </c>
      <c r="BL251" s="16" t="s">
        <v>507</v>
      </c>
      <c r="BM251" s="214" t="s">
        <v>524</v>
      </c>
    </row>
    <row r="252" s="2" customFormat="1" ht="16.5" customHeight="1">
      <c r="A252" s="37"/>
      <c r="B252" s="38"/>
      <c r="C252" s="203" t="s">
        <v>525</v>
      </c>
      <c r="D252" s="203" t="s">
        <v>117</v>
      </c>
      <c r="E252" s="204" t="s">
        <v>526</v>
      </c>
      <c r="F252" s="205" t="s">
        <v>527</v>
      </c>
      <c r="G252" s="206" t="s">
        <v>506</v>
      </c>
      <c r="H252" s="207">
        <v>1</v>
      </c>
      <c r="I252" s="208"/>
      <c r="J252" s="209">
        <f>ROUND(I252*H252,2)</f>
        <v>0</v>
      </c>
      <c r="K252" s="205" t="s">
        <v>19</v>
      </c>
      <c r="L252" s="43"/>
      <c r="M252" s="210" t="s">
        <v>19</v>
      </c>
      <c r="N252" s="211" t="s">
        <v>42</v>
      </c>
      <c r="O252" s="83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507</v>
      </c>
      <c r="AT252" s="214" t="s">
        <v>117</v>
      </c>
      <c r="AU252" s="214" t="s">
        <v>79</v>
      </c>
      <c r="AY252" s="16" t="s">
        <v>115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79</v>
      </c>
      <c r="BK252" s="215">
        <f>ROUND(I252*H252,2)</f>
        <v>0</v>
      </c>
      <c r="BL252" s="16" t="s">
        <v>507</v>
      </c>
      <c r="BM252" s="214" t="s">
        <v>528</v>
      </c>
    </row>
    <row r="253" s="2" customFormat="1" ht="16.5" customHeight="1">
      <c r="A253" s="37"/>
      <c r="B253" s="38"/>
      <c r="C253" s="203" t="s">
        <v>529</v>
      </c>
      <c r="D253" s="203" t="s">
        <v>117</v>
      </c>
      <c r="E253" s="204" t="s">
        <v>530</v>
      </c>
      <c r="F253" s="205" t="s">
        <v>531</v>
      </c>
      <c r="G253" s="206" t="s">
        <v>266</v>
      </c>
      <c r="H253" s="207">
        <v>5</v>
      </c>
      <c r="I253" s="208"/>
      <c r="J253" s="209">
        <f>ROUND(I253*H253,2)</f>
        <v>0</v>
      </c>
      <c r="K253" s="205" t="s">
        <v>19</v>
      </c>
      <c r="L253" s="43"/>
      <c r="M253" s="210" t="s">
        <v>19</v>
      </c>
      <c r="N253" s="211" t="s">
        <v>42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507</v>
      </c>
      <c r="AT253" s="214" t="s">
        <v>117</v>
      </c>
      <c r="AU253" s="214" t="s">
        <v>79</v>
      </c>
      <c r="AY253" s="16" t="s">
        <v>115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79</v>
      </c>
      <c r="BK253" s="215">
        <f>ROUND(I253*H253,2)</f>
        <v>0</v>
      </c>
      <c r="BL253" s="16" t="s">
        <v>507</v>
      </c>
      <c r="BM253" s="214" t="s">
        <v>532</v>
      </c>
    </row>
    <row r="254" s="2" customFormat="1" ht="16.5" customHeight="1">
      <c r="A254" s="37"/>
      <c r="B254" s="38"/>
      <c r="C254" s="203" t="s">
        <v>533</v>
      </c>
      <c r="D254" s="203" t="s">
        <v>117</v>
      </c>
      <c r="E254" s="204" t="s">
        <v>534</v>
      </c>
      <c r="F254" s="205" t="s">
        <v>535</v>
      </c>
      <c r="G254" s="206" t="s">
        <v>506</v>
      </c>
      <c r="H254" s="207">
        <v>1</v>
      </c>
      <c r="I254" s="208"/>
      <c r="J254" s="209">
        <f>ROUND(I254*H254,2)</f>
        <v>0</v>
      </c>
      <c r="K254" s="205" t="s">
        <v>19</v>
      </c>
      <c r="L254" s="43"/>
      <c r="M254" s="210" t="s">
        <v>19</v>
      </c>
      <c r="N254" s="211" t="s">
        <v>42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507</v>
      </c>
      <c r="AT254" s="214" t="s">
        <v>117</v>
      </c>
      <c r="AU254" s="214" t="s">
        <v>79</v>
      </c>
      <c r="AY254" s="16" t="s">
        <v>115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79</v>
      </c>
      <c r="BK254" s="215">
        <f>ROUND(I254*H254,2)</f>
        <v>0</v>
      </c>
      <c r="BL254" s="16" t="s">
        <v>507</v>
      </c>
      <c r="BM254" s="214" t="s">
        <v>536</v>
      </c>
    </row>
    <row r="255" s="2" customFormat="1" ht="16.5" customHeight="1">
      <c r="A255" s="37"/>
      <c r="B255" s="38"/>
      <c r="C255" s="203" t="s">
        <v>537</v>
      </c>
      <c r="D255" s="203" t="s">
        <v>117</v>
      </c>
      <c r="E255" s="204" t="s">
        <v>538</v>
      </c>
      <c r="F255" s="205" t="s">
        <v>539</v>
      </c>
      <c r="G255" s="206" t="s">
        <v>322</v>
      </c>
      <c r="H255" s="207">
        <v>25</v>
      </c>
      <c r="I255" s="208"/>
      <c r="J255" s="209">
        <f>ROUND(I255*H255,2)</f>
        <v>0</v>
      </c>
      <c r="K255" s="205" t="s">
        <v>368</v>
      </c>
      <c r="L255" s="43"/>
      <c r="M255" s="210" t="s">
        <v>19</v>
      </c>
      <c r="N255" s="211" t="s">
        <v>42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507</v>
      </c>
      <c r="AT255" s="214" t="s">
        <v>117</v>
      </c>
      <c r="AU255" s="214" t="s">
        <v>79</v>
      </c>
      <c r="AY255" s="16" t="s">
        <v>115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79</v>
      </c>
      <c r="BK255" s="215">
        <f>ROUND(I255*H255,2)</f>
        <v>0</v>
      </c>
      <c r="BL255" s="16" t="s">
        <v>507</v>
      </c>
      <c r="BM255" s="214" t="s">
        <v>540</v>
      </c>
    </row>
    <row r="256" s="2" customFormat="1">
      <c r="A256" s="37"/>
      <c r="B256" s="38"/>
      <c r="C256" s="39"/>
      <c r="D256" s="216" t="s">
        <v>124</v>
      </c>
      <c r="E256" s="39"/>
      <c r="F256" s="217" t="s">
        <v>541</v>
      </c>
      <c r="G256" s="39"/>
      <c r="H256" s="39"/>
      <c r="I256" s="218"/>
      <c r="J256" s="39"/>
      <c r="K256" s="39"/>
      <c r="L256" s="43"/>
      <c r="M256" s="219"/>
      <c r="N256" s="220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124</v>
      </c>
      <c r="AU256" s="16" t="s">
        <v>79</v>
      </c>
    </row>
    <row r="257" s="2" customFormat="1" ht="16.5" customHeight="1">
      <c r="A257" s="37"/>
      <c r="B257" s="38"/>
      <c r="C257" s="203" t="s">
        <v>542</v>
      </c>
      <c r="D257" s="203" t="s">
        <v>117</v>
      </c>
      <c r="E257" s="204" t="s">
        <v>543</v>
      </c>
      <c r="F257" s="205" t="s">
        <v>544</v>
      </c>
      <c r="G257" s="206" t="s">
        <v>545</v>
      </c>
      <c r="H257" s="207">
        <v>1</v>
      </c>
      <c r="I257" s="208"/>
      <c r="J257" s="209">
        <f>ROUND(I257*H257,2)</f>
        <v>0</v>
      </c>
      <c r="K257" s="205" t="s">
        <v>19</v>
      </c>
      <c r="L257" s="43"/>
      <c r="M257" s="243" t="s">
        <v>19</v>
      </c>
      <c r="N257" s="244" t="s">
        <v>42</v>
      </c>
      <c r="O257" s="245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122</v>
      </c>
      <c r="AT257" s="214" t="s">
        <v>117</v>
      </c>
      <c r="AU257" s="214" t="s">
        <v>79</v>
      </c>
      <c r="AY257" s="16" t="s">
        <v>115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79</v>
      </c>
      <c r="BK257" s="215">
        <f>ROUND(I257*H257,2)</f>
        <v>0</v>
      </c>
      <c r="BL257" s="16" t="s">
        <v>122</v>
      </c>
      <c r="BM257" s="214" t="s">
        <v>546</v>
      </c>
    </row>
    <row r="258" s="2" customFormat="1" ht="6.96" customHeight="1">
      <c r="A258" s="37"/>
      <c r="B258" s="58"/>
      <c r="C258" s="59"/>
      <c r="D258" s="59"/>
      <c r="E258" s="59"/>
      <c r="F258" s="59"/>
      <c r="G258" s="59"/>
      <c r="H258" s="59"/>
      <c r="I258" s="59"/>
      <c r="J258" s="59"/>
      <c r="K258" s="59"/>
      <c r="L258" s="43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sheetProtection sheet="1" autoFilter="0" formatColumns="0" formatRows="0" objects="1" scenarios="1" spinCount="100000" saltValue="e++reKlYjb2sR9N9QY02LDOFXFLpXD9eofuocHjAmhuL3xQ8IFUjcoL21+kcAWi/PQjMMhecClMxPz/QsY4ZyQ==" hashValue="ur1KB72dNDhZDneqtYQ+CF6m+W2e9ennJB9RaDg9s1CTASoWWrO3kdA5QzczH+YcTwkeDx4Ie6+ZMEbnomFU0g==" algorithmName="SHA-512" password="CC35"/>
  <autoFilter ref="C86:K25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2/122251105"/>
    <hyperlink ref="F94" r:id="rId2" display="https://podminky.urs.cz/item/CS_URS_2023_02/131151102"/>
    <hyperlink ref="F97" r:id="rId3" display="https://podminky.urs.cz/item/CS_URS_2023_02/132351102"/>
    <hyperlink ref="F100" r:id="rId4" display="https://podminky.urs.cz/item/CS_URS_2023_02/174151101"/>
    <hyperlink ref="F103" r:id="rId5" display="https://podminky.urs.cz/item/CS_URS_2023_02/181006112"/>
    <hyperlink ref="F108" r:id="rId6" display="https://podminky.urs.cz/item/CS_URS_2023_02/181411131"/>
    <hyperlink ref="F111" r:id="rId7" display="https://podminky.urs.cz/item/CS_URS_2023_02/181912111"/>
    <hyperlink ref="F113" r:id="rId8" display="https://podminky.urs.cz/item/CS_URS_2023_02/181951112"/>
    <hyperlink ref="F117" r:id="rId9" display="https://podminky.urs.cz/item/CS_URS_2023_02/564851111"/>
    <hyperlink ref="F120" r:id="rId10" display="https://podminky.urs.cz/item/CS_URS_2023_02/565125101"/>
    <hyperlink ref="F122" r:id="rId11" display="https://podminky.urs.cz/item/CS_URS_2023_02/573191111"/>
    <hyperlink ref="F125" r:id="rId12" display="https://podminky.urs.cz/item/CS_URS_2023_02/573231108"/>
    <hyperlink ref="F128" r:id="rId13" display="https://podminky.urs.cz/item/CS_URS_2023_02/577134111"/>
    <hyperlink ref="F131" r:id="rId14" display="https://podminky.urs.cz/item/CS_URS_2023_02/577155132"/>
    <hyperlink ref="F134" r:id="rId15" display="https://podminky.urs.cz/item/CS_URS_2023_02/565135111"/>
    <hyperlink ref="F137" r:id="rId16" display="https://podminky.urs.cz/item/CS_URS_2023_02/596211112"/>
    <hyperlink ref="F145" r:id="rId17" display="https://podminky.urs.cz/item/CS_URS_2023_02/564871111"/>
    <hyperlink ref="F148" r:id="rId18" display="https://podminky.urs.cz/item/CS_URS_2023_02/596212213"/>
    <hyperlink ref="F154" r:id="rId19" display="https://podminky.urs.cz/item/CS_URS_2023_02/871350410"/>
    <hyperlink ref="F157" r:id="rId20" display="https://podminky.urs.cz/item/CS_URS_2023_02/877350410"/>
    <hyperlink ref="F169" r:id="rId21" display="https://podminky.urs.cz/item/CS_URS_2023_02/899211111"/>
    <hyperlink ref="F176" r:id="rId22" display="https://podminky.urs.cz/item/CS_URS_2023_02/113107162"/>
    <hyperlink ref="F178" r:id="rId23" display="https://podminky.urs.cz/item/CS_URS_2023_02/113107224"/>
    <hyperlink ref="F181" r:id="rId24" display="https://podminky.urs.cz/item/CS_URS_2023_02/113107243"/>
    <hyperlink ref="F183" r:id="rId25" display="https://podminky.urs.cz/item/CS_URS_2023_02/113202111"/>
    <hyperlink ref="F185" r:id="rId26" display="https://podminky.urs.cz/item/CS_URS_2023_02/211971110"/>
    <hyperlink ref="F189" r:id="rId27" display="https://podminky.urs.cz/item/CS_URS_2023_02/212752402"/>
    <hyperlink ref="F191" r:id="rId28" display="https://podminky.urs.cz/item/CS_URS_2023_01/899331111"/>
    <hyperlink ref="F193" r:id="rId29" display="https://podminky.urs.cz/item/CS_URS_2023_01/899431111"/>
    <hyperlink ref="F195" r:id="rId30" display="https://podminky.urs.cz/item/CS_URS_2023_02/914111111"/>
    <hyperlink ref="F197" r:id="rId31" display="https://podminky.urs.cz/item/CS_URS_2023_02/914511112"/>
    <hyperlink ref="F199" r:id="rId32" display="https://podminky.urs.cz/item/CS_URS_2023_02/916131213"/>
    <hyperlink ref="F205" r:id="rId33" display="https://podminky.urs.cz/item/CS_URS_2023_02/916241213"/>
    <hyperlink ref="F210" r:id="rId34" display="https://podminky.urs.cz/item/CS_URS_2023_02/916331112"/>
    <hyperlink ref="F213" r:id="rId35" display="https://podminky.urs.cz/item/CS_URS_2023_02/919122122"/>
    <hyperlink ref="F215" r:id="rId36" display="https://podminky.urs.cz/item/CS_URS_2023_02/966006211"/>
    <hyperlink ref="F220" r:id="rId37" display="https://podminky.urs.cz/item/CS_URS_2023_01/997221551"/>
    <hyperlink ref="F223" r:id="rId38" display="https://podminky.urs.cz/item/CS_URS_2023_01/997221559"/>
    <hyperlink ref="F226" r:id="rId39" display="https://podminky.urs.cz/item/CS_URS_2023_01/997221571"/>
    <hyperlink ref="F229" r:id="rId40" display="https://podminky.urs.cz/item/CS_URS_2023_01/997221579"/>
    <hyperlink ref="F232" r:id="rId41" display="https://podminky.urs.cz/item/CS_URS_2023_01/171201221"/>
    <hyperlink ref="F235" r:id="rId42" display="https://podminky.urs.cz/item/CS_URS_2023_01/997221861"/>
    <hyperlink ref="F237" r:id="rId43" display="https://podminky.urs.cz/item/CS_URS_2023_01/997221875"/>
    <hyperlink ref="F241" r:id="rId44" display="https://podminky.urs.cz/item/CS_URS_2023_02/998225111"/>
    <hyperlink ref="F243" r:id="rId45" display="https://podminky.urs.cz/item/CS_URS_2023_02/998225194"/>
    <hyperlink ref="F245" r:id="rId46" display="https://podminky.urs.cz/item/CS_URS_2023_02/998225195"/>
    <hyperlink ref="F256" r:id="rId47" display="https://podminky.urs.cz/item/CS_URS_2023_01/0431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Rekonstrukce povrchu části komunikace v ulici Tyršova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547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31. 7. 2023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548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548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ROUND((SUM(BE81:BE84)),  2)</f>
        <v>0</v>
      </c>
      <c r="G33" s="37"/>
      <c r="H33" s="37"/>
      <c r="I33" s="147">
        <v>0.20999999999999999</v>
      </c>
      <c r="J33" s="146">
        <f>ROUND(((SUM(BE81:BE84))*I33),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43</v>
      </c>
      <c r="F34" s="146">
        <f>ROUND((SUM(BF81:BF84)),  2)</f>
        <v>0</v>
      </c>
      <c r="G34" s="37"/>
      <c r="H34" s="37"/>
      <c r="I34" s="147">
        <v>0.14999999999999999</v>
      </c>
      <c r="J34" s="146">
        <f>ROUND(((SUM(BF81:BF84))*I34),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ROUND((SUM(BG81:BG84)),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ROUND((SUM(BH81:BH84)),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ROUND((SUM(BI81:BI84)),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Rekonstrukce povrchu části komunikace v ulici Tyršova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SO401 - Veřejné osvětlení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Kutná Hora</v>
      </c>
      <c r="G52" s="39"/>
      <c r="H52" s="39"/>
      <c r="I52" s="31" t="s">
        <v>23</v>
      </c>
      <c r="J52" s="71" t="str">
        <f>IF(J12="","",J12)</f>
        <v>31. 7. 2023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Kutná Hora</v>
      </c>
      <c r="G54" s="39"/>
      <c r="H54" s="39"/>
      <c r="I54" s="31" t="s">
        <v>31</v>
      </c>
      <c r="J54" s="35" t="str">
        <f>E21</f>
        <v>Ing. Tomáš Srba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Tomáš Srba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93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100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Rekonstrukce povrchu části komunikace v ulici Tyršova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SO401 - Veřejné osvětlení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Kutná Hora</v>
      </c>
      <c r="G75" s="39"/>
      <c r="H75" s="39"/>
      <c r="I75" s="31" t="s">
        <v>23</v>
      </c>
      <c r="J75" s="71" t="str">
        <f>IF(J12="","",J12)</f>
        <v>31. 7. 2023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Město Kutná Hora</v>
      </c>
      <c r="G77" s="39"/>
      <c r="H77" s="39"/>
      <c r="I77" s="31" t="s">
        <v>31</v>
      </c>
      <c r="J77" s="35" t="str">
        <f>E21</f>
        <v>Ing. Tomáš Srba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34</v>
      </c>
      <c r="J78" s="35" t="str">
        <f>E24</f>
        <v>Ing. Tomáš Srba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101</v>
      </c>
      <c r="D80" s="179" t="s">
        <v>56</v>
      </c>
      <c r="E80" s="179" t="s">
        <v>52</v>
      </c>
      <c r="F80" s="179" t="s">
        <v>53</v>
      </c>
      <c r="G80" s="179" t="s">
        <v>102</v>
      </c>
      <c r="H80" s="179" t="s">
        <v>103</v>
      </c>
      <c r="I80" s="179" t="s">
        <v>104</v>
      </c>
      <c r="J80" s="179" t="s">
        <v>90</v>
      </c>
      <c r="K80" s="180" t="s">
        <v>105</v>
      </c>
      <c r="L80" s="181"/>
      <c r="M80" s="91" t="s">
        <v>19</v>
      </c>
      <c r="N80" s="92" t="s">
        <v>41</v>
      </c>
      <c r="O80" s="92" t="s">
        <v>106</v>
      </c>
      <c r="P80" s="92" t="s">
        <v>107</v>
      </c>
      <c r="Q80" s="92" t="s">
        <v>108</v>
      </c>
      <c r="R80" s="92" t="s">
        <v>109</v>
      </c>
      <c r="S80" s="92" t="s">
        <v>110</v>
      </c>
      <c r="T80" s="93" t="s">
        <v>111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112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70</v>
      </c>
      <c r="AU81" s="16" t="s">
        <v>91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70</v>
      </c>
      <c r="E82" s="190" t="s">
        <v>113</v>
      </c>
      <c r="F82" s="190" t="s">
        <v>114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79</v>
      </c>
      <c r="AT82" s="199" t="s">
        <v>70</v>
      </c>
      <c r="AU82" s="199" t="s">
        <v>71</v>
      </c>
      <c r="AY82" s="198" t="s">
        <v>115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70</v>
      </c>
      <c r="E83" s="201" t="s">
        <v>79</v>
      </c>
      <c r="F83" s="201" t="s">
        <v>116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79</v>
      </c>
      <c r="AT83" s="199" t="s">
        <v>70</v>
      </c>
      <c r="AU83" s="199" t="s">
        <v>79</v>
      </c>
      <c r="AY83" s="198" t="s">
        <v>115</v>
      </c>
      <c r="BK83" s="200">
        <f>BK84</f>
        <v>0</v>
      </c>
    </row>
    <row r="84" s="2" customFormat="1" ht="16.5" customHeight="1">
      <c r="A84" s="37"/>
      <c r="B84" s="38"/>
      <c r="C84" s="203" t="s">
        <v>79</v>
      </c>
      <c r="D84" s="203" t="s">
        <v>117</v>
      </c>
      <c r="E84" s="204" t="s">
        <v>79</v>
      </c>
      <c r="F84" s="205" t="s">
        <v>549</v>
      </c>
      <c r="G84" s="206" t="s">
        <v>545</v>
      </c>
      <c r="H84" s="207">
        <v>1</v>
      </c>
      <c r="I84" s="208"/>
      <c r="J84" s="209">
        <f>ROUND(I84*H84,2)</f>
        <v>0</v>
      </c>
      <c r="K84" s="205" t="s">
        <v>19</v>
      </c>
      <c r="L84" s="43"/>
      <c r="M84" s="243" t="s">
        <v>19</v>
      </c>
      <c r="N84" s="244" t="s">
        <v>42</v>
      </c>
      <c r="O84" s="245"/>
      <c r="P84" s="246">
        <f>O84*H84</f>
        <v>0</v>
      </c>
      <c r="Q84" s="246">
        <v>0</v>
      </c>
      <c r="R84" s="246">
        <f>Q84*H84</f>
        <v>0</v>
      </c>
      <c r="S84" s="246">
        <v>0</v>
      </c>
      <c r="T84" s="24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122</v>
      </c>
      <c r="AT84" s="214" t="s">
        <v>117</v>
      </c>
      <c r="AU84" s="214" t="s">
        <v>81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79</v>
      </c>
      <c r="BK84" s="215">
        <f>ROUND(I84*H84,2)</f>
        <v>0</v>
      </c>
      <c r="BL84" s="16" t="s">
        <v>122</v>
      </c>
      <c r="BM84" s="214" t="s">
        <v>550</v>
      </c>
    </row>
    <row r="85" s="2" customFormat="1" ht="6.96" customHeight="1">
      <c r="A85" s="37"/>
      <c r="B85" s="58"/>
      <c r="C85" s="59"/>
      <c r="D85" s="59"/>
      <c r="E85" s="59"/>
      <c r="F85" s="59"/>
      <c r="G85" s="59"/>
      <c r="H85" s="59"/>
      <c r="I85" s="59"/>
      <c r="J85" s="59"/>
      <c r="K85" s="59"/>
      <c r="L85" s="43"/>
      <c r="M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</sheetData>
  <sheetProtection sheet="1" autoFilter="0" formatColumns="0" formatRows="0" objects="1" scenarios="1" spinCount="100000" saltValue="aWBnr4m7DwfUd/XF5XW1GK+HZn3gC1XOMnD/G0y8vphqd49eV19xdP9aEd3dRt9zvZifjybLeVJWDPK/KWf+aQ==" hashValue="w87ERmDoNx+Z4JkFXJ56uNKsnsqYLOgFLysyYOyhf5GGANCAihpGmpTYiBedW6lsfsksYDINdlmscXzfYMIY9A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551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552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553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554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555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556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557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558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559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560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561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78</v>
      </c>
      <c r="F18" s="259" t="s">
        <v>562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563</v>
      </c>
      <c r="F19" s="259" t="s">
        <v>564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565</v>
      </c>
      <c r="F20" s="259" t="s">
        <v>566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567</v>
      </c>
      <c r="F21" s="259" t="s">
        <v>568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569</v>
      </c>
      <c r="F22" s="259" t="s">
        <v>570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571</v>
      </c>
      <c r="F23" s="259" t="s">
        <v>572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573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574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575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576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577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578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579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580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581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101</v>
      </c>
      <c r="F36" s="259"/>
      <c r="G36" s="259" t="s">
        <v>582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583</v>
      </c>
      <c r="F37" s="259"/>
      <c r="G37" s="259" t="s">
        <v>584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52</v>
      </c>
      <c r="F38" s="259"/>
      <c r="G38" s="259" t="s">
        <v>585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53</v>
      </c>
      <c r="F39" s="259"/>
      <c r="G39" s="259" t="s">
        <v>586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102</v>
      </c>
      <c r="F40" s="259"/>
      <c r="G40" s="259" t="s">
        <v>587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103</v>
      </c>
      <c r="F41" s="259"/>
      <c r="G41" s="259" t="s">
        <v>588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589</v>
      </c>
      <c r="F42" s="259"/>
      <c r="G42" s="259" t="s">
        <v>590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591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592</v>
      </c>
      <c r="F44" s="259"/>
      <c r="G44" s="259" t="s">
        <v>593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105</v>
      </c>
      <c r="F45" s="259"/>
      <c r="G45" s="259" t="s">
        <v>594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595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596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597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598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599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600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601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602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603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604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605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606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607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608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609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610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611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612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613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614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615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616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617</v>
      </c>
      <c r="D76" s="277"/>
      <c r="E76" s="277"/>
      <c r="F76" s="277" t="s">
        <v>618</v>
      </c>
      <c r="G76" s="278"/>
      <c r="H76" s="277" t="s">
        <v>53</v>
      </c>
      <c r="I76" s="277" t="s">
        <v>56</v>
      </c>
      <c r="J76" s="277" t="s">
        <v>619</v>
      </c>
      <c r="K76" s="276"/>
    </row>
    <row r="77" s="1" customFormat="1" ht="17.25" customHeight="1">
      <c r="B77" s="274"/>
      <c r="C77" s="279" t="s">
        <v>620</v>
      </c>
      <c r="D77" s="279"/>
      <c r="E77" s="279"/>
      <c r="F77" s="280" t="s">
        <v>621</v>
      </c>
      <c r="G77" s="281"/>
      <c r="H77" s="279"/>
      <c r="I77" s="279"/>
      <c r="J77" s="279" t="s">
        <v>622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52</v>
      </c>
      <c r="D79" s="284"/>
      <c r="E79" s="284"/>
      <c r="F79" s="285" t="s">
        <v>623</v>
      </c>
      <c r="G79" s="286"/>
      <c r="H79" s="262" t="s">
        <v>624</v>
      </c>
      <c r="I79" s="262" t="s">
        <v>625</v>
      </c>
      <c r="J79" s="262">
        <v>20</v>
      </c>
      <c r="K79" s="276"/>
    </row>
    <row r="80" s="1" customFormat="1" ht="15" customHeight="1">
      <c r="B80" s="274"/>
      <c r="C80" s="262" t="s">
        <v>626</v>
      </c>
      <c r="D80" s="262"/>
      <c r="E80" s="262"/>
      <c r="F80" s="285" t="s">
        <v>623</v>
      </c>
      <c r="G80" s="286"/>
      <c r="H80" s="262" t="s">
        <v>627</v>
      </c>
      <c r="I80" s="262" t="s">
        <v>625</v>
      </c>
      <c r="J80" s="262">
        <v>120</v>
      </c>
      <c r="K80" s="276"/>
    </row>
    <row r="81" s="1" customFormat="1" ht="15" customHeight="1">
      <c r="B81" s="287"/>
      <c r="C81" s="262" t="s">
        <v>628</v>
      </c>
      <c r="D81" s="262"/>
      <c r="E81" s="262"/>
      <c r="F81" s="285" t="s">
        <v>629</v>
      </c>
      <c r="G81" s="286"/>
      <c r="H81" s="262" t="s">
        <v>630</v>
      </c>
      <c r="I81" s="262" t="s">
        <v>625</v>
      </c>
      <c r="J81" s="262">
        <v>50</v>
      </c>
      <c r="K81" s="276"/>
    </row>
    <row r="82" s="1" customFormat="1" ht="15" customHeight="1">
      <c r="B82" s="287"/>
      <c r="C82" s="262" t="s">
        <v>631</v>
      </c>
      <c r="D82" s="262"/>
      <c r="E82" s="262"/>
      <c r="F82" s="285" t="s">
        <v>623</v>
      </c>
      <c r="G82" s="286"/>
      <c r="H82" s="262" t="s">
        <v>632</v>
      </c>
      <c r="I82" s="262" t="s">
        <v>633</v>
      </c>
      <c r="J82" s="262"/>
      <c r="K82" s="276"/>
    </row>
    <row r="83" s="1" customFormat="1" ht="15" customHeight="1">
      <c r="B83" s="287"/>
      <c r="C83" s="288" t="s">
        <v>634</v>
      </c>
      <c r="D83" s="288"/>
      <c r="E83" s="288"/>
      <c r="F83" s="289" t="s">
        <v>629</v>
      </c>
      <c r="G83" s="288"/>
      <c r="H83" s="288" t="s">
        <v>635</v>
      </c>
      <c r="I83" s="288" t="s">
        <v>625</v>
      </c>
      <c r="J83" s="288">
        <v>15</v>
      </c>
      <c r="K83" s="276"/>
    </row>
    <row r="84" s="1" customFormat="1" ht="15" customHeight="1">
      <c r="B84" s="287"/>
      <c r="C84" s="288" t="s">
        <v>636</v>
      </c>
      <c r="D84" s="288"/>
      <c r="E84" s="288"/>
      <c r="F84" s="289" t="s">
        <v>629</v>
      </c>
      <c r="G84" s="288"/>
      <c r="H84" s="288" t="s">
        <v>637</v>
      </c>
      <c r="I84" s="288" t="s">
        <v>625</v>
      </c>
      <c r="J84" s="288">
        <v>15</v>
      </c>
      <c r="K84" s="276"/>
    </row>
    <row r="85" s="1" customFormat="1" ht="15" customHeight="1">
      <c r="B85" s="287"/>
      <c r="C85" s="288" t="s">
        <v>638</v>
      </c>
      <c r="D85" s="288"/>
      <c r="E85" s="288"/>
      <c r="F85" s="289" t="s">
        <v>629</v>
      </c>
      <c r="G85" s="288"/>
      <c r="H85" s="288" t="s">
        <v>639</v>
      </c>
      <c r="I85" s="288" t="s">
        <v>625</v>
      </c>
      <c r="J85" s="288">
        <v>20</v>
      </c>
      <c r="K85" s="276"/>
    </row>
    <row r="86" s="1" customFormat="1" ht="15" customHeight="1">
      <c r="B86" s="287"/>
      <c r="C86" s="288" t="s">
        <v>640</v>
      </c>
      <c r="D86" s="288"/>
      <c r="E86" s="288"/>
      <c r="F86" s="289" t="s">
        <v>629</v>
      </c>
      <c r="G86" s="288"/>
      <c r="H86" s="288" t="s">
        <v>641</v>
      </c>
      <c r="I86" s="288" t="s">
        <v>625</v>
      </c>
      <c r="J86" s="288">
        <v>20</v>
      </c>
      <c r="K86" s="276"/>
    </row>
    <row r="87" s="1" customFormat="1" ht="15" customHeight="1">
      <c r="B87" s="287"/>
      <c r="C87" s="262" t="s">
        <v>642</v>
      </c>
      <c r="D87" s="262"/>
      <c r="E87" s="262"/>
      <c r="F87" s="285" t="s">
        <v>629</v>
      </c>
      <c r="G87" s="286"/>
      <c r="H87" s="262" t="s">
        <v>643</v>
      </c>
      <c r="I87" s="262" t="s">
        <v>625</v>
      </c>
      <c r="J87" s="262">
        <v>50</v>
      </c>
      <c r="K87" s="276"/>
    </row>
    <row r="88" s="1" customFormat="1" ht="15" customHeight="1">
      <c r="B88" s="287"/>
      <c r="C88" s="262" t="s">
        <v>644</v>
      </c>
      <c r="D88" s="262"/>
      <c r="E88" s="262"/>
      <c r="F88" s="285" t="s">
        <v>629</v>
      </c>
      <c r="G88" s="286"/>
      <c r="H88" s="262" t="s">
        <v>645</v>
      </c>
      <c r="I88" s="262" t="s">
        <v>625</v>
      </c>
      <c r="J88" s="262">
        <v>20</v>
      </c>
      <c r="K88" s="276"/>
    </row>
    <row r="89" s="1" customFormat="1" ht="15" customHeight="1">
      <c r="B89" s="287"/>
      <c r="C89" s="262" t="s">
        <v>646</v>
      </c>
      <c r="D89" s="262"/>
      <c r="E89" s="262"/>
      <c r="F89" s="285" t="s">
        <v>629</v>
      </c>
      <c r="G89" s="286"/>
      <c r="H89" s="262" t="s">
        <v>647</v>
      </c>
      <c r="I89" s="262" t="s">
        <v>625</v>
      </c>
      <c r="J89" s="262">
        <v>20</v>
      </c>
      <c r="K89" s="276"/>
    </row>
    <row r="90" s="1" customFormat="1" ht="15" customHeight="1">
      <c r="B90" s="287"/>
      <c r="C90" s="262" t="s">
        <v>648</v>
      </c>
      <c r="D90" s="262"/>
      <c r="E90" s="262"/>
      <c r="F90" s="285" t="s">
        <v>629</v>
      </c>
      <c r="G90" s="286"/>
      <c r="H90" s="262" t="s">
        <v>649</v>
      </c>
      <c r="I90" s="262" t="s">
        <v>625</v>
      </c>
      <c r="J90" s="262">
        <v>50</v>
      </c>
      <c r="K90" s="276"/>
    </row>
    <row r="91" s="1" customFormat="1" ht="15" customHeight="1">
      <c r="B91" s="287"/>
      <c r="C91" s="262" t="s">
        <v>650</v>
      </c>
      <c r="D91" s="262"/>
      <c r="E91" s="262"/>
      <c r="F91" s="285" t="s">
        <v>629</v>
      </c>
      <c r="G91" s="286"/>
      <c r="H91" s="262" t="s">
        <v>650</v>
      </c>
      <c r="I91" s="262" t="s">
        <v>625</v>
      </c>
      <c r="J91" s="262">
        <v>50</v>
      </c>
      <c r="K91" s="276"/>
    </row>
    <row r="92" s="1" customFormat="1" ht="15" customHeight="1">
      <c r="B92" s="287"/>
      <c r="C92" s="262" t="s">
        <v>651</v>
      </c>
      <c r="D92" s="262"/>
      <c r="E92" s="262"/>
      <c r="F92" s="285" t="s">
        <v>629</v>
      </c>
      <c r="G92" s="286"/>
      <c r="H92" s="262" t="s">
        <v>652</v>
      </c>
      <c r="I92" s="262" t="s">
        <v>625</v>
      </c>
      <c r="J92" s="262">
        <v>255</v>
      </c>
      <c r="K92" s="276"/>
    </row>
    <row r="93" s="1" customFormat="1" ht="15" customHeight="1">
      <c r="B93" s="287"/>
      <c r="C93" s="262" t="s">
        <v>653</v>
      </c>
      <c r="D93" s="262"/>
      <c r="E93" s="262"/>
      <c r="F93" s="285" t="s">
        <v>623</v>
      </c>
      <c r="G93" s="286"/>
      <c r="H93" s="262" t="s">
        <v>654</v>
      </c>
      <c r="I93" s="262" t="s">
        <v>655</v>
      </c>
      <c r="J93" s="262"/>
      <c r="K93" s="276"/>
    </row>
    <row r="94" s="1" customFormat="1" ht="15" customHeight="1">
      <c r="B94" s="287"/>
      <c r="C94" s="262" t="s">
        <v>656</v>
      </c>
      <c r="D94" s="262"/>
      <c r="E94" s="262"/>
      <c r="F94" s="285" t="s">
        <v>623</v>
      </c>
      <c r="G94" s="286"/>
      <c r="H94" s="262" t="s">
        <v>657</v>
      </c>
      <c r="I94" s="262" t="s">
        <v>658</v>
      </c>
      <c r="J94" s="262"/>
      <c r="K94" s="276"/>
    </row>
    <row r="95" s="1" customFormat="1" ht="15" customHeight="1">
      <c r="B95" s="287"/>
      <c r="C95" s="262" t="s">
        <v>659</v>
      </c>
      <c r="D95" s="262"/>
      <c r="E95" s="262"/>
      <c r="F95" s="285" t="s">
        <v>623</v>
      </c>
      <c r="G95" s="286"/>
      <c r="H95" s="262" t="s">
        <v>659</v>
      </c>
      <c r="I95" s="262" t="s">
        <v>658</v>
      </c>
      <c r="J95" s="262"/>
      <c r="K95" s="276"/>
    </row>
    <row r="96" s="1" customFormat="1" ht="15" customHeight="1">
      <c r="B96" s="287"/>
      <c r="C96" s="262" t="s">
        <v>37</v>
      </c>
      <c r="D96" s="262"/>
      <c r="E96" s="262"/>
      <c r="F96" s="285" t="s">
        <v>623</v>
      </c>
      <c r="G96" s="286"/>
      <c r="H96" s="262" t="s">
        <v>660</v>
      </c>
      <c r="I96" s="262" t="s">
        <v>658</v>
      </c>
      <c r="J96" s="262"/>
      <c r="K96" s="276"/>
    </row>
    <row r="97" s="1" customFormat="1" ht="15" customHeight="1">
      <c r="B97" s="287"/>
      <c r="C97" s="262" t="s">
        <v>47</v>
      </c>
      <c r="D97" s="262"/>
      <c r="E97" s="262"/>
      <c r="F97" s="285" t="s">
        <v>623</v>
      </c>
      <c r="G97" s="286"/>
      <c r="H97" s="262" t="s">
        <v>661</v>
      </c>
      <c r="I97" s="262" t="s">
        <v>658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662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617</v>
      </c>
      <c r="D103" s="277"/>
      <c r="E103" s="277"/>
      <c r="F103" s="277" t="s">
        <v>618</v>
      </c>
      <c r="G103" s="278"/>
      <c r="H103" s="277" t="s">
        <v>53</v>
      </c>
      <c r="I103" s="277" t="s">
        <v>56</v>
      </c>
      <c r="J103" s="277" t="s">
        <v>619</v>
      </c>
      <c r="K103" s="276"/>
    </row>
    <row r="104" s="1" customFormat="1" ht="17.25" customHeight="1">
      <c r="B104" s="274"/>
      <c r="C104" s="279" t="s">
        <v>620</v>
      </c>
      <c r="D104" s="279"/>
      <c r="E104" s="279"/>
      <c r="F104" s="280" t="s">
        <v>621</v>
      </c>
      <c r="G104" s="281"/>
      <c r="H104" s="279"/>
      <c r="I104" s="279"/>
      <c r="J104" s="279" t="s">
        <v>622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52</v>
      </c>
      <c r="D106" s="284"/>
      <c r="E106" s="284"/>
      <c r="F106" s="285" t="s">
        <v>623</v>
      </c>
      <c r="G106" s="262"/>
      <c r="H106" s="262" t="s">
        <v>663</v>
      </c>
      <c r="I106" s="262" t="s">
        <v>625</v>
      </c>
      <c r="J106" s="262">
        <v>20</v>
      </c>
      <c r="K106" s="276"/>
    </row>
    <row r="107" s="1" customFormat="1" ht="15" customHeight="1">
      <c r="B107" s="274"/>
      <c r="C107" s="262" t="s">
        <v>626</v>
      </c>
      <c r="D107" s="262"/>
      <c r="E107" s="262"/>
      <c r="F107" s="285" t="s">
        <v>623</v>
      </c>
      <c r="G107" s="262"/>
      <c r="H107" s="262" t="s">
        <v>663</v>
      </c>
      <c r="I107" s="262" t="s">
        <v>625</v>
      </c>
      <c r="J107" s="262">
        <v>120</v>
      </c>
      <c r="K107" s="276"/>
    </row>
    <row r="108" s="1" customFormat="1" ht="15" customHeight="1">
      <c r="B108" s="287"/>
      <c r="C108" s="262" t="s">
        <v>628</v>
      </c>
      <c r="D108" s="262"/>
      <c r="E108" s="262"/>
      <c r="F108" s="285" t="s">
        <v>629</v>
      </c>
      <c r="G108" s="262"/>
      <c r="H108" s="262" t="s">
        <v>663</v>
      </c>
      <c r="I108" s="262" t="s">
        <v>625</v>
      </c>
      <c r="J108" s="262">
        <v>50</v>
      </c>
      <c r="K108" s="276"/>
    </row>
    <row r="109" s="1" customFormat="1" ht="15" customHeight="1">
      <c r="B109" s="287"/>
      <c r="C109" s="262" t="s">
        <v>631</v>
      </c>
      <c r="D109" s="262"/>
      <c r="E109" s="262"/>
      <c r="F109" s="285" t="s">
        <v>623</v>
      </c>
      <c r="G109" s="262"/>
      <c r="H109" s="262" t="s">
        <v>663</v>
      </c>
      <c r="I109" s="262" t="s">
        <v>633</v>
      </c>
      <c r="J109" s="262"/>
      <c r="K109" s="276"/>
    </row>
    <row r="110" s="1" customFormat="1" ht="15" customHeight="1">
      <c r="B110" s="287"/>
      <c r="C110" s="262" t="s">
        <v>642</v>
      </c>
      <c r="D110" s="262"/>
      <c r="E110" s="262"/>
      <c r="F110" s="285" t="s">
        <v>629</v>
      </c>
      <c r="G110" s="262"/>
      <c r="H110" s="262" t="s">
        <v>663</v>
      </c>
      <c r="I110" s="262" t="s">
        <v>625</v>
      </c>
      <c r="J110" s="262">
        <v>50</v>
      </c>
      <c r="K110" s="276"/>
    </row>
    <row r="111" s="1" customFormat="1" ht="15" customHeight="1">
      <c r="B111" s="287"/>
      <c r="C111" s="262" t="s">
        <v>650</v>
      </c>
      <c r="D111" s="262"/>
      <c r="E111" s="262"/>
      <c r="F111" s="285" t="s">
        <v>629</v>
      </c>
      <c r="G111" s="262"/>
      <c r="H111" s="262" t="s">
        <v>663</v>
      </c>
      <c r="I111" s="262" t="s">
        <v>625</v>
      </c>
      <c r="J111" s="262">
        <v>50</v>
      </c>
      <c r="K111" s="276"/>
    </row>
    <row r="112" s="1" customFormat="1" ht="15" customHeight="1">
      <c r="B112" s="287"/>
      <c r="C112" s="262" t="s">
        <v>648</v>
      </c>
      <c r="D112" s="262"/>
      <c r="E112" s="262"/>
      <c r="F112" s="285" t="s">
        <v>629</v>
      </c>
      <c r="G112" s="262"/>
      <c r="H112" s="262" t="s">
        <v>663</v>
      </c>
      <c r="I112" s="262" t="s">
        <v>625</v>
      </c>
      <c r="J112" s="262">
        <v>50</v>
      </c>
      <c r="K112" s="276"/>
    </row>
    <row r="113" s="1" customFormat="1" ht="15" customHeight="1">
      <c r="B113" s="287"/>
      <c r="C113" s="262" t="s">
        <v>52</v>
      </c>
      <c r="D113" s="262"/>
      <c r="E113" s="262"/>
      <c r="F113" s="285" t="s">
        <v>623</v>
      </c>
      <c r="G113" s="262"/>
      <c r="H113" s="262" t="s">
        <v>664</v>
      </c>
      <c r="I113" s="262" t="s">
        <v>625</v>
      </c>
      <c r="J113" s="262">
        <v>20</v>
      </c>
      <c r="K113" s="276"/>
    </row>
    <row r="114" s="1" customFormat="1" ht="15" customHeight="1">
      <c r="B114" s="287"/>
      <c r="C114" s="262" t="s">
        <v>665</v>
      </c>
      <c r="D114" s="262"/>
      <c r="E114" s="262"/>
      <c r="F114" s="285" t="s">
        <v>623</v>
      </c>
      <c r="G114" s="262"/>
      <c r="H114" s="262" t="s">
        <v>666</v>
      </c>
      <c r="I114" s="262" t="s">
        <v>625</v>
      </c>
      <c r="J114" s="262">
        <v>120</v>
      </c>
      <c r="K114" s="276"/>
    </row>
    <row r="115" s="1" customFormat="1" ht="15" customHeight="1">
      <c r="B115" s="287"/>
      <c r="C115" s="262" t="s">
        <v>37</v>
      </c>
      <c r="D115" s="262"/>
      <c r="E115" s="262"/>
      <c r="F115" s="285" t="s">
        <v>623</v>
      </c>
      <c r="G115" s="262"/>
      <c r="H115" s="262" t="s">
        <v>667</v>
      </c>
      <c r="I115" s="262" t="s">
        <v>658</v>
      </c>
      <c r="J115" s="262"/>
      <c r="K115" s="276"/>
    </row>
    <row r="116" s="1" customFormat="1" ht="15" customHeight="1">
      <c r="B116" s="287"/>
      <c r="C116" s="262" t="s">
        <v>47</v>
      </c>
      <c r="D116" s="262"/>
      <c r="E116" s="262"/>
      <c r="F116" s="285" t="s">
        <v>623</v>
      </c>
      <c r="G116" s="262"/>
      <c r="H116" s="262" t="s">
        <v>668</v>
      </c>
      <c r="I116" s="262" t="s">
        <v>658</v>
      </c>
      <c r="J116" s="262"/>
      <c r="K116" s="276"/>
    </row>
    <row r="117" s="1" customFormat="1" ht="15" customHeight="1">
      <c r="B117" s="287"/>
      <c r="C117" s="262" t="s">
        <v>56</v>
      </c>
      <c r="D117" s="262"/>
      <c r="E117" s="262"/>
      <c r="F117" s="285" t="s">
        <v>623</v>
      </c>
      <c r="G117" s="262"/>
      <c r="H117" s="262" t="s">
        <v>669</v>
      </c>
      <c r="I117" s="262" t="s">
        <v>670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671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617</v>
      </c>
      <c r="D123" s="277"/>
      <c r="E123" s="277"/>
      <c r="F123" s="277" t="s">
        <v>618</v>
      </c>
      <c r="G123" s="278"/>
      <c r="H123" s="277" t="s">
        <v>53</v>
      </c>
      <c r="I123" s="277" t="s">
        <v>56</v>
      </c>
      <c r="J123" s="277" t="s">
        <v>619</v>
      </c>
      <c r="K123" s="306"/>
    </row>
    <row r="124" s="1" customFormat="1" ht="17.25" customHeight="1">
      <c r="B124" s="305"/>
      <c r="C124" s="279" t="s">
        <v>620</v>
      </c>
      <c r="D124" s="279"/>
      <c r="E124" s="279"/>
      <c r="F124" s="280" t="s">
        <v>621</v>
      </c>
      <c r="G124" s="281"/>
      <c r="H124" s="279"/>
      <c r="I124" s="279"/>
      <c r="J124" s="279" t="s">
        <v>622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626</v>
      </c>
      <c r="D126" s="284"/>
      <c r="E126" s="284"/>
      <c r="F126" s="285" t="s">
        <v>623</v>
      </c>
      <c r="G126" s="262"/>
      <c r="H126" s="262" t="s">
        <v>663</v>
      </c>
      <c r="I126" s="262" t="s">
        <v>625</v>
      </c>
      <c r="J126" s="262">
        <v>120</v>
      </c>
      <c r="K126" s="310"/>
    </row>
    <row r="127" s="1" customFormat="1" ht="15" customHeight="1">
      <c r="B127" s="307"/>
      <c r="C127" s="262" t="s">
        <v>672</v>
      </c>
      <c r="D127" s="262"/>
      <c r="E127" s="262"/>
      <c r="F127" s="285" t="s">
        <v>623</v>
      </c>
      <c r="G127" s="262"/>
      <c r="H127" s="262" t="s">
        <v>673</v>
      </c>
      <c r="I127" s="262" t="s">
        <v>625</v>
      </c>
      <c r="J127" s="262" t="s">
        <v>674</v>
      </c>
      <c r="K127" s="310"/>
    </row>
    <row r="128" s="1" customFormat="1" ht="15" customHeight="1">
      <c r="B128" s="307"/>
      <c r="C128" s="262" t="s">
        <v>571</v>
      </c>
      <c r="D128" s="262"/>
      <c r="E128" s="262"/>
      <c r="F128" s="285" t="s">
        <v>623</v>
      </c>
      <c r="G128" s="262"/>
      <c r="H128" s="262" t="s">
        <v>675</v>
      </c>
      <c r="I128" s="262" t="s">
        <v>625</v>
      </c>
      <c r="J128" s="262" t="s">
        <v>674</v>
      </c>
      <c r="K128" s="310"/>
    </row>
    <row r="129" s="1" customFormat="1" ht="15" customHeight="1">
      <c r="B129" s="307"/>
      <c r="C129" s="262" t="s">
        <v>634</v>
      </c>
      <c r="D129" s="262"/>
      <c r="E129" s="262"/>
      <c r="F129" s="285" t="s">
        <v>629</v>
      </c>
      <c r="G129" s="262"/>
      <c r="H129" s="262" t="s">
        <v>635</v>
      </c>
      <c r="I129" s="262" t="s">
        <v>625</v>
      </c>
      <c r="J129" s="262">
        <v>15</v>
      </c>
      <c r="K129" s="310"/>
    </row>
    <row r="130" s="1" customFormat="1" ht="15" customHeight="1">
      <c r="B130" s="307"/>
      <c r="C130" s="288" t="s">
        <v>636</v>
      </c>
      <c r="D130" s="288"/>
      <c r="E130" s="288"/>
      <c r="F130" s="289" t="s">
        <v>629</v>
      </c>
      <c r="G130" s="288"/>
      <c r="H130" s="288" t="s">
        <v>637</v>
      </c>
      <c r="I130" s="288" t="s">
        <v>625</v>
      </c>
      <c r="J130" s="288">
        <v>15</v>
      </c>
      <c r="K130" s="310"/>
    </row>
    <row r="131" s="1" customFormat="1" ht="15" customHeight="1">
      <c r="B131" s="307"/>
      <c r="C131" s="288" t="s">
        <v>638</v>
      </c>
      <c r="D131" s="288"/>
      <c r="E131" s="288"/>
      <c r="F131" s="289" t="s">
        <v>629</v>
      </c>
      <c r="G131" s="288"/>
      <c r="H131" s="288" t="s">
        <v>639</v>
      </c>
      <c r="I131" s="288" t="s">
        <v>625</v>
      </c>
      <c r="J131" s="288">
        <v>20</v>
      </c>
      <c r="K131" s="310"/>
    </row>
    <row r="132" s="1" customFormat="1" ht="15" customHeight="1">
      <c r="B132" s="307"/>
      <c r="C132" s="288" t="s">
        <v>640</v>
      </c>
      <c r="D132" s="288"/>
      <c r="E132" s="288"/>
      <c r="F132" s="289" t="s">
        <v>629</v>
      </c>
      <c r="G132" s="288"/>
      <c r="H132" s="288" t="s">
        <v>641</v>
      </c>
      <c r="I132" s="288" t="s">
        <v>625</v>
      </c>
      <c r="J132" s="288">
        <v>20</v>
      </c>
      <c r="K132" s="310"/>
    </row>
    <row r="133" s="1" customFormat="1" ht="15" customHeight="1">
      <c r="B133" s="307"/>
      <c r="C133" s="262" t="s">
        <v>628</v>
      </c>
      <c r="D133" s="262"/>
      <c r="E133" s="262"/>
      <c r="F133" s="285" t="s">
        <v>629</v>
      </c>
      <c r="G133" s="262"/>
      <c r="H133" s="262" t="s">
        <v>663</v>
      </c>
      <c r="I133" s="262" t="s">
        <v>625</v>
      </c>
      <c r="J133" s="262">
        <v>50</v>
      </c>
      <c r="K133" s="310"/>
    </row>
    <row r="134" s="1" customFormat="1" ht="15" customHeight="1">
      <c r="B134" s="307"/>
      <c r="C134" s="262" t="s">
        <v>642</v>
      </c>
      <c r="D134" s="262"/>
      <c r="E134" s="262"/>
      <c r="F134" s="285" t="s">
        <v>629</v>
      </c>
      <c r="G134" s="262"/>
      <c r="H134" s="262" t="s">
        <v>663</v>
      </c>
      <c r="I134" s="262" t="s">
        <v>625</v>
      </c>
      <c r="J134" s="262">
        <v>50</v>
      </c>
      <c r="K134" s="310"/>
    </row>
    <row r="135" s="1" customFormat="1" ht="15" customHeight="1">
      <c r="B135" s="307"/>
      <c r="C135" s="262" t="s">
        <v>648</v>
      </c>
      <c r="D135" s="262"/>
      <c r="E135" s="262"/>
      <c r="F135" s="285" t="s">
        <v>629</v>
      </c>
      <c r="G135" s="262"/>
      <c r="H135" s="262" t="s">
        <v>663</v>
      </c>
      <c r="I135" s="262" t="s">
        <v>625</v>
      </c>
      <c r="J135" s="262">
        <v>50</v>
      </c>
      <c r="K135" s="310"/>
    </row>
    <row r="136" s="1" customFormat="1" ht="15" customHeight="1">
      <c r="B136" s="307"/>
      <c r="C136" s="262" t="s">
        <v>650</v>
      </c>
      <c r="D136" s="262"/>
      <c r="E136" s="262"/>
      <c r="F136" s="285" t="s">
        <v>629</v>
      </c>
      <c r="G136" s="262"/>
      <c r="H136" s="262" t="s">
        <v>663</v>
      </c>
      <c r="I136" s="262" t="s">
        <v>625</v>
      </c>
      <c r="J136" s="262">
        <v>50</v>
      </c>
      <c r="K136" s="310"/>
    </row>
    <row r="137" s="1" customFormat="1" ht="15" customHeight="1">
      <c r="B137" s="307"/>
      <c r="C137" s="262" t="s">
        <v>651</v>
      </c>
      <c r="D137" s="262"/>
      <c r="E137" s="262"/>
      <c r="F137" s="285" t="s">
        <v>629</v>
      </c>
      <c r="G137" s="262"/>
      <c r="H137" s="262" t="s">
        <v>676</v>
      </c>
      <c r="I137" s="262" t="s">
        <v>625</v>
      </c>
      <c r="J137" s="262">
        <v>255</v>
      </c>
      <c r="K137" s="310"/>
    </row>
    <row r="138" s="1" customFormat="1" ht="15" customHeight="1">
      <c r="B138" s="307"/>
      <c r="C138" s="262" t="s">
        <v>653</v>
      </c>
      <c r="D138" s="262"/>
      <c r="E138" s="262"/>
      <c r="F138" s="285" t="s">
        <v>623</v>
      </c>
      <c r="G138" s="262"/>
      <c r="H138" s="262" t="s">
        <v>677</v>
      </c>
      <c r="I138" s="262" t="s">
        <v>655</v>
      </c>
      <c r="J138" s="262"/>
      <c r="K138" s="310"/>
    </row>
    <row r="139" s="1" customFormat="1" ht="15" customHeight="1">
      <c r="B139" s="307"/>
      <c r="C139" s="262" t="s">
        <v>656</v>
      </c>
      <c r="D139" s="262"/>
      <c r="E139" s="262"/>
      <c r="F139" s="285" t="s">
        <v>623</v>
      </c>
      <c r="G139" s="262"/>
      <c r="H139" s="262" t="s">
        <v>678</v>
      </c>
      <c r="I139" s="262" t="s">
        <v>658</v>
      </c>
      <c r="J139" s="262"/>
      <c r="K139" s="310"/>
    </row>
    <row r="140" s="1" customFormat="1" ht="15" customHeight="1">
      <c r="B140" s="307"/>
      <c r="C140" s="262" t="s">
        <v>659</v>
      </c>
      <c r="D140" s="262"/>
      <c r="E140" s="262"/>
      <c r="F140" s="285" t="s">
        <v>623</v>
      </c>
      <c r="G140" s="262"/>
      <c r="H140" s="262" t="s">
        <v>659</v>
      </c>
      <c r="I140" s="262" t="s">
        <v>658</v>
      </c>
      <c r="J140" s="262"/>
      <c r="K140" s="310"/>
    </row>
    <row r="141" s="1" customFormat="1" ht="15" customHeight="1">
      <c r="B141" s="307"/>
      <c r="C141" s="262" t="s">
        <v>37</v>
      </c>
      <c r="D141" s="262"/>
      <c r="E141" s="262"/>
      <c r="F141" s="285" t="s">
        <v>623</v>
      </c>
      <c r="G141" s="262"/>
      <c r="H141" s="262" t="s">
        <v>679</v>
      </c>
      <c r="I141" s="262" t="s">
        <v>658</v>
      </c>
      <c r="J141" s="262"/>
      <c r="K141" s="310"/>
    </row>
    <row r="142" s="1" customFormat="1" ht="15" customHeight="1">
      <c r="B142" s="307"/>
      <c r="C142" s="262" t="s">
        <v>680</v>
      </c>
      <c r="D142" s="262"/>
      <c r="E142" s="262"/>
      <c r="F142" s="285" t="s">
        <v>623</v>
      </c>
      <c r="G142" s="262"/>
      <c r="H142" s="262" t="s">
        <v>681</v>
      </c>
      <c r="I142" s="262" t="s">
        <v>658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682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617</v>
      </c>
      <c r="D148" s="277"/>
      <c r="E148" s="277"/>
      <c r="F148" s="277" t="s">
        <v>618</v>
      </c>
      <c r="G148" s="278"/>
      <c r="H148" s="277" t="s">
        <v>53</v>
      </c>
      <c r="I148" s="277" t="s">
        <v>56</v>
      </c>
      <c r="J148" s="277" t="s">
        <v>619</v>
      </c>
      <c r="K148" s="276"/>
    </row>
    <row r="149" s="1" customFormat="1" ht="17.25" customHeight="1">
      <c r="B149" s="274"/>
      <c r="C149" s="279" t="s">
        <v>620</v>
      </c>
      <c r="D149" s="279"/>
      <c r="E149" s="279"/>
      <c r="F149" s="280" t="s">
        <v>621</v>
      </c>
      <c r="G149" s="281"/>
      <c r="H149" s="279"/>
      <c r="I149" s="279"/>
      <c r="J149" s="279" t="s">
        <v>622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626</v>
      </c>
      <c r="D151" s="262"/>
      <c r="E151" s="262"/>
      <c r="F151" s="315" t="s">
        <v>623</v>
      </c>
      <c r="G151" s="262"/>
      <c r="H151" s="314" t="s">
        <v>663</v>
      </c>
      <c r="I151" s="314" t="s">
        <v>625</v>
      </c>
      <c r="J151" s="314">
        <v>120</v>
      </c>
      <c r="K151" s="310"/>
    </row>
    <row r="152" s="1" customFormat="1" ht="15" customHeight="1">
      <c r="B152" s="287"/>
      <c r="C152" s="314" t="s">
        <v>672</v>
      </c>
      <c r="D152" s="262"/>
      <c r="E152" s="262"/>
      <c r="F152" s="315" t="s">
        <v>623</v>
      </c>
      <c r="G152" s="262"/>
      <c r="H152" s="314" t="s">
        <v>683</v>
      </c>
      <c r="I152" s="314" t="s">
        <v>625</v>
      </c>
      <c r="J152" s="314" t="s">
        <v>674</v>
      </c>
      <c r="K152" s="310"/>
    </row>
    <row r="153" s="1" customFormat="1" ht="15" customHeight="1">
      <c r="B153" s="287"/>
      <c r="C153" s="314" t="s">
        <v>571</v>
      </c>
      <c r="D153" s="262"/>
      <c r="E153" s="262"/>
      <c r="F153" s="315" t="s">
        <v>623</v>
      </c>
      <c r="G153" s="262"/>
      <c r="H153" s="314" t="s">
        <v>684</v>
      </c>
      <c r="I153" s="314" t="s">
        <v>625</v>
      </c>
      <c r="J153" s="314" t="s">
        <v>674</v>
      </c>
      <c r="K153" s="310"/>
    </row>
    <row r="154" s="1" customFormat="1" ht="15" customHeight="1">
      <c r="B154" s="287"/>
      <c r="C154" s="314" t="s">
        <v>628</v>
      </c>
      <c r="D154" s="262"/>
      <c r="E154" s="262"/>
      <c r="F154" s="315" t="s">
        <v>629</v>
      </c>
      <c r="G154" s="262"/>
      <c r="H154" s="314" t="s">
        <v>663</v>
      </c>
      <c r="I154" s="314" t="s">
        <v>625</v>
      </c>
      <c r="J154" s="314">
        <v>50</v>
      </c>
      <c r="K154" s="310"/>
    </row>
    <row r="155" s="1" customFormat="1" ht="15" customHeight="1">
      <c r="B155" s="287"/>
      <c r="C155" s="314" t="s">
        <v>631</v>
      </c>
      <c r="D155" s="262"/>
      <c r="E155" s="262"/>
      <c r="F155" s="315" t="s">
        <v>623</v>
      </c>
      <c r="G155" s="262"/>
      <c r="H155" s="314" t="s">
        <v>663</v>
      </c>
      <c r="I155" s="314" t="s">
        <v>633</v>
      </c>
      <c r="J155" s="314"/>
      <c r="K155" s="310"/>
    </row>
    <row r="156" s="1" customFormat="1" ht="15" customHeight="1">
      <c r="B156" s="287"/>
      <c r="C156" s="314" t="s">
        <v>642</v>
      </c>
      <c r="D156" s="262"/>
      <c r="E156" s="262"/>
      <c r="F156" s="315" t="s">
        <v>629</v>
      </c>
      <c r="G156" s="262"/>
      <c r="H156" s="314" t="s">
        <v>663</v>
      </c>
      <c r="I156" s="314" t="s">
        <v>625</v>
      </c>
      <c r="J156" s="314">
        <v>50</v>
      </c>
      <c r="K156" s="310"/>
    </row>
    <row r="157" s="1" customFormat="1" ht="15" customHeight="1">
      <c r="B157" s="287"/>
      <c r="C157" s="314" t="s">
        <v>650</v>
      </c>
      <c r="D157" s="262"/>
      <c r="E157" s="262"/>
      <c r="F157" s="315" t="s">
        <v>629</v>
      </c>
      <c r="G157" s="262"/>
      <c r="H157" s="314" t="s">
        <v>663</v>
      </c>
      <c r="I157" s="314" t="s">
        <v>625</v>
      </c>
      <c r="J157" s="314">
        <v>50</v>
      </c>
      <c r="K157" s="310"/>
    </row>
    <row r="158" s="1" customFormat="1" ht="15" customHeight="1">
      <c r="B158" s="287"/>
      <c r="C158" s="314" t="s">
        <v>648</v>
      </c>
      <c r="D158" s="262"/>
      <c r="E158" s="262"/>
      <c r="F158" s="315" t="s">
        <v>629</v>
      </c>
      <c r="G158" s="262"/>
      <c r="H158" s="314" t="s">
        <v>663</v>
      </c>
      <c r="I158" s="314" t="s">
        <v>625</v>
      </c>
      <c r="J158" s="314">
        <v>50</v>
      </c>
      <c r="K158" s="310"/>
    </row>
    <row r="159" s="1" customFormat="1" ht="15" customHeight="1">
      <c r="B159" s="287"/>
      <c r="C159" s="314" t="s">
        <v>89</v>
      </c>
      <c r="D159" s="262"/>
      <c r="E159" s="262"/>
      <c r="F159" s="315" t="s">
        <v>623</v>
      </c>
      <c r="G159" s="262"/>
      <c r="H159" s="314" t="s">
        <v>685</v>
      </c>
      <c r="I159" s="314" t="s">
        <v>625</v>
      </c>
      <c r="J159" s="314" t="s">
        <v>686</v>
      </c>
      <c r="K159" s="310"/>
    </row>
    <row r="160" s="1" customFormat="1" ht="15" customHeight="1">
      <c r="B160" s="287"/>
      <c r="C160" s="314" t="s">
        <v>687</v>
      </c>
      <c r="D160" s="262"/>
      <c r="E160" s="262"/>
      <c r="F160" s="315" t="s">
        <v>623</v>
      </c>
      <c r="G160" s="262"/>
      <c r="H160" s="314" t="s">
        <v>688</v>
      </c>
      <c r="I160" s="314" t="s">
        <v>658</v>
      </c>
      <c r="J160" s="314"/>
      <c r="K160" s="310"/>
    </row>
    <row r="16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="1" customFormat="1" ht="45" customHeight="1">
      <c r="B165" s="252"/>
      <c r="C165" s="253" t="s">
        <v>689</v>
      </c>
      <c r="D165" s="253"/>
      <c r="E165" s="253"/>
      <c r="F165" s="253"/>
      <c r="G165" s="253"/>
      <c r="H165" s="253"/>
      <c r="I165" s="253"/>
      <c r="J165" s="253"/>
      <c r="K165" s="254"/>
    </row>
    <row r="166" s="1" customFormat="1" ht="17.25" customHeight="1">
      <c r="B166" s="252"/>
      <c r="C166" s="277" t="s">
        <v>617</v>
      </c>
      <c r="D166" s="277"/>
      <c r="E166" s="277"/>
      <c r="F166" s="277" t="s">
        <v>618</v>
      </c>
      <c r="G166" s="319"/>
      <c r="H166" s="320" t="s">
        <v>53</v>
      </c>
      <c r="I166" s="320" t="s">
        <v>56</v>
      </c>
      <c r="J166" s="277" t="s">
        <v>619</v>
      </c>
      <c r="K166" s="254"/>
    </row>
    <row r="167" s="1" customFormat="1" ht="17.25" customHeight="1">
      <c r="B167" s="255"/>
      <c r="C167" s="279" t="s">
        <v>620</v>
      </c>
      <c r="D167" s="279"/>
      <c r="E167" s="279"/>
      <c r="F167" s="280" t="s">
        <v>621</v>
      </c>
      <c r="G167" s="321"/>
      <c r="H167" s="322"/>
      <c r="I167" s="322"/>
      <c r="J167" s="279" t="s">
        <v>622</v>
      </c>
      <c r="K167" s="257"/>
    </row>
    <row r="168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="1" customFormat="1" ht="15" customHeight="1">
      <c r="B169" s="287"/>
      <c r="C169" s="262" t="s">
        <v>626</v>
      </c>
      <c r="D169" s="262"/>
      <c r="E169" s="262"/>
      <c r="F169" s="285" t="s">
        <v>623</v>
      </c>
      <c r="G169" s="262"/>
      <c r="H169" s="262" t="s">
        <v>663</v>
      </c>
      <c r="I169" s="262" t="s">
        <v>625</v>
      </c>
      <c r="J169" s="262">
        <v>120</v>
      </c>
      <c r="K169" s="310"/>
    </row>
    <row r="170" s="1" customFormat="1" ht="15" customHeight="1">
      <c r="B170" s="287"/>
      <c r="C170" s="262" t="s">
        <v>672</v>
      </c>
      <c r="D170" s="262"/>
      <c r="E170" s="262"/>
      <c r="F170" s="285" t="s">
        <v>623</v>
      </c>
      <c r="G170" s="262"/>
      <c r="H170" s="262" t="s">
        <v>673</v>
      </c>
      <c r="I170" s="262" t="s">
        <v>625</v>
      </c>
      <c r="J170" s="262" t="s">
        <v>674</v>
      </c>
      <c r="K170" s="310"/>
    </row>
    <row r="171" s="1" customFormat="1" ht="15" customHeight="1">
      <c r="B171" s="287"/>
      <c r="C171" s="262" t="s">
        <v>571</v>
      </c>
      <c r="D171" s="262"/>
      <c r="E171" s="262"/>
      <c r="F171" s="285" t="s">
        <v>623</v>
      </c>
      <c r="G171" s="262"/>
      <c r="H171" s="262" t="s">
        <v>690</v>
      </c>
      <c r="I171" s="262" t="s">
        <v>625</v>
      </c>
      <c r="J171" s="262" t="s">
        <v>674</v>
      </c>
      <c r="K171" s="310"/>
    </row>
    <row r="172" s="1" customFormat="1" ht="15" customHeight="1">
      <c r="B172" s="287"/>
      <c r="C172" s="262" t="s">
        <v>628</v>
      </c>
      <c r="D172" s="262"/>
      <c r="E172" s="262"/>
      <c r="F172" s="285" t="s">
        <v>629</v>
      </c>
      <c r="G172" s="262"/>
      <c r="H172" s="262" t="s">
        <v>690</v>
      </c>
      <c r="I172" s="262" t="s">
        <v>625</v>
      </c>
      <c r="J172" s="262">
        <v>50</v>
      </c>
      <c r="K172" s="310"/>
    </row>
    <row r="173" s="1" customFormat="1" ht="15" customHeight="1">
      <c r="B173" s="287"/>
      <c r="C173" s="262" t="s">
        <v>631</v>
      </c>
      <c r="D173" s="262"/>
      <c r="E173" s="262"/>
      <c r="F173" s="285" t="s">
        <v>623</v>
      </c>
      <c r="G173" s="262"/>
      <c r="H173" s="262" t="s">
        <v>690</v>
      </c>
      <c r="I173" s="262" t="s">
        <v>633</v>
      </c>
      <c r="J173" s="262"/>
      <c r="K173" s="310"/>
    </row>
    <row r="174" s="1" customFormat="1" ht="15" customHeight="1">
      <c r="B174" s="287"/>
      <c r="C174" s="262" t="s">
        <v>642</v>
      </c>
      <c r="D174" s="262"/>
      <c r="E174" s="262"/>
      <c r="F174" s="285" t="s">
        <v>629</v>
      </c>
      <c r="G174" s="262"/>
      <c r="H174" s="262" t="s">
        <v>690</v>
      </c>
      <c r="I174" s="262" t="s">
        <v>625</v>
      </c>
      <c r="J174" s="262">
        <v>50</v>
      </c>
      <c r="K174" s="310"/>
    </row>
    <row r="175" s="1" customFormat="1" ht="15" customHeight="1">
      <c r="B175" s="287"/>
      <c r="C175" s="262" t="s">
        <v>650</v>
      </c>
      <c r="D175" s="262"/>
      <c r="E175" s="262"/>
      <c r="F175" s="285" t="s">
        <v>629</v>
      </c>
      <c r="G175" s="262"/>
      <c r="H175" s="262" t="s">
        <v>690</v>
      </c>
      <c r="I175" s="262" t="s">
        <v>625</v>
      </c>
      <c r="J175" s="262">
        <v>50</v>
      </c>
      <c r="K175" s="310"/>
    </row>
    <row r="176" s="1" customFormat="1" ht="15" customHeight="1">
      <c r="B176" s="287"/>
      <c r="C176" s="262" t="s">
        <v>648</v>
      </c>
      <c r="D176" s="262"/>
      <c r="E176" s="262"/>
      <c r="F176" s="285" t="s">
        <v>629</v>
      </c>
      <c r="G176" s="262"/>
      <c r="H176" s="262" t="s">
        <v>690</v>
      </c>
      <c r="I176" s="262" t="s">
        <v>625</v>
      </c>
      <c r="J176" s="262">
        <v>50</v>
      </c>
      <c r="K176" s="310"/>
    </row>
    <row r="177" s="1" customFormat="1" ht="15" customHeight="1">
      <c r="B177" s="287"/>
      <c r="C177" s="262" t="s">
        <v>101</v>
      </c>
      <c r="D177" s="262"/>
      <c r="E177" s="262"/>
      <c r="F177" s="285" t="s">
        <v>623</v>
      </c>
      <c r="G177" s="262"/>
      <c r="H177" s="262" t="s">
        <v>691</v>
      </c>
      <c r="I177" s="262" t="s">
        <v>692</v>
      </c>
      <c r="J177" s="262"/>
      <c r="K177" s="310"/>
    </row>
    <row r="178" s="1" customFormat="1" ht="15" customHeight="1">
      <c r="B178" s="287"/>
      <c r="C178" s="262" t="s">
        <v>56</v>
      </c>
      <c r="D178" s="262"/>
      <c r="E178" s="262"/>
      <c r="F178" s="285" t="s">
        <v>623</v>
      </c>
      <c r="G178" s="262"/>
      <c r="H178" s="262" t="s">
        <v>693</v>
      </c>
      <c r="I178" s="262" t="s">
        <v>694</v>
      </c>
      <c r="J178" s="262">
        <v>1</v>
      </c>
      <c r="K178" s="310"/>
    </row>
    <row r="179" s="1" customFormat="1" ht="15" customHeight="1">
      <c r="B179" s="287"/>
      <c r="C179" s="262" t="s">
        <v>52</v>
      </c>
      <c r="D179" s="262"/>
      <c r="E179" s="262"/>
      <c r="F179" s="285" t="s">
        <v>623</v>
      </c>
      <c r="G179" s="262"/>
      <c r="H179" s="262" t="s">
        <v>695</v>
      </c>
      <c r="I179" s="262" t="s">
        <v>625</v>
      </c>
      <c r="J179" s="262">
        <v>20</v>
      </c>
      <c r="K179" s="310"/>
    </row>
    <row r="180" s="1" customFormat="1" ht="15" customHeight="1">
      <c r="B180" s="287"/>
      <c r="C180" s="262" t="s">
        <v>53</v>
      </c>
      <c r="D180" s="262"/>
      <c r="E180" s="262"/>
      <c r="F180" s="285" t="s">
        <v>623</v>
      </c>
      <c r="G180" s="262"/>
      <c r="H180" s="262" t="s">
        <v>696</v>
      </c>
      <c r="I180" s="262" t="s">
        <v>625</v>
      </c>
      <c r="J180" s="262">
        <v>255</v>
      </c>
      <c r="K180" s="310"/>
    </row>
    <row r="181" s="1" customFormat="1" ht="15" customHeight="1">
      <c r="B181" s="287"/>
      <c r="C181" s="262" t="s">
        <v>102</v>
      </c>
      <c r="D181" s="262"/>
      <c r="E181" s="262"/>
      <c r="F181" s="285" t="s">
        <v>623</v>
      </c>
      <c r="G181" s="262"/>
      <c r="H181" s="262" t="s">
        <v>587</v>
      </c>
      <c r="I181" s="262" t="s">
        <v>625</v>
      </c>
      <c r="J181" s="262">
        <v>10</v>
      </c>
      <c r="K181" s="310"/>
    </row>
    <row r="182" s="1" customFormat="1" ht="15" customHeight="1">
      <c r="B182" s="287"/>
      <c r="C182" s="262" t="s">
        <v>103</v>
      </c>
      <c r="D182" s="262"/>
      <c r="E182" s="262"/>
      <c r="F182" s="285" t="s">
        <v>623</v>
      </c>
      <c r="G182" s="262"/>
      <c r="H182" s="262" t="s">
        <v>697</v>
      </c>
      <c r="I182" s="262" t="s">
        <v>658</v>
      </c>
      <c r="J182" s="262"/>
      <c r="K182" s="310"/>
    </row>
    <row r="183" s="1" customFormat="1" ht="15" customHeight="1">
      <c r="B183" s="287"/>
      <c r="C183" s="262" t="s">
        <v>698</v>
      </c>
      <c r="D183" s="262"/>
      <c r="E183" s="262"/>
      <c r="F183" s="285" t="s">
        <v>623</v>
      </c>
      <c r="G183" s="262"/>
      <c r="H183" s="262" t="s">
        <v>699</v>
      </c>
      <c r="I183" s="262" t="s">
        <v>658</v>
      </c>
      <c r="J183" s="262"/>
      <c r="K183" s="310"/>
    </row>
    <row r="184" s="1" customFormat="1" ht="15" customHeight="1">
      <c r="B184" s="287"/>
      <c r="C184" s="262" t="s">
        <v>687</v>
      </c>
      <c r="D184" s="262"/>
      <c r="E184" s="262"/>
      <c r="F184" s="285" t="s">
        <v>623</v>
      </c>
      <c r="G184" s="262"/>
      <c r="H184" s="262" t="s">
        <v>700</v>
      </c>
      <c r="I184" s="262" t="s">
        <v>658</v>
      </c>
      <c r="J184" s="262"/>
      <c r="K184" s="310"/>
    </row>
    <row r="185" s="1" customFormat="1" ht="15" customHeight="1">
      <c r="B185" s="287"/>
      <c r="C185" s="262" t="s">
        <v>105</v>
      </c>
      <c r="D185" s="262"/>
      <c r="E185" s="262"/>
      <c r="F185" s="285" t="s">
        <v>629</v>
      </c>
      <c r="G185" s="262"/>
      <c r="H185" s="262" t="s">
        <v>701</v>
      </c>
      <c r="I185" s="262" t="s">
        <v>625</v>
      </c>
      <c r="J185" s="262">
        <v>50</v>
      </c>
      <c r="K185" s="310"/>
    </row>
    <row r="186" s="1" customFormat="1" ht="15" customHeight="1">
      <c r="B186" s="287"/>
      <c r="C186" s="262" t="s">
        <v>702</v>
      </c>
      <c r="D186" s="262"/>
      <c r="E186" s="262"/>
      <c r="F186" s="285" t="s">
        <v>629</v>
      </c>
      <c r="G186" s="262"/>
      <c r="H186" s="262" t="s">
        <v>703</v>
      </c>
      <c r="I186" s="262" t="s">
        <v>704</v>
      </c>
      <c r="J186" s="262"/>
      <c r="K186" s="310"/>
    </row>
    <row r="187" s="1" customFormat="1" ht="15" customHeight="1">
      <c r="B187" s="287"/>
      <c r="C187" s="262" t="s">
        <v>705</v>
      </c>
      <c r="D187" s="262"/>
      <c r="E187" s="262"/>
      <c r="F187" s="285" t="s">
        <v>629</v>
      </c>
      <c r="G187" s="262"/>
      <c r="H187" s="262" t="s">
        <v>706</v>
      </c>
      <c r="I187" s="262" t="s">
        <v>704</v>
      </c>
      <c r="J187" s="262"/>
      <c r="K187" s="310"/>
    </row>
    <row r="188" s="1" customFormat="1" ht="15" customHeight="1">
      <c r="B188" s="287"/>
      <c r="C188" s="262" t="s">
        <v>707</v>
      </c>
      <c r="D188" s="262"/>
      <c r="E188" s="262"/>
      <c r="F188" s="285" t="s">
        <v>629</v>
      </c>
      <c r="G188" s="262"/>
      <c r="H188" s="262" t="s">
        <v>708</v>
      </c>
      <c r="I188" s="262" t="s">
        <v>704</v>
      </c>
      <c r="J188" s="262"/>
      <c r="K188" s="310"/>
    </row>
    <row r="189" s="1" customFormat="1" ht="15" customHeight="1">
      <c r="B189" s="287"/>
      <c r="C189" s="323" t="s">
        <v>709</v>
      </c>
      <c r="D189" s="262"/>
      <c r="E189" s="262"/>
      <c r="F189" s="285" t="s">
        <v>629</v>
      </c>
      <c r="G189" s="262"/>
      <c r="H189" s="262" t="s">
        <v>710</v>
      </c>
      <c r="I189" s="262" t="s">
        <v>711</v>
      </c>
      <c r="J189" s="324" t="s">
        <v>712</v>
      </c>
      <c r="K189" s="310"/>
    </row>
    <row r="190" s="1" customFormat="1" ht="15" customHeight="1">
      <c r="B190" s="287"/>
      <c r="C190" s="323" t="s">
        <v>41</v>
      </c>
      <c r="D190" s="262"/>
      <c r="E190" s="262"/>
      <c r="F190" s="285" t="s">
        <v>623</v>
      </c>
      <c r="G190" s="262"/>
      <c r="H190" s="259" t="s">
        <v>713</v>
      </c>
      <c r="I190" s="262" t="s">
        <v>714</v>
      </c>
      <c r="J190" s="262"/>
      <c r="K190" s="310"/>
    </row>
    <row r="191" s="1" customFormat="1" ht="15" customHeight="1">
      <c r="B191" s="287"/>
      <c r="C191" s="323" t="s">
        <v>715</v>
      </c>
      <c r="D191" s="262"/>
      <c r="E191" s="262"/>
      <c r="F191" s="285" t="s">
        <v>623</v>
      </c>
      <c r="G191" s="262"/>
      <c r="H191" s="262" t="s">
        <v>716</v>
      </c>
      <c r="I191" s="262" t="s">
        <v>658</v>
      </c>
      <c r="J191" s="262"/>
      <c r="K191" s="310"/>
    </row>
    <row r="192" s="1" customFormat="1" ht="15" customHeight="1">
      <c r="B192" s="287"/>
      <c r="C192" s="323" t="s">
        <v>717</v>
      </c>
      <c r="D192" s="262"/>
      <c r="E192" s="262"/>
      <c r="F192" s="285" t="s">
        <v>623</v>
      </c>
      <c r="G192" s="262"/>
      <c r="H192" s="262" t="s">
        <v>718</v>
      </c>
      <c r="I192" s="262" t="s">
        <v>658</v>
      </c>
      <c r="J192" s="262"/>
      <c r="K192" s="310"/>
    </row>
    <row r="193" s="1" customFormat="1" ht="15" customHeight="1">
      <c r="B193" s="287"/>
      <c r="C193" s="323" t="s">
        <v>719</v>
      </c>
      <c r="D193" s="262"/>
      <c r="E193" s="262"/>
      <c r="F193" s="285" t="s">
        <v>629</v>
      </c>
      <c r="G193" s="262"/>
      <c r="H193" s="262" t="s">
        <v>720</v>
      </c>
      <c r="I193" s="262" t="s">
        <v>658</v>
      </c>
      <c r="J193" s="262"/>
      <c r="K193" s="310"/>
    </row>
    <row r="194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="1" customFormat="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="1" customFormat="1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="1" customFormat="1" ht="21">
      <c r="B199" s="252"/>
      <c r="C199" s="253" t="s">
        <v>721</v>
      </c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5.5" customHeight="1">
      <c r="B200" s="252"/>
      <c r="C200" s="326" t="s">
        <v>722</v>
      </c>
      <c r="D200" s="326"/>
      <c r="E200" s="326"/>
      <c r="F200" s="326" t="s">
        <v>723</v>
      </c>
      <c r="G200" s="327"/>
      <c r="H200" s="326" t="s">
        <v>724</v>
      </c>
      <c r="I200" s="326"/>
      <c r="J200" s="326"/>
      <c r="K200" s="254"/>
    </row>
    <row r="20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="1" customFormat="1" ht="15" customHeight="1">
      <c r="B202" s="287"/>
      <c r="C202" s="262" t="s">
        <v>714</v>
      </c>
      <c r="D202" s="262"/>
      <c r="E202" s="262"/>
      <c r="F202" s="285" t="s">
        <v>42</v>
      </c>
      <c r="G202" s="262"/>
      <c r="H202" s="262" t="s">
        <v>725</v>
      </c>
      <c r="I202" s="262"/>
      <c r="J202" s="262"/>
      <c r="K202" s="310"/>
    </row>
    <row r="203" s="1" customFormat="1" ht="15" customHeight="1">
      <c r="B203" s="287"/>
      <c r="C203" s="262"/>
      <c r="D203" s="262"/>
      <c r="E203" s="262"/>
      <c r="F203" s="285" t="s">
        <v>43</v>
      </c>
      <c r="G203" s="262"/>
      <c r="H203" s="262" t="s">
        <v>726</v>
      </c>
      <c r="I203" s="262"/>
      <c r="J203" s="262"/>
      <c r="K203" s="310"/>
    </row>
    <row r="204" s="1" customFormat="1" ht="15" customHeight="1">
      <c r="B204" s="287"/>
      <c r="C204" s="262"/>
      <c r="D204" s="262"/>
      <c r="E204" s="262"/>
      <c r="F204" s="285" t="s">
        <v>46</v>
      </c>
      <c r="G204" s="262"/>
      <c r="H204" s="262" t="s">
        <v>727</v>
      </c>
      <c r="I204" s="262"/>
      <c r="J204" s="262"/>
      <c r="K204" s="310"/>
    </row>
    <row r="205" s="1" customFormat="1" ht="15" customHeight="1">
      <c r="B205" s="287"/>
      <c r="C205" s="262"/>
      <c r="D205" s="262"/>
      <c r="E205" s="262"/>
      <c r="F205" s="285" t="s">
        <v>44</v>
      </c>
      <c r="G205" s="262"/>
      <c r="H205" s="262" t="s">
        <v>728</v>
      </c>
      <c r="I205" s="262"/>
      <c r="J205" s="262"/>
      <c r="K205" s="310"/>
    </row>
    <row r="206" s="1" customFormat="1" ht="15" customHeight="1">
      <c r="B206" s="287"/>
      <c r="C206" s="262"/>
      <c r="D206" s="262"/>
      <c r="E206" s="262"/>
      <c r="F206" s="285" t="s">
        <v>45</v>
      </c>
      <c r="G206" s="262"/>
      <c r="H206" s="262" t="s">
        <v>729</v>
      </c>
      <c r="I206" s="262"/>
      <c r="J206" s="262"/>
      <c r="K206" s="310"/>
    </row>
    <row r="207" s="1" customFormat="1" ht="15" customHeight="1">
      <c r="B207" s="287"/>
      <c r="C207" s="262"/>
      <c r="D207" s="262"/>
      <c r="E207" s="262"/>
      <c r="F207" s="285"/>
      <c r="G207" s="262"/>
      <c r="H207" s="262"/>
      <c r="I207" s="262"/>
      <c r="J207" s="262"/>
      <c r="K207" s="310"/>
    </row>
    <row r="208" s="1" customFormat="1" ht="15" customHeight="1">
      <c r="B208" s="287"/>
      <c r="C208" s="262" t="s">
        <v>670</v>
      </c>
      <c r="D208" s="262"/>
      <c r="E208" s="262"/>
      <c r="F208" s="285" t="s">
        <v>78</v>
      </c>
      <c r="G208" s="262"/>
      <c r="H208" s="262" t="s">
        <v>730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565</v>
      </c>
      <c r="G209" s="262"/>
      <c r="H209" s="262" t="s">
        <v>566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563</v>
      </c>
      <c r="G210" s="262"/>
      <c r="H210" s="262" t="s">
        <v>731</v>
      </c>
      <c r="I210" s="262"/>
      <c r="J210" s="262"/>
      <c r="K210" s="310"/>
    </row>
    <row r="211" s="1" customFormat="1" ht="15" customHeight="1">
      <c r="B211" s="328"/>
      <c r="C211" s="262"/>
      <c r="D211" s="262"/>
      <c r="E211" s="262"/>
      <c r="F211" s="285" t="s">
        <v>567</v>
      </c>
      <c r="G211" s="323"/>
      <c r="H211" s="314" t="s">
        <v>568</v>
      </c>
      <c r="I211" s="314"/>
      <c r="J211" s="314"/>
      <c r="K211" s="329"/>
    </row>
    <row r="212" s="1" customFormat="1" ht="15" customHeight="1">
      <c r="B212" s="328"/>
      <c r="C212" s="262"/>
      <c r="D212" s="262"/>
      <c r="E212" s="262"/>
      <c r="F212" s="285" t="s">
        <v>569</v>
      </c>
      <c r="G212" s="323"/>
      <c r="H212" s="314" t="s">
        <v>732</v>
      </c>
      <c r="I212" s="314"/>
      <c r="J212" s="314"/>
      <c r="K212" s="329"/>
    </row>
    <row r="213" s="1" customFormat="1" ht="15" customHeight="1">
      <c r="B213" s="328"/>
      <c r="C213" s="262"/>
      <c r="D213" s="262"/>
      <c r="E213" s="262"/>
      <c r="F213" s="285"/>
      <c r="G213" s="323"/>
      <c r="H213" s="314"/>
      <c r="I213" s="314"/>
      <c r="J213" s="314"/>
      <c r="K213" s="329"/>
    </row>
    <row r="214" s="1" customFormat="1" ht="15" customHeight="1">
      <c r="B214" s="328"/>
      <c r="C214" s="262" t="s">
        <v>694</v>
      </c>
      <c r="D214" s="262"/>
      <c r="E214" s="262"/>
      <c r="F214" s="285">
        <v>1</v>
      </c>
      <c r="G214" s="323"/>
      <c r="H214" s="314" t="s">
        <v>733</v>
      </c>
      <c r="I214" s="314"/>
      <c r="J214" s="314"/>
      <c r="K214" s="329"/>
    </row>
    <row r="215" s="1" customFormat="1" ht="15" customHeight="1">
      <c r="B215" s="328"/>
      <c r="C215" s="262"/>
      <c r="D215" s="262"/>
      <c r="E215" s="262"/>
      <c r="F215" s="285">
        <v>2</v>
      </c>
      <c r="G215" s="323"/>
      <c r="H215" s="314" t="s">
        <v>734</v>
      </c>
      <c r="I215" s="314"/>
      <c r="J215" s="314"/>
      <c r="K215" s="329"/>
    </row>
    <row r="216" s="1" customFormat="1" ht="15" customHeight="1">
      <c r="B216" s="328"/>
      <c r="C216" s="262"/>
      <c r="D216" s="262"/>
      <c r="E216" s="262"/>
      <c r="F216" s="285">
        <v>3</v>
      </c>
      <c r="G216" s="323"/>
      <c r="H216" s="314" t="s">
        <v>735</v>
      </c>
      <c r="I216" s="314"/>
      <c r="J216" s="314"/>
      <c r="K216" s="329"/>
    </row>
    <row r="217" s="1" customFormat="1" ht="15" customHeight="1">
      <c r="B217" s="328"/>
      <c r="C217" s="262"/>
      <c r="D217" s="262"/>
      <c r="E217" s="262"/>
      <c r="F217" s="285">
        <v>4</v>
      </c>
      <c r="G217" s="323"/>
      <c r="H217" s="314" t="s">
        <v>736</v>
      </c>
      <c r="I217" s="314"/>
      <c r="J217" s="314"/>
      <c r="K217" s="329"/>
    </row>
    <row r="218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DESKTOP-QDSENHU\Rohlíková</dc:creator>
  <cp:lastModifiedBy>DESKTOP-QDSENHU\Rohlíková</cp:lastModifiedBy>
  <dcterms:created xsi:type="dcterms:W3CDTF">2023-08-01T12:34:39Z</dcterms:created>
  <dcterms:modified xsi:type="dcterms:W3CDTF">2023-08-01T12:34:47Z</dcterms:modified>
</cp:coreProperties>
</file>