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57\ODBORY\SPO\!SPORT\ODDĚLENÍ SPORT\UMT3G JP\"/>
    </mc:Choice>
  </mc:AlternateContent>
  <bookViews>
    <workbookView xWindow="0" yWindow="0" windowWidth="28800" windowHeight="10800" activeTab="2"/>
  </bookViews>
  <sheets>
    <sheet name="Rekapitulace stavby" sheetId="1" r:id="rId1"/>
    <sheet name="01 - STAVEBNÍ ČÁST" sheetId="2" r:id="rId2"/>
    <sheet name="Pokyny pro vyplnění" sheetId="3" r:id="rId3"/>
  </sheets>
  <definedNames>
    <definedName name="_xlnm._FilterDatabase" localSheetId="1" hidden="1">'01 - STAVEBNÍ ČÁST'!$C$87:$K$138</definedName>
    <definedName name="_xlnm.Print_Titles" localSheetId="1">'01 - STAVEBNÍ ČÁST'!$87:$87</definedName>
    <definedName name="_xlnm.Print_Titles" localSheetId="0">'Rekapitulace stavby'!$52:$52</definedName>
    <definedName name="_xlnm.Print_Area" localSheetId="1">'01 - STAVEBNÍ ČÁST'!$C$4:$J$39,'01 - STAVEBNÍ ČÁST'!$C$45:$J$69,'01 - STAVEBNÍ ČÁST'!$C$75:$J$138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36" i="2"/>
  <c r="BH136" i="2"/>
  <c r="BG136" i="2"/>
  <c r="BF136" i="2"/>
  <c r="T136" i="2"/>
  <c r="T135" i="2"/>
  <c r="R136" i="2"/>
  <c r="R135" i="2"/>
  <c r="P136" i="2"/>
  <c r="P135" i="2"/>
  <c r="BI132" i="2"/>
  <c r="BH132" i="2"/>
  <c r="BG132" i="2"/>
  <c r="BF132" i="2"/>
  <c r="T132" i="2"/>
  <c r="T131" i="2"/>
  <c r="T130" i="2" s="1"/>
  <c r="R132" i="2"/>
  <c r="R131" i="2" s="1"/>
  <c r="R130" i="2" s="1"/>
  <c r="P132" i="2"/>
  <c r="P131" i="2"/>
  <c r="P130" i="2" s="1"/>
  <c r="BI127" i="2"/>
  <c r="BH127" i="2"/>
  <c r="BG127" i="2"/>
  <c r="BF127" i="2"/>
  <c r="T127" i="2"/>
  <c r="T126" i="2" s="1"/>
  <c r="R127" i="2"/>
  <c r="R126" i="2" s="1"/>
  <c r="P127" i="2"/>
  <c r="P126" i="2" s="1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J85" i="2"/>
  <c r="J84" i="2"/>
  <c r="F82" i="2"/>
  <c r="E80" i="2"/>
  <c r="J55" i="2"/>
  <c r="J54" i="2"/>
  <c r="F52" i="2"/>
  <c r="E50" i="2"/>
  <c r="J18" i="2"/>
  <c r="E18" i="2"/>
  <c r="F85" i="2"/>
  <c r="J17" i="2"/>
  <c r="J15" i="2"/>
  <c r="E15" i="2"/>
  <c r="F84" i="2"/>
  <c r="J14" i="2"/>
  <c r="J12" i="2"/>
  <c r="J82" i="2" s="1"/>
  <c r="E7" i="2"/>
  <c r="E48" i="2"/>
  <c r="L50" i="1"/>
  <c r="AM50" i="1"/>
  <c r="AM49" i="1"/>
  <c r="L49" i="1"/>
  <c r="AM47" i="1"/>
  <c r="L47" i="1"/>
  <c r="L45" i="1"/>
  <c r="L44" i="1"/>
  <c r="J105" i="2"/>
  <c r="BK127" i="2"/>
  <c r="J94" i="2"/>
  <c r="BK123" i="2"/>
  <c r="J127" i="2"/>
  <c r="BK109" i="2"/>
  <c r="J116" i="2"/>
  <c r="J119" i="2"/>
  <c r="BK132" i="2"/>
  <c r="J136" i="2"/>
  <c r="BK91" i="2"/>
  <c r="J101" i="2"/>
  <c r="BK94" i="2"/>
  <c r="BK113" i="2"/>
  <c r="J123" i="2"/>
  <c r="BK136" i="2"/>
  <c r="J132" i="2"/>
  <c r="BK119" i="2"/>
  <c r="J109" i="2"/>
  <c r="J98" i="2"/>
  <c r="J113" i="2"/>
  <c r="BK116" i="2"/>
  <c r="BK98" i="2"/>
  <c r="BK105" i="2"/>
  <c r="J91" i="2"/>
  <c r="BK101" i="2"/>
  <c r="AS54" i="1"/>
  <c r="R90" i="2" l="1"/>
  <c r="P97" i="2"/>
  <c r="T104" i="2"/>
  <c r="T90" i="2"/>
  <c r="T97" i="2"/>
  <c r="R104" i="2"/>
  <c r="R112" i="2"/>
  <c r="P90" i="2"/>
  <c r="BK104" i="2"/>
  <c r="J104" i="2"/>
  <c r="J63" i="2"/>
  <c r="BK112" i="2"/>
  <c r="J112" i="2" s="1"/>
  <c r="J64" i="2" s="1"/>
  <c r="BK90" i="2"/>
  <c r="J90" i="2"/>
  <c r="J61" i="2" s="1"/>
  <c r="BK97" i="2"/>
  <c r="J97" i="2"/>
  <c r="J62" i="2"/>
  <c r="P104" i="2"/>
  <c r="T112" i="2"/>
  <c r="R97" i="2"/>
  <c r="P112" i="2"/>
  <c r="BK126" i="2"/>
  <c r="J126" i="2"/>
  <c r="J65" i="2"/>
  <c r="BK131" i="2"/>
  <c r="J131" i="2" s="1"/>
  <c r="J67" i="2" s="1"/>
  <c r="BK135" i="2"/>
  <c r="J135" i="2"/>
  <c r="J68" i="2" s="1"/>
  <c r="F55" i="2"/>
  <c r="BE101" i="2"/>
  <c r="BE105" i="2"/>
  <c r="BE119" i="2"/>
  <c r="BE123" i="2"/>
  <c r="BE127" i="2"/>
  <c r="BE132" i="2"/>
  <c r="BE136" i="2"/>
  <c r="BE94" i="2"/>
  <c r="J52" i="2"/>
  <c r="BE98" i="2"/>
  <c r="F54" i="2"/>
  <c r="BE109" i="2"/>
  <c r="BE113" i="2"/>
  <c r="E78" i="2"/>
  <c r="BE116" i="2"/>
  <c r="BE91" i="2"/>
  <c r="J34" i="2"/>
  <c r="AW55" i="1"/>
  <c r="F36" i="2"/>
  <c r="BC55" i="1" s="1"/>
  <c r="BC54" i="1" s="1"/>
  <c r="W32" i="1" s="1"/>
  <c r="F34" i="2"/>
  <c r="BA55" i="1" s="1"/>
  <c r="BA54" i="1" s="1"/>
  <c r="AW54" i="1" s="1"/>
  <c r="AK30" i="1" s="1"/>
  <c r="F35" i="2"/>
  <c r="BB55" i="1"/>
  <c r="BB54" i="1"/>
  <c r="AX54" i="1" s="1"/>
  <c r="F37" i="2"/>
  <c r="BD55" i="1"/>
  <c r="BD54" i="1"/>
  <c r="W33" i="1" s="1"/>
  <c r="T89" i="2" l="1"/>
  <c r="T88" i="2" s="1"/>
  <c r="P89" i="2"/>
  <c r="P88" i="2"/>
  <c r="AU55" i="1" s="1"/>
  <c r="AU54" i="1" s="1"/>
  <c r="R89" i="2"/>
  <c r="R88" i="2"/>
  <c r="BK89" i="2"/>
  <c r="J89" i="2" s="1"/>
  <c r="J60" i="2" s="1"/>
  <c r="BK130" i="2"/>
  <c r="J130" i="2"/>
  <c r="J66" i="2" s="1"/>
  <c r="W30" i="1"/>
  <c r="F33" i="2"/>
  <c r="AZ55" i="1" s="1"/>
  <c r="AZ54" i="1" s="1"/>
  <c r="AV54" i="1" s="1"/>
  <c r="AK29" i="1" s="1"/>
  <c r="J33" i="2"/>
  <c r="AV55" i="1" s="1"/>
  <c r="AT55" i="1" s="1"/>
  <c r="W31" i="1"/>
  <c r="AY54" i="1"/>
  <c r="BK88" i="2" l="1"/>
  <c r="J88" i="2"/>
  <c r="J59" i="2"/>
  <c r="W29" i="1"/>
  <c r="AT54" i="1"/>
  <c r="J30" i="2" l="1"/>
  <c r="AG55" i="1"/>
  <c r="AG54" i="1"/>
  <c r="AK26" i="1"/>
  <c r="AK35" i="1" s="1"/>
  <c r="AN54" i="1" l="1"/>
  <c r="J39" i="2"/>
  <c r="AN55" i="1"/>
</calcChain>
</file>

<file path=xl/sharedStrings.xml><?xml version="1.0" encoding="utf-8"?>
<sst xmlns="http://schemas.openxmlformats.org/spreadsheetml/2006/main" count="1092" uniqueCount="398">
  <si>
    <t>Export Komplet</t>
  </si>
  <si>
    <t>VZ</t>
  </si>
  <si>
    <t>2.0</t>
  </si>
  <si>
    <t>ZAMOK</t>
  </si>
  <si>
    <t>False</t>
  </si>
  <si>
    <t>{ac4691d6-776f-4f47-8f07-bca06369d8e3}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</si>
  <si>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</si>
  <si>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</si>
  <si>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</si>
  <si>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</si>
  <si>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</si>
  <si>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</si>
  <si>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</si>
  <si>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</si>
  <si>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IN24-09-24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</si>
  <si>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</si>
  <si>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</si>
  <si>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UMT Kutná Hora</t>
  </si>
  <si>
    <t>KSO:</t>
  </si>
  <si>
    <t/>
  </si>
  <si>
    <t>CC-CZ:</t>
  </si>
  <si>
    <t>Místo:</t>
  </si>
  <si>
    <t xml:space="preserve"> </t>
  </si>
  <si>
    <t>Datum:</t>
  </si>
  <si>
    <t>23. 9. 2024</t>
  </si>
  <si>
    <t>Zadavatel:</t>
  </si>
  <si>
    <t>IČ:</t>
  </si>
  <si>
    <t>DIČ:</t>
  </si>
  <si>
    <t>Uchazeč:</t>
  </si>
  <si>
    <t>Vyplň údaj</t>
  </si>
  <si>
    <t>Projektant:</t>
  </si>
  <si>
    <t>25187911</t>
  </si>
  <si>
    <t>INPROPO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</si>
  <si>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</si>
  <si>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</si>
  <si>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</si>
  <si>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</si>
  <si>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</si>
  <si>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</si>
  <si>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</si>
  <si>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</si>
  <si>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</si>
  <si>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</si>
  <si>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</si>
  <si>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</si>
  <si>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</si>
  <si>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</si>
  <si>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</si>
  <si>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</si>
  <si>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</si>
  <si>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</si>
  <si>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</si>
  <si>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</si>
  <si>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</si>
  <si>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</si>
  <si>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</si>
  <si>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</si>
  <si>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</si>
  <si>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</si>
  <si>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</si>
  <si>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</si>
  <si>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</si>
  <si>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</si>
  <si>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</si>
  <si>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</si>
  <si>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</si>
  <si>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</si>
  <si>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</si>
  <si>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</si>
  <si>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</si>
  <si>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</si>
  <si>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</si>
  <si>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</si>
  <si>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</si>
  <si>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</si>
  <si>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</si>
  <si>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</si>
  <si>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</si>
  <si>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</si>
  <si>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</si>
  <si>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{c7d241c7-343f-498c-9358-9c50d5678100}</t>
  </si>
  <si>
    <t>2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</si>
  <si>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</si>
  <si>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</si>
  <si>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</si>
  <si>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</si>
  <si>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</si>
  <si>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</si>
  <si>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</si>
  <si>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</si>
  <si>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</si>
  <si>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</si>
  <si>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</si>
  <si>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</si>
  <si>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</si>
  <si>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</si>
  <si>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</si>
  <si>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</si>
  <si>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</si>
  <si>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</si>
  <si>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</si>
  <si>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</si>
  <si>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</si>
  <si>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</si>
  <si>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</si>
  <si>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</si>
  <si>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</si>
  <si>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</si>
  <si>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</si>
  <si>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</si>
  <si>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</si>
  <si>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</si>
  <si>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</si>
  <si>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</si>
  <si>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</si>
  <si>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</si>
  <si>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113102321</t>
  </si>
  <si>
    <t>Odstranění umělého trávníku z fotbalového hřiště výšky vlasu přes 40 mm</t>
  </si>
  <si>
    <t>m2</t>
  </si>
  <si>
    <t>4</t>
  </si>
  <si>
    <t>-1694095425</t>
  </si>
  <si>
    <t>PP</t>
  </si>
  <si>
    <t>Odstranění umělého trávníku ze sportovních povrchů z fotbalového hřiště výšky vlasu přes 40 mm</t>
  </si>
  <si>
    <t>Online PSC</t>
  </si>
  <si>
    <t>https://podminky.urs.cz/item/CS_URS_2024_02/113102321</t>
  </si>
  <si>
    <t>181951112</t>
  </si>
  <si>
    <t>Úprava pláně v hornině třídy těžitelnosti I skupiny 1 až 3 se zhutněním strojně</t>
  </si>
  <si>
    <t>1576353880</t>
  </si>
  <si>
    <t>Úprava pláně vyrovnáním výškových rozdílů strojně v hornině třídy těžitelnosti I, skupiny 1 až 3 se zhutněním</t>
  </si>
  <si>
    <t>https://podminky.urs.cz/item/CS_URS_2024_02/181951112</t>
  </si>
  <si>
    <t>5</t>
  </si>
  <si>
    <t>Komunikace pozemní</t>
  </si>
  <si>
    <t>3</t>
  </si>
  <si>
    <t>589181112</t>
  </si>
  <si>
    <t>Umělý trávník pro fotbal výška vlasu do 60 mm hmotnost přes 3 kg/m2 zásyp písek a EPDM granulát</t>
  </si>
  <si>
    <t>1648322853</t>
  </si>
  <si>
    <t>Umělý trávník pro sportovní povrchy fotbalová hřiště včetně zásypu pískem a EPDM granulátem výška vlasu přes 40 do 60 mm, hmotnosti přes 3 kg/m2</t>
  </si>
  <si>
    <t>https://podminky.urs.cz/item/CS_URS_2024_02/589181112</t>
  </si>
  <si>
    <t>589811121</t>
  </si>
  <si>
    <t>Vodorovné značení (lajnování) fotbalových hřišť š 10 cm</t>
  </si>
  <si>
    <t>m</t>
  </si>
  <si>
    <t>-2109473119</t>
  </si>
  <si>
    <t>Umělý trávník pro sportovní povrchy vodorovné značení (lajnování) fotbalových hřišť šířky 10 cm</t>
  </si>
  <si>
    <t>https://podminky.urs.cz/item/CS_URS_2024_02/589811121</t>
  </si>
  <si>
    <t>9</t>
  </si>
  <si>
    <t>Ostatní konstrukce a práce, bourání</t>
  </si>
  <si>
    <t>938902311</t>
  </si>
  <si>
    <t>Čištění rigolů strojně při tl nánosu do 100 mm</t>
  </si>
  <si>
    <t>-1659942649</t>
  </si>
  <si>
    <t>Čištění rigolů komunikací s odstraněním travnatého porostu nebo nánosu s naložením na dopravní prostředek nebo s přemístěním na hromady na vzdálenost do 20 m strojně při tl. nánosu do 100 mm</t>
  </si>
  <si>
    <t>https://podminky.urs.cz/item/CS_URS_2024_02/938902311</t>
  </si>
  <si>
    <t>VV</t>
  </si>
  <si>
    <t>350"vyčištění odvodňovacích žlabů</t>
  </si>
  <si>
    <t>6</t>
  </si>
  <si>
    <t>M</t>
  </si>
  <si>
    <t>56241004</t>
  </si>
  <si>
    <t>rošt mřížkový A15 Pz pro žlab š 100mm</t>
  </si>
  <si>
    <t>8</t>
  </si>
  <si>
    <t>-1038546884</t>
  </si>
  <si>
    <t>150"doplnění roštů</t>
  </si>
  <si>
    <t>997</t>
  </si>
  <si>
    <t>Přesun sutě</t>
  </si>
  <si>
    <t>7</t>
  </si>
  <si>
    <t>997013871</t>
  </si>
  <si>
    <t>Poplatek za uložení stavebního odpadu na recyklační skládce (skládkovné) směsného stavebního a demoličního kód odpadu 17 09 04</t>
  </si>
  <si>
    <t>t</t>
  </si>
  <si>
    <t>415123602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</si>
  <si>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</si>
  <si>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</si>
  <si>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997231111</t>
  </si>
  <si>
    <t>Vodorovná doprava suti a vybouraných hmot do 1 km</t>
  </si>
  <si>
    <t>-345016872</t>
  </si>
  <si>
    <t>Vodorovná doprava suti a vybouraných hmot s vyložením a hrubým urovnáním na vzdálenost do 1 km</t>
  </si>
  <si>
    <t>https://podminky.urs.cz/item/CS_URS_2024_02/997231111</t>
  </si>
  <si>
    <t>997231119</t>
  </si>
  <si>
    <t>Příplatek ZKD 1 km vodorovné dopravy suti a vybouraných hmot</t>
  </si>
  <si>
    <t>-1642502797</t>
  </si>
  <si>
    <t>Vodorovná doprava suti a vybouraných hmot s vyložením a hrubým urovnáním na vzdálenost Příplatek k cenám za každý další započatý 1 km</t>
  </si>
  <si>
    <t>https://podminky.urs.cz/item/CS_URS_2024_02/997231119</t>
  </si>
  <si>
    <t>293,836*9 'Přepočtené koeficientem množství</t>
  </si>
  <si>
    <t>10</t>
  </si>
  <si>
    <t>997231511</t>
  </si>
  <si>
    <t>Nakládání, překládání nebo manipulace se sutí a vybouranými hmotami</t>
  </si>
  <si>
    <t>-1900569784</t>
  </si>
  <si>
    <t>Vodorovná doprava suti a vybouraných hmot s vyložením a hrubým urovnáním nakládání nebo překládání na dopravní prostředek při vodorovné dopravě suti a vybouraných hmot</t>
  </si>
  <si>
    <t>https://podminky.urs.cz/item/CS_URS_2024_02/997231511</t>
  </si>
  <si>
    <t>998</t>
  </si>
  <si>
    <t>Přesun hmot</t>
  </si>
  <si>
    <t>11</t>
  </si>
  <si>
    <t>998222012</t>
  </si>
  <si>
    <t>Přesun hmot pro tělovýchovné plochy</t>
  </si>
  <si>
    <t>524527548</t>
  </si>
  <si>
    <t>Přesun hmot pro tělovýchovné plochy dopravní vzdálenost do 200 m</t>
  </si>
  <si>
    <t>https://podminky.urs.cz/item/CS_URS_2024_02/998222012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</si>
  <si>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</si>
  <si>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</si>
  <si>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</si>
  <si>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</si>
  <si>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</si>
  <si>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</si>
  <si>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</si>
  <si>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-943193124</t>
  </si>
  <si>
    <t>https://podminky.urs.cz/item/CS_URS_2024_02/030001000</t>
  </si>
  <si>
    <t>VRN6</t>
  </si>
  <si>
    <t>Územní vlivy</t>
  </si>
  <si>
    <t>13</t>
  </si>
  <si>
    <t>065002000</t>
  </si>
  <si>
    <t>Mimostaveništní doprava materiálů, výrobků a strojů</t>
  </si>
  <si>
    <t>-1036095403</t>
  </si>
  <si>
    <t>https://podminky.urs.cz/item/CS_URS_2024_02/065002000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</si>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</sst>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31119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podminky.urs.cz/item/CS_URS_2024_02/589181112" TargetMode="External"/><Relationship Id="rId7" Type="http://schemas.openxmlformats.org/officeDocument/2006/relationships/hyperlink" Target="https://podminky.urs.cz/item/CS_URS_2024_02/997231111" TargetMode="External"/><Relationship Id="rId12" Type="http://schemas.openxmlformats.org/officeDocument/2006/relationships/hyperlink" Target="https://podminky.urs.cz/item/CS_URS_2024_02/065002000" TargetMode="External"/><Relationship Id="rId2" Type="http://schemas.openxmlformats.org/officeDocument/2006/relationships/hyperlink" Target="https://podminky.urs.cz/item/CS_URS_2024_02/181951112" TargetMode="External"/><Relationship Id="rId1" Type="http://schemas.openxmlformats.org/officeDocument/2006/relationships/hyperlink" Target="https://podminky.urs.cz/item/CS_URS_2024_02/113102321" TargetMode="External"/><Relationship Id="rId6" Type="http://schemas.openxmlformats.org/officeDocument/2006/relationships/hyperlink" Target="https://podminky.urs.cz/item/CS_URS_2024_02/997013871" TargetMode="External"/><Relationship Id="rId11" Type="http://schemas.openxmlformats.org/officeDocument/2006/relationships/hyperlink" Target="https://podminky.urs.cz/item/CS_URS_2024_02/030001000" TargetMode="External"/><Relationship Id="rId5" Type="http://schemas.openxmlformats.org/officeDocument/2006/relationships/hyperlink" Target="https://podminky.urs.cz/item/CS_URS_2024_02/938902311" TargetMode="External"/><Relationship Id="rId10" Type="http://schemas.openxmlformats.org/officeDocument/2006/relationships/hyperlink" Target="https://podminky.urs.cz/item/CS_URS_2024_02/998222012" TargetMode="External"/><Relationship Id="rId4" Type="http://schemas.openxmlformats.org/officeDocument/2006/relationships/hyperlink" Target="https://podminky.urs.cz/item/CS_URS_2024_02/589811121" TargetMode="External"/><Relationship Id="rId9" Type="http://schemas.openxmlformats.org/officeDocument/2006/relationships/hyperlink" Target="https://podminky.urs.cz/item/CS_URS_2024_02/997231511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1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29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31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7.25" customHeight="1">
      <c r="B23" s="21"/>
      <c r="C23" s="22"/>
      <c r="D23" s="22"/>
      <c r="E23" s="312" t="s">
        <v>36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38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39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40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18">
        <v>0.12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18">
        <v>0.12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19" t="s">
        <v>49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IN24-09-24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UMT Kutná Hora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23. 9. 2024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>INPROPO s.r.o.</v>
      </c>
      <c r="AN49" s="327"/>
      <c r="AO49" s="327"/>
      <c r="AP49" s="327"/>
      <c r="AQ49" s="36"/>
      <c r="AR49" s="39"/>
      <c r="AS49" s="328" t="s">
        <v>51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26" t="str">
        <f>IF(E20="","",E20)</f>
        <v>INPROPO s.r.o.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4" t="s">
        <v>52</v>
      </c>
      <c r="D52" s="335"/>
      <c r="E52" s="335"/>
      <c r="F52" s="335"/>
      <c r="G52" s="335"/>
      <c r="H52" s="66"/>
      <c r="I52" s="336" t="s">
        <v>53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54</v>
      </c>
      <c r="AH52" s="335"/>
      <c r="AI52" s="335"/>
      <c r="AJ52" s="335"/>
      <c r="AK52" s="335"/>
      <c r="AL52" s="335"/>
      <c r="AM52" s="335"/>
      <c r="AN52" s="336" t="s">
        <v>55</v>
      </c>
      <c r="AO52" s="335"/>
      <c r="AP52" s="335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40" t="s">
        <v>76</v>
      </c>
      <c r="E55" s="340"/>
      <c r="F55" s="340"/>
      <c r="G55" s="340"/>
      <c r="H55" s="340"/>
      <c r="I55" s="89"/>
      <c r="J55" s="340" t="s">
        <v>77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'01 - STAVEBNÍ ČÁST'!J30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90" t="s">
        <v>78</v>
      </c>
      <c r="AR55" s="91"/>
      <c r="AS55" s="92">
        <v>0</v>
      </c>
      <c r="AT55" s="93">
        <f>ROUND(SUM(AV55:AW55),2)</f>
        <v>0</v>
      </c>
      <c r="AU55" s="94">
        <f>'01 - STAVEBNÍ ČÁST'!P88</f>
        <v>0</v>
      </c>
      <c r="AV55" s="93">
        <f>'01 - STAVEBNÍ ČÁST'!J33</f>
        <v>0</v>
      </c>
      <c r="AW55" s="93">
        <f>'01 - STAVEBNÍ ČÁST'!J34</f>
        <v>0</v>
      </c>
      <c r="AX55" s="93">
        <f>'01 - STAVEBNÍ ČÁST'!J35</f>
        <v>0</v>
      </c>
      <c r="AY55" s="93">
        <f>'01 - STAVEBNÍ ČÁST'!J36</f>
        <v>0</v>
      </c>
      <c r="AZ55" s="93">
        <f>'01 - STAVEBNÍ ČÁST'!F33</f>
        <v>0</v>
      </c>
      <c r="BA55" s="93">
        <f>'01 - STAVEBNÍ ČÁST'!F34</f>
        <v>0</v>
      </c>
      <c r="BB55" s="93">
        <f>'01 - STAVEBNÍ ČÁST'!F35</f>
        <v>0</v>
      </c>
      <c r="BC55" s="93">
        <f>'01 - STAVEBNÍ ČÁST'!F36</f>
        <v>0</v>
      </c>
      <c r="BD55" s="95">
        <f>'01 - STAVEBNÍ ČÁST'!F37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wOgAKmPi5ljn82/FXDkH65ghe65kJ3UIipv8/vNlCErGcnOMg5f8PSEJ/OUG2eLb+ZlRJP+h7TACr6AI+bG/ew==" saltValue="erD/53jzZ1r65mcq8W6gWlH7nI3yZD9jE5iGmlaGzoo2UkN2PUGxz2XAo1r+96ex4plK7umLL5Vh4wd03HVW/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134" workbookViewId="0">
      <selection activeCell="I109" sqref="I10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80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0"/>
      <c r="AT3" s="17" t="s">
        <v>81</v>
      </c>
    </row>
    <row r="4" spans="1:46" s="1" customFormat="1" ht="24.95" customHeight="1">
      <c r="B4" s="20"/>
      <c r="D4" s="99" t="s">
        <v>82</v>
      </c>
      <c r="L4" s="20"/>
      <c r="M4" s="10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1" t="s">
        <v>16</v>
      </c>
      <c r="L6" s="20"/>
    </row>
    <row r="7" spans="1:46" s="1" customFormat="1" ht="16.5" customHeight="1">
      <c r="B7" s="20"/>
      <c r="E7" s="344" t="str">
        <f>'Rekapitulace stavby'!K6</f>
        <v>UMT Kutná Hora</v>
      </c>
      <c r="F7" s="345"/>
      <c r="G7" s="345"/>
      <c r="H7" s="345"/>
      <c r="L7" s="20"/>
    </row>
    <row r="8" spans="1:46" s="2" customFormat="1" ht="12" customHeight="1">
      <c r="A8" s="34"/>
      <c r="B8" s="39"/>
      <c r="C8" s="34"/>
      <c r="D8" s="101" t="s">
        <v>83</v>
      </c>
      <c r="E8" s="34"/>
      <c r="F8" s="34"/>
      <c r="G8" s="34"/>
      <c r="H8" s="34"/>
      <c r="I8" s="34"/>
      <c r="J8" s="34"/>
      <c r="K8" s="34"/>
      <c r="L8" s="10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6" t="s">
        <v>84</v>
      </c>
      <c r="F9" s="347"/>
      <c r="G9" s="347"/>
      <c r="H9" s="347"/>
      <c r="I9" s="34"/>
      <c r="J9" s="34"/>
      <c r="K9" s="34"/>
      <c r="L9" s="10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1" t="s">
        <v>18</v>
      </c>
      <c r="E11" s="34"/>
      <c r="F11" s="103" t="s">
        <v>19</v>
      </c>
      <c r="G11" s="34"/>
      <c r="H11" s="34"/>
      <c r="I11" s="101" t="s">
        <v>20</v>
      </c>
      <c r="J11" s="103" t="s">
        <v>19</v>
      </c>
      <c r="K11" s="34"/>
      <c r="L11" s="10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1" t="s">
        <v>21</v>
      </c>
      <c r="E12" s="34"/>
      <c r="F12" s="103" t="s">
        <v>22</v>
      </c>
      <c r="G12" s="34"/>
      <c r="H12" s="34"/>
      <c r="I12" s="101" t="s">
        <v>23</v>
      </c>
      <c r="J12" s="104" t="str">
        <f>'Rekapitulace stavby'!AN8</f>
        <v>23. 9. 2024</v>
      </c>
      <c r="K12" s="34"/>
      <c r="L12" s="10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1" t="s">
        <v>25</v>
      </c>
      <c r="E14" s="34"/>
      <c r="F14" s="34"/>
      <c r="G14" s="34"/>
      <c r="H14" s="34"/>
      <c r="I14" s="101" t="s">
        <v>26</v>
      </c>
      <c r="J14" s="103" t="str">
        <f>IF('Rekapitulace stavby'!AN10="","",'Rekapitulace stavby'!AN10)</f>
        <v/>
      </c>
      <c r="K14" s="34"/>
      <c r="L14" s="10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tr">
        <f>IF('Rekapitulace stavby'!E11="","",'Rekapitulace stavby'!E11)</f>
        <v xml:space="preserve"> </v>
      </c>
      <c r="F15" s="34"/>
      <c r="G15" s="34"/>
      <c r="H15" s="34"/>
      <c r="I15" s="101" t="s">
        <v>27</v>
      </c>
      <c r="J15" s="103" t="str">
        <f>IF('Rekapitulace stavby'!AN11="","",'Rekapitulace stavby'!AN11)</f>
        <v/>
      </c>
      <c r="K15" s="34"/>
      <c r="L15" s="10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1" t="s">
        <v>28</v>
      </c>
      <c r="E17" s="34"/>
      <c r="F17" s="34"/>
      <c r="G17" s="34"/>
      <c r="H17" s="34"/>
      <c r="I17" s="101" t="s">
        <v>26</v>
      </c>
      <c r="J17" s="30" t="str">
        <f>'Rekapitulace stavby'!AN13</f>
        <v>Vyplň údaj</v>
      </c>
      <c r="K17" s="34"/>
      <c r="L17" s="10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8" t="str">
        <f>'Rekapitulace stavby'!E14</f>
        <v>Vyplň údaj</v>
      </c>
      <c r="F18" s="349"/>
      <c r="G18" s="349"/>
      <c r="H18" s="349"/>
      <c r="I18" s="101" t="s">
        <v>27</v>
      </c>
      <c r="J18" s="30" t="str">
        <f>'Rekapitulace stavby'!AN14</f>
        <v>Vyplň údaj</v>
      </c>
      <c r="K18" s="34"/>
      <c r="L18" s="10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1" t="s">
        <v>30</v>
      </c>
      <c r="E20" s="34"/>
      <c r="F20" s="34"/>
      <c r="G20" s="34"/>
      <c r="H20" s="34"/>
      <c r="I20" s="101" t="s">
        <v>26</v>
      </c>
      <c r="J20" s="103" t="s">
        <v>31</v>
      </c>
      <c r="K20" s="34"/>
      <c r="L20" s="10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32</v>
      </c>
      <c r="F21" s="34"/>
      <c r="G21" s="34"/>
      <c r="H21" s="34"/>
      <c r="I21" s="101" t="s">
        <v>27</v>
      </c>
      <c r="J21" s="103" t="s">
        <v>19</v>
      </c>
      <c r="K21" s="34"/>
      <c r="L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1" t="s">
        <v>34</v>
      </c>
      <c r="E23" s="34"/>
      <c r="F23" s="34"/>
      <c r="G23" s="34"/>
      <c r="H23" s="34"/>
      <c r="I23" s="101" t="s">
        <v>26</v>
      </c>
      <c r="J23" s="103" t="s">
        <v>19</v>
      </c>
      <c r="K23" s="34"/>
      <c r="L23" s="10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32</v>
      </c>
      <c r="F24" s="34"/>
      <c r="G24" s="34"/>
      <c r="H24" s="34"/>
      <c r="I24" s="101" t="s">
        <v>27</v>
      </c>
      <c r="J24" s="103" t="s">
        <v>19</v>
      </c>
      <c r="K24" s="34"/>
      <c r="L24" s="10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1" t="s">
        <v>35</v>
      </c>
      <c r="E26" s="34"/>
      <c r="F26" s="34"/>
      <c r="G26" s="34"/>
      <c r="H26" s="34"/>
      <c r="I26" s="34"/>
      <c r="J26" s="34"/>
      <c r="K26" s="34"/>
      <c r="L26" s="10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5"/>
      <c r="B27" s="106"/>
      <c r="C27" s="105"/>
      <c r="D27" s="105"/>
      <c r="E27" s="350" t="s">
        <v>19</v>
      </c>
      <c r="F27" s="350"/>
      <c r="G27" s="350"/>
      <c r="H27" s="350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8"/>
      <c r="E29" s="108"/>
      <c r="F29" s="108"/>
      <c r="G29" s="108"/>
      <c r="H29" s="108"/>
      <c r="I29" s="108"/>
      <c r="J29" s="108"/>
      <c r="K29" s="108"/>
      <c r="L29" s="10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09" t="s">
        <v>37</v>
      </c>
      <c r="E30" s="34"/>
      <c r="F30" s="34"/>
      <c r="G30" s="34"/>
      <c r="H30" s="34"/>
      <c r="I30" s="34"/>
      <c r="J30" s="110">
        <f>ROUND(J88, 2)</f>
        <v>0</v>
      </c>
      <c r="K30" s="34"/>
      <c r="L30" s="10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08"/>
      <c r="E31" s="108"/>
      <c r="F31" s="108"/>
      <c r="G31" s="108"/>
      <c r="H31" s="108"/>
      <c r="I31" s="108"/>
      <c r="J31" s="108"/>
      <c r="K31" s="108"/>
      <c r="L31" s="10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1" t="s">
        <v>39</v>
      </c>
      <c r="G32" s="34"/>
      <c r="H32" s="34"/>
      <c r="I32" s="111" t="s">
        <v>38</v>
      </c>
      <c r="J32" s="111" t="s">
        <v>40</v>
      </c>
      <c r="K32" s="34"/>
      <c r="L32" s="10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2" t="s">
        <v>41</v>
      </c>
      <c r="E33" s="101" t="s">
        <v>42</v>
      </c>
      <c r="F33" s="113">
        <f>ROUND((SUM(BE88:BE138)),  2)</f>
        <v>0</v>
      </c>
      <c r="G33" s="34"/>
      <c r="H33" s="34"/>
      <c r="I33" s="114">
        <v>0.21</v>
      </c>
      <c r="J33" s="113">
        <f>ROUND(((SUM(BE88:BE138))*I33),  2)</f>
        <v>0</v>
      </c>
      <c r="K33" s="34"/>
      <c r="L33" s="10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1" t="s">
        <v>43</v>
      </c>
      <c r="F34" s="113">
        <f>ROUND((SUM(BF88:BF138)),  2)</f>
        <v>0</v>
      </c>
      <c r="G34" s="34"/>
      <c r="H34" s="34"/>
      <c r="I34" s="114">
        <v>0.12</v>
      </c>
      <c r="J34" s="113">
        <f>ROUND(((SUM(BF88:BF138))*I34),  2)</f>
        <v>0</v>
      </c>
      <c r="K34" s="34"/>
      <c r="L34" s="10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1" t="s">
        <v>44</v>
      </c>
      <c r="F35" s="113">
        <f>ROUND((SUM(BG88:BG138)),  2)</f>
        <v>0</v>
      </c>
      <c r="G35" s="34"/>
      <c r="H35" s="34"/>
      <c r="I35" s="114">
        <v>0.21</v>
      </c>
      <c r="J35" s="113">
        <f>0</f>
        <v>0</v>
      </c>
      <c r="K35" s="34"/>
      <c r="L35" s="10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1" t="s">
        <v>45</v>
      </c>
      <c r="F36" s="113">
        <f>ROUND((SUM(BH88:BH138)),  2)</f>
        <v>0</v>
      </c>
      <c r="G36" s="34"/>
      <c r="H36" s="34"/>
      <c r="I36" s="114">
        <v>0.12</v>
      </c>
      <c r="J36" s="113">
        <f>0</f>
        <v>0</v>
      </c>
      <c r="K36" s="34"/>
      <c r="L36" s="10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1" t="s">
        <v>46</v>
      </c>
      <c r="F37" s="113">
        <f>ROUND((SUM(BI88:BI138)),  2)</f>
        <v>0</v>
      </c>
      <c r="G37" s="34"/>
      <c r="H37" s="34"/>
      <c r="I37" s="114">
        <v>0</v>
      </c>
      <c r="J37" s="113">
        <f>0</f>
        <v>0</v>
      </c>
      <c r="K37" s="34"/>
      <c r="L37" s="10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17"/>
      <c r="J39" s="120">
        <f>SUM(J30:J37)</f>
        <v>0</v>
      </c>
      <c r="K39" s="121"/>
      <c r="L39" s="10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0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0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1" t="str">
        <f>E7</f>
        <v>UMT Kutná Hora</v>
      </c>
      <c r="F48" s="352"/>
      <c r="G48" s="352"/>
      <c r="H48" s="352"/>
      <c r="I48" s="36"/>
      <c r="J48" s="36"/>
      <c r="K48" s="36"/>
      <c r="L48" s="10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83</v>
      </c>
      <c r="D49" s="36"/>
      <c r="E49" s="36"/>
      <c r="F49" s="36"/>
      <c r="G49" s="36"/>
      <c r="H49" s="36"/>
      <c r="I49" s="36"/>
      <c r="J49" s="36"/>
      <c r="K49" s="36"/>
      <c r="L49" s="10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3" t="str">
        <f>E9</f>
        <v>01 - STAVEBNÍ ČÁST</v>
      </c>
      <c r="F50" s="353"/>
      <c r="G50" s="353"/>
      <c r="H50" s="353"/>
      <c r="I50" s="36"/>
      <c r="J50" s="36"/>
      <c r="K50" s="36"/>
      <c r="L50" s="10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23. 9. 2024</v>
      </c>
      <c r="K52" s="36"/>
      <c r="L52" s="10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INPROPO s.r.o.</v>
      </c>
      <c r="K54" s="36"/>
      <c r="L54" s="10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INPROPO s.r.o.</v>
      </c>
      <c r="K55" s="36"/>
      <c r="L55" s="10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26" t="s">
        <v>86</v>
      </c>
      <c r="D57" s="127"/>
      <c r="E57" s="127"/>
      <c r="F57" s="127"/>
      <c r="G57" s="127"/>
      <c r="H57" s="127"/>
      <c r="I57" s="127"/>
      <c r="J57" s="128" t="s">
        <v>87</v>
      </c>
      <c r="K57" s="127"/>
      <c r="L57" s="10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29" t="s">
        <v>69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0"/>
      <c r="C60" s="131"/>
      <c r="D60" s="132" t="s">
        <v>89</v>
      </c>
      <c r="E60" s="133"/>
      <c r="F60" s="133"/>
      <c r="G60" s="133"/>
      <c r="H60" s="133"/>
      <c r="I60" s="133"/>
      <c r="J60" s="134">
        <f>J89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90</v>
      </c>
      <c r="E61" s="139"/>
      <c r="F61" s="139"/>
      <c r="G61" s="139"/>
      <c r="H61" s="139"/>
      <c r="I61" s="139"/>
      <c r="J61" s="140">
        <f>J90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91</v>
      </c>
      <c r="E62" s="139"/>
      <c r="F62" s="139"/>
      <c r="G62" s="139"/>
      <c r="H62" s="139"/>
      <c r="I62" s="139"/>
      <c r="J62" s="140">
        <f>J97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92</v>
      </c>
      <c r="E63" s="139"/>
      <c r="F63" s="139"/>
      <c r="G63" s="139"/>
      <c r="H63" s="139"/>
      <c r="I63" s="139"/>
      <c r="J63" s="140">
        <f>J104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93</v>
      </c>
      <c r="E64" s="139"/>
      <c r="F64" s="139"/>
      <c r="G64" s="139"/>
      <c r="H64" s="139"/>
      <c r="I64" s="139"/>
      <c r="J64" s="140">
        <f>J112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94</v>
      </c>
      <c r="E65" s="139"/>
      <c r="F65" s="139"/>
      <c r="G65" s="139"/>
      <c r="H65" s="139"/>
      <c r="I65" s="139"/>
      <c r="J65" s="140">
        <f>J126</f>
        <v>0</v>
      </c>
      <c r="K65" s="137"/>
      <c r="L65" s="141"/>
    </row>
    <row r="66" spans="1:31" s="9" customFormat="1" ht="24.95" customHeight="1">
      <c r="B66" s="130"/>
      <c r="C66" s="131"/>
      <c r="D66" s="132" t="s">
        <v>95</v>
      </c>
      <c r="E66" s="133"/>
      <c r="F66" s="133"/>
      <c r="G66" s="133"/>
      <c r="H66" s="133"/>
      <c r="I66" s="133"/>
      <c r="J66" s="134">
        <f>J130</f>
        <v>0</v>
      </c>
      <c r="K66" s="131"/>
      <c r="L66" s="135"/>
    </row>
    <row r="67" spans="1:31" s="10" customFormat="1" ht="19.899999999999999" customHeight="1">
      <c r="B67" s="136"/>
      <c r="C67" s="137"/>
      <c r="D67" s="138" t="s">
        <v>96</v>
      </c>
      <c r="E67" s="139"/>
      <c r="F67" s="139"/>
      <c r="G67" s="139"/>
      <c r="H67" s="139"/>
      <c r="I67" s="139"/>
      <c r="J67" s="140">
        <f>J131</f>
        <v>0</v>
      </c>
      <c r="K67" s="137"/>
      <c r="L67" s="141"/>
    </row>
    <row r="68" spans="1:31" s="10" customFormat="1" ht="19.899999999999999" customHeight="1">
      <c r="B68" s="136"/>
      <c r="C68" s="137"/>
      <c r="D68" s="138" t="s">
        <v>97</v>
      </c>
      <c r="E68" s="139"/>
      <c r="F68" s="139"/>
      <c r="G68" s="139"/>
      <c r="H68" s="139"/>
      <c r="I68" s="139"/>
      <c r="J68" s="140">
        <f>J135</f>
        <v>0</v>
      </c>
      <c r="K68" s="137"/>
      <c r="L68" s="141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98</v>
      </c>
      <c r="D75" s="36"/>
      <c r="E75" s="36"/>
      <c r="F75" s="36"/>
      <c r="G75" s="36"/>
      <c r="H75" s="36"/>
      <c r="I75" s="36"/>
      <c r="J75" s="36"/>
      <c r="K75" s="36"/>
      <c r="L75" s="10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51" t="str">
        <f>E7</f>
        <v>UMT Kutná Hora</v>
      </c>
      <c r="F78" s="352"/>
      <c r="G78" s="352"/>
      <c r="H78" s="352"/>
      <c r="I78" s="36"/>
      <c r="J78" s="36"/>
      <c r="K78" s="36"/>
      <c r="L78" s="10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83</v>
      </c>
      <c r="D79" s="36"/>
      <c r="E79" s="36"/>
      <c r="F79" s="36"/>
      <c r="G79" s="36"/>
      <c r="H79" s="36"/>
      <c r="I79" s="36"/>
      <c r="J79" s="36"/>
      <c r="K79" s="36"/>
      <c r="L79" s="10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23" t="str">
        <f>E9</f>
        <v>01 - STAVEBNÍ ČÁST</v>
      </c>
      <c r="F80" s="353"/>
      <c r="G80" s="353"/>
      <c r="H80" s="353"/>
      <c r="I80" s="36"/>
      <c r="J80" s="36"/>
      <c r="K80" s="36"/>
      <c r="L80" s="10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 xml:space="preserve"> </v>
      </c>
      <c r="G82" s="36"/>
      <c r="H82" s="36"/>
      <c r="I82" s="29" t="s">
        <v>23</v>
      </c>
      <c r="J82" s="59" t="str">
        <f>IF(J12="","",J12)</f>
        <v>23. 9. 2024</v>
      </c>
      <c r="K82" s="36"/>
      <c r="L82" s="10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6"/>
      <c r="E84" s="36"/>
      <c r="F84" s="27" t="str">
        <f>E15</f>
        <v xml:space="preserve"> </v>
      </c>
      <c r="G84" s="36"/>
      <c r="H84" s="36"/>
      <c r="I84" s="29" t="s">
        <v>30</v>
      </c>
      <c r="J84" s="32" t="str">
        <f>E21</f>
        <v>INPROPO s.r.o.</v>
      </c>
      <c r="K84" s="36"/>
      <c r="L84" s="10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28</v>
      </c>
      <c r="D85" s="36"/>
      <c r="E85" s="36"/>
      <c r="F85" s="27" t="str">
        <f>IF(E18="","",E18)</f>
        <v>Vyplň údaj</v>
      </c>
      <c r="G85" s="36"/>
      <c r="H85" s="36"/>
      <c r="I85" s="29" t="s">
        <v>34</v>
      </c>
      <c r="J85" s="32" t="str">
        <f>E24</f>
        <v>INPROPO s.r.o.</v>
      </c>
      <c r="K85" s="36"/>
      <c r="L85" s="10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2"/>
      <c r="B87" s="143"/>
      <c r="C87" s="144" t="s">
        <v>99</v>
      </c>
      <c r="D87" s="145" t="s">
        <v>56</v>
      </c>
      <c r="E87" s="145" t="s">
        <v>52</v>
      </c>
      <c r="F87" s="145" t="s">
        <v>53</v>
      </c>
      <c r="G87" s="145" t="s">
        <v>100</v>
      </c>
      <c r="H87" s="145" t="s">
        <v>101</v>
      </c>
      <c r="I87" s="145" t="s">
        <v>102</v>
      </c>
      <c r="J87" s="146" t="s">
        <v>87</v>
      </c>
      <c r="K87" s="147" t="s">
        <v>103</v>
      </c>
      <c r="L87" s="148"/>
      <c r="M87" s="68" t="s">
        <v>19</v>
      </c>
      <c r="N87" s="69" t="s">
        <v>41</v>
      </c>
      <c r="O87" s="69" t="s">
        <v>104</v>
      </c>
      <c r="P87" s="69" t="s">
        <v>105</v>
      </c>
      <c r="Q87" s="69" t="s">
        <v>106</v>
      </c>
      <c r="R87" s="69" t="s">
        <v>107</v>
      </c>
      <c r="S87" s="69" t="s">
        <v>108</v>
      </c>
      <c r="T87" s="70" t="s">
        <v>109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</row>
    <row r="88" spans="1:65" s="2" customFormat="1" ht="22.9" customHeight="1">
      <c r="A88" s="34"/>
      <c r="B88" s="35"/>
      <c r="C88" s="75" t="s">
        <v>110</v>
      </c>
      <c r="D88" s="36"/>
      <c r="E88" s="36"/>
      <c r="F88" s="36"/>
      <c r="G88" s="36"/>
      <c r="H88" s="36"/>
      <c r="I88" s="36"/>
      <c r="J88" s="149">
        <f>BK88</f>
        <v>0</v>
      </c>
      <c r="K88" s="36"/>
      <c r="L88" s="39"/>
      <c r="M88" s="71"/>
      <c r="N88" s="150"/>
      <c r="O88" s="72"/>
      <c r="P88" s="151">
        <f>P89+P130</f>
        <v>0</v>
      </c>
      <c r="Q88" s="72"/>
      <c r="R88" s="151">
        <f>R89+R130</f>
        <v>260.23915999999997</v>
      </c>
      <c r="S88" s="72"/>
      <c r="T88" s="152">
        <f>T89+T130</f>
        <v>293.83600000000001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70</v>
      </c>
      <c r="AU88" s="17" t="s">
        <v>88</v>
      </c>
      <c r="BK88" s="153">
        <f>BK89+BK130</f>
        <v>0</v>
      </c>
    </row>
    <row r="89" spans="1:65" s="12" customFormat="1" ht="25.9" customHeight="1">
      <c r="B89" s="154"/>
      <c r="C89" s="155"/>
      <c r="D89" s="156" t="s">
        <v>70</v>
      </c>
      <c r="E89" s="157" t="s">
        <v>111</v>
      </c>
      <c r="F89" s="157" t="s">
        <v>112</v>
      </c>
      <c r="G89" s="155"/>
      <c r="H89" s="155"/>
      <c r="I89" s="158"/>
      <c r="J89" s="159">
        <f>BK89</f>
        <v>0</v>
      </c>
      <c r="K89" s="155"/>
      <c r="L89" s="160"/>
      <c r="M89" s="161"/>
      <c r="N89" s="162"/>
      <c r="O89" s="162"/>
      <c r="P89" s="163">
        <f>P90+P97+P104+P112+P126</f>
        <v>0</v>
      </c>
      <c r="Q89" s="162"/>
      <c r="R89" s="163">
        <f>R90+R97+R104+R112+R126</f>
        <v>260.23915999999997</v>
      </c>
      <c r="S89" s="162"/>
      <c r="T89" s="164">
        <f>T90+T97+T104+T112+T126</f>
        <v>293.83600000000001</v>
      </c>
      <c r="AR89" s="165" t="s">
        <v>79</v>
      </c>
      <c r="AT89" s="166" t="s">
        <v>70</v>
      </c>
      <c r="AU89" s="166" t="s">
        <v>71</v>
      </c>
      <c r="AY89" s="165" t="s">
        <v>113</v>
      </c>
      <c r="BK89" s="167">
        <f>BK90+BK97+BK104+BK112+BK126</f>
        <v>0</v>
      </c>
    </row>
    <row r="90" spans="1:65" s="12" customFormat="1" ht="22.9" customHeight="1">
      <c r="B90" s="154"/>
      <c r="C90" s="155"/>
      <c r="D90" s="156" t="s">
        <v>70</v>
      </c>
      <c r="E90" s="168" t="s">
        <v>79</v>
      </c>
      <c r="F90" s="168" t="s">
        <v>114</v>
      </c>
      <c r="G90" s="155"/>
      <c r="H90" s="155"/>
      <c r="I90" s="158"/>
      <c r="J90" s="169">
        <f>BK90</f>
        <v>0</v>
      </c>
      <c r="K90" s="155"/>
      <c r="L90" s="160"/>
      <c r="M90" s="161"/>
      <c r="N90" s="162"/>
      <c r="O90" s="162"/>
      <c r="P90" s="163">
        <f>SUM(P91:P96)</f>
        <v>0</v>
      </c>
      <c r="Q90" s="162"/>
      <c r="R90" s="163">
        <f>SUM(R91:R96)</f>
        <v>0</v>
      </c>
      <c r="S90" s="162"/>
      <c r="T90" s="164">
        <f>SUM(T91:T96)</f>
        <v>263.73599999999999</v>
      </c>
      <c r="AR90" s="165" t="s">
        <v>79</v>
      </c>
      <c r="AT90" s="166" t="s">
        <v>70</v>
      </c>
      <c r="AU90" s="166" t="s">
        <v>79</v>
      </c>
      <c r="AY90" s="165" t="s">
        <v>113</v>
      </c>
      <c r="BK90" s="167">
        <f>SUM(BK91:BK96)</f>
        <v>0</v>
      </c>
    </row>
    <row r="91" spans="1:65" s="2" customFormat="1" ht="24.2" customHeight="1">
      <c r="A91" s="34"/>
      <c r="B91" s="35"/>
      <c r="C91" s="170" t="s">
        <v>79</v>
      </c>
      <c r="D91" s="170" t="s">
        <v>115</v>
      </c>
      <c r="E91" s="171" t="s">
        <v>116</v>
      </c>
      <c r="F91" s="172" t="s">
        <v>117</v>
      </c>
      <c r="G91" s="173" t="s">
        <v>118</v>
      </c>
      <c r="H91" s="174">
        <v>7128</v>
      </c>
      <c r="I91" s="175"/>
      <c r="J91" s="176">
        <f>ROUND(I91*H91,2)</f>
        <v>0</v>
      </c>
      <c r="K91" s="177"/>
      <c r="L91" s="39"/>
      <c r="M91" s="178" t="s">
        <v>19</v>
      </c>
      <c r="N91" s="179" t="s">
        <v>42</v>
      </c>
      <c r="O91" s="64"/>
      <c r="P91" s="180">
        <f>O91*H91</f>
        <v>0</v>
      </c>
      <c r="Q91" s="180">
        <v>0</v>
      </c>
      <c r="R91" s="180">
        <f>Q91*H91</f>
        <v>0</v>
      </c>
      <c r="S91" s="180">
        <v>3.6999999999999998E-2</v>
      </c>
      <c r="T91" s="181">
        <f>S91*H91</f>
        <v>263.73599999999999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2" t="s">
        <v>119</v>
      </c>
      <c r="AT91" s="182" t="s">
        <v>115</v>
      </c>
      <c r="AU91" s="182" t="s">
        <v>81</v>
      </c>
      <c r="AY91" s="17" t="s">
        <v>113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7" t="s">
        <v>79</v>
      </c>
      <c r="BK91" s="183">
        <f>ROUND(I91*H91,2)</f>
        <v>0</v>
      </c>
      <c r="BL91" s="17" t="s">
        <v>119</v>
      </c>
      <c r="BM91" s="182" t="s">
        <v>120</v>
      </c>
    </row>
    <row r="92" spans="1:65" s="2" customFormat="1" ht="19.5">
      <c r="A92" s="34"/>
      <c r="B92" s="35"/>
      <c r="C92" s="36"/>
      <c r="D92" s="184" t="s">
        <v>121</v>
      </c>
      <c r="E92" s="36"/>
      <c r="F92" s="185" t="s">
        <v>122</v>
      </c>
      <c r="G92" s="36"/>
      <c r="H92" s="36"/>
      <c r="I92" s="186"/>
      <c r="J92" s="36"/>
      <c r="K92" s="36"/>
      <c r="L92" s="39"/>
      <c r="M92" s="187"/>
      <c r="N92" s="188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121</v>
      </c>
      <c r="AU92" s="17" t="s">
        <v>81</v>
      </c>
    </row>
    <row r="93" spans="1:65" s="2" customFormat="1" ht="11.25">
      <c r="A93" s="34"/>
      <c r="B93" s="35"/>
      <c r="C93" s="36"/>
      <c r="D93" s="189" t="s">
        <v>123</v>
      </c>
      <c r="E93" s="36"/>
      <c r="F93" s="190" t="s">
        <v>124</v>
      </c>
      <c r="G93" s="36"/>
      <c r="H93" s="36"/>
      <c r="I93" s="186"/>
      <c r="J93" s="36"/>
      <c r="K93" s="36"/>
      <c r="L93" s="39"/>
      <c r="M93" s="187"/>
      <c r="N93" s="188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123</v>
      </c>
      <c r="AU93" s="17" t="s">
        <v>81</v>
      </c>
    </row>
    <row r="94" spans="1:65" s="2" customFormat="1" ht="24.2" customHeight="1">
      <c r="A94" s="34"/>
      <c r="B94" s="35"/>
      <c r="C94" s="170" t="s">
        <v>81</v>
      </c>
      <c r="D94" s="170" t="s">
        <v>115</v>
      </c>
      <c r="E94" s="171" t="s">
        <v>125</v>
      </c>
      <c r="F94" s="172" t="s">
        <v>126</v>
      </c>
      <c r="G94" s="173" t="s">
        <v>118</v>
      </c>
      <c r="H94" s="174">
        <v>7128</v>
      </c>
      <c r="I94" s="175"/>
      <c r="J94" s="176">
        <f>ROUND(I94*H94,2)</f>
        <v>0</v>
      </c>
      <c r="K94" s="177"/>
      <c r="L94" s="39"/>
      <c r="M94" s="178" t="s">
        <v>19</v>
      </c>
      <c r="N94" s="179" t="s">
        <v>42</v>
      </c>
      <c r="O94" s="64"/>
      <c r="P94" s="180">
        <f>O94*H94</f>
        <v>0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2" t="s">
        <v>119</v>
      </c>
      <c r="AT94" s="182" t="s">
        <v>115</v>
      </c>
      <c r="AU94" s="182" t="s">
        <v>81</v>
      </c>
      <c r="AY94" s="17" t="s">
        <v>113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7" t="s">
        <v>79</v>
      </c>
      <c r="BK94" s="183">
        <f>ROUND(I94*H94,2)</f>
        <v>0</v>
      </c>
      <c r="BL94" s="17" t="s">
        <v>119</v>
      </c>
      <c r="BM94" s="182" t="s">
        <v>127</v>
      </c>
    </row>
    <row r="95" spans="1:65" s="2" customFormat="1" ht="19.5">
      <c r="A95" s="34"/>
      <c r="B95" s="35"/>
      <c r="C95" s="36"/>
      <c r="D95" s="184" t="s">
        <v>121</v>
      </c>
      <c r="E95" s="36"/>
      <c r="F95" s="185" t="s">
        <v>128</v>
      </c>
      <c r="G95" s="36"/>
      <c r="H95" s="36"/>
      <c r="I95" s="186"/>
      <c r="J95" s="36"/>
      <c r="K95" s="36"/>
      <c r="L95" s="39"/>
      <c r="M95" s="187"/>
      <c r="N95" s="188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121</v>
      </c>
      <c r="AU95" s="17" t="s">
        <v>81</v>
      </c>
    </row>
    <row r="96" spans="1:65" s="2" customFormat="1" ht="11.25">
      <c r="A96" s="34"/>
      <c r="B96" s="35"/>
      <c r="C96" s="36"/>
      <c r="D96" s="189" t="s">
        <v>123</v>
      </c>
      <c r="E96" s="36"/>
      <c r="F96" s="190" t="s">
        <v>129</v>
      </c>
      <c r="G96" s="36"/>
      <c r="H96" s="36"/>
      <c r="I96" s="186"/>
      <c r="J96" s="36"/>
      <c r="K96" s="36"/>
      <c r="L96" s="39"/>
      <c r="M96" s="187"/>
      <c r="N96" s="188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123</v>
      </c>
      <c r="AU96" s="17" t="s">
        <v>81</v>
      </c>
    </row>
    <row r="97" spans="1:65" s="12" customFormat="1" ht="22.9" customHeight="1">
      <c r="B97" s="154"/>
      <c r="C97" s="155"/>
      <c r="D97" s="156" t="s">
        <v>70</v>
      </c>
      <c r="E97" s="168" t="s">
        <v>130</v>
      </c>
      <c r="F97" s="168" t="s">
        <v>131</v>
      </c>
      <c r="G97" s="155"/>
      <c r="H97" s="155"/>
      <c r="I97" s="158"/>
      <c r="J97" s="169">
        <f>BK97</f>
        <v>0</v>
      </c>
      <c r="K97" s="155"/>
      <c r="L97" s="160"/>
      <c r="M97" s="161"/>
      <c r="N97" s="162"/>
      <c r="O97" s="162"/>
      <c r="P97" s="163">
        <f>SUM(P98:P103)</f>
        <v>0</v>
      </c>
      <c r="Q97" s="162"/>
      <c r="R97" s="163">
        <f>SUM(R98:R103)</f>
        <v>259.78616</v>
      </c>
      <c r="S97" s="162"/>
      <c r="T97" s="164">
        <f>SUM(T98:T103)</f>
        <v>0</v>
      </c>
      <c r="AR97" s="165" t="s">
        <v>79</v>
      </c>
      <c r="AT97" s="166" t="s">
        <v>70</v>
      </c>
      <c r="AU97" s="166" t="s">
        <v>79</v>
      </c>
      <c r="AY97" s="165" t="s">
        <v>113</v>
      </c>
      <c r="BK97" s="167">
        <f>SUM(BK98:BK103)</f>
        <v>0</v>
      </c>
    </row>
    <row r="98" spans="1:65" s="2" customFormat="1" ht="33" customHeight="1">
      <c r="A98" s="34"/>
      <c r="B98" s="35"/>
      <c r="C98" s="170" t="s">
        <v>132</v>
      </c>
      <c r="D98" s="170" t="s">
        <v>115</v>
      </c>
      <c r="E98" s="171" t="s">
        <v>133</v>
      </c>
      <c r="F98" s="172" t="s">
        <v>134</v>
      </c>
      <c r="G98" s="173" t="s">
        <v>118</v>
      </c>
      <c r="H98" s="174">
        <v>7128</v>
      </c>
      <c r="I98" s="175"/>
      <c r="J98" s="176">
        <f>ROUND(I98*H98,2)</f>
        <v>0</v>
      </c>
      <c r="K98" s="177"/>
      <c r="L98" s="39"/>
      <c r="M98" s="178" t="s">
        <v>19</v>
      </c>
      <c r="N98" s="179" t="s">
        <v>42</v>
      </c>
      <c r="O98" s="64"/>
      <c r="P98" s="180">
        <f>O98*H98</f>
        <v>0</v>
      </c>
      <c r="Q98" s="180">
        <v>3.6400000000000002E-2</v>
      </c>
      <c r="R98" s="180">
        <f>Q98*H98</f>
        <v>259.45920000000001</v>
      </c>
      <c r="S98" s="180">
        <v>0</v>
      </c>
      <c r="T98" s="18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2" t="s">
        <v>119</v>
      </c>
      <c r="AT98" s="182" t="s">
        <v>115</v>
      </c>
      <c r="AU98" s="182" t="s">
        <v>81</v>
      </c>
      <c r="AY98" s="17" t="s">
        <v>113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7" t="s">
        <v>79</v>
      </c>
      <c r="BK98" s="183">
        <f>ROUND(I98*H98,2)</f>
        <v>0</v>
      </c>
      <c r="BL98" s="17" t="s">
        <v>119</v>
      </c>
      <c r="BM98" s="182" t="s">
        <v>135</v>
      </c>
    </row>
    <row r="99" spans="1:65" s="2" customFormat="1" ht="29.25">
      <c r="A99" s="34"/>
      <c r="B99" s="35"/>
      <c r="C99" s="36"/>
      <c r="D99" s="184" t="s">
        <v>121</v>
      </c>
      <c r="E99" s="36"/>
      <c r="F99" s="185" t="s">
        <v>136</v>
      </c>
      <c r="G99" s="36"/>
      <c r="H99" s="36"/>
      <c r="I99" s="186"/>
      <c r="J99" s="36"/>
      <c r="K99" s="36"/>
      <c r="L99" s="39"/>
      <c r="M99" s="187"/>
      <c r="N99" s="188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121</v>
      </c>
      <c r="AU99" s="17" t="s">
        <v>81</v>
      </c>
    </row>
    <row r="100" spans="1:65" s="2" customFormat="1" ht="11.25">
      <c r="A100" s="34"/>
      <c r="B100" s="35"/>
      <c r="C100" s="36"/>
      <c r="D100" s="189" t="s">
        <v>123</v>
      </c>
      <c r="E100" s="36"/>
      <c r="F100" s="190" t="s">
        <v>137</v>
      </c>
      <c r="G100" s="36"/>
      <c r="H100" s="36"/>
      <c r="I100" s="186"/>
      <c r="J100" s="36"/>
      <c r="K100" s="36"/>
      <c r="L100" s="39"/>
      <c r="M100" s="187"/>
      <c r="N100" s="188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123</v>
      </c>
      <c r="AU100" s="17" t="s">
        <v>81</v>
      </c>
    </row>
    <row r="101" spans="1:65" s="2" customFormat="1" ht="24.2" customHeight="1">
      <c r="A101" s="34"/>
      <c r="B101" s="35"/>
      <c r="C101" s="170" t="s">
        <v>119</v>
      </c>
      <c r="D101" s="170" t="s">
        <v>115</v>
      </c>
      <c r="E101" s="171" t="s">
        <v>138</v>
      </c>
      <c r="F101" s="172" t="s">
        <v>139</v>
      </c>
      <c r="G101" s="173" t="s">
        <v>140</v>
      </c>
      <c r="H101" s="174">
        <v>536</v>
      </c>
      <c r="I101" s="175"/>
      <c r="J101" s="176">
        <f>ROUND(I101*H101,2)</f>
        <v>0</v>
      </c>
      <c r="K101" s="177"/>
      <c r="L101" s="39"/>
      <c r="M101" s="178" t="s">
        <v>19</v>
      </c>
      <c r="N101" s="179" t="s">
        <v>42</v>
      </c>
      <c r="O101" s="64"/>
      <c r="P101" s="180">
        <f>O101*H101</f>
        <v>0</v>
      </c>
      <c r="Q101" s="180">
        <v>6.0999999999999997E-4</v>
      </c>
      <c r="R101" s="180">
        <f>Q101*H101</f>
        <v>0.32695999999999997</v>
      </c>
      <c r="S101" s="180">
        <v>0</v>
      </c>
      <c r="T101" s="181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2" t="s">
        <v>119</v>
      </c>
      <c r="AT101" s="182" t="s">
        <v>115</v>
      </c>
      <c r="AU101" s="182" t="s">
        <v>81</v>
      </c>
      <c r="AY101" s="17" t="s">
        <v>113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7" t="s">
        <v>79</v>
      </c>
      <c r="BK101" s="183">
        <f>ROUND(I101*H101,2)</f>
        <v>0</v>
      </c>
      <c r="BL101" s="17" t="s">
        <v>119</v>
      </c>
      <c r="BM101" s="182" t="s">
        <v>141</v>
      </c>
    </row>
    <row r="102" spans="1:65" s="2" customFormat="1" ht="19.5">
      <c r="A102" s="34"/>
      <c r="B102" s="35"/>
      <c r="C102" s="36"/>
      <c r="D102" s="184" t="s">
        <v>121</v>
      </c>
      <c r="E102" s="36"/>
      <c r="F102" s="185" t="s">
        <v>142</v>
      </c>
      <c r="G102" s="36"/>
      <c r="H102" s="36"/>
      <c r="I102" s="186"/>
      <c r="J102" s="36"/>
      <c r="K102" s="36"/>
      <c r="L102" s="39"/>
      <c r="M102" s="187"/>
      <c r="N102" s="188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121</v>
      </c>
      <c r="AU102" s="17" t="s">
        <v>81</v>
      </c>
    </row>
    <row r="103" spans="1:65" s="2" customFormat="1" ht="11.25">
      <c r="A103" s="34"/>
      <c r="B103" s="35"/>
      <c r="C103" s="36"/>
      <c r="D103" s="189" t="s">
        <v>123</v>
      </c>
      <c r="E103" s="36"/>
      <c r="F103" s="190" t="s">
        <v>143</v>
      </c>
      <c r="G103" s="36"/>
      <c r="H103" s="36"/>
      <c r="I103" s="186"/>
      <c r="J103" s="36"/>
      <c r="K103" s="36"/>
      <c r="L103" s="39"/>
      <c r="M103" s="187"/>
      <c r="N103" s="188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123</v>
      </c>
      <c r="AU103" s="17" t="s">
        <v>81</v>
      </c>
    </row>
    <row r="104" spans="1:65" s="12" customFormat="1" ht="22.9" customHeight="1">
      <c r="B104" s="154"/>
      <c r="C104" s="155"/>
      <c r="D104" s="156" t="s">
        <v>70</v>
      </c>
      <c r="E104" s="168" t="s">
        <v>144</v>
      </c>
      <c r="F104" s="168" t="s">
        <v>145</v>
      </c>
      <c r="G104" s="155"/>
      <c r="H104" s="155"/>
      <c r="I104" s="158"/>
      <c r="J104" s="169">
        <f>BK104</f>
        <v>0</v>
      </c>
      <c r="K104" s="155"/>
      <c r="L104" s="160"/>
      <c r="M104" s="161"/>
      <c r="N104" s="162"/>
      <c r="O104" s="162"/>
      <c r="P104" s="163">
        <f>SUM(P105:P111)</f>
        <v>0</v>
      </c>
      <c r="Q104" s="162"/>
      <c r="R104" s="163">
        <f>SUM(R105:R111)</f>
        <v>0.45300000000000001</v>
      </c>
      <c r="S104" s="162"/>
      <c r="T104" s="164">
        <f>SUM(T105:T111)</f>
        <v>30.099999999999998</v>
      </c>
      <c r="AR104" s="165" t="s">
        <v>79</v>
      </c>
      <c r="AT104" s="166" t="s">
        <v>70</v>
      </c>
      <c r="AU104" s="166" t="s">
        <v>79</v>
      </c>
      <c r="AY104" s="165" t="s">
        <v>113</v>
      </c>
      <c r="BK104" s="167">
        <f>SUM(BK105:BK111)</f>
        <v>0</v>
      </c>
    </row>
    <row r="105" spans="1:65" s="2" customFormat="1" ht="16.5" customHeight="1">
      <c r="A105" s="34"/>
      <c r="B105" s="35"/>
      <c r="C105" s="170" t="s">
        <v>130</v>
      </c>
      <c r="D105" s="170" t="s">
        <v>115</v>
      </c>
      <c r="E105" s="171" t="s">
        <v>146</v>
      </c>
      <c r="F105" s="172" t="s">
        <v>147</v>
      </c>
      <c r="G105" s="173" t="s">
        <v>140</v>
      </c>
      <c r="H105" s="174">
        <v>350</v>
      </c>
      <c r="I105" s="175"/>
      <c r="J105" s="176">
        <f>ROUND(I105*H105,2)</f>
        <v>0</v>
      </c>
      <c r="K105" s="177"/>
      <c r="L105" s="39"/>
      <c r="M105" s="178" t="s">
        <v>19</v>
      </c>
      <c r="N105" s="179" t="s">
        <v>42</v>
      </c>
      <c r="O105" s="64"/>
      <c r="P105" s="180">
        <f>O105*H105</f>
        <v>0</v>
      </c>
      <c r="Q105" s="180">
        <v>0</v>
      </c>
      <c r="R105" s="180">
        <f>Q105*H105</f>
        <v>0</v>
      </c>
      <c r="S105" s="180">
        <v>8.5999999999999993E-2</v>
      </c>
      <c r="T105" s="181">
        <f>S105*H105</f>
        <v>30.099999999999998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2" t="s">
        <v>119</v>
      </c>
      <c r="AT105" s="182" t="s">
        <v>115</v>
      </c>
      <c r="AU105" s="182" t="s">
        <v>81</v>
      </c>
      <c r="AY105" s="17" t="s">
        <v>113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7" t="s">
        <v>79</v>
      </c>
      <c r="BK105" s="183">
        <f>ROUND(I105*H105,2)</f>
        <v>0</v>
      </c>
      <c r="BL105" s="17" t="s">
        <v>119</v>
      </c>
      <c r="BM105" s="182" t="s">
        <v>148</v>
      </c>
    </row>
    <row r="106" spans="1:65" s="2" customFormat="1" ht="29.25">
      <c r="A106" s="34"/>
      <c r="B106" s="35"/>
      <c r="C106" s="36"/>
      <c r="D106" s="184" t="s">
        <v>121</v>
      </c>
      <c r="E106" s="36"/>
      <c r="F106" s="185" t="s">
        <v>149</v>
      </c>
      <c r="G106" s="36"/>
      <c r="H106" s="36"/>
      <c r="I106" s="186"/>
      <c r="J106" s="36"/>
      <c r="K106" s="36"/>
      <c r="L106" s="39"/>
      <c r="M106" s="187"/>
      <c r="N106" s="188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121</v>
      </c>
      <c r="AU106" s="17" t="s">
        <v>81</v>
      </c>
    </row>
    <row r="107" spans="1:65" s="2" customFormat="1" ht="11.25">
      <c r="A107" s="34"/>
      <c r="B107" s="35"/>
      <c r="C107" s="36"/>
      <c r="D107" s="189" t="s">
        <v>123</v>
      </c>
      <c r="E107" s="36"/>
      <c r="F107" s="190" t="s">
        <v>150</v>
      </c>
      <c r="G107" s="36"/>
      <c r="H107" s="36"/>
      <c r="I107" s="186"/>
      <c r="J107" s="36"/>
      <c r="K107" s="36"/>
      <c r="L107" s="39"/>
      <c r="M107" s="187"/>
      <c r="N107" s="188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123</v>
      </c>
      <c r="AU107" s="17" t="s">
        <v>81</v>
      </c>
    </row>
    <row r="108" spans="1:65" s="13" customFormat="1" ht="11.25">
      <c r="B108" s="191"/>
      <c r="C108" s="192"/>
      <c r="D108" s="184" t="s">
        <v>151</v>
      </c>
      <c r="E108" s="193" t="s">
        <v>19</v>
      </c>
      <c r="F108" s="194" t="s">
        <v>152</v>
      </c>
      <c r="G108" s="192"/>
      <c r="H108" s="195">
        <v>350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151</v>
      </c>
      <c r="AU108" s="201" t="s">
        <v>81</v>
      </c>
      <c r="AV108" s="13" t="s">
        <v>81</v>
      </c>
      <c r="AW108" s="13" t="s">
        <v>33</v>
      </c>
      <c r="AX108" s="13" t="s">
        <v>79</v>
      </c>
      <c r="AY108" s="201" t="s">
        <v>113</v>
      </c>
    </row>
    <row r="109" spans="1:65" s="2" customFormat="1" ht="16.5" customHeight="1">
      <c r="A109" s="34"/>
      <c r="B109" s="35"/>
      <c r="C109" s="202" t="s">
        <v>153</v>
      </c>
      <c r="D109" s="202" t="s">
        <v>154</v>
      </c>
      <c r="E109" s="203" t="s">
        <v>155</v>
      </c>
      <c r="F109" s="204" t="s">
        <v>156</v>
      </c>
      <c r="G109" s="205" t="s">
        <v>140</v>
      </c>
      <c r="H109" s="206">
        <v>150</v>
      </c>
      <c r="I109" s="207"/>
      <c r="J109" s="208">
        <f>ROUND(I109*H109,2)</f>
        <v>0</v>
      </c>
      <c r="K109" s="209"/>
      <c r="L109" s="210"/>
      <c r="M109" s="211" t="s">
        <v>19</v>
      </c>
      <c r="N109" s="212" t="s">
        <v>42</v>
      </c>
      <c r="O109" s="64"/>
      <c r="P109" s="180">
        <f>O109*H109</f>
        <v>0</v>
      </c>
      <c r="Q109" s="180">
        <v>3.0200000000000001E-3</v>
      </c>
      <c r="R109" s="180">
        <f>Q109*H109</f>
        <v>0.45300000000000001</v>
      </c>
      <c r="S109" s="180">
        <v>0</v>
      </c>
      <c r="T109" s="18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2" t="s">
        <v>157</v>
      </c>
      <c r="AT109" s="182" t="s">
        <v>154</v>
      </c>
      <c r="AU109" s="182" t="s">
        <v>81</v>
      </c>
      <c r="AY109" s="17" t="s">
        <v>113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7" t="s">
        <v>79</v>
      </c>
      <c r="BK109" s="183">
        <f>ROUND(I109*H109,2)</f>
        <v>0</v>
      </c>
      <c r="BL109" s="17" t="s">
        <v>119</v>
      </c>
      <c r="BM109" s="182" t="s">
        <v>158</v>
      </c>
    </row>
    <row r="110" spans="1:65" s="2" customFormat="1" ht="11.25">
      <c r="A110" s="34"/>
      <c r="B110" s="35"/>
      <c r="C110" s="36"/>
      <c r="D110" s="184" t="s">
        <v>121</v>
      </c>
      <c r="E110" s="36"/>
      <c r="F110" s="185" t="s">
        <v>156</v>
      </c>
      <c r="G110" s="36"/>
      <c r="H110" s="36"/>
      <c r="I110" s="186"/>
      <c r="J110" s="36"/>
      <c r="K110" s="36"/>
      <c r="L110" s="39"/>
      <c r="M110" s="187"/>
      <c r="N110" s="188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121</v>
      </c>
      <c r="AU110" s="17" t="s">
        <v>81</v>
      </c>
    </row>
    <row r="111" spans="1:65" s="13" customFormat="1" ht="11.25">
      <c r="B111" s="191"/>
      <c r="C111" s="192"/>
      <c r="D111" s="184" t="s">
        <v>151</v>
      </c>
      <c r="E111" s="193" t="s">
        <v>19</v>
      </c>
      <c r="F111" s="194" t="s">
        <v>159</v>
      </c>
      <c r="G111" s="192"/>
      <c r="H111" s="195">
        <v>150</v>
      </c>
      <c r="I111" s="196"/>
      <c r="J111" s="192"/>
      <c r="K111" s="192"/>
      <c r="L111" s="197"/>
      <c r="M111" s="198"/>
      <c r="N111" s="199"/>
      <c r="O111" s="199"/>
      <c r="P111" s="199"/>
      <c r="Q111" s="199"/>
      <c r="R111" s="199"/>
      <c r="S111" s="199"/>
      <c r="T111" s="200"/>
      <c r="AT111" s="201" t="s">
        <v>151</v>
      </c>
      <c r="AU111" s="201" t="s">
        <v>81</v>
      </c>
      <c r="AV111" s="13" t="s">
        <v>81</v>
      </c>
      <c r="AW111" s="13" t="s">
        <v>33</v>
      </c>
      <c r="AX111" s="13" t="s">
        <v>79</v>
      </c>
      <c r="AY111" s="201" t="s">
        <v>113</v>
      </c>
    </row>
    <row r="112" spans="1:65" s="12" customFormat="1" ht="22.9" customHeight="1">
      <c r="B112" s="154"/>
      <c r="C112" s="155"/>
      <c r="D112" s="156" t="s">
        <v>70</v>
      </c>
      <c r="E112" s="168" t="s">
        <v>160</v>
      </c>
      <c r="F112" s="168" t="s">
        <v>161</v>
      </c>
      <c r="G112" s="155"/>
      <c r="H112" s="155"/>
      <c r="I112" s="158"/>
      <c r="J112" s="169">
        <f>BK112</f>
        <v>0</v>
      </c>
      <c r="K112" s="155"/>
      <c r="L112" s="160"/>
      <c r="M112" s="161"/>
      <c r="N112" s="162"/>
      <c r="O112" s="162"/>
      <c r="P112" s="163">
        <f>SUM(P113:P125)</f>
        <v>0</v>
      </c>
      <c r="Q112" s="162"/>
      <c r="R112" s="163">
        <f>SUM(R113:R125)</f>
        <v>0</v>
      </c>
      <c r="S112" s="162"/>
      <c r="T112" s="164">
        <f>SUM(T113:T125)</f>
        <v>0</v>
      </c>
      <c r="AR112" s="165" t="s">
        <v>79</v>
      </c>
      <c r="AT112" s="166" t="s">
        <v>70</v>
      </c>
      <c r="AU112" s="166" t="s">
        <v>79</v>
      </c>
      <c r="AY112" s="165" t="s">
        <v>113</v>
      </c>
      <c r="BK112" s="167">
        <f>SUM(BK113:BK125)</f>
        <v>0</v>
      </c>
    </row>
    <row r="113" spans="1:65" s="2" customFormat="1" ht="44.25" customHeight="1">
      <c r="A113" s="34"/>
      <c r="B113" s="35"/>
      <c r="C113" s="170" t="s">
        <v>162</v>
      </c>
      <c r="D113" s="170" t="s">
        <v>115</v>
      </c>
      <c r="E113" s="171" t="s">
        <v>163</v>
      </c>
      <c r="F113" s="172" t="s">
        <v>164</v>
      </c>
      <c r="G113" s="173" t="s">
        <v>165</v>
      </c>
      <c r="H113" s="174">
        <v>293.83600000000001</v>
      </c>
      <c r="I113" s="175"/>
      <c r="J113" s="176">
        <f>ROUND(I113*H113,2)</f>
        <v>0</v>
      </c>
      <c r="K113" s="177"/>
      <c r="L113" s="39"/>
      <c r="M113" s="178" t="s">
        <v>19</v>
      </c>
      <c r="N113" s="179" t="s">
        <v>42</v>
      </c>
      <c r="O113" s="64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2" t="s">
        <v>119</v>
      </c>
      <c r="AT113" s="182" t="s">
        <v>115</v>
      </c>
      <c r="AU113" s="182" t="s">
        <v>81</v>
      </c>
      <c r="AY113" s="17" t="s">
        <v>113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7" t="s">
        <v>79</v>
      </c>
      <c r="BK113" s="183">
        <f>ROUND(I113*H113,2)</f>
        <v>0</v>
      </c>
      <c r="BL113" s="17" t="s">
        <v>119</v>
      </c>
      <c r="BM113" s="182" t="s">
        <v>166</v>
      </c>
    </row>
    <row r="114" spans="1:65" s="2" customFormat="1" ht="29.25">
      <c r="A114" s="34"/>
      <c r="B114" s="35"/>
      <c r="C114" s="36"/>
      <c r="D114" s="184" t="s">
        <v>121</v>
      </c>
      <c r="E114" s="36"/>
      <c r="F114" s="185" t="s">
        <v>167</v>
      </c>
      <c r="G114" s="36"/>
      <c r="H114" s="36"/>
      <c r="I114" s="186"/>
      <c r="J114" s="36"/>
      <c r="K114" s="36"/>
      <c r="L114" s="39"/>
      <c r="M114" s="187"/>
      <c r="N114" s="188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121</v>
      </c>
      <c r="AU114" s="17" t="s">
        <v>81</v>
      </c>
    </row>
    <row r="115" spans="1:65" s="2" customFormat="1" ht="11.25">
      <c r="A115" s="34"/>
      <c r="B115" s="35"/>
      <c r="C115" s="36"/>
      <c r="D115" s="189" t="s">
        <v>123</v>
      </c>
      <c r="E115" s="36"/>
      <c r="F115" s="190" t="s">
        <v>168</v>
      </c>
      <c r="G115" s="36"/>
      <c r="H115" s="36"/>
      <c r="I115" s="186"/>
      <c r="J115" s="36"/>
      <c r="K115" s="36"/>
      <c r="L115" s="39"/>
      <c r="M115" s="187"/>
      <c r="N115" s="188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123</v>
      </c>
      <c r="AU115" s="17" t="s">
        <v>81</v>
      </c>
    </row>
    <row r="116" spans="1:65" s="2" customFormat="1" ht="21.75" customHeight="1">
      <c r="A116" s="34"/>
      <c r="B116" s="35"/>
      <c r="C116" s="170" t="s">
        <v>157</v>
      </c>
      <c r="D116" s="170" t="s">
        <v>115</v>
      </c>
      <c r="E116" s="171" t="s">
        <v>169</v>
      </c>
      <c r="F116" s="172" t="s">
        <v>170</v>
      </c>
      <c r="G116" s="173" t="s">
        <v>165</v>
      </c>
      <c r="H116" s="174">
        <v>293.83600000000001</v>
      </c>
      <c r="I116" s="175"/>
      <c r="J116" s="176">
        <f>ROUND(I116*H116,2)</f>
        <v>0</v>
      </c>
      <c r="K116" s="177"/>
      <c r="L116" s="39"/>
      <c r="M116" s="178" t="s">
        <v>19</v>
      </c>
      <c r="N116" s="179" t="s">
        <v>42</v>
      </c>
      <c r="O116" s="64"/>
      <c r="P116" s="180">
        <f>O116*H116</f>
        <v>0</v>
      </c>
      <c r="Q116" s="180">
        <v>0</v>
      </c>
      <c r="R116" s="180">
        <f>Q116*H116</f>
        <v>0</v>
      </c>
      <c r="S116" s="180">
        <v>0</v>
      </c>
      <c r="T116" s="181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2" t="s">
        <v>119</v>
      </c>
      <c r="AT116" s="182" t="s">
        <v>115</v>
      </c>
      <c r="AU116" s="182" t="s">
        <v>81</v>
      </c>
      <c r="AY116" s="17" t="s">
        <v>113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7" t="s">
        <v>79</v>
      </c>
      <c r="BK116" s="183">
        <f>ROUND(I116*H116,2)</f>
        <v>0</v>
      </c>
      <c r="BL116" s="17" t="s">
        <v>119</v>
      </c>
      <c r="BM116" s="182" t="s">
        <v>171</v>
      </c>
    </row>
    <row r="117" spans="1:65" s="2" customFormat="1" ht="19.5">
      <c r="A117" s="34"/>
      <c r="B117" s="35"/>
      <c r="C117" s="36"/>
      <c r="D117" s="184" t="s">
        <v>121</v>
      </c>
      <c r="E117" s="36"/>
      <c r="F117" s="185" t="s">
        <v>172</v>
      </c>
      <c r="G117" s="36"/>
      <c r="H117" s="36"/>
      <c r="I117" s="186"/>
      <c r="J117" s="36"/>
      <c r="K117" s="36"/>
      <c r="L117" s="39"/>
      <c r="M117" s="187"/>
      <c r="N117" s="188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121</v>
      </c>
      <c r="AU117" s="17" t="s">
        <v>81</v>
      </c>
    </row>
    <row r="118" spans="1:65" s="2" customFormat="1" ht="11.25">
      <c r="A118" s="34"/>
      <c r="B118" s="35"/>
      <c r="C118" s="36"/>
      <c r="D118" s="189" t="s">
        <v>123</v>
      </c>
      <c r="E118" s="36"/>
      <c r="F118" s="190" t="s">
        <v>173</v>
      </c>
      <c r="G118" s="36"/>
      <c r="H118" s="36"/>
      <c r="I118" s="186"/>
      <c r="J118" s="36"/>
      <c r="K118" s="36"/>
      <c r="L118" s="39"/>
      <c r="M118" s="187"/>
      <c r="N118" s="188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123</v>
      </c>
      <c r="AU118" s="17" t="s">
        <v>81</v>
      </c>
    </row>
    <row r="119" spans="1:65" s="2" customFormat="1" ht="24.2" customHeight="1">
      <c r="A119" s="34"/>
      <c r="B119" s="35"/>
      <c r="C119" s="170" t="s">
        <v>144</v>
      </c>
      <c r="D119" s="170" t="s">
        <v>115</v>
      </c>
      <c r="E119" s="171" t="s">
        <v>174</v>
      </c>
      <c r="F119" s="172" t="s">
        <v>175</v>
      </c>
      <c r="G119" s="173" t="s">
        <v>165</v>
      </c>
      <c r="H119" s="174">
        <v>2644.5239999999999</v>
      </c>
      <c r="I119" s="175"/>
      <c r="J119" s="176">
        <f>ROUND(I119*H119,2)</f>
        <v>0</v>
      </c>
      <c r="K119" s="177"/>
      <c r="L119" s="39"/>
      <c r="M119" s="178" t="s">
        <v>19</v>
      </c>
      <c r="N119" s="179" t="s">
        <v>42</v>
      </c>
      <c r="O119" s="64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2" t="s">
        <v>119</v>
      </c>
      <c r="AT119" s="182" t="s">
        <v>115</v>
      </c>
      <c r="AU119" s="182" t="s">
        <v>81</v>
      </c>
      <c r="AY119" s="17" t="s">
        <v>113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7" t="s">
        <v>79</v>
      </c>
      <c r="BK119" s="183">
        <f>ROUND(I119*H119,2)</f>
        <v>0</v>
      </c>
      <c r="BL119" s="17" t="s">
        <v>119</v>
      </c>
      <c r="BM119" s="182" t="s">
        <v>176</v>
      </c>
    </row>
    <row r="120" spans="1:65" s="2" customFormat="1" ht="29.25">
      <c r="A120" s="34"/>
      <c r="B120" s="35"/>
      <c r="C120" s="36"/>
      <c r="D120" s="184" t="s">
        <v>121</v>
      </c>
      <c r="E120" s="36"/>
      <c r="F120" s="185" t="s">
        <v>177</v>
      </c>
      <c r="G120" s="36"/>
      <c r="H120" s="36"/>
      <c r="I120" s="186"/>
      <c r="J120" s="36"/>
      <c r="K120" s="36"/>
      <c r="L120" s="39"/>
      <c r="M120" s="187"/>
      <c r="N120" s="188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121</v>
      </c>
      <c r="AU120" s="17" t="s">
        <v>81</v>
      </c>
    </row>
    <row r="121" spans="1:65" s="2" customFormat="1" ht="11.25">
      <c r="A121" s="34"/>
      <c r="B121" s="35"/>
      <c r="C121" s="36"/>
      <c r="D121" s="189" t="s">
        <v>123</v>
      </c>
      <c r="E121" s="36"/>
      <c r="F121" s="190" t="s">
        <v>178</v>
      </c>
      <c r="G121" s="36"/>
      <c r="H121" s="36"/>
      <c r="I121" s="186"/>
      <c r="J121" s="36"/>
      <c r="K121" s="36"/>
      <c r="L121" s="39"/>
      <c r="M121" s="187"/>
      <c r="N121" s="188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123</v>
      </c>
      <c r="AU121" s="17" t="s">
        <v>81</v>
      </c>
    </row>
    <row r="122" spans="1:65" s="13" customFormat="1" ht="11.25">
      <c r="B122" s="191"/>
      <c r="C122" s="192"/>
      <c r="D122" s="184" t="s">
        <v>151</v>
      </c>
      <c r="E122" s="192"/>
      <c r="F122" s="194" t="s">
        <v>179</v>
      </c>
      <c r="G122" s="192"/>
      <c r="H122" s="195">
        <v>2644.5239999999999</v>
      </c>
      <c r="I122" s="196"/>
      <c r="J122" s="192"/>
      <c r="K122" s="192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151</v>
      </c>
      <c r="AU122" s="201" t="s">
        <v>81</v>
      </c>
      <c r="AV122" s="13" t="s">
        <v>81</v>
      </c>
      <c r="AW122" s="13" t="s">
        <v>4</v>
      </c>
      <c r="AX122" s="13" t="s">
        <v>79</v>
      </c>
      <c r="AY122" s="201" t="s">
        <v>113</v>
      </c>
    </row>
    <row r="123" spans="1:65" s="2" customFormat="1" ht="24.2" customHeight="1">
      <c r="A123" s="34"/>
      <c r="B123" s="35"/>
      <c r="C123" s="170" t="s">
        <v>180</v>
      </c>
      <c r="D123" s="170" t="s">
        <v>115</v>
      </c>
      <c r="E123" s="171" t="s">
        <v>181</v>
      </c>
      <c r="F123" s="172" t="s">
        <v>182</v>
      </c>
      <c r="G123" s="173" t="s">
        <v>165</v>
      </c>
      <c r="H123" s="174">
        <v>293.83600000000001</v>
      </c>
      <c r="I123" s="175"/>
      <c r="J123" s="176">
        <f>ROUND(I123*H123,2)</f>
        <v>0</v>
      </c>
      <c r="K123" s="177"/>
      <c r="L123" s="39"/>
      <c r="M123" s="178" t="s">
        <v>19</v>
      </c>
      <c r="N123" s="179" t="s">
        <v>42</v>
      </c>
      <c r="O123" s="6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2" t="s">
        <v>119</v>
      </c>
      <c r="AT123" s="182" t="s">
        <v>115</v>
      </c>
      <c r="AU123" s="182" t="s">
        <v>81</v>
      </c>
      <c r="AY123" s="17" t="s">
        <v>113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7" t="s">
        <v>79</v>
      </c>
      <c r="BK123" s="183">
        <f>ROUND(I123*H123,2)</f>
        <v>0</v>
      </c>
      <c r="BL123" s="17" t="s">
        <v>119</v>
      </c>
      <c r="BM123" s="182" t="s">
        <v>183</v>
      </c>
    </row>
    <row r="124" spans="1:65" s="2" customFormat="1" ht="29.25">
      <c r="A124" s="34"/>
      <c r="B124" s="35"/>
      <c r="C124" s="36"/>
      <c r="D124" s="184" t="s">
        <v>121</v>
      </c>
      <c r="E124" s="36"/>
      <c r="F124" s="185" t="s">
        <v>184</v>
      </c>
      <c r="G124" s="36"/>
      <c r="H124" s="36"/>
      <c r="I124" s="186"/>
      <c r="J124" s="36"/>
      <c r="K124" s="36"/>
      <c r="L124" s="39"/>
      <c r="M124" s="187"/>
      <c r="N124" s="188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121</v>
      </c>
      <c r="AU124" s="17" t="s">
        <v>81</v>
      </c>
    </row>
    <row r="125" spans="1:65" s="2" customFormat="1" ht="11.25">
      <c r="A125" s="34"/>
      <c r="B125" s="35"/>
      <c r="C125" s="36"/>
      <c r="D125" s="189" t="s">
        <v>123</v>
      </c>
      <c r="E125" s="36"/>
      <c r="F125" s="190" t="s">
        <v>185</v>
      </c>
      <c r="G125" s="36"/>
      <c r="H125" s="36"/>
      <c r="I125" s="186"/>
      <c r="J125" s="36"/>
      <c r="K125" s="36"/>
      <c r="L125" s="39"/>
      <c r="M125" s="187"/>
      <c r="N125" s="188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123</v>
      </c>
      <c r="AU125" s="17" t="s">
        <v>81</v>
      </c>
    </row>
    <row r="126" spans="1:65" s="12" customFormat="1" ht="22.9" customHeight="1">
      <c r="B126" s="154"/>
      <c r="C126" s="155"/>
      <c r="D126" s="156" t="s">
        <v>70</v>
      </c>
      <c r="E126" s="168" t="s">
        <v>186</v>
      </c>
      <c r="F126" s="168" t="s">
        <v>187</v>
      </c>
      <c r="G126" s="155"/>
      <c r="H126" s="155"/>
      <c r="I126" s="158"/>
      <c r="J126" s="169">
        <f>BK126</f>
        <v>0</v>
      </c>
      <c r="K126" s="155"/>
      <c r="L126" s="160"/>
      <c r="M126" s="161"/>
      <c r="N126" s="162"/>
      <c r="O126" s="162"/>
      <c r="P126" s="163">
        <f>SUM(P127:P129)</f>
        <v>0</v>
      </c>
      <c r="Q126" s="162"/>
      <c r="R126" s="163">
        <f>SUM(R127:R129)</f>
        <v>0</v>
      </c>
      <c r="S126" s="162"/>
      <c r="T126" s="164">
        <f>SUM(T127:T129)</f>
        <v>0</v>
      </c>
      <c r="AR126" s="165" t="s">
        <v>79</v>
      </c>
      <c r="AT126" s="166" t="s">
        <v>70</v>
      </c>
      <c r="AU126" s="166" t="s">
        <v>79</v>
      </c>
      <c r="AY126" s="165" t="s">
        <v>113</v>
      </c>
      <c r="BK126" s="167">
        <f>SUM(BK127:BK129)</f>
        <v>0</v>
      </c>
    </row>
    <row r="127" spans="1:65" s="2" customFormat="1" ht="16.5" customHeight="1">
      <c r="A127" s="34"/>
      <c r="B127" s="35"/>
      <c r="C127" s="170" t="s">
        <v>188</v>
      </c>
      <c r="D127" s="170" t="s">
        <v>115</v>
      </c>
      <c r="E127" s="171" t="s">
        <v>189</v>
      </c>
      <c r="F127" s="172" t="s">
        <v>190</v>
      </c>
      <c r="G127" s="173" t="s">
        <v>165</v>
      </c>
      <c r="H127" s="174">
        <v>260.23899999999998</v>
      </c>
      <c r="I127" s="175"/>
      <c r="J127" s="176">
        <f>ROUND(I127*H127,2)</f>
        <v>0</v>
      </c>
      <c r="K127" s="177"/>
      <c r="L127" s="39"/>
      <c r="M127" s="178" t="s">
        <v>19</v>
      </c>
      <c r="N127" s="179" t="s">
        <v>42</v>
      </c>
      <c r="O127" s="6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2" t="s">
        <v>119</v>
      </c>
      <c r="AT127" s="182" t="s">
        <v>115</v>
      </c>
      <c r="AU127" s="182" t="s">
        <v>81</v>
      </c>
      <c r="AY127" s="17" t="s">
        <v>113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7" t="s">
        <v>79</v>
      </c>
      <c r="BK127" s="183">
        <f>ROUND(I127*H127,2)</f>
        <v>0</v>
      </c>
      <c r="BL127" s="17" t="s">
        <v>119</v>
      </c>
      <c r="BM127" s="182" t="s">
        <v>191</v>
      </c>
    </row>
    <row r="128" spans="1:65" s="2" customFormat="1" ht="19.5">
      <c r="A128" s="34"/>
      <c r="B128" s="35"/>
      <c r="C128" s="36"/>
      <c r="D128" s="184" t="s">
        <v>121</v>
      </c>
      <c r="E128" s="36"/>
      <c r="F128" s="185" t="s">
        <v>192</v>
      </c>
      <c r="G128" s="36"/>
      <c r="H128" s="36"/>
      <c r="I128" s="186"/>
      <c r="J128" s="36"/>
      <c r="K128" s="36"/>
      <c r="L128" s="39"/>
      <c r="M128" s="187"/>
      <c r="N128" s="188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121</v>
      </c>
      <c r="AU128" s="17" t="s">
        <v>81</v>
      </c>
    </row>
    <row r="129" spans="1:65" s="2" customFormat="1" ht="11.25">
      <c r="A129" s="34"/>
      <c r="B129" s="35"/>
      <c r="C129" s="36"/>
      <c r="D129" s="189" t="s">
        <v>123</v>
      </c>
      <c r="E129" s="36"/>
      <c r="F129" s="190" t="s">
        <v>193</v>
      </c>
      <c r="G129" s="36"/>
      <c r="H129" s="36"/>
      <c r="I129" s="186"/>
      <c r="J129" s="36"/>
      <c r="K129" s="36"/>
      <c r="L129" s="39"/>
      <c r="M129" s="187"/>
      <c r="N129" s="188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123</v>
      </c>
      <c r="AU129" s="17" t="s">
        <v>81</v>
      </c>
    </row>
    <row r="130" spans="1:65" s="12" customFormat="1" ht="25.9" customHeight="1">
      <c r="B130" s="154"/>
      <c r="C130" s="155"/>
      <c r="D130" s="156" t="s">
        <v>70</v>
      </c>
      <c r="E130" s="157" t="s">
        <v>194</v>
      </c>
      <c r="F130" s="157" t="s">
        <v>195</v>
      </c>
      <c r="G130" s="155"/>
      <c r="H130" s="155"/>
      <c r="I130" s="158"/>
      <c r="J130" s="159">
        <f>BK130</f>
        <v>0</v>
      </c>
      <c r="K130" s="155"/>
      <c r="L130" s="160"/>
      <c r="M130" s="161"/>
      <c r="N130" s="162"/>
      <c r="O130" s="162"/>
      <c r="P130" s="163">
        <f>P131+P135</f>
        <v>0</v>
      </c>
      <c r="Q130" s="162"/>
      <c r="R130" s="163">
        <f>R131+R135</f>
        <v>0</v>
      </c>
      <c r="S130" s="162"/>
      <c r="T130" s="164">
        <f>T131+T135</f>
        <v>0</v>
      </c>
      <c r="AR130" s="165" t="s">
        <v>130</v>
      </c>
      <c r="AT130" s="166" t="s">
        <v>70</v>
      </c>
      <c r="AU130" s="166" t="s">
        <v>71</v>
      </c>
      <c r="AY130" s="165" t="s">
        <v>113</v>
      </c>
      <c r="BK130" s="167">
        <f>BK131+BK135</f>
        <v>0</v>
      </c>
    </row>
    <row r="131" spans="1:65" s="12" customFormat="1" ht="22.9" customHeight="1">
      <c r="B131" s="154"/>
      <c r="C131" s="155"/>
      <c r="D131" s="156" t="s">
        <v>70</v>
      </c>
      <c r="E131" s="168" t="s">
        <v>196</v>
      </c>
      <c r="F131" s="168" t="s">
        <v>197</v>
      </c>
      <c r="G131" s="155"/>
      <c r="H131" s="155"/>
      <c r="I131" s="158"/>
      <c r="J131" s="169">
        <f>BK131</f>
        <v>0</v>
      </c>
      <c r="K131" s="155"/>
      <c r="L131" s="160"/>
      <c r="M131" s="161"/>
      <c r="N131" s="162"/>
      <c r="O131" s="162"/>
      <c r="P131" s="163">
        <f>SUM(P132:P134)</f>
        <v>0</v>
      </c>
      <c r="Q131" s="162"/>
      <c r="R131" s="163">
        <f>SUM(R132:R134)</f>
        <v>0</v>
      </c>
      <c r="S131" s="162"/>
      <c r="T131" s="164">
        <f>SUM(T132:T134)</f>
        <v>0</v>
      </c>
      <c r="AR131" s="165" t="s">
        <v>130</v>
      </c>
      <c r="AT131" s="166" t="s">
        <v>70</v>
      </c>
      <c r="AU131" s="166" t="s">
        <v>79</v>
      </c>
      <c r="AY131" s="165" t="s">
        <v>113</v>
      </c>
      <c r="BK131" s="167">
        <f>SUM(BK132:BK134)</f>
        <v>0</v>
      </c>
    </row>
    <row r="132" spans="1:65" s="2" customFormat="1" ht="16.5" customHeight="1">
      <c r="A132" s="34"/>
      <c r="B132" s="35"/>
      <c r="C132" s="170" t="s">
        <v>8</v>
      </c>
      <c r="D132" s="170" t="s">
        <v>115</v>
      </c>
      <c r="E132" s="171" t="s">
        <v>198</v>
      </c>
      <c r="F132" s="172" t="s">
        <v>197</v>
      </c>
      <c r="G132" s="173" t="s">
        <v>199</v>
      </c>
      <c r="H132" s="174">
        <v>1</v>
      </c>
      <c r="I132" s="175"/>
      <c r="J132" s="176">
        <f>ROUND(I132*H132,2)</f>
        <v>0</v>
      </c>
      <c r="K132" s="177"/>
      <c r="L132" s="39"/>
      <c r="M132" s="178" t="s">
        <v>19</v>
      </c>
      <c r="N132" s="179" t="s">
        <v>42</v>
      </c>
      <c r="O132" s="64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2" t="s">
        <v>200</v>
      </c>
      <c r="AT132" s="182" t="s">
        <v>115</v>
      </c>
      <c r="AU132" s="182" t="s">
        <v>81</v>
      </c>
      <c r="AY132" s="17" t="s">
        <v>113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7" t="s">
        <v>79</v>
      </c>
      <c r="BK132" s="183">
        <f>ROUND(I132*H132,2)</f>
        <v>0</v>
      </c>
      <c r="BL132" s="17" t="s">
        <v>200</v>
      </c>
      <c r="BM132" s="182" t="s">
        <v>201</v>
      </c>
    </row>
    <row r="133" spans="1:65" s="2" customFormat="1" ht="11.25">
      <c r="A133" s="34"/>
      <c r="B133" s="35"/>
      <c r="C133" s="36"/>
      <c r="D133" s="184" t="s">
        <v>121</v>
      </c>
      <c r="E133" s="36"/>
      <c r="F133" s="185" t="s">
        <v>197</v>
      </c>
      <c r="G133" s="36"/>
      <c r="H133" s="36"/>
      <c r="I133" s="186"/>
      <c r="J133" s="36"/>
      <c r="K133" s="36"/>
      <c r="L133" s="39"/>
      <c r="M133" s="187"/>
      <c r="N133" s="188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121</v>
      </c>
      <c r="AU133" s="17" t="s">
        <v>81</v>
      </c>
    </row>
    <row r="134" spans="1:65" s="2" customFormat="1" ht="11.25">
      <c r="A134" s="34"/>
      <c r="B134" s="35"/>
      <c r="C134" s="36"/>
      <c r="D134" s="189" t="s">
        <v>123</v>
      </c>
      <c r="E134" s="36"/>
      <c r="F134" s="190" t="s">
        <v>202</v>
      </c>
      <c r="G134" s="36"/>
      <c r="H134" s="36"/>
      <c r="I134" s="186"/>
      <c r="J134" s="36"/>
      <c r="K134" s="36"/>
      <c r="L134" s="39"/>
      <c r="M134" s="187"/>
      <c r="N134" s="188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123</v>
      </c>
      <c r="AU134" s="17" t="s">
        <v>81</v>
      </c>
    </row>
    <row r="135" spans="1:65" s="12" customFormat="1" ht="22.9" customHeight="1">
      <c r="B135" s="154"/>
      <c r="C135" s="155"/>
      <c r="D135" s="156" t="s">
        <v>70</v>
      </c>
      <c r="E135" s="168" t="s">
        <v>203</v>
      </c>
      <c r="F135" s="168" t="s">
        <v>204</v>
      </c>
      <c r="G135" s="155"/>
      <c r="H135" s="155"/>
      <c r="I135" s="158"/>
      <c r="J135" s="169">
        <f>BK135</f>
        <v>0</v>
      </c>
      <c r="K135" s="155"/>
      <c r="L135" s="160"/>
      <c r="M135" s="161"/>
      <c r="N135" s="162"/>
      <c r="O135" s="162"/>
      <c r="P135" s="163">
        <f>SUM(P136:P138)</f>
        <v>0</v>
      </c>
      <c r="Q135" s="162"/>
      <c r="R135" s="163">
        <f>SUM(R136:R138)</f>
        <v>0</v>
      </c>
      <c r="S135" s="162"/>
      <c r="T135" s="164">
        <f>SUM(T136:T138)</f>
        <v>0</v>
      </c>
      <c r="AR135" s="165" t="s">
        <v>130</v>
      </c>
      <c r="AT135" s="166" t="s">
        <v>70</v>
      </c>
      <c r="AU135" s="166" t="s">
        <v>79</v>
      </c>
      <c r="AY135" s="165" t="s">
        <v>113</v>
      </c>
      <c r="BK135" s="167">
        <f>SUM(BK136:BK138)</f>
        <v>0</v>
      </c>
    </row>
    <row r="136" spans="1:65" s="2" customFormat="1" ht="21.75" customHeight="1">
      <c r="A136" s="34"/>
      <c r="B136" s="35"/>
      <c r="C136" s="170" t="s">
        <v>205</v>
      </c>
      <c r="D136" s="170" t="s">
        <v>115</v>
      </c>
      <c r="E136" s="171" t="s">
        <v>206</v>
      </c>
      <c r="F136" s="172" t="s">
        <v>207</v>
      </c>
      <c r="G136" s="173" t="s">
        <v>199</v>
      </c>
      <c r="H136" s="174">
        <v>1</v>
      </c>
      <c r="I136" s="175"/>
      <c r="J136" s="176">
        <f>ROUND(I136*H136,2)</f>
        <v>0</v>
      </c>
      <c r="K136" s="177"/>
      <c r="L136" s="39"/>
      <c r="M136" s="178" t="s">
        <v>19</v>
      </c>
      <c r="N136" s="179" t="s">
        <v>42</v>
      </c>
      <c r="O136" s="6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2" t="s">
        <v>200</v>
      </c>
      <c r="AT136" s="182" t="s">
        <v>115</v>
      </c>
      <c r="AU136" s="182" t="s">
        <v>81</v>
      </c>
      <c r="AY136" s="17" t="s">
        <v>113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7" t="s">
        <v>79</v>
      </c>
      <c r="BK136" s="183">
        <f>ROUND(I136*H136,2)</f>
        <v>0</v>
      </c>
      <c r="BL136" s="17" t="s">
        <v>200</v>
      </c>
      <c r="BM136" s="182" t="s">
        <v>208</v>
      </c>
    </row>
    <row r="137" spans="1:65" s="2" customFormat="1" ht="11.25">
      <c r="A137" s="34"/>
      <c r="B137" s="35"/>
      <c r="C137" s="36"/>
      <c r="D137" s="184" t="s">
        <v>121</v>
      </c>
      <c r="E137" s="36"/>
      <c r="F137" s="185" t="s">
        <v>207</v>
      </c>
      <c r="G137" s="36"/>
      <c r="H137" s="36"/>
      <c r="I137" s="186"/>
      <c r="J137" s="36"/>
      <c r="K137" s="36"/>
      <c r="L137" s="39"/>
      <c r="M137" s="187"/>
      <c r="N137" s="188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121</v>
      </c>
      <c r="AU137" s="17" t="s">
        <v>81</v>
      </c>
    </row>
    <row r="138" spans="1:65" s="2" customFormat="1" ht="11.25">
      <c r="A138" s="34"/>
      <c r="B138" s="35"/>
      <c r="C138" s="36"/>
      <c r="D138" s="189" t="s">
        <v>123</v>
      </c>
      <c r="E138" s="36"/>
      <c r="F138" s="190" t="s">
        <v>209</v>
      </c>
      <c r="G138" s="36"/>
      <c r="H138" s="36"/>
      <c r="I138" s="186"/>
      <c r="J138" s="36"/>
      <c r="K138" s="36"/>
      <c r="L138" s="39"/>
      <c r="M138" s="213"/>
      <c r="N138" s="214"/>
      <c r="O138" s="215"/>
      <c r="P138" s="215"/>
      <c r="Q138" s="215"/>
      <c r="R138" s="215"/>
      <c r="S138" s="215"/>
      <c r="T138" s="21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123</v>
      </c>
      <c r="AU138" s="17" t="s">
        <v>81</v>
      </c>
    </row>
    <row r="139" spans="1:65" s="2" customFormat="1" ht="6.95" customHeight="1">
      <c r="A139" s="34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wzjTthZPlttVsLylIkW7YIISOxEJOB7EIcDsTNrTNevq7V0rPOK2FMV2j4ufdDODI/rA3b0rC7FTuoMKE+/r5w==" saltValue="p6wkKCbbDZ4N7xiyIgHx+ntQw1fD3pZ+r0p8pIW6XA9y0XQfK4T0+PkuLh6MrN28d/3HEDqiY4Pg+LmHJWhFMA==" spinCount="100000" sheet="1" objects="1" scenarios="1" formatColumns="0" formatRows="0" autoFilter="0"/>
  <autoFilter ref="C87:K13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6" r:id="rId2"/>
    <hyperlink ref="F100" r:id="rId3"/>
    <hyperlink ref="F103" r:id="rId4"/>
    <hyperlink ref="F107" r:id="rId5"/>
    <hyperlink ref="F115" r:id="rId6"/>
    <hyperlink ref="F118" r:id="rId7"/>
    <hyperlink ref="F121" r:id="rId8"/>
    <hyperlink ref="F125" r:id="rId9"/>
    <hyperlink ref="F129" r:id="rId10"/>
    <hyperlink ref="F134" r:id="rId11"/>
    <hyperlink ref="F138" r:id="rId12"/>
  </hyperlinks>
  <pageMargins left="0.39374999999999999" right="0.39374999999999999" top="0.39374999999999999" bottom="0.39374999999999999" header="0" footer="0"/>
  <pageSetup paperSize="9" scale="88" fitToHeight="100" orientation="portrait" blackAndWhite="1" r:id="rId13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abSelected="1" zoomScale="110" zoomScaleNormal="110" workbookViewId="0"/>
  </sheetViews>
  <sheetFormatPr defaultRowHeight="1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4" customFormat="1" ht="45" customHeight="1">
      <c r="B3" s="221"/>
      <c r="C3" s="356" t="s">
        <v>210</v>
      </c>
      <c r="D3" s="356"/>
      <c r="E3" s="356"/>
      <c r="F3" s="356"/>
      <c r="G3" s="356"/>
      <c r="H3" s="356"/>
      <c r="I3" s="356"/>
      <c r="J3" s="356"/>
      <c r="K3" s="222"/>
    </row>
    <row r="4" spans="2:11" s="1" customFormat="1" ht="25.5" customHeight="1">
      <c r="B4" s="223"/>
      <c r="C4" s="355" t="s">
        <v>211</v>
      </c>
      <c r="D4" s="355"/>
      <c r="E4" s="355"/>
      <c r="F4" s="355"/>
      <c r="G4" s="355"/>
      <c r="H4" s="355"/>
      <c r="I4" s="355"/>
      <c r="J4" s="355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54" t="s">
        <v>212</v>
      </c>
      <c r="D6" s="354"/>
      <c r="E6" s="354"/>
      <c r="F6" s="354"/>
      <c r="G6" s="354"/>
      <c r="H6" s="354"/>
      <c r="I6" s="354"/>
      <c r="J6" s="354"/>
      <c r="K6" s="224"/>
    </row>
    <row r="7" spans="2:11" s="1" customFormat="1" ht="15" customHeight="1">
      <c r="B7" s="227"/>
      <c r="C7" s="354" t="s">
        <v>213</v>
      </c>
      <c r="D7" s="354"/>
      <c r="E7" s="354"/>
      <c r="F7" s="354"/>
      <c r="G7" s="354"/>
      <c r="H7" s="354"/>
      <c r="I7" s="354"/>
      <c r="J7" s="354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54" t="s">
        <v>214</v>
      </c>
      <c r="D9" s="354"/>
      <c r="E9" s="354"/>
      <c r="F9" s="354"/>
      <c r="G9" s="354"/>
      <c r="H9" s="354"/>
      <c r="I9" s="354"/>
      <c r="J9" s="354"/>
      <c r="K9" s="224"/>
    </row>
    <row r="10" spans="2:11" s="1" customFormat="1" ht="15" customHeight="1">
      <c r="B10" s="227"/>
      <c r="C10" s="226"/>
      <c r="D10" s="354" t="s">
        <v>215</v>
      </c>
      <c r="E10" s="354"/>
      <c r="F10" s="354"/>
      <c r="G10" s="354"/>
      <c r="H10" s="354"/>
      <c r="I10" s="354"/>
      <c r="J10" s="354"/>
      <c r="K10" s="224"/>
    </row>
    <row r="11" spans="2:11" s="1" customFormat="1" ht="15" customHeight="1">
      <c r="B11" s="227"/>
      <c r="C11" s="228"/>
      <c r="D11" s="354" t="s">
        <v>216</v>
      </c>
      <c r="E11" s="354"/>
      <c r="F11" s="354"/>
      <c r="G11" s="354"/>
      <c r="H11" s="354"/>
      <c r="I11" s="354"/>
      <c r="J11" s="354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217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54" t="s">
        <v>218</v>
      </c>
      <c r="E15" s="354"/>
      <c r="F15" s="354"/>
      <c r="G15" s="354"/>
      <c r="H15" s="354"/>
      <c r="I15" s="354"/>
      <c r="J15" s="354"/>
      <c r="K15" s="224"/>
    </row>
    <row r="16" spans="2:11" s="1" customFormat="1" ht="15" customHeight="1">
      <c r="B16" s="227"/>
      <c r="C16" s="228"/>
      <c r="D16" s="354" t="s">
        <v>219</v>
      </c>
      <c r="E16" s="354"/>
      <c r="F16" s="354"/>
      <c r="G16" s="354"/>
      <c r="H16" s="354"/>
      <c r="I16" s="354"/>
      <c r="J16" s="354"/>
      <c r="K16" s="224"/>
    </row>
    <row r="17" spans="2:11" s="1" customFormat="1" ht="15" customHeight="1">
      <c r="B17" s="227"/>
      <c r="C17" s="228"/>
      <c r="D17" s="354" t="s">
        <v>220</v>
      </c>
      <c r="E17" s="354"/>
      <c r="F17" s="354"/>
      <c r="G17" s="354"/>
      <c r="H17" s="354"/>
      <c r="I17" s="354"/>
      <c r="J17" s="354"/>
      <c r="K17" s="224"/>
    </row>
    <row r="18" spans="2:11" s="1" customFormat="1" ht="15" customHeight="1">
      <c r="B18" s="227"/>
      <c r="C18" s="228"/>
      <c r="D18" s="228"/>
      <c r="E18" s="230" t="s">
        <v>78</v>
      </c>
      <c r="F18" s="354" t="s">
        <v>221</v>
      </c>
      <c r="G18" s="354"/>
      <c r="H18" s="354"/>
      <c r="I18" s="354"/>
      <c r="J18" s="354"/>
      <c r="K18" s="224"/>
    </row>
    <row r="19" spans="2:11" s="1" customFormat="1" ht="15" customHeight="1">
      <c r="B19" s="227"/>
      <c r="C19" s="228"/>
      <c r="D19" s="228"/>
      <c r="E19" s="230" t="s">
        <v>222</v>
      </c>
      <c r="F19" s="354" t="s">
        <v>223</v>
      </c>
      <c r="G19" s="354"/>
      <c r="H19" s="354"/>
      <c r="I19" s="354"/>
      <c r="J19" s="354"/>
      <c r="K19" s="224"/>
    </row>
    <row r="20" spans="2:11" s="1" customFormat="1" ht="15" customHeight="1">
      <c r="B20" s="227"/>
      <c r="C20" s="228"/>
      <c r="D20" s="228"/>
      <c r="E20" s="230" t="s">
        <v>224</v>
      </c>
      <c r="F20" s="354" t="s">
        <v>225</v>
      </c>
      <c r="G20" s="354"/>
      <c r="H20" s="354"/>
      <c r="I20" s="354"/>
      <c r="J20" s="354"/>
      <c r="K20" s="224"/>
    </row>
    <row r="21" spans="2:11" s="1" customFormat="1" ht="15" customHeight="1">
      <c r="B21" s="227"/>
      <c r="C21" s="228"/>
      <c r="D21" s="228"/>
      <c r="E21" s="230" t="s">
        <v>226</v>
      </c>
      <c r="F21" s="354" t="s">
        <v>227</v>
      </c>
      <c r="G21" s="354"/>
      <c r="H21" s="354"/>
      <c r="I21" s="354"/>
      <c r="J21" s="354"/>
      <c r="K21" s="224"/>
    </row>
    <row r="22" spans="2:11" s="1" customFormat="1" ht="15" customHeight="1">
      <c r="B22" s="227"/>
      <c r="C22" s="228"/>
      <c r="D22" s="228"/>
      <c r="E22" s="230" t="s">
        <v>228</v>
      </c>
      <c r="F22" s="354" t="s">
        <v>229</v>
      </c>
      <c r="G22" s="354"/>
      <c r="H22" s="354"/>
      <c r="I22" s="354"/>
      <c r="J22" s="354"/>
      <c r="K22" s="224"/>
    </row>
    <row r="23" spans="2:11" s="1" customFormat="1" ht="15" customHeight="1">
      <c r="B23" s="227"/>
      <c r="C23" s="228"/>
      <c r="D23" s="228"/>
      <c r="E23" s="230" t="s">
        <v>230</v>
      </c>
      <c r="F23" s="354" t="s">
        <v>231</v>
      </c>
      <c r="G23" s="354"/>
      <c r="H23" s="354"/>
      <c r="I23" s="354"/>
      <c r="J23" s="354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54" t="s">
        <v>232</v>
      </c>
      <c r="D25" s="354"/>
      <c r="E25" s="354"/>
      <c r="F25" s="354"/>
      <c r="G25" s="354"/>
      <c r="H25" s="354"/>
      <c r="I25" s="354"/>
      <c r="J25" s="354"/>
      <c r="K25" s="224"/>
    </row>
    <row r="26" spans="2:11" s="1" customFormat="1" ht="15" customHeight="1">
      <c r="B26" s="227"/>
      <c r="C26" s="354" t="s">
        <v>233</v>
      </c>
      <c r="D26" s="354"/>
      <c r="E26" s="354"/>
      <c r="F26" s="354"/>
      <c r="G26" s="354"/>
      <c r="H26" s="354"/>
      <c r="I26" s="354"/>
      <c r="J26" s="354"/>
      <c r="K26" s="224"/>
    </row>
    <row r="27" spans="2:11" s="1" customFormat="1" ht="15" customHeight="1">
      <c r="B27" s="227"/>
      <c r="C27" s="226"/>
      <c r="D27" s="354" t="s">
        <v>234</v>
      </c>
      <c r="E27" s="354"/>
      <c r="F27" s="354"/>
      <c r="G27" s="354"/>
      <c r="H27" s="354"/>
      <c r="I27" s="354"/>
      <c r="J27" s="354"/>
      <c r="K27" s="224"/>
    </row>
    <row r="28" spans="2:11" s="1" customFormat="1" ht="15" customHeight="1">
      <c r="B28" s="227"/>
      <c r="C28" s="228"/>
      <c r="D28" s="354" t="s">
        <v>235</v>
      </c>
      <c r="E28" s="354"/>
      <c r="F28" s="354"/>
      <c r="G28" s="354"/>
      <c r="H28" s="354"/>
      <c r="I28" s="354"/>
      <c r="J28" s="354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54" t="s">
        <v>236</v>
      </c>
      <c r="E30" s="354"/>
      <c r="F30" s="354"/>
      <c r="G30" s="354"/>
      <c r="H30" s="354"/>
      <c r="I30" s="354"/>
      <c r="J30" s="354"/>
      <c r="K30" s="224"/>
    </row>
    <row r="31" spans="2:11" s="1" customFormat="1" ht="15" customHeight="1">
      <c r="B31" s="227"/>
      <c r="C31" s="228"/>
      <c r="D31" s="354" t="s">
        <v>237</v>
      </c>
      <c r="E31" s="354"/>
      <c r="F31" s="354"/>
      <c r="G31" s="354"/>
      <c r="H31" s="354"/>
      <c r="I31" s="354"/>
      <c r="J31" s="354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54" t="s">
        <v>238</v>
      </c>
      <c r="E33" s="354"/>
      <c r="F33" s="354"/>
      <c r="G33" s="354"/>
      <c r="H33" s="354"/>
      <c r="I33" s="354"/>
      <c r="J33" s="354"/>
      <c r="K33" s="224"/>
    </row>
    <row r="34" spans="2:11" s="1" customFormat="1" ht="15" customHeight="1">
      <c r="B34" s="227"/>
      <c r="C34" s="228"/>
      <c r="D34" s="354" t="s">
        <v>239</v>
      </c>
      <c r="E34" s="354"/>
      <c r="F34" s="354"/>
      <c r="G34" s="354"/>
      <c r="H34" s="354"/>
      <c r="I34" s="354"/>
      <c r="J34" s="354"/>
      <c r="K34" s="224"/>
    </row>
    <row r="35" spans="2:11" s="1" customFormat="1" ht="15" customHeight="1">
      <c r="B35" s="227"/>
      <c r="C35" s="228"/>
      <c r="D35" s="354" t="s">
        <v>240</v>
      </c>
      <c r="E35" s="354"/>
      <c r="F35" s="354"/>
      <c r="G35" s="354"/>
      <c r="H35" s="354"/>
      <c r="I35" s="354"/>
      <c r="J35" s="354"/>
      <c r="K35" s="224"/>
    </row>
    <row r="36" spans="2:11" s="1" customFormat="1" ht="15" customHeight="1">
      <c r="B36" s="227"/>
      <c r="C36" s="228"/>
      <c r="D36" s="226"/>
      <c r="E36" s="229" t="s">
        <v>99</v>
      </c>
      <c r="F36" s="226"/>
      <c r="G36" s="354" t="s">
        <v>241</v>
      </c>
      <c r="H36" s="354"/>
      <c r="I36" s="354"/>
      <c r="J36" s="354"/>
      <c r="K36" s="224"/>
    </row>
    <row r="37" spans="2:11" s="1" customFormat="1" ht="30.75" customHeight="1">
      <c r="B37" s="227"/>
      <c r="C37" s="228"/>
      <c r="D37" s="226"/>
      <c r="E37" s="229" t="s">
        <v>242</v>
      </c>
      <c r="F37" s="226"/>
      <c r="G37" s="354" t="s">
        <v>243</v>
      </c>
      <c r="H37" s="354"/>
      <c r="I37" s="354"/>
      <c r="J37" s="354"/>
      <c r="K37" s="224"/>
    </row>
    <row r="38" spans="2:11" s="1" customFormat="1" ht="15" customHeight="1">
      <c r="B38" s="227"/>
      <c r="C38" s="228"/>
      <c r="D38" s="226"/>
      <c r="E38" s="229" t="s">
        <v>52</v>
      </c>
      <c r="F38" s="226"/>
      <c r="G38" s="354" t="s">
        <v>244</v>
      </c>
      <c r="H38" s="354"/>
      <c r="I38" s="354"/>
      <c r="J38" s="354"/>
      <c r="K38" s="224"/>
    </row>
    <row r="39" spans="2:11" s="1" customFormat="1" ht="15" customHeight="1">
      <c r="B39" s="227"/>
      <c r="C39" s="228"/>
      <c r="D39" s="226"/>
      <c r="E39" s="229" t="s">
        <v>53</v>
      </c>
      <c r="F39" s="226"/>
      <c r="G39" s="354" t="s">
        <v>245</v>
      </c>
      <c r="H39" s="354"/>
      <c r="I39" s="354"/>
      <c r="J39" s="354"/>
      <c r="K39" s="224"/>
    </row>
    <row r="40" spans="2:11" s="1" customFormat="1" ht="15" customHeight="1">
      <c r="B40" s="227"/>
      <c r="C40" s="228"/>
      <c r="D40" s="226"/>
      <c r="E40" s="229" t="s">
        <v>100</v>
      </c>
      <c r="F40" s="226"/>
      <c r="G40" s="354" t="s">
        <v>246</v>
      </c>
      <c r="H40" s="354"/>
      <c r="I40" s="354"/>
      <c r="J40" s="354"/>
      <c r="K40" s="224"/>
    </row>
    <row r="41" spans="2:11" s="1" customFormat="1" ht="15" customHeight="1">
      <c r="B41" s="227"/>
      <c r="C41" s="228"/>
      <c r="D41" s="226"/>
      <c r="E41" s="229" t="s">
        <v>101</v>
      </c>
      <c r="F41" s="226"/>
      <c r="G41" s="354" t="s">
        <v>247</v>
      </c>
      <c r="H41" s="354"/>
      <c r="I41" s="354"/>
      <c r="J41" s="354"/>
      <c r="K41" s="224"/>
    </row>
    <row r="42" spans="2:11" s="1" customFormat="1" ht="15" customHeight="1">
      <c r="B42" s="227"/>
      <c r="C42" s="228"/>
      <c r="D42" s="226"/>
      <c r="E42" s="229" t="s">
        <v>248</v>
      </c>
      <c r="F42" s="226"/>
      <c r="G42" s="354" t="s">
        <v>249</v>
      </c>
      <c r="H42" s="354"/>
      <c r="I42" s="354"/>
      <c r="J42" s="354"/>
      <c r="K42" s="224"/>
    </row>
    <row r="43" spans="2:11" s="1" customFormat="1" ht="15" customHeight="1">
      <c r="B43" s="227"/>
      <c r="C43" s="228"/>
      <c r="D43" s="226"/>
      <c r="E43" s="229"/>
      <c r="F43" s="226"/>
      <c r="G43" s="354" t="s">
        <v>250</v>
      </c>
      <c r="H43" s="354"/>
      <c r="I43" s="354"/>
      <c r="J43" s="354"/>
      <c r="K43" s="224"/>
    </row>
    <row r="44" spans="2:11" s="1" customFormat="1" ht="15" customHeight="1">
      <c r="B44" s="227"/>
      <c r="C44" s="228"/>
      <c r="D44" s="226"/>
      <c r="E44" s="229" t="s">
        <v>251</v>
      </c>
      <c r="F44" s="226"/>
      <c r="G44" s="354" t="s">
        <v>252</v>
      </c>
      <c r="H44" s="354"/>
      <c r="I44" s="354"/>
      <c r="J44" s="354"/>
      <c r="K44" s="224"/>
    </row>
    <row r="45" spans="2:11" s="1" customFormat="1" ht="15" customHeight="1">
      <c r="B45" s="227"/>
      <c r="C45" s="228"/>
      <c r="D45" s="226"/>
      <c r="E45" s="229" t="s">
        <v>103</v>
      </c>
      <c r="F45" s="226"/>
      <c r="G45" s="354" t="s">
        <v>253</v>
      </c>
      <c r="H45" s="354"/>
      <c r="I45" s="354"/>
      <c r="J45" s="354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54" t="s">
        <v>254</v>
      </c>
      <c r="E47" s="354"/>
      <c r="F47" s="354"/>
      <c r="G47" s="354"/>
      <c r="H47" s="354"/>
      <c r="I47" s="354"/>
      <c r="J47" s="354"/>
      <c r="K47" s="224"/>
    </row>
    <row r="48" spans="2:11" s="1" customFormat="1" ht="15" customHeight="1">
      <c r="B48" s="227"/>
      <c r="C48" s="228"/>
      <c r="D48" s="228"/>
      <c r="E48" s="354" t="s">
        <v>255</v>
      </c>
      <c r="F48" s="354"/>
      <c r="G48" s="354"/>
      <c r="H48" s="354"/>
      <c r="I48" s="354"/>
      <c r="J48" s="354"/>
      <c r="K48" s="224"/>
    </row>
    <row r="49" spans="2:11" s="1" customFormat="1" ht="15" customHeight="1">
      <c r="B49" s="227"/>
      <c r="C49" s="228"/>
      <c r="D49" s="228"/>
      <c r="E49" s="354" t="s">
        <v>256</v>
      </c>
      <c r="F49" s="354"/>
      <c r="G49" s="354"/>
      <c r="H49" s="354"/>
      <c r="I49" s="354"/>
      <c r="J49" s="354"/>
      <c r="K49" s="224"/>
    </row>
    <row r="50" spans="2:11" s="1" customFormat="1" ht="15" customHeight="1">
      <c r="B50" s="227"/>
      <c r="C50" s="228"/>
      <c r="D50" s="228"/>
      <c r="E50" s="354" t="s">
        <v>257</v>
      </c>
      <c r="F50" s="354"/>
      <c r="G50" s="354"/>
      <c r="H50" s="354"/>
      <c r="I50" s="354"/>
      <c r="J50" s="354"/>
      <c r="K50" s="224"/>
    </row>
    <row r="51" spans="2:11" s="1" customFormat="1" ht="15" customHeight="1">
      <c r="B51" s="227"/>
      <c r="C51" s="228"/>
      <c r="D51" s="354" t="s">
        <v>258</v>
      </c>
      <c r="E51" s="354"/>
      <c r="F51" s="354"/>
      <c r="G51" s="354"/>
      <c r="H51" s="354"/>
      <c r="I51" s="354"/>
      <c r="J51" s="354"/>
      <c r="K51" s="224"/>
    </row>
    <row r="52" spans="2:11" s="1" customFormat="1" ht="25.5" customHeight="1">
      <c r="B52" s="223"/>
      <c r="C52" s="355" t="s">
        <v>259</v>
      </c>
      <c r="D52" s="355"/>
      <c r="E52" s="355"/>
      <c r="F52" s="355"/>
      <c r="G52" s="355"/>
      <c r="H52" s="355"/>
      <c r="I52" s="355"/>
      <c r="J52" s="355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54" t="s">
        <v>260</v>
      </c>
      <c r="D54" s="354"/>
      <c r="E54" s="354"/>
      <c r="F54" s="354"/>
      <c r="G54" s="354"/>
      <c r="H54" s="354"/>
      <c r="I54" s="354"/>
      <c r="J54" s="354"/>
      <c r="K54" s="224"/>
    </row>
    <row r="55" spans="2:11" s="1" customFormat="1" ht="15" customHeight="1">
      <c r="B55" s="223"/>
      <c r="C55" s="354" t="s">
        <v>261</v>
      </c>
      <c r="D55" s="354"/>
      <c r="E55" s="354"/>
      <c r="F55" s="354"/>
      <c r="G55" s="354"/>
      <c r="H55" s="354"/>
      <c r="I55" s="354"/>
      <c r="J55" s="354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54" t="s">
        <v>262</v>
      </c>
      <c r="D57" s="354"/>
      <c r="E57" s="354"/>
      <c r="F57" s="354"/>
      <c r="G57" s="354"/>
      <c r="H57" s="354"/>
      <c r="I57" s="354"/>
      <c r="J57" s="354"/>
      <c r="K57" s="224"/>
    </row>
    <row r="58" spans="2:11" s="1" customFormat="1" ht="15" customHeight="1">
      <c r="B58" s="223"/>
      <c r="C58" s="228"/>
      <c r="D58" s="354" t="s">
        <v>263</v>
      </c>
      <c r="E58" s="354"/>
      <c r="F58" s="354"/>
      <c r="G58" s="354"/>
      <c r="H58" s="354"/>
      <c r="I58" s="354"/>
      <c r="J58" s="354"/>
      <c r="K58" s="224"/>
    </row>
    <row r="59" spans="2:11" s="1" customFormat="1" ht="15" customHeight="1">
      <c r="B59" s="223"/>
      <c r="C59" s="228"/>
      <c r="D59" s="354" t="s">
        <v>264</v>
      </c>
      <c r="E59" s="354"/>
      <c r="F59" s="354"/>
      <c r="G59" s="354"/>
      <c r="H59" s="354"/>
      <c r="I59" s="354"/>
      <c r="J59" s="354"/>
      <c r="K59" s="224"/>
    </row>
    <row r="60" spans="2:11" s="1" customFormat="1" ht="15" customHeight="1">
      <c r="B60" s="223"/>
      <c r="C60" s="228"/>
      <c r="D60" s="354" t="s">
        <v>265</v>
      </c>
      <c r="E60" s="354"/>
      <c r="F60" s="354"/>
      <c r="G60" s="354"/>
      <c r="H60" s="354"/>
      <c r="I60" s="354"/>
      <c r="J60" s="354"/>
      <c r="K60" s="224"/>
    </row>
    <row r="61" spans="2:11" s="1" customFormat="1" ht="15" customHeight="1">
      <c r="B61" s="223"/>
      <c r="C61" s="228"/>
      <c r="D61" s="354" t="s">
        <v>266</v>
      </c>
      <c r="E61" s="354"/>
      <c r="F61" s="354"/>
      <c r="G61" s="354"/>
      <c r="H61" s="354"/>
      <c r="I61" s="354"/>
      <c r="J61" s="354"/>
      <c r="K61" s="224"/>
    </row>
    <row r="62" spans="2:11" s="1" customFormat="1" ht="15" customHeight="1">
      <c r="B62" s="223"/>
      <c r="C62" s="228"/>
      <c r="D62" s="357" t="s">
        <v>267</v>
      </c>
      <c r="E62" s="357"/>
      <c r="F62" s="357"/>
      <c r="G62" s="357"/>
      <c r="H62" s="357"/>
      <c r="I62" s="357"/>
      <c r="J62" s="357"/>
      <c r="K62" s="224"/>
    </row>
    <row r="63" spans="2:11" s="1" customFormat="1" ht="15" customHeight="1">
      <c r="B63" s="223"/>
      <c r="C63" s="228"/>
      <c r="D63" s="354" t="s">
        <v>268</v>
      </c>
      <c r="E63" s="354"/>
      <c r="F63" s="354"/>
      <c r="G63" s="354"/>
      <c r="H63" s="354"/>
      <c r="I63" s="354"/>
      <c r="J63" s="354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54" t="s">
        <v>269</v>
      </c>
      <c r="E65" s="354"/>
      <c r="F65" s="354"/>
      <c r="G65" s="354"/>
      <c r="H65" s="354"/>
      <c r="I65" s="354"/>
      <c r="J65" s="354"/>
      <c r="K65" s="224"/>
    </row>
    <row r="66" spans="2:11" s="1" customFormat="1" ht="15" customHeight="1">
      <c r="B66" s="223"/>
      <c r="C66" s="228"/>
      <c r="D66" s="357" t="s">
        <v>270</v>
      </c>
      <c r="E66" s="357"/>
      <c r="F66" s="357"/>
      <c r="G66" s="357"/>
      <c r="H66" s="357"/>
      <c r="I66" s="357"/>
      <c r="J66" s="357"/>
      <c r="K66" s="224"/>
    </row>
    <row r="67" spans="2:11" s="1" customFormat="1" ht="15" customHeight="1">
      <c r="B67" s="223"/>
      <c r="C67" s="228"/>
      <c r="D67" s="354" t="s">
        <v>271</v>
      </c>
      <c r="E67" s="354"/>
      <c r="F67" s="354"/>
      <c r="G67" s="354"/>
      <c r="H67" s="354"/>
      <c r="I67" s="354"/>
      <c r="J67" s="354"/>
      <c r="K67" s="224"/>
    </row>
    <row r="68" spans="2:11" s="1" customFormat="1" ht="15" customHeight="1">
      <c r="B68" s="223"/>
      <c r="C68" s="228"/>
      <c r="D68" s="354" t="s">
        <v>272</v>
      </c>
      <c r="E68" s="354"/>
      <c r="F68" s="354"/>
      <c r="G68" s="354"/>
      <c r="H68" s="354"/>
      <c r="I68" s="354"/>
      <c r="J68" s="354"/>
      <c r="K68" s="224"/>
    </row>
    <row r="69" spans="2:11" s="1" customFormat="1" ht="15" customHeight="1">
      <c r="B69" s="223"/>
      <c r="C69" s="228"/>
      <c r="D69" s="354" t="s">
        <v>273</v>
      </c>
      <c r="E69" s="354"/>
      <c r="F69" s="354"/>
      <c r="G69" s="354"/>
      <c r="H69" s="354"/>
      <c r="I69" s="354"/>
      <c r="J69" s="354"/>
      <c r="K69" s="224"/>
    </row>
    <row r="70" spans="2:11" s="1" customFormat="1" ht="15" customHeight="1">
      <c r="B70" s="223"/>
      <c r="C70" s="228"/>
      <c r="D70" s="354" t="s">
        <v>274</v>
      </c>
      <c r="E70" s="354"/>
      <c r="F70" s="354"/>
      <c r="G70" s="354"/>
      <c r="H70" s="354"/>
      <c r="I70" s="354"/>
      <c r="J70" s="354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58" t="s">
        <v>275</v>
      </c>
      <c r="D75" s="358"/>
      <c r="E75" s="358"/>
      <c r="F75" s="358"/>
      <c r="G75" s="358"/>
      <c r="H75" s="358"/>
      <c r="I75" s="358"/>
      <c r="J75" s="358"/>
      <c r="K75" s="241"/>
    </row>
    <row r="76" spans="2:11" s="1" customFormat="1" ht="17.25" customHeight="1">
      <c r="B76" s="240"/>
      <c r="C76" s="242" t="s">
        <v>276</v>
      </c>
      <c r="D76" s="242"/>
      <c r="E76" s="242"/>
      <c r="F76" s="242" t="s">
        <v>277</v>
      </c>
      <c r="G76" s="243"/>
      <c r="H76" s="242" t="s">
        <v>53</v>
      </c>
      <c r="I76" s="242" t="s">
        <v>56</v>
      </c>
      <c r="J76" s="242" t="s">
        <v>278</v>
      </c>
      <c r="K76" s="241"/>
    </row>
    <row r="77" spans="2:11" s="1" customFormat="1" ht="17.25" customHeight="1">
      <c r="B77" s="240"/>
      <c r="C77" s="244" t="s">
        <v>279</v>
      </c>
      <c r="D77" s="244"/>
      <c r="E77" s="244"/>
      <c r="F77" s="245" t="s">
        <v>280</v>
      </c>
      <c r="G77" s="246"/>
      <c r="H77" s="244"/>
      <c r="I77" s="244"/>
      <c r="J77" s="244" t="s">
        <v>281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52</v>
      </c>
      <c r="D79" s="249"/>
      <c r="E79" s="249"/>
      <c r="F79" s="250" t="s">
        <v>282</v>
      </c>
      <c r="G79" s="251"/>
      <c r="H79" s="229" t="s">
        <v>283</v>
      </c>
      <c r="I79" s="229" t="s">
        <v>284</v>
      </c>
      <c r="J79" s="229">
        <v>20</v>
      </c>
      <c r="K79" s="241"/>
    </row>
    <row r="80" spans="2:11" s="1" customFormat="1" ht="15" customHeight="1">
      <c r="B80" s="240"/>
      <c r="C80" s="229" t="s">
        <v>285</v>
      </c>
      <c r="D80" s="229"/>
      <c r="E80" s="229"/>
      <c r="F80" s="250" t="s">
        <v>282</v>
      </c>
      <c r="G80" s="251"/>
      <c r="H80" s="229" t="s">
        <v>286</v>
      </c>
      <c r="I80" s="229" t="s">
        <v>284</v>
      </c>
      <c r="J80" s="229">
        <v>120</v>
      </c>
      <c r="K80" s="241"/>
    </row>
    <row r="81" spans="2:11" s="1" customFormat="1" ht="15" customHeight="1">
      <c r="B81" s="252"/>
      <c r="C81" s="229" t="s">
        <v>287</v>
      </c>
      <c r="D81" s="229"/>
      <c r="E81" s="229"/>
      <c r="F81" s="250" t="s">
        <v>288</v>
      </c>
      <c r="G81" s="251"/>
      <c r="H81" s="229" t="s">
        <v>289</v>
      </c>
      <c r="I81" s="229" t="s">
        <v>284</v>
      </c>
      <c r="J81" s="229">
        <v>50</v>
      </c>
      <c r="K81" s="241"/>
    </row>
    <row r="82" spans="2:11" s="1" customFormat="1" ht="15" customHeight="1">
      <c r="B82" s="252"/>
      <c r="C82" s="229" t="s">
        <v>290</v>
      </c>
      <c r="D82" s="229"/>
      <c r="E82" s="229"/>
      <c r="F82" s="250" t="s">
        <v>282</v>
      </c>
      <c r="G82" s="251"/>
      <c r="H82" s="229" t="s">
        <v>291</v>
      </c>
      <c r="I82" s="229" t="s">
        <v>292</v>
      </c>
      <c r="J82" s="229"/>
      <c r="K82" s="241"/>
    </row>
    <row r="83" spans="2:11" s="1" customFormat="1" ht="15" customHeight="1">
      <c r="B83" s="252"/>
      <c r="C83" s="253" t="s">
        <v>293</v>
      </c>
      <c r="D83" s="253"/>
      <c r="E83" s="253"/>
      <c r="F83" s="254" t="s">
        <v>288</v>
      </c>
      <c r="G83" s="253"/>
      <c r="H83" s="253" t="s">
        <v>294</v>
      </c>
      <c r="I83" s="253" t="s">
        <v>284</v>
      </c>
      <c r="J83" s="253">
        <v>15</v>
      </c>
      <c r="K83" s="241"/>
    </row>
    <row r="84" spans="2:11" s="1" customFormat="1" ht="15" customHeight="1">
      <c r="B84" s="252"/>
      <c r="C84" s="253" t="s">
        <v>295</v>
      </c>
      <c r="D84" s="253"/>
      <c r="E84" s="253"/>
      <c r="F84" s="254" t="s">
        <v>288</v>
      </c>
      <c r="G84" s="253"/>
      <c r="H84" s="253" t="s">
        <v>296</v>
      </c>
      <c r="I84" s="253" t="s">
        <v>284</v>
      </c>
      <c r="J84" s="253">
        <v>15</v>
      </c>
      <c r="K84" s="241"/>
    </row>
    <row r="85" spans="2:11" s="1" customFormat="1" ht="15" customHeight="1">
      <c r="B85" s="252"/>
      <c r="C85" s="253" t="s">
        <v>297</v>
      </c>
      <c r="D85" s="253"/>
      <c r="E85" s="253"/>
      <c r="F85" s="254" t="s">
        <v>288</v>
      </c>
      <c r="G85" s="253"/>
      <c r="H85" s="253" t="s">
        <v>298</v>
      </c>
      <c r="I85" s="253" t="s">
        <v>284</v>
      </c>
      <c r="J85" s="253">
        <v>20</v>
      </c>
      <c r="K85" s="241"/>
    </row>
    <row r="86" spans="2:11" s="1" customFormat="1" ht="15" customHeight="1">
      <c r="B86" s="252"/>
      <c r="C86" s="253" t="s">
        <v>299</v>
      </c>
      <c r="D86" s="253"/>
      <c r="E86" s="253"/>
      <c r="F86" s="254" t="s">
        <v>288</v>
      </c>
      <c r="G86" s="253"/>
      <c r="H86" s="253" t="s">
        <v>300</v>
      </c>
      <c r="I86" s="253" t="s">
        <v>284</v>
      </c>
      <c r="J86" s="253">
        <v>20</v>
      </c>
      <c r="K86" s="241"/>
    </row>
    <row r="87" spans="2:11" s="1" customFormat="1" ht="15" customHeight="1">
      <c r="B87" s="252"/>
      <c r="C87" s="229" t="s">
        <v>301</v>
      </c>
      <c r="D87" s="229"/>
      <c r="E87" s="229"/>
      <c r="F87" s="250" t="s">
        <v>288</v>
      </c>
      <c r="G87" s="251"/>
      <c r="H87" s="229" t="s">
        <v>302</v>
      </c>
      <c r="I87" s="229" t="s">
        <v>284</v>
      </c>
      <c r="J87" s="229">
        <v>50</v>
      </c>
      <c r="K87" s="241"/>
    </row>
    <row r="88" spans="2:11" s="1" customFormat="1" ht="15" customHeight="1">
      <c r="B88" s="252"/>
      <c r="C88" s="229" t="s">
        <v>303</v>
      </c>
      <c r="D88" s="229"/>
      <c r="E88" s="229"/>
      <c r="F88" s="250" t="s">
        <v>288</v>
      </c>
      <c r="G88" s="251"/>
      <c r="H88" s="229" t="s">
        <v>304</v>
      </c>
      <c r="I88" s="229" t="s">
        <v>284</v>
      </c>
      <c r="J88" s="229">
        <v>20</v>
      </c>
      <c r="K88" s="241"/>
    </row>
    <row r="89" spans="2:11" s="1" customFormat="1" ht="15" customHeight="1">
      <c r="B89" s="252"/>
      <c r="C89" s="229" t="s">
        <v>305</v>
      </c>
      <c r="D89" s="229"/>
      <c r="E89" s="229"/>
      <c r="F89" s="250" t="s">
        <v>288</v>
      </c>
      <c r="G89" s="251"/>
      <c r="H89" s="229" t="s">
        <v>306</v>
      </c>
      <c r="I89" s="229" t="s">
        <v>284</v>
      </c>
      <c r="J89" s="229">
        <v>20</v>
      </c>
      <c r="K89" s="241"/>
    </row>
    <row r="90" spans="2:11" s="1" customFormat="1" ht="15" customHeight="1">
      <c r="B90" s="252"/>
      <c r="C90" s="229" t="s">
        <v>307</v>
      </c>
      <c r="D90" s="229"/>
      <c r="E90" s="229"/>
      <c r="F90" s="250" t="s">
        <v>288</v>
      </c>
      <c r="G90" s="251"/>
      <c r="H90" s="229" t="s">
        <v>308</v>
      </c>
      <c r="I90" s="229" t="s">
        <v>284</v>
      </c>
      <c r="J90" s="229">
        <v>50</v>
      </c>
      <c r="K90" s="241"/>
    </row>
    <row r="91" spans="2:11" s="1" customFormat="1" ht="15" customHeight="1">
      <c r="B91" s="252"/>
      <c r="C91" s="229" t="s">
        <v>309</v>
      </c>
      <c r="D91" s="229"/>
      <c r="E91" s="229"/>
      <c r="F91" s="250" t="s">
        <v>288</v>
      </c>
      <c r="G91" s="251"/>
      <c r="H91" s="229" t="s">
        <v>309</v>
      </c>
      <c r="I91" s="229" t="s">
        <v>284</v>
      </c>
      <c r="J91" s="229">
        <v>50</v>
      </c>
      <c r="K91" s="241"/>
    </row>
    <row r="92" spans="2:11" s="1" customFormat="1" ht="15" customHeight="1">
      <c r="B92" s="252"/>
      <c r="C92" s="229" t="s">
        <v>310</v>
      </c>
      <c r="D92" s="229"/>
      <c r="E92" s="229"/>
      <c r="F92" s="250" t="s">
        <v>288</v>
      </c>
      <c r="G92" s="251"/>
      <c r="H92" s="229" t="s">
        <v>311</v>
      </c>
      <c r="I92" s="229" t="s">
        <v>284</v>
      </c>
      <c r="J92" s="229">
        <v>255</v>
      </c>
      <c r="K92" s="241"/>
    </row>
    <row r="93" spans="2:11" s="1" customFormat="1" ht="15" customHeight="1">
      <c r="B93" s="252"/>
      <c r="C93" s="229" t="s">
        <v>312</v>
      </c>
      <c r="D93" s="229"/>
      <c r="E93" s="229"/>
      <c r="F93" s="250" t="s">
        <v>282</v>
      </c>
      <c r="G93" s="251"/>
      <c r="H93" s="229" t="s">
        <v>313</v>
      </c>
      <c r="I93" s="229" t="s">
        <v>314</v>
      </c>
      <c r="J93" s="229"/>
      <c r="K93" s="241"/>
    </row>
    <row r="94" spans="2:11" s="1" customFormat="1" ht="15" customHeight="1">
      <c r="B94" s="252"/>
      <c r="C94" s="229" t="s">
        <v>315</v>
      </c>
      <c r="D94" s="229"/>
      <c r="E94" s="229"/>
      <c r="F94" s="250" t="s">
        <v>282</v>
      </c>
      <c r="G94" s="251"/>
      <c r="H94" s="229" t="s">
        <v>316</v>
      </c>
      <c r="I94" s="229" t="s">
        <v>317</v>
      </c>
      <c r="J94" s="229"/>
      <c r="K94" s="241"/>
    </row>
    <row r="95" spans="2:11" s="1" customFormat="1" ht="15" customHeight="1">
      <c r="B95" s="252"/>
      <c r="C95" s="229" t="s">
        <v>318</v>
      </c>
      <c r="D95" s="229"/>
      <c r="E95" s="229"/>
      <c r="F95" s="250" t="s">
        <v>282</v>
      </c>
      <c r="G95" s="251"/>
      <c r="H95" s="229" t="s">
        <v>318</v>
      </c>
      <c r="I95" s="229" t="s">
        <v>317</v>
      </c>
      <c r="J95" s="229"/>
      <c r="K95" s="241"/>
    </row>
    <row r="96" spans="2:11" s="1" customFormat="1" ht="15" customHeight="1">
      <c r="B96" s="252"/>
      <c r="C96" s="229" t="s">
        <v>37</v>
      </c>
      <c r="D96" s="229"/>
      <c r="E96" s="229"/>
      <c r="F96" s="250" t="s">
        <v>282</v>
      </c>
      <c r="G96" s="251"/>
      <c r="H96" s="229" t="s">
        <v>319</v>
      </c>
      <c r="I96" s="229" t="s">
        <v>317</v>
      </c>
      <c r="J96" s="229"/>
      <c r="K96" s="241"/>
    </row>
    <row r="97" spans="2:11" s="1" customFormat="1" ht="15" customHeight="1">
      <c r="B97" s="252"/>
      <c r="C97" s="229" t="s">
        <v>47</v>
      </c>
      <c r="D97" s="229"/>
      <c r="E97" s="229"/>
      <c r="F97" s="250" t="s">
        <v>282</v>
      </c>
      <c r="G97" s="251"/>
      <c r="H97" s="229" t="s">
        <v>320</v>
      </c>
      <c r="I97" s="229" t="s">
        <v>317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58" t="s">
        <v>321</v>
      </c>
      <c r="D102" s="358"/>
      <c r="E102" s="358"/>
      <c r="F102" s="358"/>
      <c r="G102" s="358"/>
      <c r="H102" s="358"/>
      <c r="I102" s="358"/>
      <c r="J102" s="358"/>
      <c r="K102" s="241"/>
    </row>
    <row r="103" spans="2:11" s="1" customFormat="1" ht="17.25" customHeight="1">
      <c r="B103" s="240"/>
      <c r="C103" s="242" t="s">
        <v>276</v>
      </c>
      <c r="D103" s="242"/>
      <c r="E103" s="242"/>
      <c r="F103" s="242" t="s">
        <v>277</v>
      </c>
      <c r="G103" s="243"/>
      <c r="H103" s="242" t="s">
        <v>53</v>
      </c>
      <c r="I103" s="242" t="s">
        <v>56</v>
      </c>
      <c r="J103" s="242" t="s">
        <v>278</v>
      </c>
      <c r="K103" s="241"/>
    </row>
    <row r="104" spans="2:11" s="1" customFormat="1" ht="17.25" customHeight="1">
      <c r="B104" s="240"/>
      <c r="C104" s="244" t="s">
        <v>279</v>
      </c>
      <c r="D104" s="244"/>
      <c r="E104" s="244"/>
      <c r="F104" s="245" t="s">
        <v>280</v>
      </c>
      <c r="G104" s="246"/>
      <c r="H104" s="244"/>
      <c r="I104" s="244"/>
      <c r="J104" s="244" t="s">
        <v>281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52</v>
      </c>
      <c r="D106" s="249"/>
      <c r="E106" s="249"/>
      <c r="F106" s="250" t="s">
        <v>282</v>
      </c>
      <c r="G106" s="229"/>
      <c r="H106" s="229" t="s">
        <v>322</v>
      </c>
      <c r="I106" s="229" t="s">
        <v>284</v>
      </c>
      <c r="J106" s="229">
        <v>20</v>
      </c>
      <c r="K106" s="241"/>
    </row>
    <row r="107" spans="2:11" s="1" customFormat="1" ht="15" customHeight="1">
      <c r="B107" s="240"/>
      <c r="C107" s="229" t="s">
        <v>285</v>
      </c>
      <c r="D107" s="229"/>
      <c r="E107" s="229"/>
      <c r="F107" s="250" t="s">
        <v>282</v>
      </c>
      <c r="G107" s="229"/>
      <c r="H107" s="229" t="s">
        <v>322</v>
      </c>
      <c r="I107" s="229" t="s">
        <v>284</v>
      </c>
      <c r="J107" s="229">
        <v>120</v>
      </c>
      <c r="K107" s="241"/>
    </row>
    <row r="108" spans="2:11" s="1" customFormat="1" ht="15" customHeight="1">
      <c r="B108" s="252"/>
      <c r="C108" s="229" t="s">
        <v>287</v>
      </c>
      <c r="D108" s="229"/>
      <c r="E108" s="229"/>
      <c r="F108" s="250" t="s">
        <v>288</v>
      </c>
      <c r="G108" s="229"/>
      <c r="H108" s="229" t="s">
        <v>322</v>
      </c>
      <c r="I108" s="229" t="s">
        <v>284</v>
      </c>
      <c r="J108" s="229">
        <v>50</v>
      </c>
      <c r="K108" s="241"/>
    </row>
    <row r="109" spans="2:11" s="1" customFormat="1" ht="15" customHeight="1">
      <c r="B109" s="252"/>
      <c r="C109" s="229" t="s">
        <v>290</v>
      </c>
      <c r="D109" s="229"/>
      <c r="E109" s="229"/>
      <c r="F109" s="250" t="s">
        <v>282</v>
      </c>
      <c r="G109" s="229"/>
      <c r="H109" s="229" t="s">
        <v>322</v>
      </c>
      <c r="I109" s="229" t="s">
        <v>292</v>
      </c>
      <c r="J109" s="229"/>
      <c r="K109" s="241"/>
    </row>
    <row r="110" spans="2:11" s="1" customFormat="1" ht="15" customHeight="1">
      <c r="B110" s="252"/>
      <c r="C110" s="229" t="s">
        <v>301</v>
      </c>
      <c r="D110" s="229"/>
      <c r="E110" s="229"/>
      <c r="F110" s="250" t="s">
        <v>288</v>
      </c>
      <c r="G110" s="229"/>
      <c r="H110" s="229" t="s">
        <v>322</v>
      </c>
      <c r="I110" s="229" t="s">
        <v>284</v>
      </c>
      <c r="J110" s="229">
        <v>50</v>
      </c>
      <c r="K110" s="241"/>
    </row>
    <row r="111" spans="2:11" s="1" customFormat="1" ht="15" customHeight="1">
      <c r="B111" s="252"/>
      <c r="C111" s="229" t="s">
        <v>309</v>
      </c>
      <c r="D111" s="229"/>
      <c r="E111" s="229"/>
      <c r="F111" s="250" t="s">
        <v>288</v>
      </c>
      <c r="G111" s="229"/>
      <c r="H111" s="229" t="s">
        <v>322</v>
      </c>
      <c r="I111" s="229" t="s">
        <v>284</v>
      </c>
      <c r="J111" s="229">
        <v>50</v>
      </c>
      <c r="K111" s="241"/>
    </row>
    <row r="112" spans="2:11" s="1" customFormat="1" ht="15" customHeight="1">
      <c r="B112" s="252"/>
      <c r="C112" s="229" t="s">
        <v>307</v>
      </c>
      <c r="D112" s="229"/>
      <c r="E112" s="229"/>
      <c r="F112" s="250" t="s">
        <v>288</v>
      </c>
      <c r="G112" s="229"/>
      <c r="H112" s="229" t="s">
        <v>322</v>
      </c>
      <c r="I112" s="229" t="s">
        <v>284</v>
      </c>
      <c r="J112" s="229">
        <v>50</v>
      </c>
      <c r="K112" s="241"/>
    </row>
    <row r="113" spans="2:11" s="1" customFormat="1" ht="15" customHeight="1">
      <c r="B113" s="252"/>
      <c r="C113" s="229" t="s">
        <v>52</v>
      </c>
      <c r="D113" s="229"/>
      <c r="E113" s="229"/>
      <c r="F113" s="250" t="s">
        <v>282</v>
      </c>
      <c r="G113" s="229"/>
      <c r="H113" s="229" t="s">
        <v>323</v>
      </c>
      <c r="I113" s="229" t="s">
        <v>284</v>
      </c>
      <c r="J113" s="229">
        <v>20</v>
      </c>
      <c r="K113" s="241"/>
    </row>
    <row r="114" spans="2:11" s="1" customFormat="1" ht="15" customHeight="1">
      <c r="B114" s="252"/>
      <c r="C114" s="229" t="s">
        <v>324</v>
      </c>
      <c r="D114" s="229"/>
      <c r="E114" s="229"/>
      <c r="F114" s="250" t="s">
        <v>282</v>
      </c>
      <c r="G114" s="229"/>
      <c r="H114" s="229" t="s">
        <v>325</v>
      </c>
      <c r="I114" s="229" t="s">
        <v>284</v>
      </c>
      <c r="J114" s="229">
        <v>120</v>
      </c>
      <c r="K114" s="241"/>
    </row>
    <row r="115" spans="2:11" s="1" customFormat="1" ht="15" customHeight="1">
      <c r="B115" s="252"/>
      <c r="C115" s="229" t="s">
        <v>37</v>
      </c>
      <c r="D115" s="229"/>
      <c r="E115" s="229"/>
      <c r="F115" s="250" t="s">
        <v>282</v>
      </c>
      <c r="G115" s="229"/>
      <c r="H115" s="229" t="s">
        <v>326</v>
      </c>
      <c r="I115" s="229" t="s">
        <v>317</v>
      </c>
      <c r="J115" s="229"/>
      <c r="K115" s="241"/>
    </row>
    <row r="116" spans="2:11" s="1" customFormat="1" ht="15" customHeight="1">
      <c r="B116" s="252"/>
      <c r="C116" s="229" t="s">
        <v>47</v>
      </c>
      <c r="D116" s="229"/>
      <c r="E116" s="229"/>
      <c r="F116" s="250" t="s">
        <v>282</v>
      </c>
      <c r="G116" s="229"/>
      <c r="H116" s="229" t="s">
        <v>327</v>
      </c>
      <c r="I116" s="229" t="s">
        <v>317</v>
      </c>
      <c r="J116" s="229"/>
      <c r="K116" s="241"/>
    </row>
    <row r="117" spans="2:11" s="1" customFormat="1" ht="15" customHeight="1">
      <c r="B117" s="252"/>
      <c r="C117" s="229" t="s">
        <v>56</v>
      </c>
      <c r="D117" s="229"/>
      <c r="E117" s="229"/>
      <c r="F117" s="250" t="s">
        <v>282</v>
      </c>
      <c r="G117" s="229"/>
      <c r="H117" s="229" t="s">
        <v>328</v>
      </c>
      <c r="I117" s="229" t="s">
        <v>329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56" t="s">
        <v>330</v>
      </c>
      <c r="D122" s="356"/>
      <c r="E122" s="356"/>
      <c r="F122" s="356"/>
      <c r="G122" s="356"/>
      <c r="H122" s="356"/>
      <c r="I122" s="356"/>
      <c r="J122" s="356"/>
      <c r="K122" s="269"/>
    </row>
    <row r="123" spans="2:11" s="1" customFormat="1" ht="17.25" customHeight="1">
      <c r="B123" s="270"/>
      <c r="C123" s="242" t="s">
        <v>276</v>
      </c>
      <c r="D123" s="242"/>
      <c r="E123" s="242"/>
      <c r="F123" s="242" t="s">
        <v>277</v>
      </c>
      <c r="G123" s="243"/>
      <c r="H123" s="242" t="s">
        <v>53</v>
      </c>
      <c r="I123" s="242" t="s">
        <v>56</v>
      </c>
      <c r="J123" s="242" t="s">
        <v>278</v>
      </c>
      <c r="K123" s="271"/>
    </row>
    <row r="124" spans="2:11" s="1" customFormat="1" ht="17.25" customHeight="1">
      <c r="B124" s="270"/>
      <c r="C124" s="244" t="s">
        <v>279</v>
      </c>
      <c r="D124" s="244"/>
      <c r="E124" s="244"/>
      <c r="F124" s="245" t="s">
        <v>280</v>
      </c>
      <c r="G124" s="246"/>
      <c r="H124" s="244"/>
      <c r="I124" s="244"/>
      <c r="J124" s="244" t="s">
        <v>281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285</v>
      </c>
      <c r="D126" s="249"/>
      <c r="E126" s="249"/>
      <c r="F126" s="250" t="s">
        <v>282</v>
      </c>
      <c r="G126" s="229"/>
      <c r="H126" s="229" t="s">
        <v>322</v>
      </c>
      <c r="I126" s="229" t="s">
        <v>284</v>
      </c>
      <c r="J126" s="229">
        <v>120</v>
      </c>
      <c r="K126" s="275"/>
    </row>
    <row r="127" spans="2:11" s="1" customFormat="1" ht="15" customHeight="1">
      <c r="B127" s="272"/>
      <c r="C127" s="229" t="s">
        <v>331</v>
      </c>
      <c r="D127" s="229"/>
      <c r="E127" s="229"/>
      <c r="F127" s="250" t="s">
        <v>282</v>
      </c>
      <c r="G127" s="229"/>
      <c r="H127" s="229" t="s">
        <v>332</v>
      </c>
      <c r="I127" s="229" t="s">
        <v>284</v>
      </c>
      <c r="J127" s="229" t="s">
        <v>333</v>
      </c>
      <c r="K127" s="275"/>
    </row>
    <row r="128" spans="2:11" s="1" customFormat="1" ht="15" customHeight="1">
      <c r="B128" s="272"/>
      <c r="C128" s="229" t="s">
        <v>230</v>
      </c>
      <c r="D128" s="229"/>
      <c r="E128" s="229"/>
      <c r="F128" s="250" t="s">
        <v>282</v>
      </c>
      <c r="G128" s="229"/>
      <c r="H128" s="229" t="s">
        <v>334</v>
      </c>
      <c r="I128" s="229" t="s">
        <v>284</v>
      </c>
      <c r="J128" s="229" t="s">
        <v>333</v>
      </c>
      <c r="K128" s="275"/>
    </row>
    <row r="129" spans="2:11" s="1" customFormat="1" ht="15" customHeight="1">
      <c r="B129" s="272"/>
      <c r="C129" s="229" t="s">
        <v>293</v>
      </c>
      <c r="D129" s="229"/>
      <c r="E129" s="229"/>
      <c r="F129" s="250" t="s">
        <v>288</v>
      </c>
      <c r="G129" s="229"/>
      <c r="H129" s="229" t="s">
        <v>294</v>
      </c>
      <c r="I129" s="229" t="s">
        <v>284</v>
      </c>
      <c r="J129" s="229">
        <v>15</v>
      </c>
      <c r="K129" s="275"/>
    </row>
    <row r="130" spans="2:11" s="1" customFormat="1" ht="15" customHeight="1">
      <c r="B130" s="272"/>
      <c r="C130" s="253" t="s">
        <v>295</v>
      </c>
      <c r="D130" s="253"/>
      <c r="E130" s="253"/>
      <c r="F130" s="254" t="s">
        <v>288</v>
      </c>
      <c r="G130" s="253"/>
      <c r="H130" s="253" t="s">
        <v>296</v>
      </c>
      <c r="I130" s="253" t="s">
        <v>284</v>
      </c>
      <c r="J130" s="253">
        <v>15</v>
      </c>
      <c r="K130" s="275"/>
    </row>
    <row r="131" spans="2:11" s="1" customFormat="1" ht="15" customHeight="1">
      <c r="B131" s="272"/>
      <c r="C131" s="253" t="s">
        <v>297</v>
      </c>
      <c r="D131" s="253"/>
      <c r="E131" s="253"/>
      <c r="F131" s="254" t="s">
        <v>288</v>
      </c>
      <c r="G131" s="253"/>
      <c r="H131" s="253" t="s">
        <v>298</v>
      </c>
      <c r="I131" s="253" t="s">
        <v>284</v>
      </c>
      <c r="J131" s="253">
        <v>20</v>
      </c>
      <c r="K131" s="275"/>
    </row>
    <row r="132" spans="2:11" s="1" customFormat="1" ht="15" customHeight="1">
      <c r="B132" s="272"/>
      <c r="C132" s="253" t="s">
        <v>299</v>
      </c>
      <c r="D132" s="253"/>
      <c r="E132" s="253"/>
      <c r="F132" s="254" t="s">
        <v>288</v>
      </c>
      <c r="G132" s="253"/>
      <c r="H132" s="253" t="s">
        <v>300</v>
      </c>
      <c r="I132" s="253" t="s">
        <v>284</v>
      </c>
      <c r="J132" s="253">
        <v>20</v>
      </c>
      <c r="K132" s="275"/>
    </row>
    <row r="133" spans="2:11" s="1" customFormat="1" ht="15" customHeight="1">
      <c r="B133" s="272"/>
      <c r="C133" s="229" t="s">
        <v>287</v>
      </c>
      <c r="D133" s="229"/>
      <c r="E133" s="229"/>
      <c r="F133" s="250" t="s">
        <v>288</v>
      </c>
      <c r="G133" s="229"/>
      <c r="H133" s="229" t="s">
        <v>322</v>
      </c>
      <c r="I133" s="229" t="s">
        <v>284</v>
      </c>
      <c r="J133" s="229">
        <v>50</v>
      </c>
      <c r="K133" s="275"/>
    </row>
    <row r="134" spans="2:11" s="1" customFormat="1" ht="15" customHeight="1">
      <c r="B134" s="272"/>
      <c r="C134" s="229" t="s">
        <v>301</v>
      </c>
      <c r="D134" s="229"/>
      <c r="E134" s="229"/>
      <c r="F134" s="250" t="s">
        <v>288</v>
      </c>
      <c r="G134" s="229"/>
      <c r="H134" s="229" t="s">
        <v>322</v>
      </c>
      <c r="I134" s="229" t="s">
        <v>284</v>
      </c>
      <c r="J134" s="229">
        <v>50</v>
      </c>
      <c r="K134" s="275"/>
    </row>
    <row r="135" spans="2:11" s="1" customFormat="1" ht="15" customHeight="1">
      <c r="B135" s="272"/>
      <c r="C135" s="229" t="s">
        <v>307</v>
      </c>
      <c r="D135" s="229"/>
      <c r="E135" s="229"/>
      <c r="F135" s="250" t="s">
        <v>288</v>
      </c>
      <c r="G135" s="229"/>
      <c r="H135" s="229" t="s">
        <v>322</v>
      </c>
      <c r="I135" s="229" t="s">
        <v>284</v>
      </c>
      <c r="J135" s="229">
        <v>50</v>
      </c>
      <c r="K135" s="275"/>
    </row>
    <row r="136" spans="2:11" s="1" customFormat="1" ht="15" customHeight="1">
      <c r="B136" s="272"/>
      <c r="C136" s="229" t="s">
        <v>309</v>
      </c>
      <c r="D136" s="229"/>
      <c r="E136" s="229"/>
      <c r="F136" s="250" t="s">
        <v>288</v>
      </c>
      <c r="G136" s="229"/>
      <c r="H136" s="229" t="s">
        <v>322</v>
      </c>
      <c r="I136" s="229" t="s">
        <v>284</v>
      </c>
      <c r="J136" s="229">
        <v>50</v>
      </c>
      <c r="K136" s="275"/>
    </row>
    <row r="137" spans="2:11" s="1" customFormat="1" ht="15" customHeight="1">
      <c r="B137" s="272"/>
      <c r="C137" s="229" t="s">
        <v>310</v>
      </c>
      <c r="D137" s="229"/>
      <c r="E137" s="229"/>
      <c r="F137" s="250" t="s">
        <v>288</v>
      </c>
      <c r="G137" s="229"/>
      <c r="H137" s="229" t="s">
        <v>335</v>
      </c>
      <c r="I137" s="229" t="s">
        <v>284</v>
      </c>
      <c r="J137" s="229">
        <v>255</v>
      </c>
      <c r="K137" s="275"/>
    </row>
    <row r="138" spans="2:11" s="1" customFormat="1" ht="15" customHeight="1">
      <c r="B138" s="272"/>
      <c r="C138" s="229" t="s">
        <v>312</v>
      </c>
      <c r="D138" s="229"/>
      <c r="E138" s="229"/>
      <c r="F138" s="250" t="s">
        <v>282</v>
      </c>
      <c r="G138" s="229"/>
      <c r="H138" s="229" t="s">
        <v>336</v>
      </c>
      <c r="I138" s="229" t="s">
        <v>314</v>
      </c>
      <c r="J138" s="229"/>
      <c r="K138" s="275"/>
    </row>
    <row r="139" spans="2:11" s="1" customFormat="1" ht="15" customHeight="1">
      <c r="B139" s="272"/>
      <c r="C139" s="229" t="s">
        <v>315</v>
      </c>
      <c r="D139" s="229"/>
      <c r="E139" s="229"/>
      <c r="F139" s="250" t="s">
        <v>282</v>
      </c>
      <c r="G139" s="229"/>
      <c r="H139" s="229" t="s">
        <v>337</v>
      </c>
      <c r="I139" s="229" t="s">
        <v>317</v>
      </c>
      <c r="J139" s="229"/>
      <c r="K139" s="275"/>
    </row>
    <row r="140" spans="2:11" s="1" customFormat="1" ht="15" customHeight="1">
      <c r="B140" s="272"/>
      <c r="C140" s="229" t="s">
        <v>318</v>
      </c>
      <c r="D140" s="229"/>
      <c r="E140" s="229"/>
      <c r="F140" s="250" t="s">
        <v>282</v>
      </c>
      <c r="G140" s="229"/>
      <c r="H140" s="229" t="s">
        <v>318</v>
      </c>
      <c r="I140" s="229" t="s">
        <v>317</v>
      </c>
      <c r="J140" s="229"/>
      <c r="K140" s="275"/>
    </row>
    <row r="141" spans="2:11" s="1" customFormat="1" ht="15" customHeight="1">
      <c r="B141" s="272"/>
      <c r="C141" s="229" t="s">
        <v>37</v>
      </c>
      <c r="D141" s="229"/>
      <c r="E141" s="229"/>
      <c r="F141" s="250" t="s">
        <v>282</v>
      </c>
      <c r="G141" s="229"/>
      <c r="H141" s="229" t="s">
        <v>338</v>
      </c>
      <c r="I141" s="229" t="s">
        <v>317</v>
      </c>
      <c r="J141" s="229"/>
      <c r="K141" s="275"/>
    </row>
    <row r="142" spans="2:11" s="1" customFormat="1" ht="15" customHeight="1">
      <c r="B142" s="272"/>
      <c r="C142" s="229" t="s">
        <v>339</v>
      </c>
      <c r="D142" s="229"/>
      <c r="E142" s="229"/>
      <c r="F142" s="250" t="s">
        <v>282</v>
      </c>
      <c r="G142" s="229"/>
      <c r="H142" s="229" t="s">
        <v>340</v>
      </c>
      <c r="I142" s="229" t="s">
        <v>317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58" t="s">
        <v>341</v>
      </c>
      <c r="D147" s="358"/>
      <c r="E147" s="358"/>
      <c r="F147" s="358"/>
      <c r="G147" s="358"/>
      <c r="H147" s="358"/>
      <c r="I147" s="358"/>
      <c r="J147" s="358"/>
      <c r="K147" s="241"/>
    </row>
    <row r="148" spans="2:11" s="1" customFormat="1" ht="17.25" customHeight="1">
      <c r="B148" s="240"/>
      <c r="C148" s="242" t="s">
        <v>276</v>
      </c>
      <c r="D148" s="242"/>
      <c r="E148" s="242"/>
      <c r="F148" s="242" t="s">
        <v>277</v>
      </c>
      <c r="G148" s="243"/>
      <c r="H148" s="242" t="s">
        <v>53</v>
      </c>
      <c r="I148" s="242" t="s">
        <v>56</v>
      </c>
      <c r="J148" s="242" t="s">
        <v>278</v>
      </c>
      <c r="K148" s="241"/>
    </row>
    <row r="149" spans="2:11" s="1" customFormat="1" ht="17.25" customHeight="1">
      <c r="B149" s="240"/>
      <c r="C149" s="244" t="s">
        <v>279</v>
      </c>
      <c r="D149" s="244"/>
      <c r="E149" s="244"/>
      <c r="F149" s="245" t="s">
        <v>280</v>
      </c>
      <c r="G149" s="246"/>
      <c r="H149" s="244"/>
      <c r="I149" s="244"/>
      <c r="J149" s="244" t="s">
        <v>281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285</v>
      </c>
      <c r="D151" s="229"/>
      <c r="E151" s="229"/>
      <c r="F151" s="280" t="s">
        <v>282</v>
      </c>
      <c r="G151" s="229"/>
      <c r="H151" s="279" t="s">
        <v>322</v>
      </c>
      <c r="I151" s="279" t="s">
        <v>284</v>
      </c>
      <c r="J151" s="279">
        <v>120</v>
      </c>
      <c r="K151" s="275"/>
    </row>
    <row r="152" spans="2:11" s="1" customFormat="1" ht="15" customHeight="1">
      <c r="B152" s="252"/>
      <c r="C152" s="279" t="s">
        <v>331</v>
      </c>
      <c r="D152" s="229"/>
      <c r="E152" s="229"/>
      <c r="F152" s="280" t="s">
        <v>282</v>
      </c>
      <c r="G152" s="229"/>
      <c r="H152" s="279" t="s">
        <v>342</v>
      </c>
      <c r="I152" s="279" t="s">
        <v>284</v>
      </c>
      <c r="J152" s="279" t="s">
        <v>333</v>
      </c>
      <c r="K152" s="275"/>
    </row>
    <row r="153" spans="2:11" s="1" customFormat="1" ht="15" customHeight="1">
      <c r="B153" s="252"/>
      <c r="C153" s="279" t="s">
        <v>230</v>
      </c>
      <c r="D153" s="229"/>
      <c r="E153" s="229"/>
      <c r="F153" s="280" t="s">
        <v>282</v>
      </c>
      <c r="G153" s="229"/>
      <c r="H153" s="279" t="s">
        <v>343</v>
      </c>
      <c r="I153" s="279" t="s">
        <v>284</v>
      </c>
      <c r="J153" s="279" t="s">
        <v>333</v>
      </c>
      <c r="K153" s="275"/>
    </row>
    <row r="154" spans="2:11" s="1" customFormat="1" ht="15" customHeight="1">
      <c r="B154" s="252"/>
      <c r="C154" s="279" t="s">
        <v>287</v>
      </c>
      <c r="D154" s="229"/>
      <c r="E154" s="229"/>
      <c r="F154" s="280" t="s">
        <v>288</v>
      </c>
      <c r="G154" s="229"/>
      <c r="H154" s="279" t="s">
        <v>322</v>
      </c>
      <c r="I154" s="279" t="s">
        <v>284</v>
      </c>
      <c r="J154" s="279">
        <v>50</v>
      </c>
      <c r="K154" s="275"/>
    </row>
    <row r="155" spans="2:11" s="1" customFormat="1" ht="15" customHeight="1">
      <c r="B155" s="252"/>
      <c r="C155" s="279" t="s">
        <v>290</v>
      </c>
      <c r="D155" s="229"/>
      <c r="E155" s="229"/>
      <c r="F155" s="280" t="s">
        <v>282</v>
      </c>
      <c r="G155" s="229"/>
      <c r="H155" s="279" t="s">
        <v>322</v>
      </c>
      <c r="I155" s="279" t="s">
        <v>292</v>
      </c>
      <c r="J155" s="279"/>
      <c r="K155" s="275"/>
    </row>
    <row r="156" spans="2:11" s="1" customFormat="1" ht="15" customHeight="1">
      <c r="B156" s="252"/>
      <c r="C156" s="279" t="s">
        <v>301</v>
      </c>
      <c r="D156" s="229"/>
      <c r="E156" s="229"/>
      <c r="F156" s="280" t="s">
        <v>288</v>
      </c>
      <c r="G156" s="229"/>
      <c r="H156" s="279" t="s">
        <v>322</v>
      </c>
      <c r="I156" s="279" t="s">
        <v>284</v>
      </c>
      <c r="J156" s="279">
        <v>50</v>
      </c>
      <c r="K156" s="275"/>
    </row>
    <row r="157" spans="2:11" s="1" customFormat="1" ht="15" customHeight="1">
      <c r="B157" s="252"/>
      <c r="C157" s="279" t="s">
        <v>309</v>
      </c>
      <c r="D157" s="229"/>
      <c r="E157" s="229"/>
      <c r="F157" s="280" t="s">
        <v>288</v>
      </c>
      <c r="G157" s="229"/>
      <c r="H157" s="279" t="s">
        <v>322</v>
      </c>
      <c r="I157" s="279" t="s">
        <v>284</v>
      </c>
      <c r="J157" s="279">
        <v>50</v>
      </c>
      <c r="K157" s="275"/>
    </row>
    <row r="158" spans="2:11" s="1" customFormat="1" ht="15" customHeight="1">
      <c r="B158" s="252"/>
      <c r="C158" s="279" t="s">
        <v>307</v>
      </c>
      <c r="D158" s="229"/>
      <c r="E158" s="229"/>
      <c r="F158" s="280" t="s">
        <v>288</v>
      </c>
      <c r="G158" s="229"/>
      <c r="H158" s="279" t="s">
        <v>322</v>
      </c>
      <c r="I158" s="279" t="s">
        <v>284</v>
      </c>
      <c r="J158" s="279">
        <v>50</v>
      </c>
      <c r="K158" s="275"/>
    </row>
    <row r="159" spans="2:11" s="1" customFormat="1" ht="15" customHeight="1">
      <c r="B159" s="252"/>
      <c r="C159" s="279" t="s">
        <v>86</v>
      </c>
      <c r="D159" s="229"/>
      <c r="E159" s="229"/>
      <c r="F159" s="280" t="s">
        <v>282</v>
      </c>
      <c r="G159" s="229"/>
      <c r="H159" s="279" t="s">
        <v>344</v>
      </c>
      <c r="I159" s="279" t="s">
        <v>284</v>
      </c>
      <c r="J159" s="279" t="s">
        <v>345</v>
      </c>
      <c r="K159" s="275"/>
    </row>
    <row r="160" spans="2:11" s="1" customFormat="1" ht="15" customHeight="1">
      <c r="B160" s="252"/>
      <c r="C160" s="279" t="s">
        <v>346</v>
      </c>
      <c r="D160" s="229"/>
      <c r="E160" s="229"/>
      <c r="F160" s="280" t="s">
        <v>282</v>
      </c>
      <c r="G160" s="229"/>
      <c r="H160" s="279" t="s">
        <v>347</v>
      </c>
      <c r="I160" s="279" t="s">
        <v>317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56" t="s">
        <v>348</v>
      </c>
      <c r="D165" s="356"/>
      <c r="E165" s="356"/>
      <c r="F165" s="356"/>
      <c r="G165" s="356"/>
      <c r="H165" s="356"/>
      <c r="I165" s="356"/>
      <c r="J165" s="356"/>
      <c r="K165" s="222"/>
    </row>
    <row r="166" spans="2:11" s="1" customFormat="1" ht="17.25" customHeight="1">
      <c r="B166" s="221"/>
      <c r="C166" s="242" t="s">
        <v>276</v>
      </c>
      <c r="D166" s="242"/>
      <c r="E166" s="242"/>
      <c r="F166" s="242" t="s">
        <v>277</v>
      </c>
      <c r="G166" s="284"/>
      <c r="H166" s="285" t="s">
        <v>53</v>
      </c>
      <c r="I166" s="285" t="s">
        <v>56</v>
      </c>
      <c r="J166" s="242" t="s">
        <v>278</v>
      </c>
      <c r="K166" s="222"/>
    </row>
    <row r="167" spans="2:11" s="1" customFormat="1" ht="17.25" customHeight="1">
      <c r="B167" s="223"/>
      <c r="C167" s="244" t="s">
        <v>279</v>
      </c>
      <c r="D167" s="244"/>
      <c r="E167" s="244"/>
      <c r="F167" s="245" t="s">
        <v>280</v>
      </c>
      <c r="G167" s="286"/>
      <c r="H167" s="287"/>
      <c r="I167" s="287"/>
      <c r="J167" s="244" t="s">
        <v>281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285</v>
      </c>
      <c r="D169" s="229"/>
      <c r="E169" s="229"/>
      <c r="F169" s="250" t="s">
        <v>282</v>
      </c>
      <c r="G169" s="229"/>
      <c r="H169" s="229" t="s">
        <v>322</v>
      </c>
      <c r="I169" s="229" t="s">
        <v>284</v>
      </c>
      <c r="J169" s="229">
        <v>120</v>
      </c>
      <c r="K169" s="275"/>
    </row>
    <row r="170" spans="2:11" s="1" customFormat="1" ht="15" customHeight="1">
      <c r="B170" s="252"/>
      <c r="C170" s="229" t="s">
        <v>331</v>
      </c>
      <c r="D170" s="229"/>
      <c r="E170" s="229"/>
      <c r="F170" s="250" t="s">
        <v>282</v>
      </c>
      <c r="G170" s="229"/>
      <c r="H170" s="229" t="s">
        <v>332</v>
      </c>
      <c r="I170" s="229" t="s">
        <v>284</v>
      </c>
      <c r="J170" s="229" t="s">
        <v>333</v>
      </c>
      <c r="K170" s="275"/>
    </row>
    <row r="171" spans="2:11" s="1" customFormat="1" ht="15" customHeight="1">
      <c r="B171" s="252"/>
      <c r="C171" s="229" t="s">
        <v>230</v>
      </c>
      <c r="D171" s="229"/>
      <c r="E171" s="229"/>
      <c r="F171" s="250" t="s">
        <v>282</v>
      </c>
      <c r="G171" s="229"/>
      <c r="H171" s="229" t="s">
        <v>349</v>
      </c>
      <c r="I171" s="229" t="s">
        <v>284</v>
      </c>
      <c r="J171" s="229" t="s">
        <v>333</v>
      </c>
      <c r="K171" s="275"/>
    </row>
    <row r="172" spans="2:11" s="1" customFormat="1" ht="15" customHeight="1">
      <c r="B172" s="252"/>
      <c r="C172" s="229" t="s">
        <v>287</v>
      </c>
      <c r="D172" s="229"/>
      <c r="E172" s="229"/>
      <c r="F172" s="250" t="s">
        <v>288</v>
      </c>
      <c r="G172" s="229"/>
      <c r="H172" s="229" t="s">
        <v>349</v>
      </c>
      <c r="I172" s="229" t="s">
        <v>284</v>
      </c>
      <c r="J172" s="229">
        <v>50</v>
      </c>
      <c r="K172" s="275"/>
    </row>
    <row r="173" spans="2:11" s="1" customFormat="1" ht="15" customHeight="1">
      <c r="B173" s="252"/>
      <c r="C173" s="229" t="s">
        <v>290</v>
      </c>
      <c r="D173" s="229"/>
      <c r="E173" s="229"/>
      <c r="F173" s="250" t="s">
        <v>282</v>
      </c>
      <c r="G173" s="229"/>
      <c r="H173" s="229" t="s">
        <v>349</v>
      </c>
      <c r="I173" s="229" t="s">
        <v>292</v>
      </c>
      <c r="J173" s="229"/>
      <c r="K173" s="275"/>
    </row>
    <row r="174" spans="2:11" s="1" customFormat="1" ht="15" customHeight="1">
      <c r="B174" s="252"/>
      <c r="C174" s="229" t="s">
        <v>301</v>
      </c>
      <c r="D174" s="229"/>
      <c r="E174" s="229"/>
      <c r="F174" s="250" t="s">
        <v>288</v>
      </c>
      <c r="G174" s="229"/>
      <c r="H174" s="229" t="s">
        <v>349</v>
      </c>
      <c r="I174" s="229" t="s">
        <v>284</v>
      </c>
      <c r="J174" s="229">
        <v>50</v>
      </c>
      <c r="K174" s="275"/>
    </row>
    <row r="175" spans="2:11" s="1" customFormat="1" ht="15" customHeight="1">
      <c r="B175" s="252"/>
      <c r="C175" s="229" t="s">
        <v>309</v>
      </c>
      <c r="D175" s="229"/>
      <c r="E175" s="229"/>
      <c r="F175" s="250" t="s">
        <v>288</v>
      </c>
      <c r="G175" s="229"/>
      <c r="H175" s="229" t="s">
        <v>349</v>
      </c>
      <c r="I175" s="229" t="s">
        <v>284</v>
      </c>
      <c r="J175" s="229">
        <v>50</v>
      </c>
      <c r="K175" s="275"/>
    </row>
    <row r="176" spans="2:11" s="1" customFormat="1" ht="15" customHeight="1">
      <c r="B176" s="252"/>
      <c r="C176" s="229" t="s">
        <v>307</v>
      </c>
      <c r="D176" s="229"/>
      <c r="E176" s="229"/>
      <c r="F176" s="250" t="s">
        <v>288</v>
      </c>
      <c r="G176" s="229"/>
      <c r="H176" s="229" t="s">
        <v>349</v>
      </c>
      <c r="I176" s="229" t="s">
        <v>284</v>
      </c>
      <c r="J176" s="229">
        <v>50</v>
      </c>
      <c r="K176" s="275"/>
    </row>
    <row r="177" spans="2:11" s="1" customFormat="1" ht="15" customHeight="1">
      <c r="B177" s="252"/>
      <c r="C177" s="229" t="s">
        <v>99</v>
      </c>
      <c r="D177" s="229"/>
      <c r="E177" s="229"/>
      <c r="F177" s="250" t="s">
        <v>282</v>
      </c>
      <c r="G177" s="229"/>
      <c r="H177" s="229" t="s">
        <v>350</v>
      </c>
      <c r="I177" s="229" t="s">
        <v>351</v>
      </c>
      <c r="J177" s="229"/>
      <c r="K177" s="275"/>
    </row>
    <row r="178" spans="2:11" s="1" customFormat="1" ht="15" customHeight="1">
      <c r="B178" s="252"/>
      <c r="C178" s="229" t="s">
        <v>56</v>
      </c>
      <c r="D178" s="229"/>
      <c r="E178" s="229"/>
      <c r="F178" s="250" t="s">
        <v>282</v>
      </c>
      <c r="G178" s="229"/>
      <c r="H178" s="229" t="s">
        <v>352</v>
      </c>
      <c r="I178" s="229" t="s">
        <v>353</v>
      </c>
      <c r="J178" s="229">
        <v>1</v>
      </c>
      <c r="K178" s="275"/>
    </row>
    <row r="179" spans="2:11" s="1" customFormat="1" ht="15" customHeight="1">
      <c r="B179" s="252"/>
      <c r="C179" s="229" t="s">
        <v>52</v>
      </c>
      <c r="D179" s="229"/>
      <c r="E179" s="229"/>
      <c r="F179" s="250" t="s">
        <v>282</v>
      </c>
      <c r="G179" s="229"/>
      <c r="H179" s="229" t="s">
        <v>354</v>
      </c>
      <c r="I179" s="229" t="s">
        <v>284</v>
      </c>
      <c r="J179" s="229">
        <v>20</v>
      </c>
      <c r="K179" s="275"/>
    </row>
    <row r="180" spans="2:11" s="1" customFormat="1" ht="15" customHeight="1">
      <c r="B180" s="252"/>
      <c r="C180" s="229" t="s">
        <v>53</v>
      </c>
      <c r="D180" s="229"/>
      <c r="E180" s="229"/>
      <c r="F180" s="250" t="s">
        <v>282</v>
      </c>
      <c r="G180" s="229"/>
      <c r="H180" s="229" t="s">
        <v>355</v>
      </c>
      <c r="I180" s="229" t="s">
        <v>284</v>
      </c>
      <c r="J180" s="229">
        <v>255</v>
      </c>
      <c r="K180" s="275"/>
    </row>
    <row r="181" spans="2:11" s="1" customFormat="1" ht="15" customHeight="1">
      <c r="B181" s="252"/>
      <c r="C181" s="229" t="s">
        <v>100</v>
      </c>
      <c r="D181" s="229"/>
      <c r="E181" s="229"/>
      <c r="F181" s="250" t="s">
        <v>282</v>
      </c>
      <c r="G181" s="229"/>
      <c r="H181" s="229" t="s">
        <v>246</v>
      </c>
      <c r="I181" s="229" t="s">
        <v>284</v>
      </c>
      <c r="J181" s="229">
        <v>10</v>
      </c>
      <c r="K181" s="275"/>
    </row>
    <row r="182" spans="2:11" s="1" customFormat="1" ht="15" customHeight="1">
      <c r="B182" s="252"/>
      <c r="C182" s="229" t="s">
        <v>101</v>
      </c>
      <c r="D182" s="229"/>
      <c r="E182" s="229"/>
      <c r="F182" s="250" t="s">
        <v>282</v>
      </c>
      <c r="G182" s="229"/>
      <c r="H182" s="229" t="s">
        <v>356</v>
      </c>
      <c r="I182" s="229" t="s">
        <v>317</v>
      </c>
      <c r="J182" s="229"/>
      <c r="K182" s="275"/>
    </row>
    <row r="183" spans="2:11" s="1" customFormat="1" ht="15" customHeight="1">
      <c r="B183" s="252"/>
      <c r="C183" s="229" t="s">
        <v>357</v>
      </c>
      <c r="D183" s="229"/>
      <c r="E183" s="229"/>
      <c r="F183" s="250" t="s">
        <v>282</v>
      </c>
      <c r="G183" s="229"/>
      <c r="H183" s="229" t="s">
        <v>358</v>
      </c>
      <c r="I183" s="229" t="s">
        <v>317</v>
      </c>
      <c r="J183" s="229"/>
      <c r="K183" s="275"/>
    </row>
    <row r="184" spans="2:11" s="1" customFormat="1" ht="15" customHeight="1">
      <c r="B184" s="252"/>
      <c r="C184" s="229" t="s">
        <v>346</v>
      </c>
      <c r="D184" s="229"/>
      <c r="E184" s="229"/>
      <c r="F184" s="250" t="s">
        <v>282</v>
      </c>
      <c r="G184" s="229"/>
      <c r="H184" s="229" t="s">
        <v>359</v>
      </c>
      <c r="I184" s="229" t="s">
        <v>317</v>
      </c>
      <c r="J184" s="229"/>
      <c r="K184" s="275"/>
    </row>
    <row r="185" spans="2:11" s="1" customFormat="1" ht="15" customHeight="1">
      <c r="B185" s="252"/>
      <c r="C185" s="229" t="s">
        <v>103</v>
      </c>
      <c r="D185" s="229"/>
      <c r="E185" s="229"/>
      <c r="F185" s="250" t="s">
        <v>288</v>
      </c>
      <c r="G185" s="229"/>
      <c r="H185" s="229" t="s">
        <v>360</v>
      </c>
      <c r="I185" s="229" t="s">
        <v>284</v>
      </c>
      <c r="J185" s="229">
        <v>50</v>
      </c>
      <c r="K185" s="275"/>
    </row>
    <row r="186" spans="2:11" s="1" customFormat="1" ht="15" customHeight="1">
      <c r="B186" s="252"/>
      <c r="C186" s="229" t="s">
        <v>361</v>
      </c>
      <c r="D186" s="229"/>
      <c r="E186" s="229"/>
      <c r="F186" s="250" t="s">
        <v>288</v>
      </c>
      <c r="G186" s="229"/>
      <c r="H186" s="229" t="s">
        <v>362</v>
      </c>
      <c r="I186" s="229" t="s">
        <v>363</v>
      </c>
      <c r="J186" s="229"/>
      <c r="K186" s="275"/>
    </row>
    <row r="187" spans="2:11" s="1" customFormat="1" ht="15" customHeight="1">
      <c r="B187" s="252"/>
      <c r="C187" s="229" t="s">
        <v>364</v>
      </c>
      <c r="D187" s="229"/>
      <c r="E187" s="229"/>
      <c r="F187" s="250" t="s">
        <v>288</v>
      </c>
      <c r="G187" s="229"/>
      <c r="H187" s="229" t="s">
        <v>365</v>
      </c>
      <c r="I187" s="229" t="s">
        <v>363</v>
      </c>
      <c r="J187" s="229"/>
      <c r="K187" s="275"/>
    </row>
    <row r="188" spans="2:11" s="1" customFormat="1" ht="15" customHeight="1">
      <c r="B188" s="252"/>
      <c r="C188" s="229" t="s">
        <v>366</v>
      </c>
      <c r="D188" s="229"/>
      <c r="E188" s="229"/>
      <c r="F188" s="250" t="s">
        <v>288</v>
      </c>
      <c r="G188" s="229"/>
      <c r="H188" s="229" t="s">
        <v>367</v>
      </c>
      <c r="I188" s="229" t="s">
        <v>363</v>
      </c>
      <c r="J188" s="229"/>
      <c r="K188" s="275"/>
    </row>
    <row r="189" spans="2:11" s="1" customFormat="1" ht="15" customHeight="1">
      <c r="B189" s="252"/>
      <c r="C189" s="288" t="s">
        <v>368</v>
      </c>
      <c r="D189" s="229"/>
      <c r="E189" s="229"/>
      <c r="F189" s="250" t="s">
        <v>288</v>
      </c>
      <c r="G189" s="229"/>
      <c r="H189" s="229" t="s">
        <v>369</v>
      </c>
      <c r="I189" s="229" t="s">
        <v>370</v>
      </c>
      <c r="J189" s="289" t="s">
        <v>371</v>
      </c>
      <c r="K189" s="275"/>
    </row>
    <row r="190" spans="2:11" s="15" customFormat="1" ht="15" customHeight="1">
      <c r="B190" s="290"/>
      <c r="C190" s="291" t="s">
        <v>372</v>
      </c>
      <c r="D190" s="292"/>
      <c r="E190" s="292"/>
      <c r="F190" s="293" t="s">
        <v>288</v>
      </c>
      <c r="G190" s="292"/>
      <c r="H190" s="292" t="s">
        <v>373</v>
      </c>
      <c r="I190" s="292" t="s">
        <v>370</v>
      </c>
      <c r="J190" s="294" t="s">
        <v>371</v>
      </c>
      <c r="K190" s="295"/>
    </row>
    <row r="191" spans="2:11" s="1" customFormat="1" ht="15" customHeight="1">
      <c r="B191" s="252"/>
      <c r="C191" s="288" t="s">
        <v>41</v>
      </c>
      <c r="D191" s="229"/>
      <c r="E191" s="229"/>
      <c r="F191" s="250" t="s">
        <v>282</v>
      </c>
      <c r="G191" s="229"/>
      <c r="H191" s="226" t="s">
        <v>374</v>
      </c>
      <c r="I191" s="229" t="s">
        <v>375</v>
      </c>
      <c r="J191" s="229"/>
      <c r="K191" s="275"/>
    </row>
    <row r="192" spans="2:11" s="1" customFormat="1" ht="15" customHeight="1">
      <c r="B192" s="252"/>
      <c r="C192" s="288" t="s">
        <v>376</v>
      </c>
      <c r="D192" s="229"/>
      <c r="E192" s="229"/>
      <c r="F192" s="250" t="s">
        <v>282</v>
      </c>
      <c r="G192" s="229"/>
      <c r="H192" s="229" t="s">
        <v>377</v>
      </c>
      <c r="I192" s="229" t="s">
        <v>317</v>
      </c>
      <c r="J192" s="229"/>
      <c r="K192" s="275"/>
    </row>
    <row r="193" spans="2:11" s="1" customFormat="1" ht="15" customHeight="1">
      <c r="B193" s="252"/>
      <c r="C193" s="288" t="s">
        <v>378</v>
      </c>
      <c r="D193" s="229"/>
      <c r="E193" s="229"/>
      <c r="F193" s="250" t="s">
        <v>282</v>
      </c>
      <c r="G193" s="229"/>
      <c r="H193" s="229" t="s">
        <v>379</v>
      </c>
      <c r="I193" s="229" t="s">
        <v>317</v>
      </c>
      <c r="J193" s="229"/>
      <c r="K193" s="275"/>
    </row>
    <row r="194" spans="2:11" s="1" customFormat="1" ht="15" customHeight="1">
      <c r="B194" s="252"/>
      <c r="C194" s="288" t="s">
        <v>380</v>
      </c>
      <c r="D194" s="229"/>
      <c r="E194" s="229"/>
      <c r="F194" s="250" t="s">
        <v>288</v>
      </c>
      <c r="G194" s="229"/>
      <c r="H194" s="229" t="s">
        <v>381</v>
      </c>
      <c r="I194" s="229" t="s">
        <v>317</v>
      </c>
      <c r="J194" s="229"/>
      <c r="K194" s="275"/>
    </row>
    <row r="195" spans="2:11" s="1" customFormat="1" ht="15" customHeight="1">
      <c r="B195" s="281"/>
      <c r="C195" s="296"/>
      <c r="D195" s="261"/>
      <c r="E195" s="261"/>
      <c r="F195" s="261"/>
      <c r="G195" s="261"/>
      <c r="H195" s="261"/>
      <c r="I195" s="261"/>
      <c r="J195" s="261"/>
      <c r="K195" s="282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63"/>
      <c r="C197" s="273"/>
      <c r="D197" s="273"/>
      <c r="E197" s="273"/>
      <c r="F197" s="283"/>
      <c r="G197" s="273"/>
      <c r="H197" s="273"/>
      <c r="I197" s="273"/>
      <c r="J197" s="273"/>
      <c r="K197" s="263"/>
    </row>
    <row r="198" spans="2:11" s="1" customFormat="1" ht="18.75" customHeight="1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</row>
    <row r="199" spans="2:11" s="1" customFormat="1" ht="13.5">
      <c r="B199" s="218"/>
      <c r="C199" s="219"/>
      <c r="D199" s="219"/>
      <c r="E199" s="219"/>
      <c r="F199" s="219"/>
      <c r="G199" s="219"/>
      <c r="H199" s="219"/>
      <c r="I199" s="219"/>
      <c r="J199" s="219"/>
      <c r="K199" s="220"/>
    </row>
    <row r="200" spans="2:11" s="1" customFormat="1" ht="21">
      <c r="B200" s="221"/>
      <c r="C200" s="356" t="s">
        <v>382</v>
      </c>
      <c r="D200" s="356"/>
      <c r="E200" s="356"/>
      <c r="F200" s="356"/>
      <c r="G200" s="356"/>
      <c r="H200" s="356"/>
      <c r="I200" s="356"/>
      <c r="J200" s="356"/>
      <c r="K200" s="222"/>
    </row>
    <row r="201" spans="2:11" s="1" customFormat="1" ht="25.5" customHeight="1">
      <c r="B201" s="221"/>
      <c r="C201" s="297" t="s">
        <v>383</v>
      </c>
      <c r="D201" s="297"/>
      <c r="E201" s="297"/>
      <c r="F201" s="297" t="s">
        <v>384</v>
      </c>
      <c r="G201" s="298"/>
      <c r="H201" s="359" t="s">
        <v>385</v>
      </c>
      <c r="I201" s="359"/>
      <c r="J201" s="359"/>
      <c r="K201" s="222"/>
    </row>
    <row r="202" spans="2:11" s="1" customFormat="1" ht="5.25" customHeight="1">
      <c r="B202" s="252"/>
      <c r="C202" s="247"/>
      <c r="D202" s="247"/>
      <c r="E202" s="247"/>
      <c r="F202" s="247"/>
      <c r="G202" s="273"/>
      <c r="H202" s="247"/>
      <c r="I202" s="247"/>
      <c r="J202" s="247"/>
      <c r="K202" s="275"/>
    </row>
    <row r="203" spans="2:11" s="1" customFormat="1" ht="15" customHeight="1">
      <c r="B203" s="252"/>
      <c r="C203" s="229" t="s">
        <v>375</v>
      </c>
      <c r="D203" s="229"/>
      <c r="E203" s="229"/>
      <c r="F203" s="250" t="s">
        <v>42</v>
      </c>
      <c r="G203" s="229"/>
      <c r="H203" s="360" t="s">
        <v>386</v>
      </c>
      <c r="I203" s="360"/>
      <c r="J203" s="360"/>
      <c r="K203" s="275"/>
    </row>
    <row r="204" spans="2:11" s="1" customFormat="1" ht="15" customHeight="1">
      <c r="B204" s="252"/>
      <c r="C204" s="229"/>
      <c r="D204" s="229"/>
      <c r="E204" s="229"/>
      <c r="F204" s="250" t="s">
        <v>43</v>
      </c>
      <c r="G204" s="229"/>
      <c r="H204" s="360" t="s">
        <v>387</v>
      </c>
      <c r="I204" s="360"/>
      <c r="J204" s="360"/>
      <c r="K204" s="275"/>
    </row>
    <row r="205" spans="2:11" s="1" customFormat="1" ht="15" customHeight="1">
      <c r="B205" s="252"/>
      <c r="C205" s="229"/>
      <c r="D205" s="229"/>
      <c r="E205" s="229"/>
      <c r="F205" s="250" t="s">
        <v>46</v>
      </c>
      <c r="G205" s="229"/>
      <c r="H205" s="360" t="s">
        <v>388</v>
      </c>
      <c r="I205" s="360"/>
      <c r="J205" s="360"/>
      <c r="K205" s="275"/>
    </row>
    <row r="206" spans="2:11" s="1" customFormat="1" ht="15" customHeight="1">
      <c r="B206" s="252"/>
      <c r="C206" s="229"/>
      <c r="D206" s="229"/>
      <c r="E206" s="229"/>
      <c r="F206" s="250" t="s">
        <v>44</v>
      </c>
      <c r="G206" s="229"/>
      <c r="H206" s="360" t="s">
        <v>389</v>
      </c>
      <c r="I206" s="360"/>
      <c r="J206" s="360"/>
      <c r="K206" s="275"/>
    </row>
    <row r="207" spans="2:11" s="1" customFormat="1" ht="15" customHeight="1">
      <c r="B207" s="252"/>
      <c r="C207" s="229"/>
      <c r="D207" s="229"/>
      <c r="E207" s="229"/>
      <c r="F207" s="250" t="s">
        <v>45</v>
      </c>
      <c r="G207" s="229"/>
      <c r="H207" s="360" t="s">
        <v>390</v>
      </c>
      <c r="I207" s="360"/>
      <c r="J207" s="360"/>
      <c r="K207" s="275"/>
    </row>
    <row r="208" spans="2:11" s="1" customFormat="1" ht="15" customHeight="1">
      <c r="B208" s="252"/>
      <c r="C208" s="229"/>
      <c r="D208" s="229"/>
      <c r="E208" s="229"/>
      <c r="F208" s="250"/>
      <c r="G208" s="229"/>
      <c r="H208" s="229"/>
      <c r="I208" s="229"/>
      <c r="J208" s="229"/>
      <c r="K208" s="275"/>
    </row>
    <row r="209" spans="2:11" s="1" customFormat="1" ht="15" customHeight="1">
      <c r="B209" s="252"/>
      <c r="C209" s="229" t="s">
        <v>329</v>
      </c>
      <c r="D209" s="229"/>
      <c r="E209" s="229"/>
      <c r="F209" s="250" t="s">
        <v>78</v>
      </c>
      <c r="G209" s="229"/>
      <c r="H209" s="360" t="s">
        <v>391</v>
      </c>
      <c r="I209" s="360"/>
      <c r="J209" s="360"/>
      <c r="K209" s="275"/>
    </row>
    <row r="210" spans="2:11" s="1" customFormat="1" ht="15" customHeight="1">
      <c r="B210" s="252"/>
      <c r="C210" s="229"/>
      <c r="D210" s="229"/>
      <c r="E210" s="229"/>
      <c r="F210" s="250" t="s">
        <v>224</v>
      </c>
      <c r="G210" s="229"/>
      <c r="H210" s="360" t="s">
        <v>225</v>
      </c>
      <c r="I210" s="360"/>
      <c r="J210" s="360"/>
      <c r="K210" s="275"/>
    </row>
    <row r="211" spans="2:11" s="1" customFormat="1" ht="15" customHeight="1">
      <c r="B211" s="252"/>
      <c r="C211" s="229"/>
      <c r="D211" s="229"/>
      <c r="E211" s="229"/>
      <c r="F211" s="250" t="s">
        <v>222</v>
      </c>
      <c r="G211" s="229"/>
      <c r="H211" s="360" t="s">
        <v>392</v>
      </c>
      <c r="I211" s="360"/>
      <c r="J211" s="360"/>
      <c r="K211" s="275"/>
    </row>
    <row r="212" spans="2:11" s="1" customFormat="1" ht="15" customHeight="1">
      <c r="B212" s="299"/>
      <c r="C212" s="229"/>
      <c r="D212" s="229"/>
      <c r="E212" s="229"/>
      <c r="F212" s="250" t="s">
        <v>226</v>
      </c>
      <c r="G212" s="288"/>
      <c r="H212" s="361" t="s">
        <v>227</v>
      </c>
      <c r="I212" s="361"/>
      <c r="J212" s="361"/>
      <c r="K212" s="300"/>
    </row>
    <row r="213" spans="2:11" s="1" customFormat="1" ht="15" customHeight="1">
      <c r="B213" s="299"/>
      <c r="C213" s="229"/>
      <c r="D213" s="229"/>
      <c r="E213" s="229"/>
      <c r="F213" s="250" t="s">
        <v>228</v>
      </c>
      <c r="G213" s="288"/>
      <c r="H213" s="361" t="s">
        <v>393</v>
      </c>
      <c r="I213" s="361"/>
      <c r="J213" s="361"/>
      <c r="K213" s="300"/>
    </row>
    <row r="214" spans="2:11" s="1" customFormat="1" ht="15" customHeight="1">
      <c r="B214" s="299"/>
      <c r="C214" s="229"/>
      <c r="D214" s="229"/>
      <c r="E214" s="229"/>
      <c r="F214" s="250"/>
      <c r="G214" s="288"/>
      <c r="H214" s="279"/>
      <c r="I214" s="279"/>
      <c r="J214" s="279"/>
      <c r="K214" s="300"/>
    </row>
    <row r="215" spans="2:11" s="1" customFormat="1" ht="15" customHeight="1">
      <c r="B215" s="299"/>
      <c r="C215" s="229" t="s">
        <v>353</v>
      </c>
      <c r="D215" s="229"/>
      <c r="E215" s="229"/>
      <c r="F215" s="250">
        <v>1</v>
      </c>
      <c r="G215" s="288"/>
      <c r="H215" s="361" t="s">
        <v>394</v>
      </c>
      <c r="I215" s="361"/>
      <c r="J215" s="361"/>
      <c r="K215" s="300"/>
    </row>
    <row r="216" spans="2:11" s="1" customFormat="1" ht="15" customHeight="1">
      <c r="B216" s="299"/>
      <c r="C216" s="229"/>
      <c r="D216" s="229"/>
      <c r="E216" s="229"/>
      <c r="F216" s="250">
        <v>2</v>
      </c>
      <c r="G216" s="288"/>
      <c r="H216" s="361" t="s">
        <v>395</v>
      </c>
      <c r="I216" s="361"/>
      <c r="J216" s="361"/>
      <c r="K216" s="300"/>
    </row>
    <row r="217" spans="2:11" s="1" customFormat="1" ht="15" customHeight="1">
      <c r="B217" s="299"/>
      <c r="C217" s="229"/>
      <c r="D217" s="229"/>
      <c r="E217" s="229"/>
      <c r="F217" s="250">
        <v>3</v>
      </c>
      <c r="G217" s="288"/>
      <c r="H217" s="361" t="s">
        <v>396</v>
      </c>
      <c r="I217" s="361"/>
      <c r="J217" s="361"/>
      <c r="K217" s="300"/>
    </row>
    <row r="218" spans="2:11" s="1" customFormat="1" ht="15" customHeight="1">
      <c r="B218" s="299"/>
      <c r="C218" s="229"/>
      <c r="D218" s="229"/>
      <c r="E218" s="229"/>
      <c r="F218" s="250">
        <v>4</v>
      </c>
      <c r="G218" s="288"/>
      <c r="H218" s="361" t="s">
        <v>397</v>
      </c>
      <c r="I218" s="361"/>
      <c r="J218" s="361"/>
      <c r="K218" s="300"/>
    </row>
    <row r="219" spans="2:11" s="1" customFormat="1" ht="12.75" customHeight="1">
      <c r="B219" s="301"/>
      <c r="C219" s="302"/>
      <c r="D219" s="302"/>
      <c r="E219" s="302"/>
      <c r="F219" s="302"/>
      <c r="G219" s="302"/>
      <c r="H219" s="302"/>
      <c r="I219" s="302"/>
      <c r="J219" s="302"/>
      <c r="K219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STAVEBNÍ ČÁST</vt:lpstr>
      <vt:lpstr>Pokyny pro vyplnění</vt:lpstr>
      <vt:lpstr>'01 - STAVEBNÍ ČÁST'!Názvy_tisku</vt:lpstr>
      <vt:lpstr>'Rekapitulace stavby'!Názvy_tisku</vt:lpstr>
      <vt:lpstr>'01 - STAVEBNÍ ČÁST'!Oblast_tisku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Holubová Markéta</cp:lastModifiedBy>
  <cp:lastPrinted>2024-09-26T06:18:09Z</cp:lastPrinted>
  <dcterms:created xsi:type="dcterms:W3CDTF">2024-09-24T13:01:37Z</dcterms:created>
  <dcterms:modified xsi:type="dcterms:W3CDTF">2024-09-26T06:18:10Z</dcterms:modified>
</cp:coreProperties>
</file>