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esktop\Vavrik\.Honza\rozpočty\2024\51_2024 - [FORVIA CZ s.r.o.] - DSP Ke Gruntě a Vavřinecká\10.02.2025\"/>
    </mc:Choice>
  </mc:AlternateContent>
  <bookViews>
    <workbookView xWindow="0" yWindow="0" windowWidth="0" windowHeight="0"/>
  </bookViews>
  <sheets>
    <sheet name="Rekapitulace" sheetId="7" r:id="rId1"/>
    <sheet name="V. ETAPASO 101" sheetId="2" r:id="rId2"/>
    <sheet name="V. ETAPASO 301C" sheetId="3" r:id="rId3"/>
    <sheet name="V. ETAPASO 401" sheetId="4" r:id="rId4"/>
    <sheet name="V. ETAPAVRN-Vsak" sheetId="5" r:id="rId5"/>
    <sheet name="V. ETAPAVRN" sheetId="6" r:id="rId6"/>
  </sheets>
  <calcPr/>
</workbook>
</file>

<file path=xl/calcChain.xml><?xml version="1.0" encoding="utf-8"?>
<calcChain xmlns="http://schemas.openxmlformats.org/spreadsheetml/2006/main">
  <c i="7" l="1" r="E14"/>
  <c r="D14"/>
  <c r="C14"/>
  <c r="E13"/>
  <c r="D13"/>
  <c r="C13"/>
  <c r="E12"/>
  <c r="D12"/>
  <c r="C12"/>
  <c r="E11"/>
  <c r="D11"/>
  <c r="C11"/>
  <c r="E10"/>
  <c r="D10"/>
  <c r="C10"/>
  <c r="C7"/>
  <c r="C6"/>
  <c i="6" r="I3"/>
  <c r="I9"/>
  <c r="O28"/>
  <c r="I28"/>
  <c r="O25"/>
  <c r="I25"/>
  <c r="O22"/>
  <c r="I22"/>
  <c r="O19"/>
  <c r="I19"/>
  <c r="O16"/>
  <c r="I16"/>
  <c r="O13"/>
  <c r="I13"/>
  <c r="O10"/>
  <c r="I10"/>
  <c i="5" r="I3"/>
  <c r="I9"/>
  <c r="O16"/>
  <c r="I16"/>
  <c r="O13"/>
  <c r="I13"/>
  <c r="O10"/>
  <c r="I10"/>
  <c i="4" r="I3"/>
  <c r="I61"/>
  <c r="O62"/>
  <c r="I62"/>
  <c r="I16"/>
  <c r="O58"/>
  <c r="I58"/>
  <c r="O55"/>
  <c r="I55"/>
  <c r="O52"/>
  <c r="I52"/>
  <c r="O48"/>
  <c r="I48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O17"/>
  <c r="I17"/>
  <c r="I9"/>
  <c r="O13"/>
  <c r="I13"/>
  <c r="O10"/>
  <c r="I10"/>
  <c i="3" r="I3"/>
  <c r="I42"/>
  <c r="O43"/>
  <c r="I43"/>
  <c r="I9"/>
  <c r="O38"/>
  <c r="I38"/>
  <c r="O34"/>
  <c r="I34"/>
  <c r="O30"/>
  <c r="I30"/>
  <c r="O26"/>
  <c r="I26"/>
  <c r="O22"/>
  <c r="I22"/>
  <c r="O18"/>
  <c r="I18"/>
  <c r="O14"/>
  <c r="I14"/>
  <c r="O10"/>
  <c r="I10"/>
  <c i="2" r="I3"/>
  <c r="I122"/>
  <c r="O123"/>
  <c r="I123"/>
  <c r="I109"/>
  <c r="O118"/>
  <c r="I118"/>
  <c r="O114"/>
  <c r="I114"/>
  <c r="O110"/>
  <c r="I110"/>
  <c r="I92"/>
  <c r="O105"/>
  <c r="I105"/>
  <c r="O101"/>
  <c r="I101"/>
  <c r="O97"/>
  <c r="I97"/>
  <c r="O93"/>
  <c r="I93"/>
  <c r="I87"/>
  <c r="O88"/>
  <c r="I88"/>
  <c r="I34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I9"/>
  <c r="O30"/>
  <c r="I30"/>
  <c r="O26"/>
  <c r="I26"/>
  <c r="O22"/>
  <c r="I22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<sst xmlns="http://schemas.openxmlformats.org/spreadsheetml/2006/main">
  <si>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</si>
  <si>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</si>
  <si>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Rekapitulace ceny</t>
  </si>
  <si>
    <t>Stavba: 51_2024_5 - DPS komunikace Ke Gruntě a Vavřinecká - ETAPA V.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</si>
  <si>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</si>
  <si>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</si>
  <si>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</si>
  <si>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</si>
  <si>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</si>
  <si>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</si>
  <si>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</si>
  <si>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101</t>
  </si>
  <si>
    <t>Pozemní komunikace</t>
  </si>
  <si>
    <t>SO 301C</t>
  </si>
  <si>
    <t>Vsakovací objekt C</t>
  </si>
  <si>
    <t>SO 401</t>
  </si>
  <si>
    <t>Veřejné osvětlení</t>
  </si>
  <si>
    <t>VRN - Vsak</t>
  </si>
  <si>
    <t>VRN</t>
  </si>
  <si>
    <t>Soupis prací objektu</t>
  </si>
  <si>
    <t>S</t>
  </si>
  <si>
    <t>Stavba:</t>
  </si>
  <si>
    <t>51_2024_5</t>
  </si>
  <si>
    <t>DPS komunikace Ke Gruntě a Vavřinecká - ETAPA V.</t>
  </si>
  <si>
    <t>O</t>
  </si>
  <si>
    <t>Objekt:</t>
  </si>
  <si>
    <t>V. ETAPA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</si>
  <si>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</si>
  <si>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</si>
  <si>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</si>
  <si>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</si>
  <si>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</si>
  <si>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</si>
  <si>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</si>
  <si>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</si>
  <si>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</si>
  <si>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</si>
  <si>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</si>
  <si>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</si>
  <si>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</si>
  <si>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</si>
  <si>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</si>
  <si>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práce</t>
  </si>
  <si>
    <t>P</t>
  </si>
  <si>
    <t>014132</t>
  </si>
  <si>
    <t/>
  </si>
  <si>
    <t>POPLATKY ZA SKLÁDKU TYP S-NO (NEBEZPEČNÝ ODPAD)</t>
  </si>
  <si>
    <t>T</t>
  </si>
  <si>
    <t>OTSKP ~ 2024</t>
  </si>
  <si>
    <t>PP</t>
  </si>
  <si>
    <t>VV</t>
  </si>
  <si>
    <t>stávající zničená cesta ( recyklát ) : 162*0,05*2,4 19.440000 = 19,44000 [A]</t>
  </si>
  <si>
    <t>TS</t>
  </si>
  <si>
    <t>Položka zahrnuje:
- veškeré poplatky provozovateli skládky související s uložením odpadu na skládce.
Položka nezahrnuje:
- x</t>
  </si>
  <si>
    <t>014212</t>
  </si>
  <si>
    <t>POPLATKY ZA ZEMNÍK - ORNICE</t>
  </si>
  <si>
    <t>vegetační úpravy - pořízení ornice : 120,5*0,15*2,0 36.150000 = 36,15000 [A]</t>
  </si>
  <si>
    <t>Položka zahrnuje:
- veškeré poplatky majiteli zemníku související s nákupem zeminy (nikoliv s otvírkou zemníku)
Položka nezahrnuje:
- x</t>
  </si>
  <si>
    <t>015111</t>
  </si>
  <si>
    <t xml:space="preserve">POPLATKY ZA LIKVIDACI ODPADŮ NEKONTAMINOVANÝCH - 17 05 04  VYTĚŽENÉ ZEMINY A HORNINY -  I. TŘÍDA TĚŽITELNOSTI</t>
  </si>
  <si>
    <t>131*0,15*1,85 36.352500 = 36,35250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</si>
  <si>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</si>
  <si>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015114</t>
  </si>
  <si>
    <t xml:space="preserve">POPLATKY ZA LIKVIDACI ODPADŮ NEKONTAMINOVANÝCH - 17 05 04  VYTĚŽENÉ ZEMINY A HORNINY NESPLŇUJÍCÍ LIMITNÍ HODNOTY PRO ZASYPÁVÁNÍ</t>
  </si>
  <si>
    <t>dle pol.č. 122838 : 203,925*1,85 377.261250 = 377,26125 [A]</t>
  </si>
  <si>
    <t>015140</t>
  </si>
  <si>
    <t xml:space="preserve">POPLATKY ZA LIKVIDACI ODPADŮ NEKONTAMINOVANÝCH - 17 01 01  BETON Z DEMOLIC OBJEKTŮ, ZÁKLADŮ TV</t>
  </si>
  <si>
    <t>bet. žlaby : 31,0*0,1*2,5 7.750000 = 7,75000 [A]</t>
  </si>
  <si>
    <t>015330</t>
  </si>
  <si>
    <t xml:space="preserve">POPLATKY ZA LIKVIDACI ODPADŮ NEKONTAMINOVANÝCH - 17 05 04  KAMENNÁ SUŤ</t>
  </si>
  <si>
    <t>200,0*0,1*1,85 37.000000 = 37,00000 [A]</t>
  </si>
  <si>
    <t>1</t>
  </si>
  <si>
    <t>Zemní práce</t>
  </si>
  <si>
    <t>11328</t>
  </si>
  <si>
    <t>ODSTRANĚNÍ PŘÍKOPŮ, ŽLABŮ A RIGOLŮ Z PŘÍKOPOVÝCH TVÁRNIC</t>
  </si>
  <si>
    <t>M2</t>
  </si>
  <si>
    <t>31,0 31.000000 = 31,00000 [A]</t>
  </si>
  <si>
    <t xml:space="preserve">Položka zahrnuje:
-  odstranění tvárnic včetně podkladu
-  veškerou manipulaci s vybouranou sutí a s vybouranými hmotami,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</si>
  <si>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11328B</t>
  </si>
  <si>
    <t>ODSTRANĚNÍ PŘÍKOPŮ, ŽLABŮ A RIGOLŮ Z PŘÍKOPOVÝCH TVÁRNIC - DOPRAVA</t>
  </si>
  <si>
    <t>tkm</t>
  </si>
  <si>
    <t>31,0*0,1*2,5*30 232.500000 = 232,50000 [A]</t>
  </si>
  <si>
    <t>Položka zahrnuje:
- samostatnou dopravu suti a vybouraných hmot.
Položka nezahrnuje:
- x
Způsob měření:
- množství se určí jako součin hmotnosti [t] a požadované vzdálenosti [km].</t>
  </si>
  <si>
    <t>113328</t>
  </si>
  <si>
    <t>ODSTRANĚNÍ PODKLADŮ ZPEVNĚNÝCH PLOCH Z KAMENIVA NESTMEL, ODVOZ DO 20KM</t>
  </si>
  <si>
    <t>M3</t>
  </si>
  <si>
    <t>200,0*0,1 20.000000 = 20,00000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</si>
  <si>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</si>
  <si>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11332B</t>
  </si>
  <si>
    <t>ODSTRANĚNÍ PODKLADŮ ZPEVNĚNÝCH PLOCH Z KAMENIVA NESTMELENÉHO - DOPRAVA</t>
  </si>
  <si>
    <t>200,0*0,1*1,85*10 370.000000 = 370,00000 [A]</t>
  </si>
  <si>
    <t>113728</t>
  </si>
  <si>
    <t>FRÉZOVÁNÍ ZPEVNĚNÝCH PLOCH ASFALTOVÝCH, ODVOZ DO 20KM</t>
  </si>
  <si>
    <t>stávající zničená cesta : 162*0,05 8.100000 = 8,10000 [A]</t>
  </si>
  <si>
    <t>11372B</t>
  </si>
  <si>
    <t>FRÉZOVÁNÍ ZPEVNĚNÝCH PLOCH ASFALTOVÝCH - DOPRAVA</t>
  </si>
  <si>
    <t>stávající zničená cesta : (162,0*0,05)*2,4*10 194.400000 = 194,40000 [A]</t>
  </si>
  <si>
    <t>121108</t>
  </si>
  <si>
    <t>SEJMUTÍ ORNICE NEBO LESNÍ PŮDY S ODVOZEM DO 20KM</t>
  </si>
  <si>
    <t>131*0,15 19.650000 = 19,65000 [A]</t>
  </si>
  <si>
    <t xml:space="preserve">Položka zahrnuje:
- sejmutí ornice bez ohledu na tloušťku vrstvy
-  její vodorovnou dopravu
Položka nezahrnuje:
- uložení na trvalou skládku</t>
  </si>
  <si>
    <t>12110B</t>
  </si>
  <si>
    <t>SEJMUTÍ ORNICE NEBO LESNÍ PŮDY - DOPRAVA</t>
  </si>
  <si>
    <t>M3KM</t>
  </si>
  <si>
    <t>131*0,15*10 196.500000 = 196,50000 [A]</t>
  </si>
  <si>
    <t>Položka zahrnuje:
- samostatnou dopravu zeminy
Položka nezahrnuje:
- x
Způsob měření:
- množství se určí jako součin kubatutry [m3] a požadované vzdálenosti [km].</t>
  </si>
  <si>
    <t>122838</t>
  </si>
  <si>
    <t>ODKOPÁVKY A PROKOPÁVKY OBECNÉ TŘ. II, ODVOZ DO 20KM</t>
  </si>
  <si>
    <t>vegetační úpravy : 120,5*0,15
komunikace : 315*0,29
sanace - komunikace : 315*0,3 203.925000 = 203,92500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</si>
  <si>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</si>
  <si>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12283B</t>
  </si>
  <si>
    <t>ODKOPÁVKY A PROKOPÁVKY OBECNÉ TŘ. II - DOPRAVA</t>
  </si>
  <si>
    <t>203,925*10 2039.250000 = 2039,25000 [A]</t>
  </si>
  <si>
    <t>18120</t>
  </si>
  <si>
    <t>ÚPRAVA PLÁNĚ SE ZHUTNĚNÍM V HORNINĚ TŘ. II</t>
  </si>
  <si>
    <t>vegetační úpravy : 120,5
komunikace : 315 435.500000 = 435,50000 [A]</t>
  </si>
  <si>
    <t>Položka zahrnuje:
- úpravu pláně včetně vyrovnání výškových rozdílů. Míru zhutnění určuje projekt.
Položka nezahrnuje:
- x</t>
  </si>
  <si>
    <t>18222</t>
  </si>
  <si>
    <t>ROZPROSTŘENÍ ORNICE VE SVAHU V TL DO 0,15M</t>
  </si>
  <si>
    <t>vegetační úpravy : 120,50 120.500000 = 120,50000 [A]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</si>
  <si>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</si>
  <si>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</si>
  <si>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</si>
  <si>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vegetační úpravy : 120,5 120.500000 = 120,50000 [A]</t>
  </si>
  <si>
    <t>Položka zahrnuje:
- dodání předepsané travní směsi, její výsev na ornici, zalévání, první pokosení, to vše bez ohledu na sklon terénu
Položka nezahrnuje:
- x</t>
  </si>
  <si>
    <t>2</t>
  </si>
  <si>
    <t>Základy a zvláštní zakládání</t>
  </si>
  <si>
    <t>21450</t>
  </si>
  <si>
    <t>SANAČNÍ VRSTVY Z KAMENIVA</t>
  </si>
  <si>
    <t>MATERIÁL OBJ. HM. &gt; 1600 kg/m3;HUTNĚNÍ DLE ČSN 72 1006 (100%±S);CBR&gt;15 % V SOULADU S ČSN 73 6133)</t>
  </si>
  <si>
    <t>sanace - komunikace - ŠDa 0/125 : 315*0,3 94.500000 = 94,50000 [A]</t>
  </si>
  <si>
    <t>Položka zahrnuje
- dodávku předepsaného kameniva
- mimostaveništní a vnitrostaveništní dopravu a jeho uložení
- není-li v zadávací dokumentaci uvedeno jinak, jedná se o nakupovaný materiál
Položka nezahrnuje:
- x</t>
  </si>
  <si>
    <t>5</t>
  </si>
  <si>
    <t>Komunikace</t>
  </si>
  <si>
    <t>56333</t>
  </si>
  <si>
    <t>VOZOVKOVÉ VRSTVY ZE ŠTĚRKODRTI TL. DO 150MM</t>
  </si>
  <si>
    <t>komunikace - ŠDb 0/32: 315 315.000000 = 315,00000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</si>
  <si>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</si>
  <si>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572214</t>
  </si>
  <si>
    <t>SPOJOVACÍ POSTŘIK Z MODIFIK EMULZE DO 0,5KG/M2</t>
  </si>
  <si>
    <t>komunikace : 315 315.000000 = 315,00000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</si>
  <si>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</si>
  <si>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574A43</t>
  </si>
  <si>
    <t>ASFALTOVÝ BETON PRO OBRUSNÉ VRSTVY ACO 11 TL. 50MM</t>
  </si>
  <si>
    <t>komunikace 315,0 = 315,00000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</si>
  <si>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</si>
  <si>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574E56</t>
  </si>
  <si>
    <t>ASFALTOVÝ BETON PRO PODKLADNÍ VRSTVY ACP 16+, 16S TL. 60MM</t>
  </si>
  <si>
    <t>91</t>
  </si>
  <si>
    <t>Doplňující práce na komunikaci</t>
  </si>
  <si>
    <t>914121</t>
  </si>
  <si>
    <t>DOPRAVNÍ ZNAČKY ZÁKLADNÍ VELIKOSTI OCELOVÉ FÓLIE TŘ 1 - DODÁVKA A MONTÁŽ</t>
  </si>
  <si>
    <t>KUS</t>
  </si>
  <si>
    <t>IZ5a : 2
IZ5b : 2 4.000000 = 4,00000 [A]</t>
  </si>
  <si>
    <t>Položka zahrnuje:
- dodávku a montáž značek v požadovaném provedení
Položka nezahrnuje:
- x</t>
  </si>
  <si>
    <t>914911</t>
  </si>
  <si>
    <t>SLOUPKY A STOJKY DOPRAVNÍCH ZNAČEK Z OCEL TRUBEK SE ZABETONOVÁNÍM - DODÁVKA A MONTÁŽ</t>
  </si>
  <si>
    <t>Položka zahrnuje:
- sloupky
- upevňovací zařízení
- osazení (betonová patka, zemní práce)
Položka nezahrnuje:
- x</t>
  </si>
  <si>
    <t>917223</t>
  </si>
  <si>
    <t>SILNIČNÍ A CHODNÍKOVÉ OBRUBY Z BETONOVÝCH OBRUBNÍKŮ ŠÍŘ 100MM</t>
  </si>
  <si>
    <t>M</t>
  </si>
  <si>
    <t>1000/100/250 : 213,0 213.000000 = 213,00000 [A]</t>
  </si>
  <si>
    <t>Položka zahrnuje:
- dodání a pokládku betonových obrubníků o rozměrech předepsaných zadávací dokumentací
- betonové lože i boční betonovou opěrku
Položka nezahrnuje:
- x</t>
  </si>
  <si>
    <t>93</t>
  </si>
  <si>
    <t>Dokončovací práce inženýrských staveb</t>
  </si>
  <si>
    <t>935812</t>
  </si>
  <si>
    <t>ŽLABY A RIGOLY DLÁŽDĚNÉ Z KOSTEK DROBNÝCH DO BETONU TL 100MM</t>
  </si>
  <si>
    <t>32,58 32.580000 = 32,58000 [A]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</si>
  <si>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</si>
  <si>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dle pol.č. 131838 : (48,3-13,8)*1,85 63.825000 = 63,82500 [A]</t>
  </si>
  <si>
    <t>131838</t>
  </si>
  <si>
    <t>HLOUBENÍ JAM ZAPAŽ I NEPAŽ TŘ. II, ODVOZ DO 20KM</t>
  </si>
  <si>
    <t>13,8*2,5
svahování 40% : 34,5*0,4 48.300000 = 48,30000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</si>
  <si>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</si>
  <si>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13183B</t>
  </si>
  <si>
    <t>HLOUBENÍ JAM ZAPAŽ I NEPAŽ TŘ. II - DOPRAVA</t>
  </si>
  <si>
    <t>48,3*10
-13,8*10 345.000000 = 345,00000 [A]</t>
  </si>
  <si>
    <t>17411</t>
  </si>
  <si>
    <t>ZÁSYP JAM A RÝH ZEMINOU SE ZHUTNĚNÍM</t>
  </si>
  <si>
    <t>výkopek : 13,8 13.800000 = 13,80000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</si>
  <si>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</si>
  <si>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</si>
  <si>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</si>
  <si>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fr. 63/125 : 34,5 34.500000 = 34,50000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</si>
  <si>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</si>
  <si>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18221</t>
  </si>
  <si>
    <t>ROZPROSTŘENÍ ORNICE VE SVAHU V TL DO 0,10M</t>
  </si>
  <si>
    <t>13,8 13.800000 = 13,80000 [A]</t>
  </si>
  <si>
    <t>18311-R1</t>
  </si>
  <si>
    <t>ZALOŽENÍ ZÁHONU PRO VÝSADBU - výsadba květin</t>
  </si>
  <si>
    <t>13,8*5 69.000000 = 69,00000 [A]</t>
  </si>
  <si>
    <t>183400020RAA</t>
  </si>
  <si>
    <t>Příprava půdy pro výsadbu, ve svahu, ruční, chemické odplevelení, rytí, hnojení</t>
  </si>
  <si>
    <t>m2</t>
  </si>
  <si>
    <t>Včetně přesunu hmot.</t>
  </si>
  <si>
    <t>28997C</t>
  </si>
  <si>
    <t>OPLÁŠTĚNÍ (ZPEVNĚNÍ) Z GEOTEXTILIE DO 300G/M2</t>
  </si>
  <si>
    <t>13,8*2,0
(0,8+6,6+4,2+4,5+1,2+4,4+4,2+6,5)*2,5
překrytí 40% : 108,6*0,4 152.040000 = 152,04000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</si>
  <si>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</si>
  <si>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Všeobecné konstrukce a práce</t>
  </si>
  <si>
    <t>02950</t>
  </si>
  <si>
    <t>OSTATNÍ POŽADAVKY - POSUDKY, KONTROLY, REVIZNÍ ZPRÁVY</t>
  </si>
  <si>
    <t>KPL</t>
  </si>
  <si>
    <t>Položka zahrnuje:
- veškeré náklady spojené s objednatelem požadovanými pracemi
Položka nezahrnuje:
- x</t>
  </si>
  <si>
    <t>742P17</t>
  </si>
  <si>
    <t>VYHLEDÁNÍ STÁVAJÍCÍHO KABELU (MĚŘENÍ, SONDA)</t>
  </si>
  <si>
    <t>1. Položka obsahuje:
 – vyhledání stávajícího kabelu vn/nn v obvodu žel. stanice, na trati vč. výkopu sondy a veškerého příslušenství
2. Položka neobsahuje:
 X
3. Způsob měření:
Udává se počet kusů kompletní konstrukce nebo práce.</t>
  </si>
  <si>
    <t>M21</t>
  </si>
  <si>
    <t>Elektromontáže</t>
  </si>
  <si>
    <t>702211</t>
  </si>
  <si>
    <t>KABELOVÁ CHRÁNIČKA ZEMNÍ DN DO 100 MM</t>
  </si>
  <si>
    <t>1. Položka obsahuje:
 – přípravu podkladu pro osazení
2. Položka neobsahuje:
 X
3. Způsob měření:
Měří se metr délkový.</t>
  </si>
  <si>
    <t>702232</t>
  </si>
  <si>
    <t>KABELOVÁ CHRÁNIČKA ZEMNÍ DĚLENÁ DN PŘES 100 DO 200 MM</t>
  </si>
  <si>
    <t>742511</t>
  </si>
  <si>
    <t>R</t>
  </si>
  <si>
    <t>UKONČENÍ KABEL SOUBORU SMRŠŤ ZÁKLOPKOU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</si>
  <si>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</si>
  <si>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742612</t>
  </si>
  <si>
    <t>KRYTÍ KABELŮ VÝSTRAŽNOU FÓLIÍ ŠÍŘ 22CM</t>
  </si>
  <si>
    <t>742H11</t>
  </si>
  <si>
    <t>KABEL NN ČTYŘ- A PĚTIŽÍLOVÝ CU S PLASTOVOU IZOLACÍ DO 2,5 MM2</t>
  </si>
  <si>
    <t>742H12</t>
  </si>
  <si>
    <t>KABEL NN ČTYŘ- A PĚTIŽÍLOVÝ CU S PLASTOVOU IZOLACÍ OD 4 DO 16 MM2</t>
  </si>
  <si>
    <t>742Z23</t>
  </si>
  <si>
    <t>DEMONTÁŽ KABELOVÉHO VEDENÍ NN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</si>
  <si>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</si>
  <si>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743552</t>
  </si>
  <si>
    <t>SVÍTIDLO VENKOVNÍ VŠEOBECNÉ LED, MIN. IP 44, PŘES 10 DO 25 W</t>
  </si>
  <si>
    <t>1. Položka obsahuje:
 – zdroj a veškeré příslušenství
 – technický popis viz. projektová dokumentace
2. Položka neobsahuje:
 X
3. Způsob měření:
Udává se počet kusů kompletní konstrukce nebo práce.</t>
  </si>
  <si>
    <t>743Z35</t>
  </si>
  <si>
    <t>DEMONTÁŽ SVÍTIDLA Z OSVĚTLOVACÍHO STOŽÁRU VÝŠKY DO 15 M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</si>
  <si>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</si>
  <si>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75H141</t>
  </si>
  <si>
    <t>STOŽÁR (SLOUP) OCELOVÝ DO 10 M - DODÁVKA</t>
  </si>
  <si>
    <t>Ocelový bezpaticový stožár K5,5-133/89/60 : 3 3.000000 = 3,00000 [A]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</si>
  <si>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</si>
  <si>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75H14X</t>
  </si>
  <si>
    <t>STOŽÁR (SLOUP) OCELOVÝ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</si>
  <si>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</si>
  <si>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75I911</t>
  </si>
  <si>
    <t>OPTOTRUBKA HDPE PRŮMĚRU DO 40 MM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</si>
  <si>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metrech.</t>
  </si>
  <si>
    <t>75IG71</t>
  </si>
  <si>
    <t>VEDENÍ UZEMŇOVACÍ V ZEMI Z FEZN DRÁTU PRŮMĚRU DO 10 MM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</si>
  <si>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Dodávka specifikovaného bloku/zařízení/konstrukce se měří v délce udané v metrech.</t>
  </si>
  <si>
    <t>75IG7X</t>
  </si>
  <si>
    <t>VEDENÍ UZEMŇOVACÍ V ZEMI Z FEZN DRÁTU PRŮMĚRU DO 10 MM - MONTÁŽ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</si>
  <si>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</si>
  <si>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M46</t>
  </si>
  <si>
    <t>Zemní práce při montážích</t>
  </si>
  <si>
    <t>460100001RT1</t>
  </si>
  <si>
    <t>Pouzdrový základ 400x800 mm mimo osu trasy, kompletní zhot.pouzdrového základu</t>
  </si>
  <si>
    <t>kus</t>
  </si>
  <si>
    <t>029113</t>
  </si>
  <si>
    <t>OSTATNÍ POŽADAVKY - GEODETICKÉ ZAMĚŘENÍ - CELKY</t>
  </si>
  <si>
    <t>02912-R</t>
  </si>
  <si>
    <t>OSTATNÍ POŽADAVKY - VYTYČENÍ INŽ. SÍTÍ</t>
  </si>
  <si>
    <t>kpl</t>
  </si>
  <si>
    <t>02940-R1</t>
  </si>
  <si>
    <t>OSTATNÍ POŽADAVKY - Činnost odpovědného statika, geodeta, hydreogeologa</t>
  </si>
  <si>
    <t>02720</t>
  </si>
  <si>
    <t>POMOC PRÁCE ZŘÍZ NEBO ZAJIŠŤ REGULACI A OCHRANU DOPRAVY</t>
  </si>
  <si>
    <t>Položka zahrnuje:
- veškeré náklady spojené s objednatelem požadovanými zařízeními
Položka nezahrnuje:
- x</t>
  </si>
  <si>
    <t>02940</t>
  </si>
  <si>
    <t>OSTATNÍ POŽADAVKY - VYPRACOVÁNÍ DOKUMENTACE</t>
  </si>
  <si>
    <t>02943</t>
  </si>
  <si>
    <t>OSTATNÍ POŽADAVKY - VYPRACOVÁNÍ RDS</t>
  </si>
  <si>
    <t>kompletní náklady na zřízení, projednání, vyřízení a instalaci DIO po celou dobu stavby</t>
  </si>
  <si>
    <t>02944</t>
  </si>
  <si>
    <t>OSTAT POŽADAVKY - DOKUMENTACE SKUTEČ PROVEDENÍ V DIGIT FORMĚ</t>
  </si>
  <si>
    <t>03100</t>
  </si>
  <si>
    <t>ZAŘÍZENÍ STAVENIŠTĚ - ZŘÍZENÍ, PROVOZ, DEMONTÁŽ</t>
  </si>
  <si>
    <t>Položka zahrnuje:
 objednatelem povolené náklady na pořízení (event. pronájem), provozování, udržování a likvidaci zhotovitelova zařízení
Položka nezahrnuje:
- x</t>
  </si>
  <si>
    <t>03730</t>
  </si>
  <si>
    <t>POMOC PRÁCE ZAJIŠŤ NEBO ZŘÍZ OCHRANU INŽENÝRSKÝCH SÍTÍ</t>
  </si>
  <si>
    <t>APLIKACE OPATŘENÍ VYPLÝVAJÍCÍCH Z ANALÝZY RIZIK A PODMÍNEK VYJÁDŘENÍ KHS</t>
  </si>
  <si>
    <t>Položka zahrnuje:
- objednatelem povolené náklady na požadovaná zařízení zhotovitele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</si>
</sst>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2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4" borderId="7" xfId="0" applyNumberFormat="1" applyFill="1" applyBorder="1" applyAlignment="1" applyProtection="1">
      <alignment horizontal="center"/>
      <protection locked="0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SUM(C10:C14)</f>
        <v>0</v>
      </c>
      <c r="D6" s="3"/>
      <c r="E6" s="3"/>
    </row>
    <row r="7">
      <c r="A7" s="3"/>
      <c r="B7" s="5" t="s">
        <v>5</v>
      </c>
      <c r="C7" s="6">
        <f>SUM(E10:E14)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'V. ETAPASO 101'!I3</f>
        <v>0</v>
      </c>
      <c r="D10" s="9">
        <f>SUMIFS('V. ETAPASO 101'!O:O,'V. ETAPASO 101'!A:A,"P")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'V. ETAPASO 301C'!I3</f>
        <v>0</v>
      </c>
      <c r="D11" s="9">
        <f>SUMIFS('V. ETAPASO 301C'!O:O,'V. ETAPASO 301C'!A:A,"P")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'V. ETAPASO 401'!I3</f>
        <v>0</v>
      </c>
      <c r="D12" s="9">
        <f>SUMIFS('V. ETAPASO 401'!O:O,'V. ETAPASO 401'!A:A,"P")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'V. ETAPAVRN-Vsak'!I3</f>
        <v>0</v>
      </c>
      <c r="D13" s="9">
        <f>SUMIFS('V. ETAPAVRN-Vsak'!O:O,'V. ETAPAVRN-Vsak'!A:A,"P")</f>
        <v>0</v>
      </c>
      <c r="E13" s="9">
        <f>C13+D13</f>
        <v>0</v>
      </c>
    </row>
    <row r="14">
      <c r="A14" s="8" t="s">
        <v>18</v>
      </c>
      <c r="B14" s="8" t="s">
        <v>18</v>
      </c>
      <c r="C14" s="9">
        <f>'V. ETAPAVRN'!I3</f>
        <v>0</v>
      </c>
      <c r="D14" s="9">
        <f>SUMIFS('V. ETAPAVRN'!O:O,'V. ETAPAVRN'!A:A,"P")</f>
        <v>0</v>
      </c>
      <c r="E14" s="9">
        <f>C14+D14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ht="20.25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11</v>
      </c>
      <c r="I3" s="23">
        <f>SUMIFS(I9:I126,A9:A126,"SD")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26</v>
      </c>
      <c r="D4" s="20"/>
      <c r="E4" s="21" t="s">
        <v>26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27</v>
      </c>
      <c r="B5" s="18" t="s">
        <v>28</v>
      </c>
      <c r="C5" s="19" t="s">
        <v>11</v>
      </c>
      <c r="D5" s="20"/>
      <c r="E5" s="21" t="s">
        <v>12</v>
      </c>
      <c r="F5" s="15"/>
      <c r="G5" s="15"/>
      <c r="H5" s="15"/>
      <c r="I5" s="15"/>
      <c r="J5" s="17"/>
      <c r="O5">
        <v>0.20999999999999999</v>
      </c>
    </row>
    <row r="6">
      <c r="A6" s="24" t="s">
        <v>29</v>
      </c>
      <c r="B6" s="25" t="s">
        <v>30</v>
      </c>
      <c r="C6" s="7" t="s">
        <v>31</v>
      </c>
      <c r="D6" s="7" t="s">
        <v>32</v>
      </c>
      <c r="E6" s="7" t="s">
        <v>33</v>
      </c>
      <c r="F6" s="7" t="s">
        <v>34</v>
      </c>
      <c r="G6" s="7" t="s">
        <v>35</v>
      </c>
      <c r="H6" s="7" t="s">
        <v>36</v>
      </c>
      <c r="I6" s="7"/>
      <c r="J6" s="26" t="s">
        <v>37</v>
      </c>
    </row>
    <row r="7">
      <c r="A7" s="24"/>
      <c r="B7" s="25"/>
      <c r="C7" s="7"/>
      <c r="D7" s="7"/>
      <c r="E7" s="7"/>
      <c r="F7" s="7"/>
      <c r="G7" s="7"/>
      <c r="H7" s="7" t="s">
        <v>38</v>
      </c>
      <c r="I7" s="7" t="s">
        <v>39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40</v>
      </c>
      <c r="B9" s="30"/>
      <c r="C9" s="31" t="s">
        <v>41</v>
      </c>
      <c r="D9" s="32"/>
      <c r="E9" s="29" t="s">
        <v>42</v>
      </c>
      <c r="F9" s="32"/>
      <c r="G9" s="32"/>
      <c r="H9" s="32"/>
      <c r="I9" s="33">
        <f>SUMIFS(I10:I33,A10:A33,"P")</f>
        <v>0</v>
      </c>
      <c r="J9" s="34"/>
    </row>
    <row r="10">
      <c r="A10" s="35" t="s">
        <v>43</v>
      </c>
      <c r="B10" s="35">
        <v>1</v>
      </c>
      <c r="C10" s="36" t="s">
        <v>44</v>
      </c>
      <c r="D10" s="35" t="s">
        <v>45</v>
      </c>
      <c r="E10" s="37" t="s">
        <v>46</v>
      </c>
      <c r="F10" s="38" t="s">
        <v>47</v>
      </c>
      <c r="G10" s="39">
        <v>19.440000000000001</v>
      </c>
      <c r="H10" s="40">
        <v>0</v>
      </c>
      <c r="I10" s="41">
        <f>ROUND(G10*H10,P4)</f>
        <v>0</v>
      </c>
      <c r="J10" s="38" t="s">
        <v>48</v>
      </c>
      <c r="O10" s="42">
        <f>I10*0.21</f>
        <v>0</v>
      </c>
      <c r="P10">
        <v>3</v>
      </c>
    </row>
    <row r="11">
      <c r="A11" s="35" t="s">
        <v>49</v>
      </c>
      <c r="B11" s="43"/>
      <c r="C11" s="44"/>
      <c r="D11" s="44"/>
      <c r="E11" s="45" t="s">
        <v>45</v>
      </c>
      <c r="F11" s="44"/>
      <c r="G11" s="44"/>
      <c r="H11" s="44"/>
      <c r="I11" s="44"/>
      <c r="J11" s="46"/>
    </row>
    <row r="12">
      <c r="A12" s="35" t="s">
        <v>50</v>
      </c>
      <c r="B12" s="43"/>
      <c r="C12" s="44"/>
      <c r="D12" s="44"/>
      <c r="E12" s="47" t="s">
        <v>51</v>
      </c>
      <c r="F12" s="44"/>
      <c r="G12" s="44"/>
      <c r="H12" s="44"/>
      <c r="I12" s="44"/>
      <c r="J12" s="46"/>
    </row>
    <row r="13" ht="75">
      <c r="A13" s="35" t="s">
        <v>52</v>
      </c>
      <c r="B13" s="43"/>
      <c r="C13" s="44"/>
      <c r="D13" s="44"/>
      <c r="E13" s="37" t="s">
        <v>53</v>
      </c>
      <c r="F13" s="44"/>
      <c r="G13" s="44"/>
      <c r="H13" s="44"/>
      <c r="I13" s="44"/>
      <c r="J13" s="46"/>
    </row>
    <row r="14">
      <c r="A14" s="35" t="s">
        <v>43</v>
      </c>
      <c r="B14" s="35">
        <v>2</v>
      </c>
      <c r="C14" s="36" t="s">
        <v>54</v>
      </c>
      <c r="D14" s="35" t="s">
        <v>45</v>
      </c>
      <c r="E14" s="37" t="s">
        <v>55</v>
      </c>
      <c r="F14" s="38" t="s">
        <v>47</v>
      </c>
      <c r="G14" s="39">
        <v>36.149999999999999</v>
      </c>
      <c r="H14" s="40">
        <v>0</v>
      </c>
      <c r="I14" s="41">
        <f>ROUND(G14*H14,P4)</f>
        <v>0</v>
      </c>
      <c r="J14" s="38" t="s">
        <v>48</v>
      </c>
      <c r="O14" s="42">
        <f>I14*0.21</f>
        <v>0</v>
      </c>
      <c r="P14">
        <v>3</v>
      </c>
    </row>
    <row r="15">
      <c r="A15" s="35" t="s">
        <v>49</v>
      </c>
      <c r="B15" s="43"/>
      <c r="C15" s="44"/>
      <c r="D15" s="44"/>
      <c r="E15" s="45" t="s">
        <v>45</v>
      </c>
      <c r="F15" s="44"/>
      <c r="G15" s="44"/>
      <c r="H15" s="44"/>
      <c r="I15" s="44"/>
      <c r="J15" s="46"/>
    </row>
    <row r="16" ht="30">
      <c r="A16" s="35" t="s">
        <v>50</v>
      </c>
      <c r="B16" s="43"/>
      <c r="C16" s="44"/>
      <c r="D16" s="44"/>
      <c r="E16" s="47" t="s">
        <v>56</v>
      </c>
      <c r="F16" s="44"/>
      <c r="G16" s="44"/>
      <c r="H16" s="44"/>
      <c r="I16" s="44"/>
      <c r="J16" s="46"/>
    </row>
    <row r="17" ht="75">
      <c r="A17" s="35" t="s">
        <v>52</v>
      </c>
      <c r="B17" s="43"/>
      <c r="C17" s="44"/>
      <c r="D17" s="44"/>
      <c r="E17" s="37" t="s">
        <v>57</v>
      </c>
      <c r="F17" s="44"/>
      <c r="G17" s="44"/>
      <c r="H17" s="44"/>
      <c r="I17" s="44"/>
      <c r="J17" s="46"/>
    </row>
    <row r="18" ht="30">
      <c r="A18" s="35" t="s">
        <v>43</v>
      </c>
      <c r="B18" s="35">
        <v>3</v>
      </c>
      <c r="C18" s="36" t="s">
        <v>58</v>
      </c>
      <c r="D18" s="35" t="s">
        <v>45</v>
      </c>
      <c r="E18" s="37" t="s">
        <v>59</v>
      </c>
      <c r="F18" s="38" t="s">
        <v>47</v>
      </c>
      <c r="G18" s="39">
        <v>36.352499999999999</v>
      </c>
      <c r="H18" s="40">
        <v>0</v>
      </c>
      <c r="I18" s="41">
        <f>ROUND(G18*H18,P4)</f>
        <v>0</v>
      </c>
      <c r="J18" s="38" t="s">
        <v>48</v>
      </c>
      <c r="O18" s="42">
        <f>I18*0.21</f>
        <v>0</v>
      </c>
      <c r="P18">
        <v>3</v>
      </c>
    </row>
    <row r="19">
      <c r="A19" s="35" t="s">
        <v>49</v>
      </c>
      <c r="B19" s="43"/>
      <c r="C19" s="44"/>
      <c r="D19" s="44"/>
      <c r="E19" s="45" t="s">
        <v>45</v>
      </c>
      <c r="F19" s="44"/>
      <c r="G19" s="44"/>
      <c r="H19" s="44"/>
      <c r="I19" s="44"/>
      <c r="J19" s="46"/>
    </row>
    <row r="20">
      <c r="A20" s="35" t="s">
        <v>50</v>
      </c>
      <c r="B20" s="43"/>
      <c r="C20" s="44"/>
      <c r="D20" s="44"/>
      <c r="E20" s="47" t="s">
        <v>60</v>
      </c>
      <c r="F20" s="44"/>
      <c r="G20" s="44"/>
      <c r="H20" s="44"/>
      <c r="I20" s="44"/>
      <c r="J20" s="46"/>
    </row>
    <row r="21" ht="165">
      <c r="A21" s="35" t="s">
        <v>52</v>
      </c>
      <c r="B21" s="43"/>
      <c r="C21" s="44"/>
      <c r="D21" s="44"/>
      <c r="E21" s="37" t="s">
        <v>61</v>
      </c>
      <c r="F21" s="44"/>
      <c r="G21" s="44"/>
      <c r="H21" s="44"/>
      <c r="I21" s="44"/>
      <c r="J21" s="46"/>
    </row>
    <row r="22" ht="45">
      <c r="A22" s="35" t="s">
        <v>43</v>
      </c>
      <c r="B22" s="35">
        <v>4</v>
      </c>
      <c r="C22" s="36" t="s">
        <v>62</v>
      </c>
      <c r="D22" s="35" t="s">
        <v>45</v>
      </c>
      <c r="E22" s="37" t="s">
        <v>63</v>
      </c>
      <c r="F22" s="38" t="s">
        <v>47</v>
      </c>
      <c r="G22" s="39">
        <v>377.26125000000002</v>
      </c>
      <c r="H22" s="40">
        <v>0</v>
      </c>
      <c r="I22" s="41">
        <f>ROUND(G22*H22,P4)</f>
        <v>0</v>
      </c>
      <c r="J22" s="38" t="s">
        <v>48</v>
      </c>
      <c r="O22" s="42">
        <f>I22*0.21</f>
        <v>0</v>
      </c>
      <c r="P22">
        <v>3</v>
      </c>
    </row>
    <row r="23">
      <c r="A23" s="35" t="s">
        <v>49</v>
      </c>
      <c r="B23" s="43"/>
      <c r="C23" s="44"/>
      <c r="D23" s="44"/>
      <c r="E23" s="45" t="s">
        <v>45</v>
      </c>
      <c r="F23" s="44"/>
      <c r="G23" s="44"/>
      <c r="H23" s="44"/>
      <c r="I23" s="44"/>
      <c r="J23" s="46"/>
    </row>
    <row r="24">
      <c r="A24" s="35" t="s">
        <v>50</v>
      </c>
      <c r="B24" s="43"/>
      <c r="C24" s="44"/>
      <c r="D24" s="44"/>
      <c r="E24" s="47" t="s">
        <v>64</v>
      </c>
      <c r="F24" s="44"/>
      <c r="G24" s="44"/>
      <c r="H24" s="44"/>
      <c r="I24" s="44"/>
      <c r="J24" s="46"/>
    </row>
    <row r="25" ht="165">
      <c r="A25" s="35" t="s">
        <v>52</v>
      </c>
      <c r="B25" s="43"/>
      <c r="C25" s="44"/>
      <c r="D25" s="44"/>
      <c r="E25" s="37" t="s">
        <v>61</v>
      </c>
      <c r="F25" s="44"/>
      <c r="G25" s="44"/>
      <c r="H25" s="44"/>
      <c r="I25" s="44"/>
      <c r="J25" s="46"/>
    </row>
    <row r="26" ht="30">
      <c r="A26" s="35" t="s">
        <v>43</v>
      </c>
      <c r="B26" s="35">
        <v>5</v>
      </c>
      <c r="C26" s="36" t="s">
        <v>65</v>
      </c>
      <c r="D26" s="35" t="s">
        <v>45</v>
      </c>
      <c r="E26" s="37" t="s">
        <v>66</v>
      </c>
      <c r="F26" s="38" t="s">
        <v>47</v>
      </c>
      <c r="G26" s="39">
        <v>7.75</v>
      </c>
      <c r="H26" s="40">
        <v>0</v>
      </c>
      <c r="I26" s="41">
        <f>ROUND(G26*H26,P4)</f>
        <v>0</v>
      </c>
      <c r="J26" s="38" t="s">
        <v>48</v>
      </c>
      <c r="O26" s="42">
        <f>I26*0.21</f>
        <v>0</v>
      </c>
      <c r="P26">
        <v>3</v>
      </c>
    </row>
    <row r="27">
      <c r="A27" s="35" t="s">
        <v>49</v>
      </c>
      <c r="B27" s="43"/>
      <c r="C27" s="44"/>
      <c r="D27" s="44"/>
      <c r="E27" s="45" t="s">
        <v>45</v>
      </c>
      <c r="F27" s="44"/>
      <c r="G27" s="44"/>
      <c r="H27" s="44"/>
      <c r="I27" s="44"/>
      <c r="J27" s="46"/>
    </row>
    <row r="28">
      <c r="A28" s="35" t="s">
        <v>50</v>
      </c>
      <c r="B28" s="43"/>
      <c r="C28" s="44"/>
      <c r="D28" s="44"/>
      <c r="E28" s="47" t="s">
        <v>67</v>
      </c>
      <c r="F28" s="44"/>
      <c r="G28" s="44"/>
      <c r="H28" s="44"/>
      <c r="I28" s="44"/>
      <c r="J28" s="46"/>
    </row>
    <row r="29" ht="165">
      <c r="A29" s="35" t="s">
        <v>52</v>
      </c>
      <c r="B29" s="43"/>
      <c r="C29" s="44"/>
      <c r="D29" s="44"/>
      <c r="E29" s="37" t="s">
        <v>61</v>
      </c>
      <c r="F29" s="44"/>
      <c r="G29" s="44"/>
      <c r="H29" s="44"/>
      <c r="I29" s="44"/>
      <c r="J29" s="46"/>
    </row>
    <row r="30" ht="30">
      <c r="A30" s="35" t="s">
        <v>43</v>
      </c>
      <c r="B30" s="35">
        <v>6</v>
      </c>
      <c r="C30" s="36" t="s">
        <v>68</v>
      </c>
      <c r="D30" s="35" t="s">
        <v>45</v>
      </c>
      <c r="E30" s="37" t="s">
        <v>69</v>
      </c>
      <c r="F30" s="38" t="s">
        <v>47</v>
      </c>
      <c r="G30" s="39">
        <v>37</v>
      </c>
      <c r="H30" s="40">
        <v>0</v>
      </c>
      <c r="I30" s="41">
        <f>ROUND(G30*H30,P4)</f>
        <v>0</v>
      </c>
      <c r="J30" s="38" t="s">
        <v>48</v>
      </c>
      <c r="O30" s="42">
        <f>I30*0.21</f>
        <v>0</v>
      </c>
      <c r="P30">
        <v>3</v>
      </c>
    </row>
    <row r="31">
      <c r="A31" s="35" t="s">
        <v>49</v>
      </c>
      <c r="B31" s="43"/>
      <c r="C31" s="44"/>
      <c r="D31" s="44"/>
      <c r="E31" s="45" t="s">
        <v>45</v>
      </c>
      <c r="F31" s="44"/>
      <c r="G31" s="44"/>
      <c r="H31" s="44"/>
      <c r="I31" s="44"/>
      <c r="J31" s="46"/>
    </row>
    <row r="32">
      <c r="A32" s="35" t="s">
        <v>50</v>
      </c>
      <c r="B32" s="43"/>
      <c r="C32" s="44"/>
      <c r="D32" s="44"/>
      <c r="E32" s="47" t="s">
        <v>70</v>
      </c>
      <c r="F32" s="44"/>
      <c r="G32" s="44"/>
      <c r="H32" s="44"/>
      <c r="I32" s="44"/>
      <c r="J32" s="46"/>
    </row>
    <row r="33" ht="165">
      <c r="A33" s="35" t="s">
        <v>52</v>
      </c>
      <c r="B33" s="43"/>
      <c r="C33" s="44"/>
      <c r="D33" s="44"/>
      <c r="E33" s="37" t="s">
        <v>61</v>
      </c>
      <c r="F33" s="44"/>
      <c r="G33" s="44"/>
      <c r="H33" s="44"/>
      <c r="I33" s="44"/>
      <c r="J33" s="46"/>
    </row>
    <row r="34">
      <c r="A34" s="29" t="s">
        <v>40</v>
      </c>
      <c r="B34" s="30"/>
      <c r="C34" s="31" t="s">
        <v>71</v>
      </c>
      <c r="D34" s="32"/>
      <c r="E34" s="29" t="s">
        <v>72</v>
      </c>
      <c r="F34" s="32"/>
      <c r="G34" s="32"/>
      <c r="H34" s="32"/>
      <c r="I34" s="33">
        <f>SUMIFS(I35:I86,A35:A86,"P")</f>
        <v>0</v>
      </c>
      <c r="J34" s="34"/>
    </row>
    <row r="35">
      <c r="A35" s="35" t="s">
        <v>43</v>
      </c>
      <c r="B35" s="35">
        <v>7</v>
      </c>
      <c r="C35" s="36" t="s">
        <v>73</v>
      </c>
      <c r="D35" s="35" t="s">
        <v>45</v>
      </c>
      <c r="E35" s="37" t="s">
        <v>74</v>
      </c>
      <c r="F35" s="38" t="s">
        <v>75</v>
      </c>
      <c r="G35" s="39">
        <v>31</v>
      </c>
      <c r="H35" s="40">
        <v>0</v>
      </c>
      <c r="I35" s="41">
        <f>ROUND(G35*H35,P4)</f>
        <v>0</v>
      </c>
      <c r="J35" s="38" t="s">
        <v>48</v>
      </c>
      <c r="O35" s="42">
        <f>I35*0.21</f>
        <v>0</v>
      </c>
      <c r="P35">
        <v>3</v>
      </c>
    </row>
    <row r="36">
      <c r="A36" s="35" t="s">
        <v>49</v>
      </c>
      <c r="B36" s="43"/>
      <c r="C36" s="44"/>
      <c r="D36" s="44"/>
      <c r="E36" s="45" t="s">
        <v>45</v>
      </c>
      <c r="F36" s="44"/>
      <c r="G36" s="44"/>
      <c r="H36" s="44"/>
      <c r="I36" s="44"/>
      <c r="J36" s="46"/>
    </row>
    <row r="37">
      <c r="A37" s="35" t="s">
        <v>50</v>
      </c>
      <c r="B37" s="43"/>
      <c r="C37" s="44"/>
      <c r="D37" s="44"/>
      <c r="E37" s="47" t="s">
        <v>76</v>
      </c>
      <c r="F37" s="44"/>
      <c r="G37" s="44"/>
      <c r="H37" s="44"/>
      <c r="I37" s="44"/>
      <c r="J37" s="46"/>
    </row>
    <row r="38" ht="150">
      <c r="A38" s="35" t="s">
        <v>52</v>
      </c>
      <c r="B38" s="43"/>
      <c r="C38" s="44"/>
      <c r="D38" s="44"/>
      <c r="E38" s="37" t="s">
        <v>77</v>
      </c>
      <c r="F38" s="44"/>
      <c r="G38" s="44"/>
      <c r="H38" s="44"/>
      <c r="I38" s="44"/>
      <c r="J38" s="46"/>
    </row>
    <row r="39" ht="30">
      <c r="A39" s="35" t="s">
        <v>43</v>
      </c>
      <c r="B39" s="35">
        <v>8</v>
      </c>
      <c r="C39" s="36" t="s">
        <v>78</v>
      </c>
      <c r="D39" s="35" t="s">
        <v>45</v>
      </c>
      <c r="E39" s="37" t="s">
        <v>79</v>
      </c>
      <c r="F39" s="38" t="s">
        <v>80</v>
      </c>
      <c r="G39" s="39">
        <v>232.5</v>
      </c>
      <c r="H39" s="40">
        <v>0</v>
      </c>
      <c r="I39" s="41">
        <f>ROUND(G39*H39,P4)</f>
        <v>0</v>
      </c>
      <c r="J39" s="38" t="s">
        <v>48</v>
      </c>
      <c r="O39" s="42">
        <f>I39*0.21</f>
        <v>0</v>
      </c>
      <c r="P39">
        <v>3</v>
      </c>
    </row>
    <row r="40">
      <c r="A40" s="35" t="s">
        <v>49</v>
      </c>
      <c r="B40" s="43"/>
      <c r="C40" s="44"/>
      <c r="D40" s="44"/>
      <c r="E40" s="45" t="s">
        <v>45</v>
      </c>
      <c r="F40" s="44"/>
      <c r="G40" s="44"/>
      <c r="H40" s="44"/>
      <c r="I40" s="44"/>
      <c r="J40" s="46"/>
    </row>
    <row r="41">
      <c r="A41" s="35" t="s">
        <v>50</v>
      </c>
      <c r="B41" s="43"/>
      <c r="C41" s="44"/>
      <c r="D41" s="44"/>
      <c r="E41" s="47" t="s">
        <v>81</v>
      </c>
      <c r="F41" s="44"/>
      <c r="G41" s="44"/>
      <c r="H41" s="44"/>
      <c r="I41" s="44"/>
      <c r="J41" s="46"/>
    </row>
    <row r="42" ht="105">
      <c r="A42" s="35" t="s">
        <v>52</v>
      </c>
      <c r="B42" s="43"/>
      <c r="C42" s="44"/>
      <c r="D42" s="44"/>
      <c r="E42" s="37" t="s">
        <v>82</v>
      </c>
      <c r="F42" s="44"/>
      <c r="G42" s="44"/>
      <c r="H42" s="44"/>
      <c r="I42" s="44"/>
      <c r="J42" s="46"/>
    </row>
    <row r="43" ht="30">
      <c r="A43" s="35" t="s">
        <v>43</v>
      </c>
      <c r="B43" s="35">
        <v>9</v>
      </c>
      <c r="C43" s="36" t="s">
        <v>83</v>
      </c>
      <c r="D43" s="35" t="s">
        <v>45</v>
      </c>
      <c r="E43" s="37" t="s">
        <v>84</v>
      </c>
      <c r="F43" s="38" t="s">
        <v>85</v>
      </c>
      <c r="G43" s="39">
        <v>20</v>
      </c>
      <c r="H43" s="40">
        <v>0</v>
      </c>
      <c r="I43" s="41">
        <f>ROUND(G43*H43,P4)</f>
        <v>0</v>
      </c>
      <c r="J43" s="38" t="s">
        <v>48</v>
      </c>
      <c r="O43" s="42">
        <f>I43*0.21</f>
        <v>0</v>
      </c>
      <c r="P43">
        <v>3</v>
      </c>
    </row>
    <row r="44">
      <c r="A44" s="35" t="s">
        <v>49</v>
      </c>
      <c r="B44" s="43"/>
      <c r="C44" s="44"/>
      <c r="D44" s="44"/>
      <c r="E44" s="45" t="s">
        <v>45</v>
      </c>
      <c r="F44" s="44"/>
      <c r="G44" s="44"/>
      <c r="H44" s="44"/>
      <c r="I44" s="44"/>
      <c r="J44" s="46"/>
    </row>
    <row r="45">
      <c r="A45" s="35" t="s">
        <v>50</v>
      </c>
      <c r="B45" s="43"/>
      <c r="C45" s="44"/>
      <c r="D45" s="44"/>
      <c r="E45" s="47" t="s">
        <v>86</v>
      </c>
      <c r="F45" s="44"/>
      <c r="G45" s="44"/>
      <c r="H45" s="44"/>
      <c r="I45" s="44"/>
      <c r="J45" s="46"/>
    </row>
    <row r="46" ht="120">
      <c r="A46" s="35" t="s">
        <v>52</v>
      </c>
      <c r="B46" s="43"/>
      <c r="C46" s="44"/>
      <c r="D46" s="44"/>
      <c r="E46" s="37" t="s">
        <v>87</v>
      </c>
      <c r="F46" s="44"/>
      <c r="G46" s="44"/>
      <c r="H46" s="44"/>
      <c r="I46" s="44"/>
      <c r="J46" s="46"/>
    </row>
    <row r="47" ht="30">
      <c r="A47" s="35" t="s">
        <v>43</v>
      </c>
      <c r="B47" s="35">
        <v>10</v>
      </c>
      <c r="C47" s="36" t="s">
        <v>88</v>
      </c>
      <c r="D47" s="35" t="s">
        <v>45</v>
      </c>
      <c r="E47" s="37" t="s">
        <v>89</v>
      </c>
      <c r="F47" s="38" t="s">
        <v>80</v>
      </c>
      <c r="G47" s="39">
        <v>370</v>
      </c>
      <c r="H47" s="40">
        <v>0</v>
      </c>
      <c r="I47" s="41">
        <f>ROUND(G47*H47,P4)</f>
        <v>0</v>
      </c>
      <c r="J47" s="38" t="s">
        <v>48</v>
      </c>
      <c r="O47" s="42">
        <f>I47*0.21</f>
        <v>0</v>
      </c>
      <c r="P47">
        <v>3</v>
      </c>
    </row>
    <row r="48">
      <c r="A48" s="35" t="s">
        <v>49</v>
      </c>
      <c r="B48" s="43"/>
      <c r="C48" s="44"/>
      <c r="D48" s="44"/>
      <c r="E48" s="45" t="s">
        <v>45</v>
      </c>
      <c r="F48" s="44"/>
      <c r="G48" s="44"/>
      <c r="H48" s="44"/>
      <c r="I48" s="44"/>
      <c r="J48" s="46"/>
    </row>
    <row r="49">
      <c r="A49" s="35" t="s">
        <v>50</v>
      </c>
      <c r="B49" s="43"/>
      <c r="C49" s="44"/>
      <c r="D49" s="44"/>
      <c r="E49" s="47" t="s">
        <v>90</v>
      </c>
      <c r="F49" s="44"/>
      <c r="G49" s="44"/>
      <c r="H49" s="44"/>
      <c r="I49" s="44"/>
      <c r="J49" s="46"/>
    </row>
    <row r="50" ht="105">
      <c r="A50" s="35" t="s">
        <v>52</v>
      </c>
      <c r="B50" s="43"/>
      <c r="C50" s="44"/>
      <c r="D50" s="44"/>
      <c r="E50" s="37" t="s">
        <v>82</v>
      </c>
      <c r="F50" s="44"/>
      <c r="G50" s="44"/>
      <c r="H50" s="44"/>
      <c r="I50" s="44"/>
      <c r="J50" s="46"/>
    </row>
    <row r="51">
      <c r="A51" s="35" t="s">
        <v>43</v>
      </c>
      <c r="B51" s="35">
        <v>11</v>
      </c>
      <c r="C51" s="36" t="s">
        <v>91</v>
      </c>
      <c r="D51" s="35" t="s">
        <v>45</v>
      </c>
      <c r="E51" s="37" t="s">
        <v>92</v>
      </c>
      <c r="F51" s="38" t="s">
        <v>85</v>
      </c>
      <c r="G51" s="39">
        <v>8.0999999999999996</v>
      </c>
      <c r="H51" s="40">
        <v>0</v>
      </c>
      <c r="I51" s="41">
        <f>ROUND(G51*H51,P4)</f>
        <v>0</v>
      </c>
      <c r="J51" s="38" t="s">
        <v>48</v>
      </c>
      <c r="O51" s="42">
        <f>I51*0.21</f>
        <v>0</v>
      </c>
      <c r="P51">
        <v>3</v>
      </c>
    </row>
    <row r="52">
      <c r="A52" s="35" t="s">
        <v>49</v>
      </c>
      <c r="B52" s="43"/>
      <c r="C52" s="44"/>
      <c r="D52" s="44"/>
      <c r="E52" s="45" t="s">
        <v>45</v>
      </c>
      <c r="F52" s="44"/>
      <c r="G52" s="44"/>
      <c r="H52" s="44"/>
      <c r="I52" s="44"/>
      <c r="J52" s="46"/>
    </row>
    <row r="53">
      <c r="A53" s="35" t="s">
        <v>50</v>
      </c>
      <c r="B53" s="43"/>
      <c r="C53" s="44"/>
      <c r="D53" s="44"/>
      <c r="E53" s="47" t="s">
        <v>93</v>
      </c>
      <c r="F53" s="44"/>
      <c r="G53" s="44"/>
      <c r="H53" s="44"/>
      <c r="I53" s="44"/>
      <c r="J53" s="46"/>
    </row>
    <row r="54" ht="120">
      <c r="A54" s="35" t="s">
        <v>52</v>
      </c>
      <c r="B54" s="43"/>
      <c r="C54" s="44"/>
      <c r="D54" s="44"/>
      <c r="E54" s="37" t="s">
        <v>87</v>
      </c>
      <c r="F54" s="44"/>
      <c r="G54" s="44"/>
      <c r="H54" s="44"/>
      <c r="I54" s="44"/>
      <c r="J54" s="46"/>
    </row>
    <row r="55">
      <c r="A55" s="35" t="s">
        <v>43</v>
      </c>
      <c r="B55" s="35">
        <v>12</v>
      </c>
      <c r="C55" s="36" t="s">
        <v>94</v>
      </c>
      <c r="D55" s="35" t="s">
        <v>45</v>
      </c>
      <c r="E55" s="37" t="s">
        <v>95</v>
      </c>
      <c r="F55" s="38" t="s">
        <v>80</v>
      </c>
      <c r="G55" s="39">
        <v>194.40000000000001</v>
      </c>
      <c r="H55" s="40">
        <v>0</v>
      </c>
      <c r="I55" s="41">
        <f>ROUND(G55*H55,P4)</f>
        <v>0</v>
      </c>
      <c r="J55" s="38" t="s">
        <v>48</v>
      </c>
      <c r="O55" s="42">
        <f>I55*0.21</f>
        <v>0</v>
      </c>
      <c r="P55">
        <v>3</v>
      </c>
    </row>
    <row r="56">
      <c r="A56" s="35" t="s">
        <v>49</v>
      </c>
      <c r="B56" s="43"/>
      <c r="C56" s="44"/>
      <c r="D56" s="44"/>
      <c r="E56" s="45" t="s">
        <v>45</v>
      </c>
      <c r="F56" s="44"/>
      <c r="G56" s="44"/>
      <c r="H56" s="44"/>
      <c r="I56" s="44"/>
      <c r="J56" s="46"/>
    </row>
    <row r="57">
      <c r="A57" s="35" t="s">
        <v>50</v>
      </c>
      <c r="B57" s="43"/>
      <c r="C57" s="44"/>
      <c r="D57" s="44"/>
      <c r="E57" s="47" t="s">
        <v>96</v>
      </c>
      <c r="F57" s="44"/>
      <c r="G57" s="44"/>
      <c r="H57" s="44"/>
      <c r="I57" s="44"/>
      <c r="J57" s="46"/>
    </row>
    <row r="58" ht="105">
      <c r="A58" s="35" t="s">
        <v>52</v>
      </c>
      <c r="B58" s="43"/>
      <c r="C58" s="44"/>
      <c r="D58" s="44"/>
      <c r="E58" s="37" t="s">
        <v>82</v>
      </c>
      <c r="F58" s="44"/>
      <c r="G58" s="44"/>
      <c r="H58" s="44"/>
      <c r="I58" s="44"/>
      <c r="J58" s="46"/>
    </row>
    <row r="59">
      <c r="A59" s="35" t="s">
        <v>43</v>
      </c>
      <c r="B59" s="35">
        <v>13</v>
      </c>
      <c r="C59" s="36" t="s">
        <v>97</v>
      </c>
      <c r="D59" s="35" t="s">
        <v>45</v>
      </c>
      <c r="E59" s="37" t="s">
        <v>98</v>
      </c>
      <c r="F59" s="38" t="s">
        <v>85</v>
      </c>
      <c r="G59" s="39">
        <v>19.649999999999999</v>
      </c>
      <c r="H59" s="40">
        <v>0</v>
      </c>
      <c r="I59" s="41">
        <f>ROUND(G59*H59,P4)</f>
        <v>0</v>
      </c>
      <c r="J59" s="38" t="s">
        <v>48</v>
      </c>
      <c r="O59" s="42">
        <f>I59*0.21</f>
        <v>0</v>
      </c>
      <c r="P59">
        <v>3</v>
      </c>
    </row>
    <row r="60">
      <c r="A60" s="35" t="s">
        <v>49</v>
      </c>
      <c r="B60" s="43"/>
      <c r="C60" s="44"/>
      <c r="D60" s="44"/>
      <c r="E60" s="45" t="s">
        <v>45</v>
      </c>
      <c r="F60" s="44"/>
      <c r="G60" s="44"/>
      <c r="H60" s="44"/>
      <c r="I60" s="44"/>
      <c r="J60" s="46"/>
    </row>
    <row r="61">
      <c r="A61" s="35" t="s">
        <v>50</v>
      </c>
      <c r="B61" s="43"/>
      <c r="C61" s="44"/>
      <c r="D61" s="44"/>
      <c r="E61" s="47" t="s">
        <v>99</v>
      </c>
      <c r="F61" s="44"/>
      <c r="G61" s="44"/>
      <c r="H61" s="44"/>
      <c r="I61" s="44"/>
      <c r="J61" s="46"/>
    </row>
    <row r="62" ht="75">
      <c r="A62" s="35" t="s">
        <v>52</v>
      </c>
      <c r="B62" s="43"/>
      <c r="C62" s="44"/>
      <c r="D62" s="44"/>
      <c r="E62" s="37" t="s">
        <v>100</v>
      </c>
      <c r="F62" s="44"/>
      <c r="G62" s="44"/>
      <c r="H62" s="44"/>
      <c r="I62" s="44"/>
      <c r="J62" s="46"/>
    </row>
    <row r="63">
      <c r="A63" s="35" t="s">
        <v>43</v>
      </c>
      <c r="B63" s="35">
        <v>14</v>
      </c>
      <c r="C63" s="36" t="s">
        <v>101</v>
      </c>
      <c r="D63" s="35" t="s">
        <v>45</v>
      </c>
      <c r="E63" s="37" t="s">
        <v>102</v>
      </c>
      <c r="F63" s="38" t="s">
        <v>103</v>
      </c>
      <c r="G63" s="39">
        <v>196.5</v>
      </c>
      <c r="H63" s="40">
        <v>0</v>
      </c>
      <c r="I63" s="41">
        <f>ROUND(G63*H63,P4)</f>
        <v>0</v>
      </c>
      <c r="J63" s="38" t="s">
        <v>48</v>
      </c>
      <c r="O63" s="42">
        <f>I63*0.21</f>
        <v>0</v>
      </c>
      <c r="P63">
        <v>3</v>
      </c>
    </row>
    <row r="64">
      <c r="A64" s="35" t="s">
        <v>49</v>
      </c>
      <c r="B64" s="43"/>
      <c r="C64" s="44"/>
      <c r="D64" s="44"/>
      <c r="E64" s="45" t="s">
        <v>45</v>
      </c>
      <c r="F64" s="44"/>
      <c r="G64" s="44"/>
      <c r="H64" s="44"/>
      <c r="I64" s="44"/>
      <c r="J64" s="46"/>
    </row>
    <row r="65">
      <c r="A65" s="35" t="s">
        <v>50</v>
      </c>
      <c r="B65" s="43"/>
      <c r="C65" s="44"/>
      <c r="D65" s="44"/>
      <c r="E65" s="47" t="s">
        <v>104</v>
      </c>
      <c r="F65" s="44"/>
      <c r="G65" s="44"/>
      <c r="H65" s="44"/>
      <c r="I65" s="44"/>
      <c r="J65" s="46"/>
    </row>
    <row r="66" ht="105">
      <c r="A66" s="35" t="s">
        <v>52</v>
      </c>
      <c r="B66" s="43"/>
      <c r="C66" s="44"/>
      <c r="D66" s="44"/>
      <c r="E66" s="37" t="s">
        <v>105</v>
      </c>
      <c r="F66" s="44"/>
      <c r="G66" s="44"/>
      <c r="H66" s="44"/>
      <c r="I66" s="44"/>
      <c r="J66" s="46"/>
    </row>
    <row r="67">
      <c r="A67" s="35" t="s">
        <v>43</v>
      </c>
      <c r="B67" s="35">
        <v>15</v>
      </c>
      <c r="C67" s="36" t="s">
        <v>106</v>
      </c>
      <c r="D67" s="35" t="s">
        <v>45</v>
      </c>
      <c r="E67" s="37" t="s">
        <v>107</v>
      </c>
      <c r="F67" s="38" t="s">
        <v>85</v>
      </c>
      <c r="G67" s="39">
        <v>203.92500000000001</v>
      </c>
      <c r="H67" s="40">
        <v>0</v>
      </c>
      <c r="I67" s="41">
        <f>ROUND(G67*H67,P4)</f>
        <v>0</v>
      </c>
      <c r="J67" s="38" t="s">
        <v>48</v>
      </c>
      <c r="O67" s="42">
        <f>I67*0.21</f>
        <v>0</v>
      </c>
      <c r="P67">
        <v>3</v>
      </c>
    </row>
    <row r="68">
      <c r="A68" s="35" t="s">
        <v>49</v>
      </c>
      <c r="B68" s="43"/>
      <c r="C68" s="44"/>
      <c r="D68" s="44"/>
      <c r="E68" s="45" t="s">
        <v>45</v>
      </c>
      <c r="F68" s="44"/>
      <c r="G68" s="44"/>
      <c r="H68" s="44"/>
      <c r="I68" s="44"/>
      <c r="J68" s="46"/>
    </row>
    <row r="69" ht="45">
      <c r="A69" s="35" t="s">
        <v>50</v>
      </c>
      <c r="B69" s="43"/>
      <c r="C69" s="44"/>
      <c r="D69" s="44"/>
      <c r="E69" s="47" t="s">
        <v>108</v>
      </c>
      <c r="F69" s="44"/>
      <c r="G69" s="44"/>
      <c r="H69" s="44"/>
      <c r="I69" s="44"/>
      <c r="J69" s="46"/>
    </row>
    <row r="70" ht="409.5">
      <c r="A70" s="35" t="s">
        <v>52</v>
      </c>
      <c r="B70" s="43"/>
      <c r="C70" s="44"/>
      <c r="D70" s="44"/>
      <c r="E70" s="37" t="s">
        <v>109</v>
      </c>
      <c r="F70" s="44"/>
      <c r="G70" s="44"/>
      <c r="H70" s="44"/>
      <c r="I70" s="44"/>
      <c r="J70" s="46"/>
    </row>
    <row r="71">
      <c r="A71" s="35" t="s">
        <v>43</v>
      </c>
      <c r="B71" s="35">
        <v>16</v>
      </c>
      <c r="C71" s="36" t="s">
        <v>110</v>
      </c>
      <c r="D71" s="35" t="s">
        <v>45</v>
      </c>
      <c r="E71" s="37" t="s">
        <v>111</v>
      </c>
      <c r="F71" s="38" t="s">
        <v>103</v>
      </c>
      <c r="G71" s="39">
        <v>2039.25</v>
      </c>
      <c r="H71" s="40">
        <v>0</v>
      </c>
      <c r="I71" s="41">
        <f>ROUND(G71*H71,P4)</f>
        <v>0</v>
      </c>
      <c r="J71" s="38" t="s">
        <v>48</v>
      </c>
      <c r="O71" s="42">
        <f>I71*0.21</f>
        <v>0</v>
      </c>
      <c r="P71">
        <v>3</v>
      </c>
    </row>
    <row r="72">
      <c r="A72" s="35" t="s">
        <v>49</v>
      </c>
      <c r="B72" s="43"/>
      <c r="C72" s="44"/>
      <c r="D72" s="44"/>
      <c r="E72" s="45" t="s">
        <v>45</v>
      </c>
      <c r="F72" s="44"/>
      <c r="G72" s="44"/>
      <c r="H72" s="44"/>
      <c r="I72" s="44"/>
      <c r="J72" s="46"/>
    </row>
    <row r="73">
      <c r="A73" s="35" t="s">
        <v>50</v>
      </c>
      <c r="B73" s="43"/>
      <c r="C73" s="44"/>
      <c r="D73" s="44"/>
      <c r="E73" s="47" t="s">
        <v>112</v>
      </c>
      <c r="F73" s="44"/>
      <c r="G73" s="44"/>
      <c r="H73" s="44"/>
      <c r="I73" s="44"/>
      <c r="J73" s="46"/>
    </row>
    <row r="74" ht="105">
      <c r="A74" s="35" t="s">
        <v>52</v>
      </c>
      <c r="B74" s="43"/>
      <c r="C74" s="44"/>
      <c r="D74" s="44"/>
      <c r="E74" s="37" t="s">
        <v>105</v>
      </c>
      <c r="F74" s="44"/>
      <c r="G74" s="44"/>
      <c r="H74" s="44"/>
      <c r="I74" s="44"/>
      <c r="J74" s="46"/>
    </row>
    <row r="75">
      <c r="A75" s="35" t="s">
        <v>43</v>
      </c>
      <c r="B75" s="35">
        <v>17</v>
      </c>
      <c r="C75" s="36" t="s">
        <v>113</v>
      </c>
      <c r="D75" s="35" t="s">
        <v>45</v>
      </c>
      <c r="E75" s="37" t="s">
        <v>114</v>
      </c>
      <c r="F75" s="38" t="s">
        <v>75</v>
      </c>
      <c r="G75" s="39">
        <v>435.5</v>
      </c>
      <c r="H75" s="40">
        <v>0</v>
      </c>
      <c r="I75" s="41">
        <f>ROUND(G75*H75,P4)</f>
        <v>0</v>
      </c>
      <c r="J75" s="38" t="s">
        <v>48</v>
      </c>
      <c r="O75" s="42">
        <f>I75*0.21</f>
        <v>0</v>
      </c>
      <c r="P75">
        <v>3</v>
      </c>
    </row>
    <row r="76">
      <c r="A76" s="35" t="s">
        <v>49</v>
      </c>
      <c r="B76" s="43"/>
      <c r="C76" s="44"/>
      <c r="D76" s="44"/>
      <c r="E76" s="45" t="s">
        <v>45</v>
      </c>
      <c r="F76" s="44"/>
      <c r="G76" s="44"/>
      <c r="H76" s="44"/>
      <c r="I76" s="44"/>
      <c r="J76" s="46"/>
    </row>
    <row r="77" ht="30">
      <c r="A77" s="35" t="s">
        <v>50</v>
      </c>
      <c r="B77" s="43"/>
      <c r="C77" s="44"/>
      <c r="D77" s="44"/>
      <c r="E77" s="47" t="s">
        <v>115</v>
      </c>
      <c r="F77" s="44"/>
      <c r="G77" s="44"/>
      <c r="H77" s="44"/>
      <c r="I77" s="44"/>
      <c r="J77" s="46"/>
    </row>
    <row r="78" ht="75">
      <c r="A78" s="35" t="s">
        <v>52</v>
      </c>
      <c r="B78" s="43"/>
      <c r="C78" s="44"/>
      <c r="D78" s="44"/>
      <c r="E78" s="37" t="s">
        <v>116</v>
      </c>
      <c r="F78" s="44"/>
      <c r="G78" s="44"/>
      <c r="H78" s="44"/>
      <c r="I78" s="44"/>
      <c r="J78" s="46"/>
    </row>
    <row r="79">
      <c r="A79" s="35" t="s">
        <v>43</v>
      </c>
      <c r="B79" s="35">
        <v>18</v>
      </c>
      <c r="C79" s="36" t="s">
        <v>117</v>
      </c>
      <c r="D79" s="35" t="s">
        <v>45</v>
      </c>
      <c r="E79" s="37" t="s">
        <v>118</v>
      </c>
      <c r="F79" s="38" t="s">
        <v>75</v>
      </c>
      <c r="G79" s="39">
        <v>120.5</v>
      </c>
      <c r="H79" s="40">
        <v>0</v>
      </c>
      <c r="I79" s="41">
        <f>ROUND(G79*H79,P4)</f>
        <v>0</v>
      </c>
      <c r="J79" s="38" t="s">
        <v>48</v>
      </c>
      <c r="O79" s="42">
        <f>I79*0.21</f>
        <v>0</v>
      </c>
      <c r="P79">
        <v>3</v>
      </c>
    </row>
    <row r="80">
      <c r="A80" s="35" t="s">
        <v>49</v>
      </c>
      <c r="B80" s="43"/>
      <c r="C80" s="44"/>
      <c r="D80" s="44"/>
      <c r="E80" s="45" t="s">
        <v>45</v>
      </c>
      <c r="F80" s="44"/>
      <c r="G80" s="44"/>
      <c r="H80" s="44"/>
      <c r="I80" s="44"/>
      <c r="J80" s="46"/>
    </row>
    <row r="81">
      <c r="A81" s="35" t="s">
        <v>50</v>
      </c>
      <c r="B81" s="43"/>
      <c r="C81" s="44"/>
      <c r="D81" s="44"/>
      <c r="E81" s="47" t="s">
        <v>119</v>
      </c>
      <c r="F81" s="44"/>
      <c r="G81" s="44"/>
      <c r="H81" s="44"/>
      <c r="I81" s="44"/>
      <c r="J81" s="46"/>
    </row>
    <row r="82" ht="75">
      <c r="A82" s="35" t="s">
        <v>52</v>
      </c>
      <c r="B82" s="43"/>
      <c r="C82" s="44"/>
      <c r="D82" s="44"/>
      <c r="E82" s="37" t="s">
        <v>120</v>
      </c>
      <c r="F82" s="44"/>
      <c r="G82" s="44"/>
      <c r="H82" s="44"/>
      <c r="I82" s="44"/>
      <c r="J82" s="46"/>
    </row>
    <row r="83">
      <c r="A83" s="35" t="s">
        <v>43</v>
      </c>
      <c r="B83" s="35">
        <v>19</v>
      </c>
      <c r="C83" s="36" t="s">
        <v>121</v>
      </c>
      <c r="D83" s="35" t="s">
        <v>45</v>
      </c>
      <c r="E83" s="37" t="s">
        <v>122</v>
      </c>
      <c r="F83" s="38" t="s">
        <v>75</v>
      </c>
      <c r="G83" s="39">
        <v>120.5</v>
      </c>
      <c r="H83" s="40">
        <v>0</v>
      </c>
      <c r="I83" s="41">
        <f>ROUND(G83*H83,P4)</f>
        <v>0</v>
      </c>
      <c r="J83" s="38" t="s">
        <v>48</v>
      </c>
      <c r="O83" s="42">
        <f>I83*0.21</f>
        <v>0</v>
      </c>
      <c r="P83">
        <v>3</v>
      </c>
    </row>
    <row r="84">
      <c r="A84" s="35" t="s">
        <v>49</v>
      </c>
      <c r="B84" s="43"/>
      <c r="C84" s="44"/>
      <c r="D84" s="44"/>
      <c r="E84" s="45" t="s">
        <v>45</v>
      </c>
      <c r="F84" s="44"/>
      <c r="G84" s="44"/>
      <c r="H84" s="44"/>
      <c r="I84" s="44"/>
      <c r="J84" s="46"/>
    </row>
    <row r="85">
      <c r="A85" s="35" t="s">
        <v>50</v>
      </c>
      <c r="B85" s="43"/>
      <c r="C85" s="44"/>
      <c r="D85" s="44"/>
      <c r="E85" s="47" t="s">
        <v>123</v>
      </c>
      <c r="F85" s="44"/>
      <c r="G85" s="44"/>
      <c r="H85" s="44"/>
      <c r="I85" s="44"/>
      <c r="J85" s="46"/>
    </row>
    <row r="86" ht="75">
      <c r="A86" s="35" t="s">
        <v>52</v>
      </c>
      <c r="B86" s="43"/>
      <c r="C86" s="44"/>
      <c r="D86" s="44"/>
      <c r="E86" s="37" t="s">
        <v>124</v>
      </c>
      <c r="F86" s="44"/>
      <c r="G86" s="44"/>
      <c r="H86" s="44"/>
      <c r="I86" s="44"/>
      <c r="J86" s="46"/>
    </row>
    <row r="87">
      <c r="A87" s="29" t="s">
        <v>40</v>
      </c>
      <c r="B87" s="30"/>
      <c r="C87" s="31" t="s">
        <v>125</v>
      </c>
      <c r="D87" s="32"/>
      <c r="E87" s="29" t="s">
        <v>126</v>
      </c>
      <c r="F87" s="32"/>
      <c r="G87" s="32"/>
      <c r="H87" s="32"/>
      <c r="I87" s="33">
        <f>SUMIFS(I88:I91,A88:A91,"P")</f>
        <v>0</v>
      </c>
      <c r="J87" s="34"/>
    </row>
    <row r="88">
      <c r="A88" s="35" t="s">
        <v>43</v>
      </c>
      <c r="B88" s="35">
        <v>20</v>
      </c>
      <c r="C88" s="36" t="s">
        <v>127</v>
      </c>
      <c r="D88" s="35" t="s">
        <v>45</v>
      </c>
      <c r="E88" s="37" t="s">
        <v>128</v>
      </c>
      <c r="F88" s="38" t="s">
        <v>85</v>
      </c>
      <c r="G88" s="39">
        <v>94.5</v>
      </c>
      <c r="H88" s="40">
        <v>0</v>
      </c>
      <c r="I88" s="41">
        <f>ROUND(G88*H88,P4)</f>
        <v>0</v>
      </c>
      <c r="J88" s="38" t="s">
        <v>48</v>
      </c>
      <c r="O88" s="42">
        <f>I88*0.21</f>
        <v>0</v>
      </c>
      <c r="P88">
        <v>3</v>
      </c>
    </row>
    <row r="89" ht="30">
      <c r="A89" s="35" t="s">
        <v>49</v>
      </c>
      <c r="B89" s="43"/>
      <c r="C89" s="44"/>
      <c r="D89" s="44"/>
      <c r="E89" s="37" t="s">
        <v>129</v>
      </c>
      <c r="F89" s="44"/>
      <c r="G89" s="44"/>
      <c r="H89" s="44"/>
      <c r="I89" s="44"/>
      <c r="J89" s="46"/>
    </row>
    <row r="90">
      <c r="A90" s="35" t="s">
        <v>50</v>
      </c>
      <c r="B90" s="43"/>
      <c r="C90" s="44"/>
      <c r="D90" s="44"/>
      <c r="E90" s="47" t="s">
        <v>130</v>
      </c>
      <c r="F90" s="44"/>
      <c r="G90" s="44"/>
      <c r="H90" s="44"/>
      <c r="I90" s="44"/>
      <c r="J90" s="46"/>
    </row>
    <row r="91" ht="105">
      <c r="A91" s="35" t="s">
        <v>52</v>
      </c>
      <c r="B91" s="43"/>
      <c r="C91" s="44"/>
      <c r="D91" s="44"/>
      <c r="E91" s="37" t="s">
        <v>131</v>
      </c>
      <c r="F91" s="44"/>
      <c r="G91" s="44"/>
      <c r="H91" s="44"/>
      <c r="I91" s="44"/>
      <c r="J91" s="46"/>
    </row>
    <row r="92">
      <c r="A92" s="29" t="s">
        <v>40</v>
      </c>
      <c r="B92" s="30"/>
      <c r="C92" s="31" t="s">
        <v>132</v>
      </c>
      <c r="D92" s="32"/>
      <c r="E92" s="29" t="s">
        <v>133</v>
      </c>
      <c r="F92" s="32"/>
      <c r="G92" s="32"/>
      <c r="H92" s="32"/>
      <c r="I92" s="33">
        <f>SUMIFS(I93:I108,A93:A108,"P")</f>
        <v>0</v>
      </c>
      <c r="J92" s="34"/>
    </row>
    <row r="93">
      <c r="A93" s="35" t="s">
        <v>43</v>
      </c>
      <c r="B93" s="35">
        <v>21</v>
      </c>
      <c r="C93" s="36" t="s">
        <v>134</v>
      </c>
      <c r="D93" s="35" t="s">
        <v>45</v>
      </c>
      <c r="E93" s="37" t="s">
        <v>135</v>
      </c>
      <c r="F93" s="38" t="s">
        <v>75</v>
      </c>
      <c r="G93" s="39">
        <v>315</v>
      </c>
      <c r="H93" s="40">
        <v>0</v>
      </c>
      <c r="I93" s="41">
        <f>ROUND(G93*H93,P4)</f>
        <v>0</v>
      </c>
      <c r="J93" s="38" t="s">
        <v>48</v>
      </c>
      <c r="O93" s="42">
        <f>I93*0.21</f>
        <v>0</v>
      </c>
      <c r="P93">
        <v>3</v>
      </c>
    </row>
    <row r="94">
      <c r="A94" s="35" t="s">
        <v>49</v>
      </c>
      <c r="B94" s="43"/>
      <c r="C94" s="44"/>
      <c r="D94" s="44"/>
      <c r="E94" s="45" t="s">
        <v>45</v>
      </c>
      <c r="F94" s="44"/>
      <c r="G94" s="44"/>
      <c r="H94" s="44"/>
      <c r="I94" s="44"/>
      <c r="J94" s="46"/>
    </row>
    <row r="95">
      <c r="A95" s="35" t="s">
        <v>50</v>
      </c>
      <c r="B95" s="43"/>
      <c r="C95" s="44"/>
      <c r="D95" s="44"/>
      <c r="E95" s="47" t="s">
        <v>136</v>
      </c>
      <c r="F95" s="44"/>
      <c r="G95" s="44"/>
      <c r="H95" s="44"/>
      <c r="I95" s="44"/>
      <c r="J95" s="46"/>
    </row>
    <row r="96" ht="90">
      <c r="A96" s="35" t="s">
        <v>52</v>
      </c>
      <c r="B96" s="43"/>
      <c r="C96" s="44"/>
      <c r="D96" s="44"/>
      <c r="E96" s="37" t="s">
        <v>137</v>
      </c>
      <c r="F96" s="44"/>
      <c r="G96" s="44"/>
      <c r="H96" s="44"/>
      <c r="I96" s="44"/>
      <c r="J96" s="46"/>
    </row>
    <row r="97">
      <c r="A97" s="35" t="s">
        <v>43</v>
      </c>
      <c r="B97" s="35">
        <v>22</v>
      </c>
      <c r="C97" s="36" t="s">
        <v>138</v>
      </c>
      <c r="D97" s="35" t="s">
        <v>45</v>
      </c>
      <c r="E97" s="37" t="s">
        <v>139</v>
      </c>
      <c r="F97" s="38" t="s">
        <v>75</v>
      </c>
      <c r="G97" s="39">
        <v>315</v>
      </c>
      <c r="H97" s="40">
        <v>0</v>
      </c>
      <c r="I97" s="41">
        <f>ROUND(G97*H97,P4)</f>
        <v>0</v>
      </c>
      <c r="J97" s="38" t="s">
        <v>48</v>
      </c>
      <c r="O97" s="42">
        <f>I97*0.21</f>
        <v>0</v>
      </c>
      <c r="P97">
        <v>3</v>
      </c>
    </row>
    <row r="98">
      <c r="A98" s="35" t="s">
        <v>49</v>
      </c>
      <c r="B98" s="43"/>
      <c r="C98" s="44"/>
      <c r="D98" s="44"/>
      <c r="E98" s="45" t="s">
        <v>45</v>
      </c>
      <c r="F98" s="44"/>
      <c r="G98" s="44"/>
      <c r="H98" s="44"/>
      <c r="I98" s="44"/>
      <c r="J98" s="46"/>
    </row>
    <row r="99">
      <c r="A99" s="35" t="s">
        <v>50</v>
      </c>
      <c r="B99" s="43"/>
      <c r="C99" s="44"/>
      <c r="D99" s="44"/>
      <c r="E99" s="47" t="s">
        <v>140</v>
      </c>
      <c r="F99" s="44"/>
      <c r="G99" s="44"/>
      <c r="H99" s="44"/>
      <c r="I99" s="44"/>
      <c r="J99" s="46"/>
    </row>
    <row r="100" ht="120">
      <c r="A100" s="35" t="s">
        <v>52</v>
      </c>
      <c r="B100" s="43"/>
      <c r="C100" s="44"/>
      <c r="D100" s="44"/>
      <c r="E100" s="37" t="s">
        <v>141</v>
      </c>
      <c r="F100" s="44"/>
      <c r="G100" s="44"/>
      <c r="H100" s="44"/>
      <c r="I100" s="44"/>
      <c r="J100" s="46"/>
    </row>
    <row r="101">
      <c r="A101" s="35" t="s">
        <v>43</v>
      </c>
      <c r="B101" s="35">
        <v>23</v>
      </c>
      <c r="C101" s="36" t="s">
        <v>142</v>
      </c>
      <c r="D101" s="35" t="s">
        <v>45</v>
      </c>
      <c r="E101" s="37" t="s">
        <v>143</v>
      </c>
      <c r="F101" s="38" t="s">
        <v>75</v>
      </c>
      <c r="G101" s="39">
        <v>315</v>
      </c>
      <c r="H101" s="40">
        <v>0</v>
      </c>
      <c r="I101" s="41">
        <f>ROUND(G101*H101,P4)</f>
        <v>0</v>
      </c>
      <c r="J101" s="38" t="s">
        <v>48</v>
      </c>
      <c r="O101" s="42">
        <f>I101*0.21</f>
        <v>0</v>
      </c>
      <c r="P101">
        <v>3</v>
      </c>
    </row>
    <row r="102">
      <c r="A102" s="35" t="s">
        <v>49</v>
      </c>
      <c r="B102" s="43"/>
      <c r="C102" s="44"/>
      <c r="D102" s="44"/>
      <c r="E102" s="45" t="s">
        <v>45</v>
      </c>
      <c r="F102" s="44"/>
      <c r="G102" s="44"/>
      <c r="H102" s="44"/>
      <c r="I102" s="44"/>
      <c r="J102" s="46"/>
    </row>
    <row r="103">
      <c r="A103" s="35" t="s">
        <v>50</v>
      </c>
      <c r="B103" s="43"/>
      <c r="C103" s="44"/>
      <c r="D103" s="44"/>
      <c r="E103" s="47" t="s">
        <v>144</v>
      </c>
      <c r="F103" s="44"/>
      <c r="G103" s="44"/>
      <c r="H103" s="44"/>
      <c r="I103" s="44"/>
      <c r="J103" s="46"/>
    </row>
    <row r="104" ht="195">
      <c r="A104" s="35" t="s">
        <v>52</v>
      </c>
      <c r="B104" s="43"/>
      <c r="C104" s="44"/>
      <c r="D104" s="44"/>
      <c r="E104" s="37" t="s">
        <v>145</v>
      </c>
      <c r="F104" s="44"/>
      <c r="G104" s="44"/>
      <c r="H104" s="44"/>
      <c r="I104" s="44"/>
      <c r="J104" s="46"/>
    </row>
    <row r="105">
      <c r="A105" s="35" t="s">
        <v>43</v>
      </c>
      <c r="B105" s="35">
        <v>24</v>
      </c>
      <c r="C105" s="36" t="s">
        <v>146</v>
      </c>
      <c r="D105" s="35" t="s">
        <v>45</v>
      </c>
      <c r="E105" s="37" t="s">
        <v>147</v>
      </c>
      <c r="F105" s="38" t="s">
        <v>75</v>
      </c>
      <c r="G105" s="39">
        <v>315</v>
      </c>
      <c r="H105" s="40">
        <v>0</v>
      </c>
      <c r="I105" s="41">
        <f>ROUND(G105*H105,P4)</f>
        <v>0</v>
      </c>
      <c r="J105" s="38" t="s">
        <v>48</v>
      </c>
      <c r="O105" s="42">
        <f>I105*0.21</f>
        <v>0</v>
      </c>
      <c r="P105">
        <v>3</v>
      </c>
    </row>
    <row r="106">
      <c r="A106" s="35" t="s">
        <v>49</v>
      </c>
      <c r="B106" s="43"/>
      <c r="C106" s="44"/>
      <c r="D106" s="44"/>
      <c r="E106" s="45" t="s">
        <v>45</v>
      </c>
      <c r="F106" s="44"/>
      <c r="G106" s="44"/>
      <c r="H106" s="44"/>
      <c r="I106" s="44"/>
      <c r="J106" s="46"/>
    </row>
    <row r="107">
      <c r="A107" s="35" t="s">
        <v>50</v>
      </c>
      <c r="B107" s="43"/>
      <c r="C107" s="44"/>
      <c r="D107" s="44"/>
      <c r="E107" s="47" t="s">
        <v>144</v>
      </c>
      <c r="F107" s="44"/>
      <c r="G107" s="44"/>
      <c r="H107" s="44"/>
      <c r="I107" s="44"/>
      <c r="J107" s="46"/>
    </row>
    <row r="108" ht="195">
      <c r="A108" s="35" t="s">
        <v>52</v>
      </c>
      <c r="B108" s="43"/>
      <c r="C108" s="44"/>
      <c r="D108" s="44"/>
      <c r="E108" s="37" t="s">
        <v>145</v>
      </c>
      <c r="F108" s="44"/>
      <c r="G108" s="44"/>
      <c r="H108" s="44"/>
      <c r="I108" s="44"/>
      <c r="J108" s="46"/>
    </row>
    <row r="109">
      <c r="A109" s="29" t="s">
        <v>40</v>
      </c>
      <c r="B109" s="30"/>
      <c r="C109" s="31" t="s">
        <v>148</v>
      </c>
      <c r="D109" s="32"/>
      <c r="E109" s="29" t="s">
        <v>149</v>
      </c>
      <c r="F109" s="32"/>
      <c r="G109" s="32"/>
      <c r="H109" s="32"/>
      <c r="I109" s="33">
        <f>SUMIFS(I110:I121,A110:A121,"P")</f>
        <v>0</v>
      </c>
      <c r="J109" s="34"/>
    </row>
    <row r="110" ht="30">
      <c r="A110" s="35" t="s">
        <v>43</v>
      </c>
      <c r="B110" s="35">
        <v>25</v>
      </c>
      <c r="C110" s="36" t="s">
        <v>150</v>
      </c>
      <c r="D110" s="35" t="s">
        <v>45</v>
      </c>
      <c r="E110" s="37" t="s">
        <v>151</v>
      </c>
      <c r="F110" s="38" t="s">
        <v>152</v>
      </c>
      <c r="G110" s="39">
        <v>4</v>
      </c>
      <c r="H110" s="40">
        <v>0</v>
      </c>
      <c r="I110" s="41">
        <f>ROUND(G110*H110,P4)</f>
        <v>0</v>
      </c>
      <c r="J110" s="38" t="s">
        <v>48</v>
      </c>
      <c r="O110" s="42">
        <f>I110*0.21</f>
        <v>0</v>
      </c>
      <c r="P110">
        <v>3</v>
      </c>
    </row>
    <row r="111">
      <c r="A111" s="35" t="s">
        <v>49</v>
      </c>
      <c r="B111" s="43"/>
      <c r="C111" s="44"/>
      <c r="D111" s="44"/>
      <c r="E111" s="45" t="s">
        <v>45</v>
      </c>
      <c r="F111" s="44"/>
      <c r="G111" s="44"/>
      <c r="H111" s="44"/>
      <c r="I111" s="44"/>
      <c r="J111" s="46"/>
    </row>
    <row r="112" ht="30">
      <c r="A112" s="35" t="s">
        <v>50</v>
      </c>
      <c r="B112" s="43"/>
      <c r="C112" s="44"/>
      <c r="D112" s="44"/>
      <c r="E112" s="47" t="s">
        <v>153</v>
      </c>
      <c r="F112" s="44"/>
      <c r="G112" s="44"/>
      <c r="H112" s="44"/>
      <c r="I112" s="44"/>
      <c r="J112" s="46"/>
    </row>
    <row r="113" ht="60">
      <c r="A113" s="35" t="s">
        <v>52</v>
      </c>
      <c r="B113" s="43"/>
      <c r="C113" s="44"/>
      <c r="D113" s="44"/>
      <c r="E113" s="37" t="s">
        <v>154</v>
      </c>
      <c r="F113" s="44"/>
      <c r="G113" s="44"/>
      <c r="H113" s="44"/>
      <c r="I113" s="44"/>
      <c r="J113" s="46"/>
    </row>
    <row r="114" ht="30">
      <c r="A114" s="35" t="s">
        <v>43</v>
      </c>
      <c r="B114" s="35">
        <v>26</v>
      </c>
      <c r="C114" s="36" t="s">
        <v>155</v>
      </c>
      <c r="D114" s="35" t="s">
        <v>45</v>
      </c>
      <c r="E114" s="37" t="s">
        <v>156</v>
      </c>
      <c r="F114" s="38" t="s">
        <v>152</v>
      </c>
      <c r="G114" s="39">
        <v>4</v>
      </c>
      <c r="H114" s="40">
        <v>0</v>
      </c>
      <c r="I114" s="41">
        <f>ROUND(G114*H114,P4)</f>
        <v>0</v>
      </c>
      <c r="J114" s="38" t="s">
        <v>48</v>
      </c>
      <c r="O114" s="42">
        <f>I114*0.21</f>
        <v>0</v>
      </c>
      <c r="P114">
        <v>3</v>
      </c>
    </row>
    <row r="115">
      <c r="A115" s="35" t="s">
        <v>49</v>
      </c>
      <c r="B115" s="43"/>
      <c r="C115" s="44"/>
      <c r="D115" s="44"/>
      <c r="E115" s="45" t="s">
        <v>45</v>
      </c>
      <c r="F115" s="44"/>
      <c r="G115" s="44"/>
      <c r="H115" s="44"/>
      <c r="I115" s="44"/>
      <c r="J115" s="46"/>
    </row>
    <row r="116" ht="30">
      <c r="A116" s="35" t="s">
        <v>50</v>
      </c>
      <c r="B116" s="43"/>
      <c r="C116" s="44"/>
      <c r="D116" s="44"/>
      <c r="E116" s="47" t="s">
        <v>153</v>
      </c>
      <c r="F116" s="44"/>
      <c r="G116" s="44"/>
      <c r="H116" s="44"/>
      <c r="I116" s="44"/>
      <c r="J116" s="46"/>
    </row>
    <row r="117" ht="90">
      <c r="A117" s="35" t="s">
        <v>52</v>
      </c>
      <c r="B117" s="43"/>
      <c r="C117" s="44"/>
      <c r="D117" s="44"/>
      <c r="E117" s="37" t="s">
        <v>157</v>
      </c>
      <c r="F117" s="44"/>
      <c r="G117" s="44"/>
      <c r="H117" s="44"/>
      <c r="I117" s="44"/>
      <c r="J117" s="46"/>
    </row>
    <row r="118" ht="30">
      <c r="A118" s="35" t="s">
        <v>43</v>
      </c>
      <c r="B118" s="35">
        <v>27</v>
      </c>
      <c r="C118" s="36" t="s">
        <v>158</v>
      </c>
      <c r="D118" s="35" t="s">
        <v>45</v>
      </c>
      <c r="E118" s="37" t="s">
        <v>159</v>
      </c>
      <c r="F118" s="38" t="s">
        <v>160</v>
      </c>
      <c r="G118" s="39">
        <v>213</v>
      </c>
      <c r="H118" s="40">
        <v>0</v>
      </c>
      <c r="I118" s="41">
        <f>ROUND(G118*H118,P4)</f>
        <v>0</v>
      </c>
      <c r="J118" s="38" t="s">
        <v>48</v>
      </c>
      <c r="O118" s="42">
        <f>I118*0.21</f>
        <v>0</v>
      </c>
      <c r="P118">
        <v>3</v>
      </c>
    </row>
    <row r="119">
      <c r="A119" s="35" t="s">
        <v>49</v>
      </c>
      <c r="B119" s="43"/>
      <c r="C119" s="44"/>
      <c r="D119" s="44"/>
      <c r="E119" s="45" t="s">
        <v>45</v>
      </c>
      <c r="F119" s="44"/>
      <c r="G119" s="44"/>
      <c r="H119" s="44"/>
      <c r="I119" s="44"/>
      <c r="J119" s="46"/>
    </row>
    <row r="120">
      <c r="A120" s="35" t="s">
        <v>50</v>
      </c>
      <c r="B120" s="43"/>
      <c r="C120" s="44"/>
      <c r="D120" s="44"/>
      <c r="E120" s="47" t="s">
        <v>161</v>
      </c>
      <c r="F120" s="44"/>
      <c r="G120" s="44"/>
      <c r="H120" s="44"/>
      <c r="I120" s="44"/>
      <c r="J120" s="46"/>
    </row>
    <row r="121" ht="90">
      <c r="A121" s="35" t="s">
        <v>52</v>
      </c>
      <c r="B121" s="43"/>
      <c r="C121" s="44"/>
      <c r="D121" s="44"/>
      <c r="E121" s="37" t="s">
        <v>162</v>
      </c>
      <c r="F121" s="44"/>
      <c r="G121" s="44"/>
      <c r="H121" s="44"/>
      <c r="I121" s="44"/>
      <c r="J121" s="46"/>
    </row>
    <row r="122">
      <c r="A122" s="29" t="s">
        <v>40</v>
      </c>
      <c r="B122" s="30"/>
      <c r="C122" s="31" t="s">
        <v>163</v>
      </c>
      <c r="D122" s="32"/>
      <c r="E122" s="29" t="s">
        <v>164</v>
      </c>
      <c r="F122" s="32"/>
      <c r="G122" s="32"/>
      <c r="H122" s="32"/>
      <c r="I122" s="33">
        <f>SUMIFS(I123:I126,A123:A126,"P")</f>
        <v>0</v>
      </c>
      <c r="J122" s="34"/>
    </row>
    <row r="123">
      <c r="A123" s="35" t="s">
        <v>43</v>
      </c>
      <c r="B123" s="35">
        <v>28</v>
      </c>
      <c r="C123" s="36" t="s">
        <v>165</v>
      </c>
      <c r="D123" s="35" t="s">
        <v>45</v>
      </c>
      <c r="E123" s="37" t="s">
        <v>166</v>
      </c>
      <c r="F123" s="38" t="s">
        <v>75</v>
      </c>
      <c r="G123" s="39">
        <v>32.579999999999998</v>
      </c>
      <c r="H123" s="40">
        <v>0</v>
      </c>
      <c r="I123" s="41">
        <f>ROUND(G123*H123,P4)</f>
        <v>0</v>
      </c>
      <c r="J123" s="38" t="s">
        <v>48</v>
      </c>
      <c r="O123" s="42">
        <f>I123*0.21</f>
        <v>0</v>
      </c>
      <c r="P123">
        <v>3</v>
      </c>
    </row>
    <row r="124">
      <c r="A124" s="35" t="s">
        <v>49</v>
      </c>
      <c r="B124" s="43"/>
      <c r="C124" s="44"/>
      <c r="D124" s="44"/>
      <c r="E124" s="45" t="s">
        <v>45</v>
      </c>
      <c r="F124" s="44"/>
      <c r="G124" s="44"/>
      <c r="H124" s="44"/>
      <c r="I124" s="44"/>
      <c r="J124" s="46"/>
    </row>
    <row r="125">
      <c r="A125" s="35" t="s">
        <v>50</v>
      </c>
      <c r="B125" s="43"/>
      <c r="C125" s="44"/>
      <c r="D125" s="44"/>
      <c r="E125" s="47" t="s">
        <v>167</v>
      </c>
      <c r="F125" s="44"/>
      <c r="G125" s="44"/>
      <c r="H125" s="44"/>
      <c r="I125" s="44"/>
      <c r="J125" s="46"/>
    </row>
    <row r="126" ht="150">
      <c r="A126" s="35" t="s">
        <v>52</v>
      </c>
      <c r="B126" s="48"/>
      <c r="C126" s="49"/>
      <c r="D126" s="49"/>
      <c r="E126" s="37" t="s">
        <v>168</v>
      </c>
      <c r="F126" s="49"/>
      <c r="G126" s="49"/>
      <c r="H126" s="49"/>
      <c r="I126" s="49"/>
      <c r="J126" s="50"/>
    </row>
  </sheetData>
  <sheetProtection sheet="1" objects="1" scenarios="1" spinCount="100000" saltValue="T0ngWxroG9aYL+pkdBdjYA81i7uA8i4Eg9sVYD7JT3F8YeYSHXKDB0rgV8Bsnfs+YtgBbYQ8wJC/CfgxiS49Kg==" hashValue="Xg/yTUckLCy6kjjXB5qhbVb8nmYtlYClgs1KTRpUFQAtwXBeBo2gmVeeVoR0rtSLVGoXTn0z5CskG82h//ZYoA==" algorithmName="SHA-512" password="C64F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ht="20.25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13</v>
      </c>
      <c r="I3" s="23">
        <f>SUMIFS(I9:I46,A9:A46,"SD")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26</v>
      </c>
      <c r="D4" s="20"/>
      <c r="E4" s="21" t="s">
        <v>26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27</v>
      </c>
      <c r="B5" s="18" t="s">
        <v>28</v>
      </c>
      <c r="C5" s="19" t="s">
        <v>13</v>
      </c>
      <c r="D5" s="20"/>
      <c r="E5" s="21" t="s">
        <v>14</v>
      </c>
      <c r="F5" s="15"/>
      <c r="G5" s="15"/>
      <c r="H5" s="15"/>
      <c r="I5" s="15"/>
      <c r="J5" s="17"/>
      <c r="O5">
        <v>0.20999999999999999</v>
      </c>
    </row>
    <row r="6">
      <c r="A6" s="24" t="s">
        <v>29</v>
      </c>
      <c r="B6" s="25" t="s">
        <v>30</v>
      </c>
      <c r="C6" s="7" t="s">
        <v>31</v>
      </c>
      <c r="D6" s="7" t="s">
        <v>32</v>
      </c>
      <c r="E6" s="7" t="s">
        <v>33</v>
      </c>
      <c r="F6" s="7" t="s">
        <v>34</v>
      </c>
      <c r="G6" s="7" t="s">
        <v>35</v>
      </c>
      <c r="H6" s="7" t="s">
        <v>36</v>
      </c>
      <c r="I6" s="7"/>
      <c r="J6" s="26" t="s">
        <v>37</v>
      </c>
    </row>
    <row r="7">
      <c r="A7" s="24"/>
      <c r="B7" s="25"/>
      <c r="C7" s="7"/>
      <c r="D7" s="7"/>
      <c r="E7" s="7"/>
      <c r="F7" s="7"/>
      <c r="G7" s="7"/>
      <c r="H7" s="7" t="s">
        <v>38</v>
      </c>
      <c r="I7" s="7" t="s">
        <v>39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40</v>
      </c>
      <c r="B9" s="30"/>
      <c r="C9" s="31" t="s">
        <v>71</v>
      </c>
      <c r="D9" s="32"/>
      <c r="E9" s="29" t="s">
        <v>72</v>
      </c>
      <c r="F9" s="32"/>
      <c r="G9" s="32"/>
      <c r="H9" s="32"/>
      <c r="I9" s="33">
        <f>SUMIFS(I10:I41,A10:A41,"P")</f>
        <v>0</v>
      </c>
      <c r="J9" s="34"/>
    </row>
    <row r="10" ht="45">
      <c r="A10" s="35" t="s">
        <v>43</v>
      </c>
      <c r="B10" s="35">
        <v>1</v>
      </c>
      <c r="C10" s="36" t="s">
        <v>62</v>
      </c>
      <c r="D10" s="35" t="s">
        <v>45</v>
      </c>
      <c r="E10" s="37" t="s">
        <v>63</v>
      </c>
      <c r="F10" s="38" t="s">
        <v>47</v>
      </c>
      <c r="G10" s="39">
        <v>63.825000000000003</v>
      </c>
      <c r="H10" s="40">
        <v>0</v>
      </c>
      <c r="I10" s="41">
        <f>ROUND(G10*H10,P4)</f>
        <v>0</v>
      </c>
      <c r="J10" s="38" t="s">
        <v>48</v>
      </c>
      <c r="O10" s="42">
        <f>I10*0.21</f>
        <v>0</v>
      </c>
      <c r="P10">
        <v>3</v>
      </c>
    </row>
    <row r="11">
      <c r="A11" s="35" t="s">
        <v>49</v>
      </c>
      <c r="B11" s="43"/>
      <c r="C11" s="44"/>
      <c r="D11" s="44"/>
      <c r="E11" s="45" t="s">
        <v>45</v>
      </c>
      <c r="F11" s="44"/>
      <c r="G11" s="44"/>
      <c r="H11" s="44"/>
      <c r="I11" s="44"/>
      <c r="J11" s="46"/>
    </row>
    <row r="12">
      <c r="A12" s="35" t="s">
        <v>50</v>
      </c>
      <c r="B12" s="43"/>
      <c r="C12" s="44"/>
      <c r="D12" s="44"/>
      <c r="E12" s="47" t="s">
        <v>169</v>
      </c>
      <c r="F12" s="44"/>
      <c r="G12" s="44"/>
      <c r="H12" s="44"/>
      <c r="I12" s="44"/>
      <c r="J12" s="46"/>
    </row>
    <row r="13" ht="165">
      <c r="A13" s="35" t="s">
        <v>52</v>
      </c>
      <c r="B13" s="43"/>
      <c r="C13" s="44"/>
      <c r="D13" s="44"/>
      <c r="E13" s="37" t="s">
        <v>61</v>
      </c>
      <c r="F13" s="44"/>
      <c r="G13" s="44"/>
      <c r="H13" s="44"/>
      <c r="I13" s="44"/>
      <c r="J13" s="46"/>
    </row>
    <row r="14">
      <c r="A14" s="35" t="s">
        <v>43</v>
      </c>
      <c r="B14" s="35">
        <v>2</v>
      </c>
      <c r="C14" s="36" t="s">
        <v>170</v>
      </c>
      <c r="D14" s="35" t="s">
        <v>45</v>
      </c>
      <c r="E14" s="37" t="s">
        <v>171</v>
      </c>
      <c r="F14" s="38" t="s">
        <v>85</v>
      </c>
      <c r="G14" s="39">
        <v>48.299999999999997</v>
      </c>
      <c r="H14" s="40">
        <v>0</v>
      </c>
      <c r="I14" s="41">
        <f>ROUND(G14*H14,P4)</f>
        <v>0</v>
      </c>
      <c r="J14" s="38" t="s">
        <v>48</v>
      </c>
      <c r="O14" s="42">
        <f>I14*0.21</f>
        <v>0</v>
      </c>
      <c r="P14">
        <v>3</v>
      </c>
    </row>
    <row r="15">
      <c r="A15" s="35" t="s">
        <v>49</v>
      </c>
      <c r="B15" s="43"/>
      <c r="C15" s="44"/>
      <c r="D15" s="44"/>
      <c r="E15" s="45" t="s">
        <v>45</v>
      </c>
      <c r="F15" s="44"/>
      <c r="G15" s="44"/>
      <c r="H15" s="44"/>
      <c r="I15" s="44"/>
      <c r="J15" s="46"/>
    </row>
    <row r="16" ht="30">
      <c r="A16" s="35" t="s">
        <v>50</v>
      </c>
      <c r="B16" s="43"/>
      <c r="C16" s="44"/>
      <c r="D16" s="44"/>
      <c r="E16" s="47" t="s">
        <v>172</v>
      </c>
      <c r="F16" s="44"/>
      <c r="G16" s="44"/>
      <c r="H16" s="44"/>
      <c r="I16" s="44"/>
      <c r="J16" s="46"/>
    </row>
    <row r="17" ht="409.5">
      <c r="A17" s="35" t="s">
        <v>52</v>
      </c>
      <c r="B17" s="43"/>
      <c r="C17" s="44"/>
      <c r="D17" s="44"/>
      <c r="E17" s="37" t="s">
        <v>173</v>
      </c>
      <c r="F17" s="44"/>
      <c r="G17" s="44"/>
      <c r="H17" s="44"/>
      <c r="I17" s="44"/>
      <c r="J17" s="46"/>
    </row>
    <row r="18">
      <c r="A18" s="35" t="s">
        <v>43</v>
      </c>
      <c r="B18" s="35">
        <v>3</v>
      </c>
      <c r="C18" s="36" t="s">
        <v>174</v>
      </c>
      <c r="D18" s="35" t="s">
        <v>45</v>
      </c>
      <c r="E18" s="37" t="s">
        <v>175</v>
      </c>
      <c r="F18" s="38" t="s">
        <v>103</v>
      </c>
      <c r="G18" s="39">
        <v>345</v>
      </c>
      <c r="H18" s="40">
        <v>0</v>
      </c>
      <c r="I18" s="41">
        <f>ROUND(G18*H18,P4)</f>
        <v>0</v>
      </c>
      <c r="J18" s="38" t="s">
        <v>48</v>
      </c>
      <c r="O18" s="42">
        <f>I18*0.21</f>
        <v>0</v>
      </c>
      <c r="P18">
        <v>3</v>
      </c>
    </row>
    <row r="19">
      <c r="A19" s="35" t="s">
        <v>49</v>
      </c>
      <c r="B19" s="43"/>
      <c r="C19" s="44"/>
      <c r="D19" s="44"/>
      <c r="E19" s="45" t="s">
        <v>45</v>
      </c>
      <c r="F19" s="44"/>
      <c r="G19" s="44"/>
      <c r="H19" s="44"/>
      <c r="I19" s="44"/>
      <c r="J19" s="46"/>
    </row>
    <row r="20" ht="30">
      <c r="A20" s="35" t="s">
        <v>50</v>
      </c>
      <c r="B20" s="43"/>
      <c r="C20" s="44"/>
      <c r="D20" s="44"/>
      <c r="E20" s="47" t="s">
        <v>176</v>
      </c>
      <c r="F20" s="44"/>
      <c r="G20" s="44"/>
      <c r="H20" s="44"/>
      <c r="I20" s="44"/>
      <c r="J20" s="46"/>
    </row>
    <row r="21" ht="105">
      <c r="A21" s="35" t="s">
        <v>52</v>
      </c>
      <c r="B21" s="43"/>
      <c r="C21" s="44"/>
      <c r="D21" s="44"/>
      <c r="E21" s="37" t="s">
        <v>105</v>
      </c>
      <c r="F21" s="44"/>
      <c r="G21" s="44"/>
      <c r="H21" s="44"/>
      <c r="I21" s="44"/>
      <c r="J21" s="46"/>
    </row>
    <row r="22">
      <c r="A22" s="35" t="s">
        <v>43</v>
      </c>
      <c r="B22" s="35">
        <v>4</v>
      </c>
      <c r="C22" s="36" t="s">
        <v>177</v>
      </c>
      <c r="D22" s="35" t="s">
        <v>45</v>
      </c>
      <c r="E22" s="37" t="s">
        <v>178</v>
      </c>
      <c r="F22" s="38" t="s">
        <v>85</v>
      </c>
      <c r="G22" s="39">
        <v>13.800000000000001</v>
      </c>
      <c r="H22" s="40">
        <v>0</v>
      </c>
      <c r="I22" s="41">
        <f>ROUND(G22*H22,P4)</f>
        <v>0</v>
      </c>
      <c r="J22" s="38" t="s">
        <v>48</v>
      </c>
      <c r="O22" s="42">
        <f>I22*0.21</f>
        <v>0</v>
      </c>
      <c r="P22">
        <v>3</v>
      </c>
    </row>
    <row r="23">
      <c r="A23" s="35" t="s">
        <v>49</v>
      </c>
      <c r="B23" s="43"/>
      <c r="C23" s="44"/>
      <c r="D23" s="44"/>
      <c r="E23" s="45" t="s">
        <v>45</v>
      </c>
      <c r="F23" s="44"/>
      <c r="G23" s="44"/>
      <c r="H23" s="44"/>
      <c r="I23" s="44"/>
      <c r="J23" s="46"/>
    </row>
    <row r="24">
      <c r="A24" s="35" t="s">
        <v>50</v>
      </c>
      <c r="B24" s="43"/>
      <c r="C24" s="44"/>
      <c r="D24" s="44"/>
      <c r="E24" s="47" t="s">
        <v>179</v>
      </c>
      <c r="F24" s="44"/>
      <c r="G24" s="44"/>
      <c r="H24" s="44"/>
      <c r="I24" s="44"/>
      <c r="J24" s="46"/>
    </row>
    <row r="25" ht="330">
      <c r="A25" s="35" t="s">
        <v>52</v>
      </c>
      <c r="B25" s="43"/>
      <c r="C25" s="44"/>
      <c r="D25" s="44"/>
      <c r="E25" s="37" t="s">
        <v>180</v>
      </c>
      <c r="F25" s="44"/>
      <c r="G25" s="44"/>
      <c r="H25" s="44"/>
      <c r="I25" s="44"/>
      <c r="J25" s="46"/>
    </row>
    <row r="26">
      <c r="A26" s="35" t="s">
        <v>43</v>
      </c>
      <c r="B26" s="35">
        <v>5</v>
      </c>
      <c r="C26" s="36" t="s">
        <v>181</v>
      </c>
      <c r="D26" s="35" t="s">
        <v>45</v>
      </c>
      <c r="E26" s="37" t="s">
        <v>182</v>
      </c>
      <c r="F26" s="38" t="s">
        <v>85</v>
      </c>
      <c r="G26" s="39">
        <v>34.5</v>
      </c>
      <c r="H26" s="40">
        <v>0</v>
      </c>
      <c r="I26" s="41">
        <f>ROUND(G26*H26,P4)</f>
        <v>0</v>
      </c>
      <c r="J26" s="38" t="s">
        <v>48</v>
      </c>
      <c r="O26" s="42">
        <f>I26*0.21</f>
        <v>0</v>
      </c>
      <c r="P26">
        <v>3</v>
      </c>
    </row>
    <row r="27">
      <c r="A27" s="35" t="s">
        <v>49</v>
      </c>
      <c r="B27" s="43"/>
      <c r="C27" s="44"/>
      <c r="D27" s="44"/>
      <c r="E27" s="45" t="s">
        <v>45</v>
      </c>
      <c r="F27" s="44"/>
      <c r="G27" s="44"/>
      <c r="H27" s="44"/>
      <c r="I27" s="44"/>
      <c r="J27" s="46"/>
    </row>
    <row r="28">
      <c r="A28" s="35" t="s">
        <v>50</v>
      </c>
      <c r="B28" s="43"/>
      <c r="C28" s="44"/>
      <c r="D28" s="44"/>
      <c r="E28" s="47" t="s">
        <v>183</v>
      </c>
      <c r="F28" s="44"/>
      <c r="G28" s="44"/>
      <c r="H28" s="44"/>
      <c r="I28" s="44"/>
      <c r="J28" s="46"/>
    </row>
    <row r="29" ht="330">
      <c r="A29" s="35" t="s">
        <v>52</v>
      </c>
      <c r="B29" s="43"/>
      <c r="C29" s="44"/>
      <c r="D29" s="44"/>
      <c r="E29" s="37" t="s">
        <v>184</v>
      </c>
      <c r="F29" s="44"/>
      <c r="G29" s="44"/>
      <c r="H29" s="44"/>
      <c r="I29" s="44"/>
      <c r="J29" s="46"/>
    </row>
    <row r="30">
      <c r="A30" s="35" t="s">
        <v>43</v>
      </c>
      <c r="B30" s="35">
        <v>6</v>
      </c>
      <c r="C30" s="36" t="s">
        <v>185</v>
      </c>
      <c r="D30" s="35" t="s">
        <v>45</v>
      </c>
      <c r="E30" s="37" t="s">
        <v>186</v>
      </c>
      <c r="F30" s="38" t="s">
        <v>75</v>
      </c>
      <c r="G30" s="39">
        <v>13.800000000000001</v>
      </c>
      <c r="H30" s="40">
        <v>0</v>
      </c>
      <c r="I30" s="41">
        <f>ROUND(G30*H30,P4)</f>
        <v>0</v>
      </c>
      <c r="J30" s="38" t="s">
        <v>48</v>
      </c>
      <c r="O30" s="42">
        <f>I30*0.21</f>
        <v>0</v>
      </c>
      <c r="P30">
        <v>3</v>
      </c>
    </row>
    <row r="31">
      <c r="A31" s="35" t="s">
        <v>49</v>
      </c>
      <c r="B31" s="43"/>
      <c r="C31" s="44"/>
      <c r="D31" s="44"/>
      <c r="E31" s="45" t="s">
        <v>45</v>
      </c>
      <c r="F31" s="44"/>
      <c r="G31" s="44"/>
      <c r="H31" s="44"/>
      <c r="I31" s="44"/>
      <c r="J31" s="46"/>
    </row>
    <row r="32">
      <c r="A32" s="35" t="s">
        <v>50</v>
      </c>
      <c r="B32" s="43"/>
      <c r="C32" s="44"/>
      <c r="D32" s="44"/>
      <c r="E32" s="47" t="s">
        <v>187</v>
      </c>
      <c r="F32" s="44"/>
      <c r="G32" s="44"/>
      <c r="H32" s="44"/>
      <c r="I32" s="44"/>
      <c r="J32" s="46"/>
    </row>
    <row r="33" ht="75">
      <c r="A33" s="35" t="s">
        <v>52</v>
      </c>
      <c r="B33" s="43"/>
      <c r="C33" s="44"/>
      <c r="D33" s="44"/>
      <c r="E33" s="37" t="s">
        <v>120</v>
      </c>
      <c r="F33" s="44"/>
      <c r="G33" s="44"/>
      <c r="H33" s="44"/>
      <c r="I33" s="44"/>
      <c r="J33" s="46"/>
    </row>
    <row r="34">
      <c r="A34" s="35" t="s">
        <v>43</v>
      </c>
      <c r="B34" s="35">
        <v>7</v>
      </c>
      <c r="C34" s="36" t="s">
        <v>188</v>
      </c>
      <c r="D34" s="35" t="s">
        <v>45</v>
      </c>
      <c r="E34" s="37" t="s">
        <v>189</v>
      </c>
      <c r="F34" s="38" t="s">
        <v>152</v>
      </c>
      <c r="G34" s="39">
        <v>69</v>
      </c>
      <c r="H34" s="40">
        <v>0</v>
      </c>
      <c r="I34" s="41">
        <f>ROUND(G34*H34,P4)</f>
        <v>0</v>
      </c>
      <c r="J34" s="38" t="s">
        <v>48</v>
      </c>
      <c r="O34" s="42">
        <f>I34*0.21</f>
        <v>0</v>
      </c>
      <c r="P34">
        <v>3</v>
      </c>
    </row>
    <row r="35">
      <c r="A35" s="35" t="s">
        <v>49</v>
      </c>
      <c r="B35" s="43"/>
      <c r="C35" s="44"/>
      <c r="D35" s="44"/>
      <c r="E35" s="45" t="s">
        <v>45</v>
      </c>
      <c r="F35" s="44"/>
      <c r="G35" s="44"/>
      <c r="H35" s="44"/>
      <c r="I35" s="44"/>
      <c r="J35" s="46"/>
    </row>
    <row r="36">
      <c r="A36" s="35" t="s">
        <v>50</v>
      </c>
      <c r="B36" s="43"/>
      <c r="C36" s="44"/>
      <c r="D36" s="44"/>
      <c r="E36" s="47" t="s">
        <v>190</v>
      </c>
      <c r="F36" s="44"/>
      <c r="G36" s="44"/>
      <c r="H36" s="44"/>
      <c r="I36" s="44"/>
      <c r="J36" s="46"/>
    </row>
    <row r="37">
      <c r="A37" s="35" t="s">
        <v>52</v>
      </c>
      <c r="B37" s="43"/>
      <c r="C37" s="44"/>
      <c r="D37" s="44"/>
      <c r="E37" s="45" t="s">
        <v>45</v>
      </c>
      <c r="F37" s="44"/>
      <c r="G37" s="44"/>
      <c r="H37" s="44"/>
      <c r="I37" s="44"/>
      <c r="J37" s="46"/>
    </row>
    <row r="38" ht="30">
      <c r="A38" s="35" t="s">
        <v>43</v>
      </c>
      <c r="B38" s="35">
        <v>8</v>
      </c>
      <c r="C38" s="36" t="s">
        <v>191</v>
      </c>
      <c r="D38" s="35" t="s">
        <v>45</v>
      </c>
      <c r="E38" s="37" t="s">
        <v>192</v>
      </c>
      <c r="F38" s="38" t="s">
        <v>193</v>
      </c>
      <c r="G38" s="39">
        <v>13.800000000000001</v>
      </c>
      <c r="H38" s="40">
        <v>0</v>
      </c>
      <c r="I38" s="41">
        <f>ROUND(G38*H38,P4)</f>
        <v>0</v>
      </c>
      <c r="J38" s="38" t="s">
        <v>48</v>
      </c>
      <c r="O38" s="42">
        <f>I38*0.21</f>
        <v>0</v>
      </c>
      <c r="P38">
        <v>3</v>
      </c>
    </row>
    <row r="39">
      <c r="A39" s="35" t="s">
        <v>49</v>
      </c>
      <c r="B39" s="43"/>
      <c r="C39" s="44"/>
      <c r="D39" s="44"/>
      <c r="E39" s="37" t="s">
        <v>194</v>
      </c>
      <c r="F39" s="44"/>
      <c r="G39" s="44"/>
      <c r="H39" s="44"/>
      <c r="I39" s="44"/>
      <c r="J39" s="46"/>
    </row>
    <row r="40">
      <c r="A40" s="35" t="s">
        <v>50</v>
      </c>
      <c r="B40" s="43"/>
      <c r="C40" s="44"/>
      <c r="D40" s="44"/>
      <c r="E40" s="47" t="s">
        <v>187</v>
      </c>
      <c r="F40" s="44"/>
      <c r="G40" s="44"/>
      <c r="H40" s="44"/>
      <c r="I40" s="44"/>
      <c r="J40" s="46"/>
    </row>
    <row r="41">
      <c r="A41" s="35" t="s">
        <v>52</v>
      </c>
      <c r="B41" s="43"/>
      <c r="C41" s="44"/>
      <c r="D41" s="44"/>
      <c r="E41" s="45" t="s">
        <v>45</v>
      </c>
      <c r="F41" s="44"/>
      <c r="G41" s="44"/>
      <c r="H41" s="44"/>
      <c r="I41" s="44"/>
      <c r="J41" s="46"/>
    </row>
    <row r="42">
      <c r="A42" s="29" t="s">
        <v>40</v>
      </c>
      <c r="B42" s="30"/>
      <c r="C42" s="31" t="s">
        <v>125</v>
      </c>
      <c r="D42" s="32"/>
      <c r="E42" s="29" t="s">
        <v>126</v>
      </c>
      <c r="F42" s="32"/>
      <c r="G42" s="32"/>
      <c r="H42" s="32"/>
      <c r="I42" s="33">
        <f>SUMIFS(I43:I46,A43:A46,"P")</f>
        <v>0</v>
      </c>
      <c r="J42" s="34"/>
    </row>
    <row r="43">
      <c r="A43" s="35" t="s">
        <v>43</v>
      </c>
      <c r="B43" s="35">
        <v>9</v>
      </c>
      <c r="C43" s="36" t="s">
        <v>195</v>
      </c>
      <c r="D43" s="35" t="s">
        <v>45</v>
      </c>
      <c r="E43" s="37" t="s">
        <v>196</v>
      </c>
      <c r="F43" s="38" t="s">
        <v>75</v>
      </c>
      <c r="G43" s="39">
        <v>152.03999999999999</v>
      </c>
      <c r="H43" s="40">
        <v>0</v>
      </c>
      <c r="I43" s="41">
        <f>ROUND(G43*H43,P4)</f>
        <v>0</v>
      </c>
      <c r="J43" s="38" t="s">
        <v>48</v>
      </c>
      <c r="O43" s="42">
        <f>I43*0.21</f>
        <v>0</v>
      </c>
      <c r="P43">
        <v>3</v>
      </c>
    </row>
    <row r="44">
      <c r="A44" s="35" t="s">
        <v>49</v>
      </c>
      <c r="B44" s="43"/>
      <c r="C44" s="44"/>
      <c r="D44" s="44"/>
      <c r="E44" s="45" t="s">
        <v>45</v>
      </c>
      <c r="F44" s="44"/>
      <c r="G44" s="44"/>
      <c r="H44" s="44"/>
      <c r="I44" s="44"/>
      <c r="J44" s="46"/>
    </row>
    <row r="45" ht="45">
      <c r="A45" s="35" t="s">
        <v>50</v>
      </c>
      <c r="B45" s="43"/>
      <c r="C45" s="44"/>
      <c r="D45" s="44"/>
      <c r="E45" s="47" t="s">
        <v>197</v>
      </c>
      <c r="F45" s="44"/>
      <c r="G45" s="44"/>
      <c r="H45" s="44"/>
      <c r="I45" s="44"/>
      <c r="J45" s="46"/>
    </row>
    <row r="46" ht="180">
      <c r="A46" s="35" t="s">
        <v>52</v>
      </c>
      <c r="B46" s="48"/>
      <c r="C46" s="49"/>
      <c r="D46" s="49"/>
      <c r="E46" s="37" t="s">
        <v>198</v>
      </c>
      <c r="F46" s="49"/>
      <c r="G46" s="49"/>
      <c r="H46" s="49"/>
      <c r="I46" s="49"/>
      <c r="J46" s="50"/>
    </row>
  </sheetData>
  <sheetProtection sheet="1" objects="1" scenarios="1" spinCount="100000" saltValue="99Jwa38zKsQhgh/dEpE7rzj/XljkV+0H5sDMyE4uiKE7bo9Vzyim+qhFtnOX3oAPS/HGqYJR/DaHqLrYFa+PuQ==" hashValue="PmQGyQpuDQuyGYgmHefmCPCs7B4aNKgg2FGAIF21kDHLd1PAjTKpBLLKAa40Kk+n1PQltInh0FwYoo1UjVTXQg==" algorithmName="SHA-512" password="C64F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ht="20.25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15</v>
      </c>
      <c r="I3" s="23">
        <f>SUMIFS(I9:I64,A9:A64,"SD")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26</v>
      </c>
      <c r="D4" s="20"/>
      <c r="E4" s="21" t="s">
        <v>26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27</v>
      </c>
      <c r="B5" s="18" t="s">
        <v>28</v>
      </c>
      <c r="C5" s="19" t="s">
        <v>15</v>
      </c>
      <c r="D5" s="20"/>
      <c r="E5" s="21" t="s">
        <v>16</v>
      </c>
      <c r="F5" s="15"/>
      <c r="G5" s="15"/>
      <c r="H5" s="15"/>
      <c r="I5" s="15"/>
      <c r="J5" s="17"/>
      <c r="O5">
        <v>0.20999999999999999</v>
      </c>
    </row>
    <row r="6">
      <c r="A6" s="24" t="s">
        <v>29</v>
      </c>
      <c r="B6" s="25" t="s">
        <v>30</v>
      </c>
      <c r="C6" s="7" t="s">
        <v>31</v>
      </c>
      <c r="D6" s="7" t="s">
        <v>32</v>
      </c>
      <c r="E6" s="7" t="s">
        <v>33</v>
      </c>
      <c r="F6" s="7" t="s">
        <v>34</v>
      </c>
      <c r="G6" s="7" t="s">
        <v>35</v>
      </c>
      <c r="H6" s="7" t="s">
        <v>36</v>
      </c>
      <c r="I6" s="7"/>
      <c r="J6" s="26" t="s">
        <v>37</v>
      </c>
    </row>
    <row r="7">
      <c r="A7" s="24"/>
      <c r="B7" s="25"/>
      <c r="C7" s="7"/>
      <c r="D7" s="7"/>
      <c r="E7" s="7"/>
      <c r="F7" s="7"/>
      <c r="G7" s="7"/>
      <c r="H7" s="7" t="s">
        <v>38</v>
      </c>
      <c r="I7" s="7" t="s">
        <v>39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40</v>
      </c>
      <c r="B9" s="30"/>
      <c r="C9" s="31" t="s">
        <v>41</v>
      </c>
      <c r="D9" s="32"/>
      <c r="E9" s="29" t="s">
        <v>199</v>
      </c>
      <c r="F9" s="32"/>
      <c r="G9" s="32"/>
      <c r="H9" s="32"/>
      <c r="I9" s="33">
        <f>SUMIFS(I10:I15,A10:A15,"P")</f>
        <v>0</v>
      </c>
      <c r="J9" s="34"/>
    </row>
    <row r="10">
      <c r="A10" s="35" t="s">
        <v>43</v>
      </c>
      <c r="B10" s="35">
        <v>1</v>
      </c>
      <c r="C10" s="36" t="s">
        <v>200</v>
      </c>
      <c r="D10" s="35" t="s">
        <v>45</v>
      </c>
      <c r="E10" s="37" t="s">
        <v>201</v>
      </c>
      <c r="F10" s="38" t="s">
        <v>202</v>
      </c>
      <c r="G10" s="39">
        <v>1</v>
      </c>
      <c r="H10" s="40">
        <v>0</v>
      </c>
      <c r="I10" s="41">
        <f>ROUND(G10*H10,P4)</f>
        <v>0</v>
      </c>
      <c r="J10" s="38" t="s">
        <v>48</v>
      </c>
      <c r="O10" s="42">
        <f>I10*0.21</f>
        <v>0</v>
      </c>
      <c r="P10">
        <v>3</v>
      </c>
    </row>
    <row r="11">
      <c r="A11" s="35" t="s">
        <v>49</v>
      </c>
      <c r="B11" s="43"/>
      <c r="C11" s="44"/>
      <c r="D11" s="44"/>
      <c r="E11" s="45" t="s">
        <v>45</v>
      </c>
      <c r="F11" s="44"/>
      <c r="G11" s="44"/>
      <c r="H11" s="44"/>
      <c r="I11" s="44"/>
      <c r="J11" s="46"/>
    </row>
    <row r="12" ht="60">
      <c r="A12" s="35" t="s">
        <v>52</v>
      </c>
      <c r="B12" s="43"/>
      <c r="C12" s="44"/>
      <c r="D12" s="44"/>
      <c r="E12" s="37" t="s">
        <v>203</v>
      </c>
      <c r="F12" s="44"/>
      <c r="G12" s="44"/>
      <c r="H12" s="44"/>
      <c r="I12" s="44"/>
      <c r="J12" s="46"/>
    </row>
    <row r="13">
      <c r="A13" s="35" t="s">
        <v>43</v>
      </c>
      <c r="B13" s="35">
        <v>2</v>
      </c>
      <c r="C13" s="36" t="s">
        <v>204</v>
      </c>
      <c r="D13" s="35" t="s">
        <v>45</v>
      </c>
      <c r="E13" s="37" t="s">
        <v>205</v>
      </c>
      <c r="F13" s="38" t="s">
        <v>152</v>
      </c>
      <c r="G13" s="39">
        <v>3</v>
      </c>
      <c r="H13" s="40">
        <v>0</v>
      </c>
      <c r="I13" s="41">
        <f>ROUND(G13*H13,P4)</f>
        <v>0</v>
      </c>
      <c r="J13" s="38" t="s">
        <v>48</v>
      </c>
      <c r="O13" s="42">
        <f>I13*0.21</f>
        <v>0</v>
      </c>
      <c r="P13">
        <v>3</v>
      </c>
    </row>
    <row r="14">
      <c r="A14" s="35" t="s">
        <v>49</v>
      </c>
      <c r="B14" s="43"/>
      <c r="C14" s="44"/>
      <c r="D14" s="44"/>
      <c r="E14" s="45" t="s">
        <v>45</v>
      </c>
      <c r="F14" s="44"/>
      <c r="G14" s="44"/>
      <c r="H14" s="44"/>
      <c r="I14" s="44"/>
      <c r="J14" s="46"/>
    </row>
    <row r="15" ht="120">
      <c r="A15" s="35" t="s">
        <v>52</v>
      </c>
      <c r="B15" s="43"/>
      <c r="C15" s="44"/>
      <c r="D15" s="44"/>
      <c r="E15" s="37" t="s">
        <v>206</v>
      </c>
      <c r="F15" s="44"/>
      <c r="G15" s="44"/>
      <c r="H15" s="44"/>
      <c r="I15" s="44"/>
      <c r="J15" s="46"/>
    </row>
    <row r="16">
      <c r="A16" s="29" t="s">
        <v>40</v>
      </c>
      <c r="B16" s="30"/>
      <c r="C16" s="31" t="s">
        <v>207</v>
      </c>
      <c r="D16" s="32"/>
      <c r="E16" s="29" t="s">
        <v>208</v>
      </c>
      <c r="F16" s="32"/>
      <c r="G16" s="32"/>
      <c r="H16" s="32"/>
      <c r="I16" s="33">
        <f>SUMIFS(I17:I60,A17:A60,"P")</f>
        <v>0</v>
      </c>
      <c r="J16" s="34"/>
    </row>
    <row r="17">
      <c r="A17" s="35" t="s">
        <v>43</v>
      </c>
      <c r="B17" s="35">
        <v>3</v>
      </c>
      <c r="C17" s="36" t="s">
        <v>209</v>
      </c>
      <c r="D17" s="35" t="s">
        <v>45</v>
      </c>
      <c r="E17" s="37" t="s">
        <v>210</v>
      </c>
      <c r="F17" s="38" t="s">
        <v>160</v>
      </c>
      <c r="G17" s="39">
        <v>238</v>
      </c>
      <c r="H17" s="40">
        <v>0</v>
      </c>
      <c r="I17" s="41">
        <f>ROUND(G17*H17,P4)</f>
        <v>0</v>
      </c>
      <c r="J17" s="38" t="s">
        <v>48</v>
      </c>
      <c r="O17" s="42">
        <f>I17*0.21</f>
        <v>0</v>
      </c>
      <c r="P17">
        <v>3</v>
      </c>
    </row>
    <row r="18">
      <c r="A18" s="35" t="s">
        <v>49</v>
      </c>
      <c r="B18" s="43"/>
      <c r="C18" s="44"/>
      <c r="D18" s="44"/>
      <c r="E18" s="45" t="s">
        <v>45</v>
      </c>
      <c r="F18" s="44"/>
      <c r="G18" s="44"/>
      <c r="H18" s="44"/>
      <c r="I18" s="44"/>
      <c r="J18" s="46"/>
    </row>
    <row r="19" ht="90">
      <c r="A19" s="35" t="s">
        <v>52</v>
      </c>
      <c r="B19" s="43"/>
      <c r="C19" s="44"/>
      <c r="D19" s="44"/>
      <c r="E19" s="37" t="s">
        <v>211</v>
      </c>
      <c r="F19" s="44"/>
      <c r="G19" s="44"/>
      <c r="H19" s="44"/>
      <c r="I19" s="44"/>
      <c r="J19" s="46"/>
    </row>
    <row r="20">
      <c r="A20" s="35" t="s">
        <v>43</v>
      </c>
      <c r="B20" s="35">
        <v>4</v>
      </c>
      <c r="C20" s="36" t="s">
        <v>212</v>
      </c>
      <c r="D20" s="35" t="s">
        <v>45</v>
      </c>
      <c r="E20" s="37" t="s">
        <v>213</v>
      </c>
      <c r="F20" s="38" t="s">
        <v>160</v>
      </c>
      <c r="G20" s="39">
        <v>17</v>
      </c>
      <c r="H20" s="40">
        <v>0</v>
      </c>
      <c r="I20" s="41">
        <f>ROUND(G20*H20,P4)</f>
        <v>0</v>
      </c>
      <c r="J20" s="38" t="s">
        <v>48</v>
      </c>
      <c r="O20" s="42">
        <f>I20*0.21</f>
        <v>0</v>
      </c>
      <c r="P20">
        <v>3</v>
      </c>
    </row>
    <row r="21">
      <c r="A21" s="35" t="s">
        <v>49</v>
      </c>
      <c r="B21" s="43"/>
      <c r="C21" s="44"/>
      <c r="D21" s="44"/>
      <c r="E21" s="45" t="s">
        <v>45</v>
      </c>
      <c r="F21" s="44"/>
      <c r="G21" s="44"/>
      <c r="H21" s="44"/>
      <c r="I21" s="44"/>
      <c r="J21" s="46"/>
    </row>
    <row r="22" ht="90">
      <c r="A22" s="35" t="s">
        <v>52</v>
      </c>
      <c r="B22" s="43"/>
      <c r="C22" s="44"/>
      <c r="D22" s="44"/>
      <c r="E22" s="37" t="s">
        <v>211</v>
      </c>
      <c r="F22" s="44"/>
      <c r="G22" s="44"/>
      <c r="H22" s="44"/>
      <c r="I22" s="44"/>
      <c r="J22" s="46"/>
    </row>
    <row r="23">
      <c r="A23" s="35" t="s">
        <v>43</v>
      </c>
      <c r="B23" s="35">
        <v>5</v>
      </c>
      <c r="C23" s="36" t="s">
        <v>214</v>
      </c>
      <c r="D23" s="35" t="s">
        <v>215</v>
      </c>
      <c r="E23" s="37" t="s">
        <v>216</v>
      </c>
      <c r="F23" s="38" t="s">
        <v>160</v>
      </c>
      <c r="G23" s="39">
        <v>6</v>
      </c>
      <c r="H23" s="40">
        <v>0</v>
      </c>
      <c r="I23" s="41">
        <f>ROUND(G23*H23,P4)</f>
        <v>0</v>
      </c>
      <c r="J23" s="38" t="s">
        <v>48</v>
      </c>
      <c r="O23" s="42">
        <f>I23*0.21</f>
        <v>0</v>
      </c>
      <c r="P23">
        <v>3</v>
      </c>
    </row>
    <row r="24">
      <c r="A24" s="35" t="s">
        <v>49</v>
      </c>
      <c r="B24" s="43"/>
      <c r="C24" s="44"/>
      <c r="D24" s="44"/>
      <c r="E24" s="45" t="s">
        <v>45</v>
      </c>
      <c r="F24" s="44"/>
      <c r="G24" s="44"/>
      <c r="H24" s="44"/>
      <c r="I24" s="44"/>
      <c r="J24" s="46"/>
    </row>
    <row r="25" ht="105">
      <c r="A25" s="35" t="s">
        <v>52</v>
      </c>
      <c r="B25" s="43"/>
      <c r="C25" s="44"/>
      <c r="D25" s="44"/>
      <c r="E25" s="37" t="s">
        <v>217</v>
      </c>
      <c r="F25" s="44"/>
      <c r="G25" s="44"/>
      <c r="H25" s="44"/>
      <c r="I25" s="44"/>
      <c r="J25" s="46"/>
    </row>
    <row r="26">
      <c r="A26" s="35" t="s">
        <v>43</v>
      </c>
      <c r="B26" s="35">
        <v>6</v>
      </c>
      <c r="C26" s="36" t="s">
        <v>218</v>
      </c>
      <c r="D26" s="35" t="s">
        <v>215</v>
      </c>
      <c r="E26" s="37" t="s">
        <v>219</v>
      </c>
      <c r="F26" s="38" t="s">
        <v>160</v>
      </c>
      <c r="G26" s="39">
        <v>96.900000000000006</v>
      </c>
      <c r="H26" s="40">
        <v>0</v>
      </c>
      <c r="I26" s="41">
        <f>ROUND(G26*H26,P4)</f>
        <v>0</v>
      </c>
      <c r="J26" s="38" t="s">
        <v>48</v>
      </c>
      <c r="O26" s="42">
        <f>I26*0.21</f>
        <v>0</v>
      </c>
      <c r="P26">
        <v>3</v>
      </c>
    </row>
    <row r="27">
      <c r="A27" s="35" t="s">
        <v>49</v>
      </c>
      <c r="B27" s="43"/>
      <c r="C27" s="44"/>
      <c r="D27" s="44"/>
      <c r="E27" s="45" t="s">
        <v>45</v>
      </c>
      <c r="F27" s="44"/>
      <c r="G27" s="44"/>
      <c r="H27" s="44"/>
      <c r="I27" s="44"/>
      <c r="J27" s="46"/>
    </row>
    <row r="28" ht="105">
      <c r="A28" s="35" t="s">
        <v>52</v>
      </c>
      <c r="B28" s="43"/>
      <c r="C28" s="44"/>
      <c r="D28" s="44"/>
      <c r="E28" s="37" t="s">
        <v>217</v>
      </c>
      <c r="F28" s="44"/>
      <c r="G28" s="44"/>
      <c r="H28" s="44"/>
      <c r="I28" s="44"/>
      <c r="J28" s="46"/>
    </row>
    <row r="29">
      <c r="A29" s="35" t="s">
        <v>43</v>
      </c>
      <c r="B29" s="35">
        <v>7</v>
      </c>
      <c r="C29" s="36" t="s">
        <v>220</v>
      </c>
      <c r="D29" s="35" t="s">
        <v>45</v>
      </c>
      <c r="E29" s="37" t="s">
        <v>221</v>
      </c>
      <c r="F29" s="38" t="s">
        <v>160</v>
      </c>
      <c r="G29" s="39">
        <v>20.91</v>
      </c>
      <c r="H29" s="40">
        <v>0</v>
      </c>
      <c r="I29" s="41">
        <f>ROUND(G29*H29,P4)</f>
        <v>0</v>
      </c>
      <c r="J29" s="38" t="s">
        <v>48</v>
      </c>
      <c r="O29" s="42">
        <f>I29*0.21</f>
        <v>0</v>
      </c>
      <c r="P29">
        <v>3</v>
      </c>
    </row>
    <row r="30">
      <c r="A30" s="35" t="s">
        <v>49</v>
      </c>
      <c r="B30" s="43"/>
      <c r="C30" s="44"/>
      <c r="D30" s="44"/>
      <c r="E30" s="45" t="s">
        <v>45</v>
      </c>
      <c r="F30" s="44"/>
      <c r="G30" s="44"/>
      <c r="H30" s="44"/>
      <c r="I30" s="44"/>
      <c r="J30" s="46"/>
    </row>
    <row r="31" ht="105">
      <c r="A31" s="35" t="s">
        <v>52</v>
      </c>
      <c r="B31" s="43"/>
      <c r="C31" s="44"/>
      <c r="D31" s="44"/>
      <c r="E31" s="37" t="s">
        <v>217</v>
      </c>
      <c r="F31" s="44"/>
      <c r="G31" s="44"/>
      <c r="H31" s="44"/>
      <c r="I31" s="44"/>
      <c r="J31" s="46"/>
    </row>
    <row r="32">
      <c r="A32" s="35" t="s">
        <v>43</v>
      </c>
      <c r="B32" s="35">
        <v>8</v>
      </c>
      <c r="C32" s="36" t="s">
        <v>222</v>
      </c>
      <c r="D32" s="35" t="s">
        <v>45</v>
      </c>
      <c r="E32" s="37" t="s">
        <v>223</v>
      </c>
      <c r="F32" s="38" t="s">
        <v>160</v>
      </c>
      <c r="G32" s="39">
        <v>123.675</v>
      </c>
      <c r="H32" s="40">
        <v>0</v>
      </c>
      <c r="I32" s="41">
        <f>ROUND(G32*H32,P4)</f>
        <v>0</v>
      </c>
      <c r="J32" s="38" t="s">
        <v>48</v>
      </c>
      <c r="O32" s="42">
        <f>I32*0.21</f>
        <v>0</v>
      </c>
      <c r="P32">
        <v>3</v>
      </c>
    </row>
    <row r="33">
      <c r="A33" s="35" t="s">
        <v>49</v>
      </c>
      <c r="B33" s="43"/>
      <c r="C33" s="44"/>
      <c r="D33" s="44"/>
      <c r="E33" s="45" t="s">
        <v>45</v>
      </c>
      <c r="F33" s="44"/>
      <c r="G33" s="44"/>
      <c r="H33" s="44"/>
      <c r="I33" s="44"/>
      <c r="J33" s="46"/>
    </row>
    <row r="34" ht="105">
      <c r="A34" s="35" t="s">
        <v>52</v>
      </c>
      <c r="B34" s="43"/>
      <c r="C34" s="44"/>
      <c r="D34" s="44"/>
      <c r="E34" s="37" t="s">
        <v>217</v>
      </c>
      <c r="F34" s="44"/>
      <c r="G34" s="44"/>
      <c r="H34" s="44"/>
      <c r="I34" s="44"/>
      <c r="J34" s="46"/>
    </row>
    <row r="35">
      <c r="A35" s="35" t="s">
        <v>43</v>
      </c>
      <c r="B35" s="35">
        <v>9</v>
      </c>
      <c r="C35" s="36" t="s">
        <v>224</v>
      </c>
      <c r="D35" s="35" t="s">
        <v>45</v>
      </c>
      <c r="E35" s="37" t="s">
        <v>225</v>
      </c>
      <c r="F35" s="38" t="s">
        <v>160</v>
      </c>
      <c r="G35" s="39">
        <v>111.34999999999999</v>
      </c>
      <c r="H35" s="40">
        <v>0</v>
      </c>
      <c r="I35" s="41">
        <f>ROUND(G35*H35,P4)</f>
        <v>0</v>
      </c>
      <c r="J35" s="38" t="s">
        <v>48</v>
      </c>
      <c r="O35" s="42">
        <f>I35*0.21</f>
        <v>0</v>
      </c>
      <c r="P35">
        <v>3</v>
      </c>
    </row>
    <row r="36">
      <c r="A36" s="35" t="s">
        <v>49</v>
      </c>
      <c r="B36" s="43"/>
      <c r="C36" s="44"/>
      <c r="D36" s="44"/>
      <c r="E36" s="45" t="s">
        <v>45</v>
      </c>
      <c r="F36" s="44"/>
      <c r="G36" s="44"/>
      <c r="H36" s="44"/>
      <c r="I36" s="44"/>
      <c r="J36" s="46"/>
    </row>
    <row r="37" ht="135">
      <c r="A37" s="35" t="s">
        <v>52</v>
      </c>
      <c r="B37" s="43"/>
      <c r="C37" s="44"/>
      <c r="D37" s="44"/>
      <c r="E37" s="37" t="s">
        <v>226</v>
      </c>
      <c r="F37" s="44"/>
      <c r="G37" s="44"/>
      <c r="H37" s="44"/>
      <c r="I37" s="44"/>
      <c r="J37" s="46"/>
    </row>
    <row r="38">
      <c r="A38" s="35" t="s">
        <v>43</v>
      </c>
      <c r="B38" s="35">
        <v>10</v>
      </c>
      <c r="C38" s="36" t="s">
        <v>227</v>
      </c>
      <c r="D38" s="35" t="s">
        <v>45</v>
      </c>
      <c r="E38" s="37" t="s">
        <v>228</v>
      </c>
      <c r="F38" s="38" t="s">
        <v>152</v>
      </c>
      <c r="G38" s="39">
        <v>3</v>
      </c>
      <c r="H38" s="40">
        <v>0</v>
      </c>
      <c r="I38" s="41">
        <f>ROUND(G38*H38,P4)</f>
        <v>0</v>
      </c>
      <c r="J38" s="38" t="s">
        <v>48</v>
      </c>
      <c r="O38" s="42">
        <f>I38*0.21</f>
        <v>0</v>
      </c>
      <c r="P38">
        <v>3</v>
      </c>
    </row>
    <row r="39">
      <c r="A39" s="35" t="s">
        <v>49</v>
      </c>
      <c r="B39" s="43"/>
      <c r="C39" s="44"/>
      <c r="D39" s="44"/>
      <c r="E39" s="45" t="s">
        <v>45</v>
      </c>
      <c r="F39" s="44"/>
      <c r="G39" s="44"/>
      <c r="H39" s="44"/>
      <c r="I39" s="44"/>
      <c r="J39" s="46"/>
    </row>
    <row r="40" ht="105">
      <c r="A40" s="35" t="s">
        <v>52</v>
      </c>
      <c r="B40" s="43"/>
      <c r="C40" s="44"/>
      <c r="D40" s="44"/>
      <c r="E40" s="37" t="s">
        <v>229</v>
      </c>
      <c r="F40" s="44"/>
      <c r="G40" s="44"/>
      <c r="H40" s="44"/>
      <c r="I40" s="44"/>
      <c r="J40" s="46"/>
    </row>
    <row r="41">
      <c r="A41" s="35" t="s">
        <v>43</v>
      </c>
      <c r="B41" s="35">
        <v>11</v>
      </c>
      <c r="C41" s="36" t="s">
        <v>230</v>
      </c>
      <c r="D41" s="35" t="s">
        <v>45</v>
      </c>
      <c r="E41" s="37" t="s">
        <v>231</v>
      </c>
      <c r="F41" s="38" t="s">
        <v>152</v>
      </c>
      <c r="G41" s="39">
        <v>2</v>
      </c>
      <c r="H41" s="40">
        <v>0</v>
      </c>
      <c r="I41" s="41">
        <f>ROUND(G41*H41,P4)</f>
        <v>0</v>
      </c>
      <c r="J41" s="38" t="s">
        <v>48</v>
      </c>
      <c r="O41" s="42">
        <f>I41*0.21</f>
        <v>0</v>
      </c>
      <c r="P41">
        <v>3</v>
      </c>
    </row>
    <row r="42">
      <c r="A42" s="35" t="s">
        <v>49</v>
      </c>
      <c r="B42" s="43"/>
      <c r="C42" s="44"/>
      <c r="D42" s="44"/>
      <c r="E42" s="45" t="s">
        <v>45</v>
      </c>
      <c r="F42" s="44"/>
      <c r="G42" s="44"/>
      <c r="H42" s="44"/>
      <c r="I42" s="44"/>
      <c r="J42" s="46"/>
    </row>
    <row r="43" ht="135">
      <c r="A43" s="35" t="s">
        <v>52</v>
      </c>
      <c r="B43" s="43"/>
      <c r="C43" s="44"/>
      <c r="D43" s="44"/>
      <c r="E43" s="37" t="s">
        <v>232</v>
      </c>
      <c r="F43" s="44"/>
      <c r="G43" s="44"/>
      <c r="H43" s="44"/>
      <c r="I43" s="44"/>
      <c r="J43" s="46"/>
    </row>
    <row r="44">
      <c r="A44" s="35" t="s">
        <v>43</v>
      </c>
      <c r="B44" s="35">
        <v>12</v>
      </c>
      <c r="C44" s="36" t="s">
        <v>233</v>
      </c>
      <c r="D44" s="35" t="s">
        <v>45</v>
      </c>
      <c r="E44" s="37" t="s">
        <v>234</v>
      </c>
      <c r="F44" s="38" t="s">
        <v>152</v>
      </c>
      <c r="G44" s="39">
        <v>3</v>
      </c>
      <c r="H44" s="40">
        <v>0</v>
      </c>
      <c r="I44" s="41">
        <f>ROUND(G44*H44,P4)</f>
        <v>0</v>
      </c>
      <c r="J44" s="38" t="s">
        <v>48</v>
      </c>
      <c r="O44" s="42">
        <f>I44*0.21</f>
        <v>0</v>
      </c>
      <c r="P44">
        <v>3</v>
      </c>
    </row>
    <row r="45">
      <c r="A45" s="35" t="s">
        <v>49</v>
      </c>
      <c r="B45" s="43"/>
      <c r="C45" s="44"/>
      <c r="D45" s="44"/>
      <c r="E45" s="45" t="s">
        <v>45</v>
      </c>
      <c r="F45" s="44"/>
      <c r="G45" s="44"/>
      <c r="H45" s="44"/>
      <c r="I45" s="44"/>
      <c r="J45" s="46"/>
    </row>
    <row r="46">
      <c r="A46" s="35" t="s">
        <v>50</v>
      </c>
      <c r="B46" s="43"/>
      <c r="C46" s="44"/>
      <c r="D46" s="44"/>
      <c r="E46" s="47" t="s">
        <v>235</v>
      </c>
      <c r="F46" s="44"/>
      <c r="G46" s="44"/>
      <c r="H46" s="44"/>
      <c r="I46" s="44"/>
      <c r="J46" s="46"/>
    </row>
    <row r="47" ht="180">
      <c r="A47" s="35" t="s">
        <v>52</v>
      </c>
      <c r="B47" s="43"/>
      <c r="C47" s="44"/>
      <c r="D47" s="44"/>
      <c r="E47" s="37" t="s">
        <v>236</v>
      </c>
      <c r="F47" s="44"/>
      <c r="G47" s="44"/>
      <c r="H47" s="44"/>
      <c r="I47" s="44"/>
      <c r="J47" s="46"/>
    </row>
    <row r="48">
      <c r="A48" s="35" t="s">
        <v>43</v>
      </c>
      <c r="B48" s="35">
        <v>13</v>
      </c>
      <c r="C48" s="36" t="s">
        <v>237</v>
      </c>
      <c r="D48" s="35" t="s">
        <v>45</v>
      </c>
      <c r="E48" s="37" t="s">
        <v>238</v>
      </c>
      <c r="F48" s="38" t="s">
        <v>152</v>
      </c>
      <c r="G48" s="39">
        <v>3</v>
      </c>
      <c r="H48" s="40">
        <v>0</v>
      </c>
      <c r="I48" s="41">
        <f>ROUND(G48*H48,P4)</f>
        <v>0</v>
      </c>
      <c r="J48" s="38" t="s">
        <v>48</v>
      </c>
      <c r="O48" s="42">
        <f>I48*0.21</f>
        <v>0</v>
      </c>
      <c r="P48">
        <v>3</v>
      </c>
    </row>
    <row r="49">
      <c r="A49" s="35" t="s">
        <v>49</v>
      </c>
      <c r="B49" s="43"/>
      <c r="C49" s="44"/>
      <c r="D49" s="44"/>
      <c r="E49" s="45" t="s">
        <v>45</v>
      </c>
      <c r="F49" s="44"/>
      <c r="G49" s="44"/>
      <c r="H49" s="44"/>
      <c r="I49" s="44"/>
      <c r="J49" s="46"/>
    </row>
    <row r="50">
      <c r="A50" s="35" t="s">
        <v>50</v>
      </c>
      <c r="B50" s="43"/>
      <c r="C50" s="44"/>
      <c r="D50" s="44"/>
      <c r="E50" s="47" t="s">
        <v>235</v>
      </c>
      <c r="F50" s="44"/>
      <c r="G50" s="44"/>
      <c r="H50" s="44"/>
      <c r="I50" s="44"/>
      <c r="J50" s="46"/>
    </row>
    <row r="51" ht="150">
      <c r="A51" s="35" t="s">
        <v>52</v>
      </c>
      <c r="B51" s="43"/>
      <c r="C51" s="44"/>
      <c r="D51" s="44"/>
      <c r="E51" s="37" t="s">
        <v>239</v>
      </c>
      <c r="F51" s="44"/>
      <c r="G51" s="44"/>
      <c r="H51" s="44"/>
      <c r="I51" s="44"/>
      <c r="J51" s="46"/>
    </row>
    <row r="52">
      <c r="A52" s="35" t="s">
        <v>43</v>
      </c>
      <c r="B52" s="35">
        <v>14</v>
      </c>
      <c r="C52" s="36" t="s">
        <v>240</v>
      </c>
      <c r="D52" s="35" t="s">
        <v>45</v>
      </c>
      <c r="E52" s="37" t="s">
        <v>241</v>
      </c>
      <c r="F52" s="38" t="s">
        <v>160</v>
      </c>
      <c r="G52" s="39">
        <v>107.09999999999999</v>
      </c>
      <c r="H52" s="40">
        <v>0</v>
      </c>
      <c r="I52" s="41">
        <f>ROUND(G52*H52,P4)</f>
        <v>0</v>
      </c>
      <c r="J52" s="38" t="s">
        <v>48</v>
      </c>
      <c r="O52" s="42">
        <f>I52*0.21</f>
        <v>0</v>
      </c>
      <c r="P52">
        <v>3</v>
      </c>
    </row>
    <row r="53">
      <c r="A53" s="35" t="s">
        <v>49</v>
      </c>
      <c r="B53" s="43"/>
      <c r="C53" s="44"/>
      <c r="D53" s="44"/>
      <c r="E53" s="45" t="s">
        <v>45</v>
      </c>
      <c r="F53" s="44"/>
      <c r="G53" s="44"/>
      <c r="H53" s="44"/>
      <c r="I53" s="44"/>
      <c r="J53" s="46"/>
    </row>
    <row r="54" ht="225">
      <c r="A54" s="35" t="s">
        <v>52</v>
      </c>
      <c r="B54" s="43"/>
      <c r="C54" s="44"/>
      <c r="D54" s="44"/>
      <c r="E54" s="37" t="s">
        <v>242</v>
      </c>
      <c r="F54" s="44"/>
      <c r="G54" s="44"/>
      <c r="H54" s="44"/>
      <c r="I54" s="44"/>
      <c r="J54" s="46"/>
    </row>
    <row r="55" ht="30">
      <c r="A55" s="35" t="s">
        <v>43</v>
      </c>
      <c r="B55" s="35">
        <v>15</v>
      </c>
      <c r="C55" s="36" t="s">
        <v>243</v>
      </c>
      <c r="D55" s="35" t="s">
        <v>45</v>
      </c>
      <c r="E55" s="37" t="s">
        <v>244</v>
      </c>
      <c r="F55" s="38" t="s">
        <v>160</v>
      </c>
      <c r="G55" s="39">
        <v>113.22</v>
      </c>
      <c r="H55" s="40">
        <v>0</v>
      </c>
      <c r="I55" s="41">
        <f>ROUND(G55*H55,P4)</f>
        <v>0</v>
      </c>
      <c r="J55" s="38" t="s">
        <v>48</v>
      </c>
      <c r="O55" s="42">
        <f>I55*0.21</f>
        <v>0</v>
      </c>
      <c r="P55">
        <v>3</v>
      </c>
    </row>
    <row r="56">
      <c r="A56" s="35" t="s">
        <v>49</v>
      </c>
      <c r="B56" s="43"/>
      <c r="C56" s="44"/>
      <c r="D56" s="44"/>
      <c r="E56" s="45" t="s">
        <v>45</v>
      </c>
      <c r="F56" s="44"/>
      <c r="G56" s="44"/>
      <c r="H56" s="44"/>
      <c r="I56" s="44"/>
      <c r="J56" s="46"/>
    </row>
    <row r="57" ht="195">
      <c r="A57" s="35" t="s">
        <v>52</v>
      </c>
      <c r="B57" s="43"/>
      <c r="C57" s="44"/>
      <c r="D57" s="44"/>
      <c r="E57" s="37" t="s">
        <v>245</v>
      </c>
      <c r="F57" s="44"/>
      <c r="G57" s="44"/>
      <c r="H57" s="44"/>
      <c r="I57" s="44"/>
      <c r="J57" s="46"/>
    </row>
    <row r="58" ht="30">
      <c r="A58" s="35" t="s">
        <v>43</v>
      </c>
      <c r="B58" s="35">
        <v>16</v>
      </c>
      <c r="C58" s="36" t="s">
        <v>246</v>
      </c>
      <c r="D58" s="35" t="s">
        <v>45</v>
      </c>
      <c r="E58" s="37" t="s">
        <v>247</v>
      </c>
      <c r="F58" s="38" t="s">
        <v>160</v>
      </c>
      <c r="G58" s="39">
        <v>113.22</v>
      </c>
      <c r="H58" s="40">
        <v>0</v>
      </c>
      <c r="I58" s="41">
        <f>ROUND(G58*H58,P4)</f>
        <v>0</v>
      </c>
      <c r="J58" s="38" t="s">
        <v>48</v>
      </c>
      <c r="O58" s="42">
        <f>I58*0.21</f>
        <v>0</v>
      </c>
      <c r="P58">
        <v>3</v>
      </c>
    </row>
    <row r="59">
      <c r="A59" s="35" t="s">
        <v>49</v>
      </c>
      <c r="B59" s="43"/>
      <c r="C59" s="44"/>
      <c r="D59" s="44"/>
      <c r="E59" s="45" t="s">
        <v>45</v>
      </c>
      <c r="F59" s="44"/>
      <c r="G59" s="44"/>
      <c r="H59" s="44"/>
      <c r="I59" s="44"/>
      <c r="J59" s="46"/>
    </row>
    <row r="60" ht="150">
      <c r="A60" s="35" t="s">
        <v>52</v>
      </c>
      <c r="B60" s="43"/>
      <c r="C60" s="44"/>
      <c r="D60" s="44"/>
      <c r="E60" s="37" t="s">
        <v>248</v>
      </c>
      <c r="F60" s="44"/>
      <c r="G60" s="44"/>
      <c r="H60" s="44"/>
      <c r="I60" s="44"/>
      <c r="J60" s="46"/>
    </row>
    <row r="61">
      <c r="A61" s="29" t="s">
        <v>40</v>
      </c>
      <c r="B61" s="30"/>
      <c r="C61" s="31" t="s">
        <v>249</v>
      </c>
      <c r="D61" s="32"/>
      <c r="E61" s="29" t="s">
        <v>250</v>
      </c>
      <c r="F61" s="32"/>
      <c r="G61" s="32"/>
      <c r="H61" s="32"/>
      <c r="I61" s="33">
        <f>SUMIFS(I62:I64,A62:A64,"P")</f>
        <v>0</v>
      </c>
      <c r="J61" s="34"/>
    </row>
    <row r="62" ht="30">
      <c r="A62" s="35" t="s">
        <v>43</v>
      </c>
      <c r="B62" s="35">
        <v>17</v>
      </c>
      <c r="C62" s="36" t="s">
        <v>251</v>
      </c>
      <c r="D62" s="35" t="s">
        <v>45</v>
      </c>
      <c r="E62" s="37" t="s">
        <v>252</v>
      </c>
      <c r="F62" s="38" t="s">
        <v>253</v>
      </c>
      <c r="G62" s="39">
        <v>3</v>
      </c>
      <c r="H62" s="40">
        <v>0</v>
      </c>
      <c r="I62" s="41">
        <f>ROUND(G62*H62,P4)</f>
        <v>0</v>
      </c>
      <c r="J62" s="38" t="s">
        <v>48</v>
      </c>
      <c r="O62" s="42">
        <f>I62*0.21</f>
        <v>0</v>
      </c>
      <c r="P62">
        <v>3</v>
      </c>
    </row>
    <row r="63">
      <c r="A63" s="35" t="s">
        <v>49</v>
      </c>
      <c r="B63" s="43"/>
      <c r="C63" s="44"/>
      <c r="D63" s="44"/>
      <c r="E63" s="45" t="s">
        <v>45</v>
      </c>
      <c r="F63" s="44"/>
      <c r="G63" s="44"/>
      <c r="H63" s="44"/>
      <c r="I63" s="44"/>
      <c r="J63" s="46"/>
    </row>
    <row r="64">
      <c r="A64" s="35" t="s">
        <v>52</v>
      </c>
      <c r="B64" s="48"/>
      <c r="C64" s="49"/>
      <c r="D64" s="49"/>
      <c r="E64" s="51" t="s">
        <v>45</v>
      </c>
      <c r="F64" s="49"/>
      <c r="G64" s="49"/>
      <c r="H64" s="49"/>
      <c r="I64" s="49"/>
      <c r="J64" s="50"/>
    </row>
  </sheetData>
  <sheetProtection sheet="1" objects="1" scenarios="1" spinCount="100000" saltValue="jwVUa4geZqQzMRwgfsp1wRaytcB3CnX6QWOauTDXW6PCBFJSPPL53ixKCzFZ09UKD1rojk8TXNAWtnGw0ez+6w==" hashValue="apeymqAxNpkJSTw35RR7/4o4EAtv6+6ZUUlIIUggRnfib+PeJrETROZkLy3PsR6s5+JRg0AICYV/7E2Lr2rs/A==" algorithmName="SHA-512" password="C64F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ht="20.25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17</v>
      </c>
      <c r="I3" s="23">
        <f>SUMIFS(I9:I18,A9:A18,"SD")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26</v>
      </c>
      <c r="D4" s="20"/>
      <c r="E4" s="21" t="s">
        <v>26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27</v>
      </c>
      <c r="B5" s="18" t="s">
        <v>28</v>
      </c>
      <c r="C5" s="19" t="s">
        <v>17</v>
      </c>
      <c r="D5" s="20"/>
      <c r="E5" s="21" t="s">
        <v>18</v>
      </c>
      <c r="F5" s="15"/>
      <c r="G5" s="15"/>
      <c r="H5" s="15"/>
      <c r="I5" s="15"/>
      <c r="J5" s="17"/>
      <c r="O5">
        <v>0.20999999999999999</v>
      </c>
    </row>
    <row r="6">
      <c r="A6" s="24" t="s">
        <v>29</v>
      </c>
      <c r="B6" s="25" t="s">
        <v>30</v>
      </c>
      <c r="C6" s="7" t="s">
        <v>31</v>
      </c>
      <c r="D6" s="7" t="s">
        <v>32</v>
      </c>
      <c r="E6" s="7" t="s">
        <v>33</v>
      </c>
      <c r="F6" s="7" t="s">
        <v>34</v>
      </c>
      <c r="G6" s="7" t="s">
        <v>35</v>
      </c>
      <c r="H6" s="7" t="s">
        <v>36</v>
      </c>
      <c r="I6" s="7"/>
      <c r="J6" s="26" t="s">
        <v>37</v>
      </c>
    </row>
    <row r="7">
      <c r="A7" s="24"/>
      <c r="B7" s="25"/>
      <c r="C7" s="7"/>
      <c r="D7" s="7"/>
      <c r="E7" s="7"/>
      <c r="F7" s="7"/>
      <c r="G7" s="7"/>
      <c r="H7" s="7" t="s">
        <v>38</v>
      </c>
      <c r="I7" s="7" t="s">
        <v>39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40</v>
      </c>
      <c r="B9" s="30"/>
      <c r="C9" s="31" t="s">
        <v>41</v>
      </c>
      <c r="D9" s="32"/>
      <c r="E9" s="29" t="s">
        <v>199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43</v>
      </c>
      <c r="B10" s="35">
        <v>1</v>
      </c>
      <c r="C10" s="36" t="s">
        <v>254</v>
      </c>
      <c r="D10" s="35" t="s">
        <v>45</v>
      </c>
      <c r="E10" s="37" t="s">
        <v>255</v>
      </c>
      <c r="F10" s="38" t="s">
        <v>152</v>
      </c>
      <c r="G10" s="39">
        <v>1</v>
      </c>
      <c r="H10" s="40">
        <v>0</v>
      </c>
      <c r="I10" s="41">
        <f>ROUND(G10*H10,P4)</f>
        <v>0</v>
      </c>
      <c r="J10" s="38" t="s">
        <v>48</v>
      </c>
      <c r="O10" s="42">
        <f>I10*0.21</f>
        <v>0</v>
      </c>
      <c r="P10">
        <v>3</v>
      </c>
    </row>
    <row r="11">
      <c r="A11" s="35" t="s">
        <v>49</v>
      </c>
      <c r="B11" s="43"/>
      <c r="C11" s="44"/>
      <c r="D11" s="44"/>
      <c r="E11" s="45" t="s">
        <v>45</v>
      </c>
      <c r="F11" s="44"/>
      <c r="G11" s="44"/>
      <c r="H11" s="44"/>
      <c r="I11" s="44"/>
      <c r="J11" s="46"/>
    </row>
    <row r="12" ht="60">
      <c r="A12" s="35" t="s">
        <v>52</v>
      </c>
      <c r="B12" s="43"/>
      <c r="C12" s="44"/>
      <c r="D12" s="44"/>
      <c r="E12" s="37" t="s">
        <v>203</v>
      </c>
      <c r="F12" s="44"/>
      <c r="G12" s="44"/>
      <c r="H12" s="44"/>
      <c r="I12" s="44"/>
      <c r="J12" s="46"/>
    </row>
    <row r="13">
      <c r="A13" s="35" t="s">
        <v>43</v>
      </c>
      <c r="B13" s="35">
        <v>2</v>
      </c>
      <c r="C13" s="36" t="s">
        <v>256</v>
      </c>
      <c r="D13" s="35" t="s">
        <v>45</v>
      </c>
      <c r="E13" s="37" t="s">
        <v>257</v>
      </c>
      <c r="F13" s="38" t="s">
        <v>258</v>
      </c>
      <c r="G13" s="39">
        <v>1</v>
      </c>
      <c r="H13" s="40">
        <v>0</v>
      </c>
      <c r="I13" s="41">
        <f>ROUND(G13*H13,P4)</f>
        <v>0</v>
      </c>
      <c r="J13" s="38" t="s">
        <v>48</v>
      </c>
      <c r="O13" s="42">
        <f>I13*0.21</f>
        <v>0</v>
      </c>
      <c r="P13">
        <v>3</v>
      </c>
    </row>
    <row r="14">
      <c r="A14" s="35" t="s">
        <v>49</v>
      </c>
      <c r="B14" s="43"/>
      <c r="C14" s="44"/>
      <c r="D14" s="44"/>
      <c r="E14" s="45" t="s">
        <v>45</v>
      </c>
      <c r="F14" s="44"/>
      <c r="G14" s="44"/>
      <c r="H14" s="44"/>
      <c r="I14" s="44"/>
      <c r="J14" s="46"/>
    </row>
    <row r="15">
      <c r="A15" s="35" t="s">
        <v>52</v>
      </c>
      <c r="B15" s="43"/>
      <c r="C15" s="44"/>
      <c r="D15" s="44"/>
      <c r="E15" s="45" t="s">
        <v>45</v>
      </c>
      <c r="F15" s="44"/>
      <c r="G15" s="44"/>
      <c r="H15" s="44"/>
      <c r="I15" s="44"/>
      <c r="J15" s="46"/>
    </row>
    <row r="16" ht="30">
      <c r="A16" s="35" t="s">
        <v>43</v>
      </c>
      <c r="B16" s="35">
        <v>3</v>
      </c>
      <c r="C16" s="36" t="s">
        <v>259</v>
      </c>
      <c r="D16" s="35" t="s">
        <v>45</v>
      </c>
      <c r="E16" s="37" t="s">
        <v>260</v>
      </c>
      <c r="F16" s="38" t="s">
        <v>202</v>
      </c>
      <c r="G16" s="39">
        <v>1</v>
      </c>
      <c r="H16" s="40">
        <v>0</v>
      </c>
      <c r="I16" s="41">
        <f>ROUND(G16*H16,P4)</f>
        <v>0</v>
      </c>
      <c r="J16" s="38" t="s">
        <v>48</v>
      </c>
      <c r="O16" s="42">
        <f>I16*0.21</f>
        <v>0</v>
      </c>
      <c r="P16">
        <v>3</v>
      </c>
    </row>
    <row r="17">
      <c r="A17" s="35" t="s">
        <v>49</v>
      </c>
      <c r="B17" s="43"/>
      <c r="C17" s="44"/>
      <c r="D17" s="44"/>
      <c r="E17" s="45" t="s">
        <v>45</v>
      </c>
      <c r="F17" s="44"/>
      <c r="G17" s="44"/>
      <c r="H17" s="44"/>
      <c r="I17" s="44"/>
      <c r="J17" s="46"/>
    </row>
    <row r="18">
      <c r="A18" s="35" t="s">
        <v>52</v>
      </c>
      <c r="B18" s="48"/>
      <c r="C18" s="49"/>
      <c r="D18" s="49"/>
      <c r="E18" s="51" t="s">
        <v>45</v>
      </c>
      <c r="F18" s="49"/>
      <c r="G18" s="49"/>
      <c r="H18" s="49"/>
      <c r="I18" s="49"/>
      <c r="J18" s="50"/>
    </row>
  </sheetData>
  <sheetProtection sheet="1" objects="1" scenarios="1" spinCount="100000" saltValue="KbduZREyOdYo3Y8yZOcFc6HnnJWGZk1nnWfjbd1d2AjJE+EXEBbLYEmwrAhCXgnBePAHKSiUtwdMyPu4S7LcKQ==" hashValue="hauXfSuzjxENpfCYaYSSOfpWJOeIEtw2LeVLgAnIBk0s04g+7aXGnxA0MyvAyeZSKlKkJOViCewINEYvhZnS/A==" algorithmName="SHA-512" password="C64F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ht="20.25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18</v>
      </c>
      <c r="I3" s="23">
        <f>SUMIFS(I9:I30,A9:A30,"SD")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26</v>
      </c>
      <c r="D4" s="20"/>
      <c r="E4" s="21" t="s">
        <v>26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27</v>
      </c>
      <c r="B5" s="18" t="s">
        <v>28</v>
      </c>
      <c r="C5" s="19" t="s">
        <v>18</v>
      </c>
      <c r="D5" s="20"/>
      <c r="E5" s="21" t="s">
        <v>18</v>
      </c>
      <c r="F5" s="15"/>
      <c r="G5" s="15"/>
      <c r="H5" s="15"/>
      <c r="I5" s="15"/>
      <c r="J5" s="17"/>
      <c r="O5">
        <v>0.20999999999999999</v>
      </c>
    </row>
    <row r="6">
      <c r="A6" s="24" t="s">
        <v>29</v>
      </c>
      <c r="B6" s="25" t="s">
        <v>30</v>
      </c>
      <c r="C6" s="7" t="s">
        <v>31</v>
      </c>
      <c r="D6" s="7" t="s">
        <v>32</v>
      </c>
      <c r="E6" s="7" t="s">
        <v>33</v>
      </c>
      <c r="F6" s="7" t="s">
        <v>34</v>
      </c>
      <c r="G6" s="7" t="s">
        <v>35</v>
      </c>
      <c r="H6" s="7" t="s">
        <v>36</v>
      </c>
      <c r="I6" s="7"/>
      <c r="J6" s="26" t="s">
        <v>37</v>
      </c>
    </row>
    <row r="7">
      <c r="A7" s="24"/>
      <c r="B7" s="25"/>
      <c r="C7" s="7"/>
      <c r="D7" s="7"/>
      <c r="E7" s="7"/>
      <c r="F7" s="7"/>
      <c r="G7" s="7"/>
      <c r="H7" s="7" t="s">
        <v>38</v>
      </c>
      <c r="I7" s="7" t="s">
        <v>39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40</v>
      </c>
      <c r="B9" s="30"/>
      <c r="C9" s="31" t="s">
        <v>41</v>
      </c>
      <c r="D9" s="32"/>
      <c r="E9" s="29" t="s">
        <v>42</v>
      </c>
      <c r="F9" s="32"/>
      <c r="G9" s="32"/>
      <c r="H9" s="32"/>
      <c r="I9" s="33">
        <f>SUMIFS(I10:I30,A10:A30,"P")</f>
        <v>0</v>
      </c>
      <c r="J9" s="34"/>
    </row>
    <row r="10">
      <c r="A10" s="35" t="s">
        <v>43</v>
      </c>
      <c r="B10" s="35">
        <v>1</v>
      </c>
      <c r="C10" s="36" t="s">
        <v>261</v>
      </c>
      <c r="D10" s="35" t="s">
        <v>45</v>
      </c>
      <c r="E10" s="37" t="s">
        <v>262</v>
      </c>
      <c r="F10" s="38" t="s">
        <v>202</v>
      </c>
      <c r="G10" s="39">
        <v>1</v>
      </c>
      <c r="H10" s="40">
        <v>0</v>
      </c>
      <c r="I10" s="41">
        <f>ROUND(G10*H10,P4)</f>
        <v>0</v>
      </c>
      <c r="J10" s="38" t="s">
        <v>48</v>
      </c>
      <c r="O10" s="42">
        <f>I10*0.21</f>
        <v>0</v>
      </c>
      <c r="P10">
        <v>3</v>
      </c>
    </row>
    <row r="11">
      <c r="A11" s="35" t="s">
        <v>49</v>
      </c>
      <c r="B11" s="43"/>
      <c r="C11" s="44"/>
      <c r="D11" s="44"/>
      <c r="E11" s="45" t="s">
        <v>45</v>
      </c>
      <c r="F11" s="44"/>
      <c r="G11" s="44"/>
      <c r="H11" s="44"/>
      <c r="I11" s="44"/>
      <c r="J11" s="46"/>
    </row>
    <row r="12" ht="60">
      <c r="A12" s="35" t="s">
        <v>52</v>
      </c>
      <c r="B12" s="43"/>
      <c r="C12" s="44"/>
      <c r="D12" s="44"/>
      <c r="E12" s="37" t="s">
        <v>263</v>
      </c>
      <c r="F12" s="44"/>
      <c r="G12" s="44"/>
      <c r="H12" s="44"/>
      <c r="I12" s="44"/>
      <c r="J12" s="46"/>
    </row>
    <row r="13">
      <c r="A13" s="35" t="s">
        <v>43</v>
      </c>
      <c r="B13" s="35">
        <v>2</v>
      </c>
      <c r="C13" s="36" t="s">
        <v>254</v>
      </c>
      <c r="D13" s="35" t="s">
        <v>45</v>
      </c>
      <c r="E13" s="37" t="s">
        <v>255</v>
      </c>
      <c r="F13" s="38" t="s">
        <v>152</v>
      </c>
      <c r="G13" s="39">
        <v>1</v>
      </c>
      <c r="H13" s="40">
        <v>0</v>
      </c>
      <c r="I13" s="41">
        <f>ROUND(G13*H13,P4)</f>
        <v>0</v>
      </c>
      <c r="J13" s="38" t="s">
        <v>48</v>
      </c>
      <c r="O13" s="42">
        <f>I13*0.21</f>
        <v>0</v>
      </c>
      <c r="P13">
        <v>3</v>
      </c>
    </row>
    <row r="14">
      <c r="A14" s="35" t="s">
        <v>49</v>
      </c>
      <c r="B14" s="43"/>
      <c r="C14" s="44"/>
      <c r="D14" s="44"/>
      <c r="E14" s="45" t="s">
        <v>45</v>
      </c>
      <c r="F14" s="44"/>
      <c r="G14" s="44"/>
      <c r="H14" s="44"/>
      <c r="I14" s="44"/>
      <c r="J14" s="46"/>
    </row>
    <row r="15" ht="60">
      <c r="A15" s="35" t="s">
        <v>52</v>
      </c>
      <c r="B15" s="43"/>
      <c r="C15" s="44"/>
      <c r="D15" s="44"/>
      <c r="E15" s="37" t="s">
        <v>203</v>
      </c>
      <c r="F15" s="44"/>
      <c r="G15" s="44"/>
      <c r="H15" s="44"/>
      <c r="I15" s="44"/>
      <c r="J15" s="46"/>
    </row>
    <row r="16">
      <c r="A16" s="35" t="s">
        <v>43</v>
      </c>
      <c r="B16" s="35">
        <v>3</v>
      </c>
      <c r="C16" s="36" t="s">
        <v>264</v>
      </c>
      <c r="D16" s="35" t="s">
        <v>45</v>
      </c>
      <c r="E16" s="37" t="s">
        <v>265</v>
      </c>
      <c r="F16" s="38" t="s">
        <v>202</v>
      </c>
      <c r="G16" s="39">
        <v>1</v>
      </c>
      <c r="H16" s="40">
        <v>0</v>
      </c>
      <c r="I16" s="41">
        <f>ROUND(G16*H16,P4)</f>
        <v>0</v>
      </c>
      <c r="J16" s="38" t="s">
        <v>48</v>
      </c>
      <c r="O16" s="42">
        <f>I16*0.21</f>
        <v>0</v>
      </c>
      <c r="P16">
        <v>3</v>
      </c>
    </row>
    <row r="17">
      <c r="A17" s="35" t="s">
        <v>49</v>
      </c>
      <c r="B17" s="43"/>
      <c r="C17" s="44"/>
      <c r="D17" s="44"/>
      <c r="E17" s="45" t="s">
        <v>45</v>
      </c>
      <c r="F17" s="44"/>
      <c r="G17" s="44"/>
      <c r="H17" s="44"/>
      <c r="I17" s="44"/>
      <c r="J17" s="46"/>
    </row>
    <row r="18" ht="60">
      <c r="A18" s="35" t="s">
        <v>52</v>
      </c>
      <c r="B18" s="43"/>
      <c r="C18" s="44"/>
      <c r="D18" s="44"/>
      <c r="E18" s="37" t="s">
        <v>203</v>
      </c>
      <c r="F18" s="44"/>
      <c r="G18" s="44"/>
      <c r="H18" s="44"/>
      <c r="I18" s="44"/>
      <c r="J18" s="46"/>
    </row>
    <row r="19">
      <c r="A19" s="35" t="s">
        <v>43</v>
      </c>
      <c r="B19" s="35">
        <v>4</v>
      </c>
      <c r="C19" s="36" t="s">
        <v>266</v>
      </c>
      <c r="D19" s="35" t="s">
        <v>45</v>
      </c>
      <c r="E19" s="37" t="s">
        <v>267</v>
      </c>
      <c r="F19" s="38" t="s">
        <v>202</v>
      </c>
      <c r="G19" s="39">
        <v>1</v>
      </c>
      <c r="H19" s="40">
        <v>0</v>
      </c>
      <c r="I19" s="41">
        <f>ROUND(G19*H19,P4)</f>
        <v>0</v>
      </c>
      <c r="J19" s="38" t="s">
        <v>48</v>
      </c>
      <c r="O19" s="42">
        <f>I19*0.21</f>
        <v>0</v>
      </c>
      <c r="P19">
        <v>3</v>
      </c>
    </row>
    <row r="20" ht="30">
      <c r="A20" s="35" t="s">
        <v>49</v>
      </c>
      <c r="B20" s="43"/>
      <c r="C20" s="44"/>
      <c r="D20" s="44"/>
      <c r="E20" s="37" t="s">
        <v>268</v>
      </c>
      <c r="F20" s="44"/>
      <c r="G20" s="44"/>
      <c r="H20" s="44"/>
      <c r="I20" s="44"/>
      <c r="J20" s="46"/>
    </row>
    <row r="21" ht="60">
      <c r="A21" s="35" t="s">
        <v>52</v>
      </c>
      <c r="B21" s="43"/>
      <c r="C21" s="44"/>
      <c r="D21" s="44"/>
      <c r="E21" s="37" t="s">
        <v>203</v>
      </c>
      <c r="F21" s="44"/>
      <c r="G21" s="44"/>
      <c r="H21" s="44"/>
      <c r="I21" s="44"/>
      <c r="J21" s="46"/>
    </row>
    <row r="22">
      <c r="A22" s="35" t="s">
        <v>43</v>
      </c>
      <c r="B22" s="35">
        <v>5</v>
      </c>
      <c r="C22" s="36" t="s">
        <v>269</v>
      </c>
      <c r="D22" s="35" t="s">
        <v>45</v>
      </c>
      <c r="E22" s="37" t="s">
        <v>270</v>
      </c>
      <c r="F22" s="38" t="s">
        <v>202</v>
      </c>
      <c r="G22" s="39">
        <v>1</v>
      </c>
      <c r="H22" s="40">
        <v>0</v>
      </c>
      <c r="I22" s="41">
        <f>ROUND(G22*H22,P4)</f>
        <v>0</v>
      </c>
      <c r="J22" s="38" t="s">
        <v>48</v>
      </c>
      <c r="O22" s="42">
        <f>I22*0.21</f>
        <v>0</v>
      </c>
      <c r="P22">
        <v>3</v>
      </c>
    </row>
    <row r="23">
      <c r="A23" s="35" t="s">
        <v>49</v>
      </c>
      <c r="B23" s="43"/>
      <c r="C23" s="44"/>
      <c r="D23" s="44"/>
      <c r="E23" s="45" t="s">
        <v>45</v>
      </c>
      <c r="F23" s="44"/>
      <c r="G23" s="44"/>
      <c r="H23" s="44"/>
      <c r="I23" s="44"/>
      <c r="J23" s="46"/>
    </row>
    <row r="24" ht="60">
      <c r="A24" s="35" t="s">
        <v>52</v>
      </c>
      <c r="B24" s="43"/>
      <c r="C24" s="44"/>
      <c r="D24" s="44"/>
      <c r="E24" s="37" t="s">
        <v>203</v>
      </c>
      <c r="F24" s="44"/>
      <c r="G24" s="44"/>
      <c r="H24" s="44"/>
      <c r="I24" s="44"/>
      <c r="J24" s="46"/>
    </row>
    <row r="25">
      <c r="A25" s="35" t="s">
        <v>43</v>
      </c>
      <c r="B25" s="35">
        <v>6</v>
      </c>
      <c r="C25" s="36" t="s">
        <v>271</v>
      </c>
      <c r="D25" s="35" t="s">
        <v>45</v>
      </c>
      <c r="E25" s="37" t="s">
        <v>272</v>
      </c>
      <c r="F25" s="38" t="s">
        <v>202</v>
      </c>
      <c r="G25" s="39">
        <v>1</v>
      </c>
      <c r="H25" s="40">
        <v>0</v>
      </c>
      <c r="I25" s="41">
        <f>ROUND(G25*H25,P4)</f>
        <v>0</v>
      </c>
      <c r="J25" s="38" t="s">
        <v>48</v>
      </c>
      <c r="O25" s="42">
        <f>I25*0.21</f>
        <v>0</v>
      </c>
      <c r="P25">
        <v>3</v>
      </c>
    </row>
    <row r="26">
      <c r="A26" s="35" t="s">
        <v>49</v>
      </c>
      <c r="B26" s="43"/>
      <c r="C26" s="44"/>
      <c r="D26" s="44"/>
      <c r="E26" s="45" t="s">
        <v>45</v>
      </c>
      <c r="F26" s="44"/>
      <c r="G26" s="44"/>
      <c r="H26" s="44"/>
      <c r="I26" s="44"/>
      <c r="J26" s="46"/>
    </row>
    <row r="27" ht="75">
      <c r="A27" s="35" t="s">
        <v>52</v>
      </c>
      <c r="B27" s="43"/>
      <c r="C27" s="44"/>
      <c r="D27" s="44"/>
      <c r="E27" s="37" t="s">
        <v>273</v>
      </c>
      <c r="F27" s="44"/>
      <c r="G27" s="44"/>
      <c r="H27" s="44"/>
      <c r="I27" s="44"/>
      <c r="J27" s="46"/>
    </row>
    <row r="28">
      <c r="A28" s="35" t="s">
        <v>43</v>
      </c>
      <c r="B28" s="35">
        <v>7</v>
      </c>
      <c r="C28" s="36" t="s">
        <v>274</v>
      </c>
      <c r="D28" s="35" t="s">
        <v>45</v>
      </c>
      <c r="E28" s="37" t="s">
        <v>275</v>
      </c>
      <c r="F28" s="38" t="s">
        <v>202</v>
      </c>
      <c r="G28" s="39">
        <v>1</v>
      </c>
      <c r="H28" s="40">
        <v>0</v>
      </c>
      <c r="I28" s="41">
        <f>ROUND(G28*H28,P4)</f>
        <v>0</v>
      </c>
      <c r="J28" s="38" t="s">
        <v>48</v>
      </c>
      <c r="O28" s="42">
        <f>I28*0.21</f>
        <v>0</v>
      </c>
      <c r="P28">
        <v>3</v>
      </c>
    </row>
    <row r="29" ht="30">
      <c r="A29" s="35" t="s">
        <v>49</v>
      </c>
      <c r="B29" s="43"/>
      <c r="C29" s="44"/>
      <c r="D29" s="44"/>
      <c r="E29" s="37" t="s">
        <v>276</v>
      </c>
      <c r="F29" s="44"/>
      <c r="G29" s="44"/>
      <c r="H29" s="44"/>
      <c r="I29" s="44"/>
      <c r="J29" s="46"/>
    </row>
    <row r="30" ht="60">
      <c r="A30" s="35" t="s">
        <v>52</v>
      </c>
      <c r="B30" s="48"/>
      <c r="C30" s="49"/>
      <c r="D30" s="49"/>
      <c r="E30" s="37" t="s">
        <v>277</v>
      </c>
      <c r="F30" s="49"/>
      <c r="G30" s="49"/>
      <c r="H30" s="49"/>
      <c r="I30" s="49"/>
      <c r="J30" s="50"/>
    </row>
  </sheetData>
  <sheetProtection sheet="1" objects="1" scenarios="1" spinCount="100000" saltValue="seT9fquSOvahkNmu0J+LZYbQIKEYjH9DFRV3FZLAZy2gH2tIJsUoYcKNFDow5KCoWOTgS55+2CCMzG1ylz4TMQ==" hashValue="bIo9yGPTx3jhBHz7ZSfocuUnzrUmzcDFdRm3rPO70bDVHtTcNt2+Gr+2SziYxOoxCHBYeGA4lCbTMAQQQRrTIA==" algorithmName="SHA-512" password="C64F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 Vavřík</dc:creator>
  <cp:lastModifiedBy>Jan Vavřík</cp:lastModifiedBy>
  <dcterms:created xsi:type="dcterms:W3CDTF">2025-02-10T09:04:43Z</dcterms:created>
  <dcterms:modified xsi:type="dcterms:W3CDTF">2025-02-10T09:04:45Z</dcterms:modified>
</cp:coreProperties>
</file>