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<sst xmlns="http://schemas.openxmlformats.org/spreadsheetml/2006/main" count="227" uniqueCount="115">
  <si>
    <t>OPRAVA STŘECHY</t>
  </si>
  <si>
    <t>Havlíčkovo náměstí 87, Kutná Hora</t>
  </si>
  <si>
    <t>počet</t>
  </si>
  <si>
    <t>m.j.</t>
  </si>
  <si>
    <t>j.cena</t>
  </si>
  <si>
    <t>cena celkem</t>
  </si>
  <si>
    <t>demontáže a přípravné práce</t>
  </si>
  <si>
    <t>demontáž původní krytiny -taška pálená</t>
  </si>
  <si>
    <t xml:space="preserve"> m²</t>
  </si>
  <si>
    <t>demontáž původního krovu</t>
  </si>
  <si>
    <t>dle skut.</t>
  </si>
  <si>
    <t>m</t>
  </si>
  <si>
    <t>demontáž lepenky, včetně odhřebíkování-2vrstvy</t>
  </si>
  <si>
    <t>demontáž původního bednění - odhad výměny 20%</t>
  </si>
  <si>
    <t>demontáž jednoduchého laťování</t>
  </si>
  <si>
    <t xml:space="preserve">demontáž starých klempířských konstrukcí </t>
  </si>
  <si>
    <t>ubourání komínového zdiva pod střešní rovinu</t>
  </si>
  <si>
    <r>
      <t>m</t>
    </r>
    <r>
      <rPr>
        <vertAlign val="superscript"/>
        <sz val="10"/>
        <rFont val="Arial CE"/>
        <family val="2"/>
      </rPr>
      <t>3</t>
    </r>
  </si>
  <si>
    <t>naložení odpadu na dopr. Prostředek</t>
  </si>
  <si>
    <t>t</t>
  </si>
  <si>
    <t>odvoz a likvidace suti-nebezpečný odpad</t>
  </si>
  <si>
    <t>odvoz a likvidace suti</t>
  </si>
  <si>
    <t xml:space="preserve">komínová hlava </t>
  </si>
  <si>
    <t>vyzdění komínů ze šamotových cihel</t>
  </si>
  <si>
    <t>pomocné lešení</t>
  </si>
  <si>
    <t>kpl</t>
  </si>
  <si>
    <t>zaplachtování</t>
  </si>
  <si>
    <t>demontáž hromosvodu</t>
  </si>
  <si>
    <t>zakrytí okolních konstrukcí (koberců)</t>
  </si>
  <si>
    <t>celkem</t>
  </si>
  <si>
    <t>Tesařské konstrukce</t>
  </si>
  <si>
    <t>D+M bednění z prken tl. 24mm ( odhad 20% plochy)</t>
  </si>
  <si>
    <t>D+M příložky stropních trámů z fošen 60/180 mm</t>
  </si>
  <si>
    <t xml:space="preserve">prořez fošen 20%  </t>
  </si>
  <si>
    <t>spojovací materiál - úhelníky, samozávrtné vruty s frézkou</t>
  </si>
  <si>
    <t>přesun hmot</t>
  </si>
  <si>
    <t>%</t>
  </si>
  <si>
    <t>Pokrývačské konstrukce</t>
  </si>
  <si>
    <t>D+M difusní fólie  s integrovanou lepící páskou</t>
  </si>
  <si>
    <t>D+M dvojitého laťování latě 40x50 imregnované</t>
  </si>
  <si>
    <t>dodávka krytiny Bobrovka režná</t>
  </si>
  <si>
    <t>montáž nové krytiny</t>
  </si>
  <si>
    <t>montáž hřebene</t>
  </si>
  <si>
    <t>montáž nároží</t>
  </si>
  <si>
    <t>komplet stoupací plošiny 400/250</t>
  </si>
  <si>
    <t>ks</t>
  </si>
  <si>
    <t>montáž stoupacího kompletu</t>
  </si>
  <si>
    <t>komplet pro odvětrání kanalizace</t>
  </si>
  <si>
    <t>montáž odvětrávacího kompletu</t>
  </si>
  <si>
    <t>instalaterské propojení odvětrávacího kpl v podkroví</t>
  </si>
  <si>
    <t>Klempířské konstrukce- SATJAM PE 25</t>
  </si>
  <si>
    <t>podokapní žlab 150</t>
  </si>
  <si>
    <t>žlabový hák 150J</t>
  </si>
  <si>
    <t>žlabová čela</t>
  </si>
  <si>
    <t>žlabový kotlík 150/100</t>
  </si>
  <si>
    <t>žlabový roh 150</t>
  </si>
  <si>
    <t>montáž podokapního žlabu půlkulatého</t>
  </si>
  <si>
    <t>koleno 100</t>
  </si>
  <si>
    <t>svodová roura 100</t>
  </si>
  <si>
    <t>objímka svodu s trnem</t>
  </si>
  <si>
    <t>montáž svodu kulatého</t>
  </si>
  <si>
    <t>okapnice pod fólii</t>
  </si>
  <si>
    <t>RŠ 170</t>
  </si>
  <si>
    <t>zatahovací pás okapnice pod fólii FeZn</t>
  </si>
  <si>
    <t>RŠ 150</t>
  </si>
  <si>
    <t>lem komínu</t>
  </si>
  <si>
    <t>RŠ 500</t>
  </si>
  <si>
    <t>krycí dilatační lišta</t>
  </si>
  <si>
    <t>RŠ 120</t>
  </si>
  <si>
    <t xml:space="preserve">lem zdi </t>
  </si>
  <si>
    <t>RŠ 250</t>
  </si>
  <si>
    <t>úžlabí</t>
  </si>
  <si>
    <t>boční lem vikýře</t>
  </si>
  <si>
    <t>čelní lem vikýře</t>
  </si>
  <si>
    <t>RŠ 400</t>
  </si>
  <si>
    <t>závětrná lišta</t>
  </si>
  <si>
    <t>RŠ 330</t>
  </si>
  <si>
    <t>oplechování atiky mezibytové stěny</t>
  </si>
  <si>
    <t>zatahovací pás oplechování atiky 2x</t>
  </si>
  <si>
    <t>oplechování atiky vikýřů</t>
  </si>
  <si>
    <t xml:space="preserve">desky OSB tl.18 mm </t>
  </si>
  <si>
    <t>desky OSB tl.18 mm prořez 20%</t>
  </si>
  <si>
    <t>montáž desek OSB na atiky</t>
  </si>
  <si>
    <t>Střešní okna Velux</t>
  </si>
  <si>
    <t>Velux GGU  MK06 78x118cm</t>
  </si>
  <si>
    <t>lemování EWD 2000 MK06</t>
  </si>
  <si>
    <t>izolační sada BDX 200 MK 06</t>
  </si>
  <si>
    <t>montáž střešního okna a lemování</t>
  </si>
  <si>
    <t>úprava střešní krytiny</t>
  </si>
  <si>
    <t>střešní výlez Velux nezateplený GVK</t>
  </si>
  <si>
    <t>montáž střešního výlezu</t>
  </si>
  <si>
    <t>Hromosvod</t>
  </si>
  <si>
    <t>D+M hromosvodu</t>
  </si>
  <si>
    <t>VRN</t>
  </si>
  <si>
    <t>zařízení staveniště - výtah, wc,….</t>
  </si>
  <si>
    <t>odvoz a likvidace vzniklého odpadu</t>
  </si>
  <si>
    <t>doprava osob a drobného materiálu</t>
  </si>
  <si>
    <t>nákladní doprava</t>
  </si>
  <si>
    <t xml:space="preserve">Celková cena bez daně  </t>
  </si>
  <si>
    <t xml:space="preserve">DPH 15% </t>
  </si>
  <si>
    <t>Střešní okna Velux- Žaluzie</t>
  </si>
  <si>
    <t>vnitřní žaluzie PAL MK 06 standard</t>
  </si>
  <si>
    <t>montáž žaluzií</t>
  </si>
  <si>
    <t>Lomanco ventilační hlavice</t>
  </si>
  <si>
    <t>SET BIB 12 červená+základna červená</t>
  </si>
  <si>
    <t>prostupová manžeta BIB 12-DFE 107B</t>
  </si>
  <si>
    <t>prodlužovací nástavec BIB 12 -P12-50</t>
  </si>
  <si>
    <t>montáž Lomanco hlavic</t>
  </si>
  <si>
    <t>odvětrávací komínek Tondach</t>
  </si>
  <si>
    <t>montáž odvětrávacího komínku Tondach</t>
  </si>
  <si>
    <t>oplechování Lomanco hlavic</t>
  </si>
  <si>
    <t>D+M sněhové zábrany</t>
  </si>
  <si>
    <t>zařízení staveniště</t>
  </si>
  <si>
    <t>odvoz a likvidace odpadu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</si>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</sst>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name val="Albertus Extra Bold CE"/>
      <family val="2"/>
    </font>
    <font>
      <b/>
      <sz val="25"/>
      <name val="Albertus Extra Bold CE"/>
      <family val="2"/>
    </font>
    <font>
      <sz val="10"/>
      <name val="Arial CE"/>
      <family val="2"/>
    </font>
    <font>
      <b/>
      <sz val="16"/>
      <name val="Arial CE"/>
      <family val="2"/>
    </font>
    <font>
      <b/>
      <sz val="8"/>
      <color rgb="FFFF0000"/>
      <name val="Arial CE"/>
      <family val="2"/>
    </font>
    <font>
      <u val="single"/>
      <sz val="11.5"/>
      <color theme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vertAlign val="superscript"/>
      <sz val="10"/>
      <name val="Arial CE"/>
      <family val="2"/>
    </font>
    <font>
      <sz val="10"/>
      <color rgb="FFFF0000"/>
      <name val="Arial CE"/>
      <family val="2"/>
    </font>
    <font>
      <sz val="10"/>
      <color theme="1"/>
      <name val="Arial"/>
      <family val="2"/>
    </font>
    <font>
      <b/>
      <sz val="10"/>
      <color indexed="9"/>
      <name val="Arial CE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44" fontId="5" fillId="0" borderId="0" applyFont="0" applyFill="0" applyBorder="0" applyAlignment="0" applyProtection="0"/>
    <xf numFmtId="0" fontId="5" fillId="0" borderId="0">
      <alignment/>
      <protection/>
    </xf>
  </cellStyleXfs>
  <cellXfs count="187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/>
    <xf numFmtId="44" fontId="0" fillId="0" borderId="1" xfId="2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44" fontId="5" fillId="0" borderId="0" xfId="20" applyFont="1" applyBorder="1" applyAlignment="1" applyProtection="1">
      <alignment/>
      <protection locked="0"/>
    </xf>
    <xf numFmtId="0" fontId="8" fillId="0" borderId="0" xfId="21" applyBorder="1" applyAlignment="1" applyProtection="1">
      <alignment/>
      <protection/>
    </xf>
    <xf numFmtId="3" fontId="5" fillId="0" borderId="4" xfId="20" applyNumberFormat="1" applyFont="1" applyBorder="1" applyAlignment="1" applyProtection="1">
      <alignment/>
      <protection locked="0"/>
    </xf>
    <xf numFmtId="0" fontId="5" fillId="0" borderId="3" xfId="0" applyFont="1" applyBorder="1"/>
    <xf numFmtId="0" fontId="5" fillId="0" borderId="0" xfId="0" applyFont="1" applyBorder="1"/>
    <xf numFmtId="0" fontId="5" fillId="0" borderId="1" xfId="0" applyFont="1" applyFill="1" applyBorder="1"/>
    <xf numFmtId="0" fontId="0" fillId="0" borderId="0" xfId="0" applyBorder="1"/>
    <xf numFmtId="0" fontId="0" fillId="0" borderId="5" xfId="0" applyFont="1" applyFill="1" applyBorder="1" applyProtection="1">
      <protection locked="0"/>
    </xf>
    <xf numFmtId="2" fontId="5" fillId="0" borderId="5" xfId="0" applyNumberFormat="1" applyFont="1" applyBorder="1" applyAlignment="1">
      <alignment horizontal="center"/>
    </xf>
    <xf numFmtId="0" fontId="0" fillId="0" borderId="5" xfId="22" applyNumberFormat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0" fillId="0" borderId="5" xfId="0" applyFont="1" applyFill="1" applyBorder="1"/>
    <xf numFmtId="2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right"/>
    </xf>
    <xf numFmtId="0" fontId="0" fillId="0" borderId="0" xfId="0" applyFont="1" applyFill="1" applyBorder="1" applyProtection="1">
      <protection locked="0"/>
    </xf>
    <xf numFmtId="2" fontId="5" fillId="0" borderId="0" xfId="0" applyNumberFormat="1" applyFont="1" applyBorder="1" applyAlignment="1">
      <alignment horizontal="center"/>
    </xf>
    <xf numFmtId="2" fontId="0" fillId="0" borderId="0" xfId="22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44" fontId="9" fillId="0" borderId="6" xfId="22" applyFont="1" applyFill="1" applyBorder="1" applyAlignment="1">
      <alignment horizontal="right"/>
    </xf>
    <xf numFmtId="0" fontId="0" fillId="0" borderId="0" xfId="0" applyNumberFormat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0" fillId="0" borderId="0" xfId="22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Font="1"/>
    <xf numFmtId="2" fontId="1" fillId="0" borderId="5" xfId="0" applyNumberFormat="1" applyFont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5" fillId="0" borderId="5" xfId="22" applyNumberFormat="1" applyFont="1" applyFill="1" applyBorder="1" applyAlignment="1">
      <alignment horizontal="center"/>
    </xf>
    <xf numFmtId="44" fontId="9" fillId="0" borderId="6" xfId="20" applyFont="1" applyBorder="1"/>
    <xf numFmtId="0" fontId="5" fillId="0" borderId="5" xfId="23" applyFont="1" applyBorder="1">
      <alignment/>
      <protection/>
    </xf>
    <xf numFmtId="0" fontId="1" fillId="0" borderId="5" xfId="23" applyNumberFormat="1" applyFont="1" applyBorder="1" applyAlignment="1">
      <alignment horizontal="center"/>
      <protection/>
    </xf>
    <xf numFmtId="0" fontId="1" fillId="0" borderId="5" xfId="22" applyNumberFormat="1" applyFont="1" applyFill="1" applyBorder="1" applyAlignment="1">
      <alignment horizontal="center"/>
    </xf>
    <xf numFmtId="2" fontId="1" fillId="0" borderId="5" xfId="23" applyNumberFormat="1" applyFont="1" applyFill="1" applyBorder="1" applyAlignment="1">
      <alignment horizontal="right"/>
      <protection/>
    </xf>
    <xf numFmtId="0" fontId="12" fillId="0" borderId="5" xfId="0" applyFont="1" applyBorder="1"/>
    <xf numFmtId="2" fontId="1" fillId="2" borderId="5" xfId="0" applyNumberFormat="1" applyFont="1" applyFill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Fill="1"/>
    <xf numFmtId="0" fontId="11" fillId="0" borderId="5" xfId="0" applyNumberFormat="1" applyFont="1" applyBorder="1"/>
    <xf numFmtId="0" fontId="5" fillId="0" borderId="5" xfId="0" applyNumberFormat="1" applyFont="1" applyFill="1" applyBorder="1" applyAlignment="1">
      <alignment horizontal="center"/>
    </xf>
    <xf numFmtId="0" fontId="0" fillId="0" borderId="5" xfId="22" applyNumberFormat="1" applyFont="1" applyFill="1" applyBorder="1" applyAlignment="1">
      <alignment horizontal="center"/>
    </xf>
    <xf numFmtId="0" fontId="11" fillId="0" borderId="5" xfId="0" applyNumberFormat="1" applyFont="1" applyFill="1" applyBorder="1" applyProtection="1">
      <protection locked="0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/>
    <xf numFmtId="2" fontId="1" fillId="0" borderId="5" xfId="23" applyNumberFormat="1" applyFont="1" applyBorder="1" applyAlignment="1">
      <alignment horizontal="center"/>
      <protection/>
    </xf>
    <xf numFmtId="0" fontId="5" fillId="0" borderId="5" xfId="0" applyFont="1" applyBorder="1" applyAlignment="1">
      <alignment horizontal="right"/>
    </xf>
    <xf numFmtId="0" fontId="5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0" fontId="0" fillId="0" borderId="0" xfId="0" applyNumberFormat="1" applyBorder="1"/>
    <xf numFmtId="0" fontId="0" fillId="0" borderId="7" xfId="0" applyBorder="1" applyProtection="1"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5" fillId="0" borderId="9" xfId="20" applyNumberFormat="1" applyFont="1" applyBorder="1" applyAlignment="1" applyProtection="1">
      <alignment/>
      <protection locked="0"/>
    </xf>
    <xf numFmtId="0" fontId="5" fillId="0" borderId="7" xfId="0" applyFont="1" applyFill="1" applyBorder="1"/>
    <xf numFmtId="0" fontId="9" fillId="0" borderId="8" xfId="0" applyFont="1" applyBorder="1"/>
    <xf numFmtId="0" fontId="12" fillId="0" borderId="10" xfId="0" applyFont="1" applyFill="1" applyBorder="1" applyProtection="1">
      <protection locked="0"/>
    </xf>
    <xf numFmtId="0" fontId="5" fillId="0" borderId="10" xfId="0" applyFont="1" applyBorder="1"/>
    <xf numFmtId="0" fontId="5" fillId="0" borderId="10" xfId="0" applyFont="1" applyFill="1" applyBorder="1"/>
    <xf numFmtId="0" fontId="0" fillId="0" borderId="8" xfId="0" applyFont="1" applyFill="1" applyBorder="1" applyProtection="1">
      <protection locked="0"/>
    </xf>
    <xf numFmtId="0" fontId="5" fillId="0" borderId="8" xfId="0" applyFont="1" applyFill="1" applyBorder="1"/>
    <xf numFmtId="44" fontId="5" fillId="0" borderId="3" xfId="22" applyFont="1" applyFill="1" applyBorder="1" applyAlignment="1">
      <alignment/>
    </xf>
    <xf numFmtId="0" fontId="9" fillId="0" borderId="8" xfId="23" applyFont="1" applyBorder="1">
      <alignment/>
      <protection/>
    </xf>
    <xf numFmtId="0" fontId="0" fillId="0" borderId="10" xfId="0" applyFont="1" applyFill="1" applyBorder="1" applyProtection="1">
      <protection locked="0"/>
    </xf>
    <xf numFmtId="0" fontId="5" fillId="0" borderId="8" xfId="23" applyFont="1" applyBorder="1">
      <alignment/>
      <protection/>
    </xf>
    <xf numFmtId="0" fontId="5" fillId="0" borderId="8" xfId="0" applyFont="1" applyBorder="1"/>
    <xf numFmtId="0" fontId="5" fillId="0" borderId="10" xfId="23" applyFont="1" applyFill="1" applyBorder="1" applyProtection="1">
      <alignment/>
      <protection locked="0"/>
    </xf>
    <xf numFmtId="0" fontId="12" fillId="0" borderId="10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2" fillId="0" borderId="8" xfId="0" applyNumberFormat="1" applyFont="1" applyBorder="1"/>
    <xf numFmtId="0" fontId="5" fillId="0" borderId="10" xfId="0" applyNumberFormat="1" applyFont="1" applyFill="1" applyBorder="1"/>
    <xf numFmtId="0" fontId="5" fillId="0" borderId="10" xfId="0" applyNumberFormat="1" applyFont="1" applyBorder="1"/>
    <xf numFmtId="0" fontId="5" fillId="0" borderId="10" xfId="23" applyNumberFormat="1" applyFont="1" applyFill="1" applyBorder="1" applyProtection="1">
      <alignment/>
      <protection locked="0"/>
    </xf>
    <xf numFmtId="0" fontId="9" fillId="0" borderId="8" xfId="0" applyFont="1" applyBorder="1"/>
    <xf numFmtId="0" fontId="5" fillId="0" borderId="8" xfId="0" applyNumberFormat="1" applyFont="1" applyFill="1" applyBorder="1"/>
    <xf numFmtId="0" fontId="3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5" xfId="23" applyFont="1" applyFill="1" applyBorder="1" applyProtection="1">
      <alignment/>
      <protection locked="0"/>
    </xf>
    <xf numFmtId="0" fontId="1" fillId="0" borderId="0" xfId="22" applyNumberFormat="1" applyFont="1" applyFill="1" applyBorder="1" applyAlignment="1">
      <alignment horizontal="center"/>
    </xf>
    <xf numFmtId="44" fontId="5" fillId="0" borderId="0" xfId="22" applyFont="1" applyFill="1" applyBorder="1" applyAlignment="1">
      <alignment horizontal="right"/>
    </xf>
    <xf numFmtId="0" fontId="2" fillId="0" borderId="0" xfId="0" applyNumberFormat="1" applyFont="1" applyBorder="1"/>
    <xf numFmtId="0" fontId="5" fillId="0" borderId="5" xfId="0" applyNumberFormat="1" applyFont="1" applyFill="1" applyBorder="1"/>
    <xf numFmtId="0" fontId="5" fillId="0" borderId="5" xfId="0" applyNumberFormat="1" applyFont="1" applyBorder="1"/>
    <xf numFmtId="0" fontId="5" fillId="0" borderId="0" xfId="0" applyNumberFormat="1" applyFont="1" applyFill="1" applyBorder="1" applyAlignment="1">
      <alignment horizontal="center"/>
    </xf>
    <xf numFmtId="8" fontId="5" fillId="0" borderId="0" xfId="22" applyNumberFormat="1" applyFont="1" applyFill="1" applyBorder="1" applyAlignment="1">
      <alignment/>
    </xf>
    <xf numFmtId="0" fontId="5" fillId="0" borderId="5" xfId="0" applyFont="1" applyFill="1" applyBorder="1" applyProtection="1">
      <protection locked="0"/>
    </xf>
    <xf numFmtId="0" fontId="5" fillId="0" borderId="0" xfId="22" applyNumberFormat="1" applyFont="1" applyBorder="1" applyAlignment="1" applyProtection="1">
      <alignment/>
      <protection locked="0"/>
    </xf>
    <xf numFmtId="2" fontId="1" fillId="0" borderId="0" xfId="23" applyNumberFormat="1" applyFont="1" applyBorder="1" applyAlignment="1">
      <alignment horizontal="center"/>
      <protection/>
    </xf>
    <xf numFmtId="8" fontId="10" fillId="0" borderId="0" xfId="0" applyNumberFormat="1" applyFont="1" applyFill="1" applyBorder="1"/>
    <xf numFmtId="0" fontId="12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Protection="1">
      <protection locked="0"/>
    </xf>
    <xf numFmtId="0" fontId="17" fillId="0" borderId="0" xfId="0" applyFont="1" applyBorder="1" applyAlignment="1">
      <alignment horizontal="center"/>
    </xf>
    <xf numFmtId="0" fontId="15" fillId="0" borderId="0" xfId="2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8" fontId="9" fillId="0" borderId="0" xfId="22" applyNumberFormat="1" applyFont="1" applyBorder="1"/>
    <xf numFmtId="44" fontId="14" fillId="0" borderId="0" xfId="22" applyFont="1" applyFill="1" applyBorder="1" applyAlignment="1">
      <alignment horizontal="right"/>
    </xf>
    <xf numFmtId="44" fontId="9" fillId="0" borderId="0" xfId="22" applyFont="1" applyFill="1" applyBorder="1"/>
    <xf numFmtId="44" fontId="5" fillId="0" borderId="11" xfId="22" applyFont="1" applyFill="1" applyBorder="1" applyAlignment="1">
      <alignment/>
    </xf>
    <xf numFmtId="44" fontId="5" fillId="0" borderId="11" xfId="22" applyFont="1" applyFill="1" applyBorder="1" applyAlignment="1">
      <alignment horizontal="right"/>
    </xf>
    <xf numFmtId="44" fontId="5" fillId="0" borderId="12" xfId="22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5" fillId="0" borderId="0" xfId="0" applyFont="1" applyFill="1" applyBorder="1" applyProtection="1">
      <protection locked="0"/>
    </xf>
    <xf numFmtId="8" fontId="9" fillId="0" borderId="0" xfId="0" applyNumberFormat="1" applyFont="1" applyFill="1" applyBorder="1"/>
    <xf numFmtId="44" fontId="9" fillId="0" borderId="6" xfId="0" applyNumberFormat="1" applyFont="1" applyFill="1" applyBorder="1"/>
    <xf numFmtId="0" fontId="0" fillId="0" borderId="0" xfId="0" applyFill="1" applyBorder="1"/>
    <xf numFmtId="44" fontId="9" fillId="0" borderId="6" xfId="20" applyFont="1" applyFill="1" applyBorder="1"/>
    <xf numFmtId="0" fontId="5" fillId="0" borderId="3" xfId="0" applyFont="1" applyFill="1" applyBorder="1"/>
    <xf numFmtId="0" fontId="0" fillId="0" borderId="3" xfId="0" applyFill="1" applyBorder="1"/>
    <xf numFmtId="44" fontId="5" fillId="0" borderId="11" xfId="22" applyFont="1" applyFill="1" applyBorder="1" applyAlignment="1">
      <alignment/>
    </xf>
    <xf numFmtId="8" fontId="5" fillId="0" borderId="11" xfId="22" applyNumberFormat="1" applyFont="1" applyFill="1" applyBorder="1" applyAlignment="1">
      <alignment/>
    </xf>
    <xf numFmtId="8" fontId="5" fillId="0" borderId="12" xfId="22" applyNumberFormat="1" applyFont="1" applyFill="1" applyBorder="1" applyAlignment="1">
      <alignment/>
    </xf>
    <xf numFmtId="8" fontId="9" fillId="0" borderId="6" xfId="0" applyNumberFormat="1" applyFont="1" applyFill="1" applyBorder="1"/>
    <xf numFmtId="8" fontId="9" fillId="0" borderId="6" xfId="20" applyNumberFormat="1" applyFont="1" applyFill="1" applyBorder="1"/>
    <xf numFmtId="44" fontId="5" fillId="0" borderId="11" xfId="20" applyFont="1" applyFill="1" applyBorder="1"/>
    <xf numFmtId="0" fontId="17" fillId="0" borderId="0" xfId="22" applyNumberFormat="1" applyFont="1" applyFill="1" applyBorder="1" applyAlignment="1">
      <alignment/>
    </xf>
    <xf numFmtId="0" fontId="0" fillId="0" borderId="5" xfId="0" applyBorder="1"/>
    <xf numFmtId="0" fontId="9" fillId="0" borderId="5" xfId="23" applyFont="1" applyBorder="1">
      <alignment/>
      <protection/>
    </xf>
    <xf numFmtId="0" fontId="0" fillId="0" borderId="5" xfId="0" applyBorder="1" applyAlignment="1">
      <alignment horizontal="center"/>
    </xf>
    <xf numFmtId="0" fontId="5" fillId="0" borderId="5" xfId="23" applyFont="1" applyBorder="1" applyAlignment="1">
      <alignment horizontal="center"/>
      <protection/>
    </xf>
    <xf numFmtId="0" fontId="1" fillId="0" borderId="5" xfId="22" applyNumberFormat="1" applyFont="1" applyFill="1" applyBorder="1" applyAlignment="1">
      <alignment/>
    </xf>
    <xf numFmtId="0" fontId="17" fillId="0" borderId="6" xfId="22" applyNumberFormat="1" applyFont="1" applyFill="1" applyBorder="1" applyAlignment="1">
      <alignment/>
    </xf>
    <xf numFmtId="0" fontId="5" fillId="0" borderId="5" xfId="23" applyFont="1" applyBorder="1">
      <alignment/>
      <protection/>
    </xf>
    <xf numFmtId="0" fontId="5" fillId="0" borderId="5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11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0" fontId="5" fillId="0" borderId="6" xfId="0" applyFont="1" applyBorder="1"/>
    <xf numFmtId="0" fontId="5" fillId="0" borderId="5" xfId="0" applyFont="1" applyFill="1" applyBorder="1"/>
    <xf numFmtId="0" fontId="11" fillId="0" borderId="5" xfId="0" applyNumberFormat="1" applyFont="1" applyFill="1" applyBorder="1"/>
    <xf numFmtId="0" fontId="9" fillId="0" borderId="5" xfId="0" applyFont="1" applyBorder="1"/>
    <xf numFmtId="0" fontId="5" fillId="0" borderId="6" xfId="0" applyFont="1" applyBorder="1" applyAlignment="1">
      <alignment horizontal="right"/>
    </xf>
    <xf numFmtId="44" fontId="16" fillId="0" borderId="0" xfId="22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>
      <alignment horizontal="center" vertical="center"/>
    </xf>
    <xf numFmtId="0" fontId="9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8" fillId="0" borderId="14" xfId="21" applyBorder="1" applyAlignment="1" applyProtection="1">
      <alignment/>
      <protection locked="0"/>
    </xf>
    <xf numFmtId="0" fontId="8" fillId="0" borderId="14" xfId="21" applyBorder="1" applyAlignment="1" applyProtection="1">
      <alignment horizontal="right"/>
      <protection locked="0"/>
    </xf>
    <xf numFmtId="8" fontId="10" fillId="0" borderId="15" xfId="0" applyNumberFormat="1" applyFont="1" applyFill="1" applyBorder="1"/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44" fontId="9" fillId="0" borderId="19" xfId="2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Border="1"/>
    <xf numFmtId="0" fontId="0" fillId="0" borderId="11" xfId="0" applyBorder="1"/>
    <xf numFmtId="0" fontId="1" fillId="0" borderId="12" xfId="22" applyNumberFormat="1" applyFont="1" applyFill="1" applyBorder="1" applyAlignment="1">
      <alignment/>
    </xf>
    <xf numFmtId="0" fontId="17" fillId="0" borderId="3" xfId="22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5" fillId="0" borderId="20" xfId="0" applyFont="1" applyBorder="1"/>
    <xf numFmtId="0" fontId="5" fillId="0" borderId="12" xfId="0" applyFont="1" applyBorder="1"/>
    <xf numFmtId="2" fontId="5" fillId="0" borderId="3" xfId="0" applyNumberFormat="1" applyFont="1" applyBorder="1"/>
    <xf numFmtId="0" fontId="5" fillId="0" borderId="21" xfId="0" applyFont="1" applyFill="1" applyBorder="1" applyProtection="1">
      <protection locked="0"/>
    </xf>
    <xf numFmtId="2" fontId="5" fillId="0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9" fillId="0" borderId="22" xfId="0" applyFont="1" applyBorder="1" applyAlignment="1" applyProtection="1">
      <alignment horizontal="left"/>
      <protection locked="0"/>
    </xf>
    <xf numFmtId="44" fontId="9" fillId="0" borderId="12" xfId="20" applyFont="1" applyBorder="1" applyAlignment="1" applyProtection="1">
      <alignment horizontal="center"/>
      <protection locked="0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  <cellStyle name="Měna 2 2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workbookViewId="0" topLeftCell="A127">
      <selection activeCell="A147" sqref="A147"/>
    </sheetView>
  </sheetViews>
  <sheetFormatPr defaultColWidth="9.140625" defaultRowHeight="15"/>
  <cols>
    <col min="1" max="1" width="39.140625" style="0" customWidth="1"/>
    <col min="2" max="2" width="7.7109375" style="0" customWidth="1"/>
  </cols>
  <sheetData>
    <row r="1" spans="1:7" ht="31.5" thickBot="1">
      <c r="A1" s="86" t="s">
        <v>0</v>
      </c>
      <c r="B1" s="87"/>
      <c r="C1" s="87"/>
      <c r="D1" s="87"/>
      <c r="E1" s="87"/>
      <c r="F1" s="87"/>
      <c r="G1" s="12"/>
    </row>
    <row r="2" spans="1:7" ht="15">
      <c r="A2" s="62"/>
      <c r="B2" s="1"/>
      <c r="C2" s="1"/>
      <c r="D2" s="2"/>
      <c r="E2" s="3"/>
      <c r="F2" s="4"/>
      <c r="G2" s="12"/>
    </row>
    <row r="3" spans="1:7" ht="20.25">
      <c r="A3" s="88" t="s">
        <v>1</v>
      </c>
      <c r="B3" s="89"/>
      <c r="C3" s="89"/>
      <c r="D3" s="89"/>
      <c r="E3" s="89"/>
      <c r="F3" s="90"/>
      <c r="G3" s="12"/>
    </row>
    <row r="4" spans="1:8" ht="15.75" thickBot="1">
      <c r="A4" s="63"/>
      <c r="B4" s="6"/>
      <c r="C4" s="6"/>
      <c r="D4" s="7"/>
      <c r="E4" s="8"/>
      <c r="F4" s="64"/>
      <c r="G4" s="10"/>
      <c r="H4" s="10"/>
    </row>
    <row r="5" spans="1:8" ht="15.75" thickBot="1">
      <c r="A5" s="154"/>
      <c r="B5" s="155"/>
      <c r="C5" s="155"/>
      <c r="D5" s="156"/>
      <c r="E5" s="157"/>
      <c r="F5" s="158"/>
      <c r="G5" s="10"/>
      <c r="H5" s="10"/>
    </row>
    <row r="6" spans="1:8" ht="15">
      <c r="A6" s="65"/>
      <c r="B6" s="11"/>
      <c r="C6" s="163" t="s">
        <v>2</v>
      </c>
      <c r="D6" s="163" t="s">
        <v>3</v>
      </c>
      <c r="E6" s="163" t="s">
        <v>4</v>
      </c>
      <c r="F6" s="164" t="s">
        <v>5</v>
      </c>
      <c r="G6" s="10"/>
      <c r="H6" s="10"/>
    </row>
    <row r="7" spans="1:8" ht="15">
      <c r="A7" s="66" t="s">
        <v>6</v>
      </c>
      <c r="B7" s="12"/>
      <c r="C7" s="153"/>
      <c r="D7" s="153"/>
      <c r="E7" s="153"/>
      <c r="F7" s="165"/>
      <c r="G7" s="10"/>
      <c r="H7" s="10"/>
    </row>
    <row r="8" spans="1:8" ht="15">
      <c r="A8" s="67" t="s">
        <v>7</v>
      </c>
      <c r="B8" s="13"/>
      <c r="C8" s="14">
        <v>449.35</v>
      </c>
      <c r="D8" s="15" t="s">
        <v>8</v>
      </c>
      <c r="E8" s="16"/>
      <c r="F8" s="114"/>
      <c r="G8" s="10"/>
      <c r="H8" s="10"/>
    </row>
    <row r="9" spans="1:8" ht="15">
      <c r="A9" s="67" t="s">
        <v>9</v>
      </c>
      <c r="B9" s="13"/>
      <c r="C9" s="17" t="s">
        <v>10</v>
      </c>
      <c r="D9" s="15" t="s">
        <v>11</v>
      </c>
      <c r="E9" s="16"/>
      <c r="F9" s="115"/>
      <c r="G9" s="10"/>
      <c r="H9" s="10"/>
    </row>
    <row r="10" spans="1:8" ht="15">
      <c r="A10" s="67" t="s">
        <v>12</v>
      </c>
      <c r="B10" s="13"/>
      <c r="C10" s="14">
        <v>449.35</v>
      </c>
      <c r="D10" s="15" t="s">
        <v>8</v>
      </c>
      <c r="E10" s="16"/>
      <c r="F10" s="114"/>
      <c r="G10" s="10"/>
      <c r="H10" s="10"/>
    </row>
    <row r="11" spans="1:8" ht="15">
      <c r="A11" s="67" t="s">
        <v>13</v>
      </c>
      <c r="B11" s="13"/>
      <c r="C11" s="14">
        <f>450/100*20</f>
        <v>90</v>
      </c>
      <c r="D11" s="15" t="s">
        <v>8</v>
      </c>
      <c r="E11" s="16"/>
      <c r="F11" s="114"/>
      <c r="G11" s="10"/>
      <c r="H11" s="10"/>
    </row>
    <row r="12" spans="1:8" ht="15">
      <c r="A12" s="67" t="s">
        <v>14</v>
      </c>
      <c r="B12" s="13"/>
      <c r="C12" s="14">
        <v>449.35</v>
      </c>
      <c r="D12" s="15" t="s">
        <v>8</v>
      </c>
      <c r="E12" s="16"/>
      <c r="F12" s="114"/>
      <c r="G12" s="10"/>
      <c r="H12" s="10"/>
    </row>
    <row r="13" spans="1:8" ht="15">
      <c r="A13" s="68" t="s">
        <v>15</v>
      </c>
      <c r="B13" s="18"/>
      <c r="C13" s="19">
        <f>SUM(52.56+64.57+64.57+(2.5*5)+2.55+2.55+2+2)</f>
        <v>203.3</v>
      </c>
      <c r="D13" s="15" t="s">
        <v>11</v>
      </c>
      <c r="E13" s="16"/>
      <c r="F13" s="114"/>
      <c r="G13" s="10"/>
      <c r="H13" s="10"/>
    </row>
    <row r="14" spans="1:8" ht="15">
      <c r="A14" s="68" t="s">
        <v>16</v>
      </c>
      <c r="B14" s="18"/>
      <c r="C14" s="17">
        <f>SUM(1.82*0.75*0.45)+(1.82*0.75*0.45)+(1.26*1.2*0.45)+(1.35*1.05*0.45)+(0.45*0.45*1)</f>
        <v>2.7492750000000004</v>
      </c>
      <c r="D14" s="15" t="s">
        <v>17</v>
      </c>
      <c r="E14" s="16"/>
      <c r="F14" s="114"/>
      <c r="G14" s="10"/>
      <c r="H14" s="20"/>
    </row>
    <row r="15" spans="1:8" ht="15">
      <c r="A15" s="68" t="s">
        <v>18</v>
      </c>
      <c r="B15" s="18"/>
      <c r="C15" s="14">
        <v>25.77</v>
      </c>
      <c r="D15" s="15" t="s">
        <v>19</v>
      </c>
      <c r="E15" s="16"/>
      <c r="F15" s="114"/>
      <c r="G15" s="10"/>
      <c r="H15" s="10"/>
    </row>
    <row r="16" spans="1:8" ht="15">
      <c r="A16" s="68" t="s">
        <v>20</v>
      </c>
      <c r="B16" s="13"/>
      <c r="C16" s="14">
        <f>SUM(C10*0.008)</f>
        <v>3.5948</v>
      </c>
      <c r="D16" s="19" t="s">
        <v>19</v>
      </c>
      <c r="E16" s="16"/>
      <c r="F16" s="114"/>
      <c r="G16" s="10"/>
      <c r="H16" s="10"/>
    </row>
    <row r="17" spans="1:8" ht="15">
      <c r="A17" s="68" t="s">
        <v>21</v>
      </c>
      <c r="B17" s="13"/>
      <c r="C17" s="14">
        <f>C15-C16</f>
        <v>22.1752</v>
      </c>
      <c r="D17" s="19" t="s">
        <v>19</v>
      </c>
      <c r="E17" s="16"/>
      <c r="F17" s="114"/>
      <c r="G17" s="10"/>
      <c r="H17" s="10"/>
    </row>
    <row r="18" spans="1:8" ht="15">
      <c r="A18" s="68" t="s">
        <v>22</v>
      </c>
      <c r="B18" s="18"/>
      <c r="C18" s="17">
        <f>SUM(0.55*1.45)*1.1</f>
        <v>0.8772500000000001</v>
      </c>
      <c r="D18" s="15" t="s">
        <v>8</v>
      </c>
      <c r="E18" s="16"/>
      <c r="F18" s="114"/>
      <c r="G18" s="10"/>
      <c r="H18" s="21"/>
    </row>
    <row r="19" spans="1:8" ht="15">
      <c r="A19" s="68" t="s">
        <v>23</v>
      </c>
      <c r="B19" s="18"/>
      <c r="C19" s="17">
        <f>SUM(1.35*1.05*0.45)*1.1</f>
        <v>0.7016625000000002</v>
      </c>
      <c r="D19" s="15" t="s">
        <v>17</v>
      </c>
      <c r="E19" s="16"/>
      <c r="F19" s="114"/>
      <c r="G19" s="10"/>
      <c r="H19" s="20"/>
    </row>
    <row r="20" spans="1:8" ht="15">
      <c r="A20" s="69" t="s">
        <v>24</v>
      </c>
      <c r="B20" s="22"/>
      <c r="C20" s="23">
        <v>1</v>
      </c>
      <c r="D20" s="15" t="s">
        <v>25</v>
      </c>
      <c r="E20" s="24"/>
      <c r="F20" s="114"/>
      <c r="G20" s="10"/>
      <c r="H20" s="10"/>
    </row>
    <row r="21" spans="1:8" ht="15">
      <c r="A21" s="69" t="s">
        <v>26</v>
      </c>
      <c r="B21" s="22"/>
      <c r="C21" s="23">
        <v>449.35</v>
      </c>
      <c r="D21" s="15" t="s">
        <v>8</v>
      </c>
      <c r="E21" s="24"/>
      <c r="F21" s="116"/>
      <c r="G21" s="10"/>
      <c r="H21" s="10"/>
    </row>
    <row r="22" spans="1:8" ht="15">
      <c r="A22" s="69" t="s">
        <v>27</v>
      </c>
      <c r="B22" s="22"/>
      <c r="C22" s="23">
        <v>1</v>
      </c>
      <c r="D22" s="15" t="s">
        <v>25</v>
      </c>
      <c r="E22" s="24"/>
      <c r="F22" s="116"/>
      <c r="G22" s="10"/>
      <c r="H22" s="10"/>
    </row>
    <row r="23" spans="1:8" ht="15.75" thickBot="1">
      <c r="A23" s="68" t="s">
        <v>28</v>
      </c>
      <c r="B23" s="13"/>
      <c r="C23" s="14">
        <v>1</v>
      </c>
      <c r="D23" s="15" t="s">
        <v>25</v>
      </c>
      <c r="E23" s="16"/>
      <c r="F23" s="116"/>
      <c r="G23" s="10"/>
      <c r="H23" s="10"/>
    </row>
    <row r="24" spans="1:8" ht="15.75" thickBot="1">
      <c r="A24" s="70" t="s">
        <v>29</v>
      </c>
      <c r="B24" s="10"/>
      <c r="C24" s="26"/>
      <c r="D24" s="27"/>
      <c r="E24" s="28"/>
      <c r="F24" s="29"/>
      <c r="G24" s="61"/>
      <c r="H24" s="30"/>
    </row>
    <row r="25" spans="1:8" ht="15">
      <c r="A25" s="71"/>
      <c r="B25" s="25"/>
      <c r="C25" s="32"/>
      <c r="D25" s="33"/>
      <c r="E25" s="34"/>
      <c r="F25" s="72"/>
      <c r="G25" s="61"/>
      <c r="H25" s="35"/>
    </row>
    <row r="26" spans="1:8" ht="15">
      <c r="A26" s="73" t="s">
        <v>30</v>
      </c>
      <c r="B26" s="12"/>
      <c r="C26" s="12"/>
      <c r="D26" s="12"/>
      <c r="E26" s="12"/>
      <c r="F26" s="5"/>
      <c r="G26" s="61"/>
      <c r="H26" s="35"/>
    </row>
    <row r="27" spans="1:8" ht="15">
      <c r="A27" s="74" t="s">
        <v>31</v>
      </c>
      <c r="B27" s="18"/>
      <c r="C27" s="17">
        <f>450/100*20</f>
        <v>90</v>
      </c>
      <c r="D27" s="15" t="s">
        <v>8</v>
      </c>
      <c r="E27" s="36"/>
      <c r="F27" s="115"/>
      <c r="G27" s="61"/>
      <c r="H27" s="35"/>
    </row>
    <row r="28" spans="1:8" ht="15">
      <c r="A28" s="74" t="s">
        <v>32</v>
      </c>
      <c r="B28" s="18"/>
      <c r="C28" s="17" t="s">
        <v>10</v>
      </c>
      <c r="D28" s="15" t="s">
        <v>17</v>
      </c>
      <c r="E28" s="37"/>
      <c r="F28" s="115"/>
      <c r="G28" s="61"/>
      <c r="H28" s="20"/>
    </row>
    <row r="29" spans="1:8" ht="15">
      <c r="A29" s="74" t="s">
        <v>33</v>
      </c>
      <c r="B29" s="18"/>
      <c r="C29" s="17" t="s">
        <v>10</v>
      </c>
      <c r="D29" s="15" t="s">
        <v>17</v>
      </c>
      <c r="E29" s="37"/>
      <c r="F29" s="115"/>
      <c r="G29" s="61"/>
      <c r="H29" s="20"/>
    </row>
    <row r="30" spans="1:8" ht="15">
      <c r="A30" s="74" t="s">
        <v>34</v>
      </c>
      <c r="B30" s="18"/>
      <c r="C30" s="17">
        <v>1</v>
      </c>
      <c r="D30" s="15" t="s">
        <v>25</v>
      </c>
      <c r="E30" s="36"/>
      <c r="F30" s="115"/>
      <c r="G30" s="61"/>
      <c r="H30" s="30"/>
    </row>
    <row r="31" spans="1:8" ht="15.75" thickBot="1">
      <c r="A31" s="74" t="s">
        <v>35</v>
      </c>
      <c r="B31" s="18"/>
      <c r="C31" s="38">
        <v>1.5</v>
      </c>
      <c r="D31" s="39" t="s">
        <v>36</v>
      </c>
      <c r="E31" s="37"/>
      <c r="F31" s="115"/>
      <c r="G31" s="61"/>
      <c r="H31" s="30"/>
    </row>
    <row r="32" spans="1:8" ht="15.75" thickBot="1">
      <c r="A32" s="75" t="s">
        <v>29</v>
      </c>
      <c r="B32" s="12"/>
      <c r="C32" s="12"/>
      <c r="D32" s="12"/>
      <c r="E32" s="12"/>
      <c r="F32" s="125"/>
      <c r="G32" s="61"/>
      <c r="H32" s="35"/>
    </row>
    <row r="33" spans="1:8" ht="15">
      <c r="A33" s="76"/>
      <c r="B33" s="10"/>
      <c r="C33" s="10"/>
      <c r="D33" s="10"/>
      <c r="E33" s="10"/>
      <c r="F33" s="126"/>
      <c r="G33" s="61"/>
      <c r="H33" s="35"/>
    </row>
    <row r="34" spans="1:8" ht="15">
      <c r="A34" s="73" t="s">
        <v>37</v>
      </c>
      <c r="B34" s="12"/>
      <c r="C34" s="12"/>
      <c r="D34" s="12"/>
      <c r="E34" s="12"/>
      <c r="F34" s="127"/>
      <c r="G34" s="61"/>
      <c r="H34" s="35"/>
    </row>
    <row r="35" spans="1:8" ht="15">
      <c r="A35" s="77" t="s">
        <v>38</v>
      </c>
      <c r="B35" s="41"/>
      <c r="C35" s="42">
        <v>516.75</v>
      </c>
      <c r="D35" s="43" t="s">
        <v>8</v>
      </c>
      <c r="E35" s="44"/>
      <c r="F35" s="115"/>
      <c r="G35" s="61"/>
      <c r="H35" s="35"/>
    </row>
    <row r="36" spans="1:8" ht="15">
      <c r="A36" s="78" t="s">
        <v>39</v>
      </c>
      <c r="B36" s="45"/>
      <c r="C36" s="42">
        <v>516.75</v>
      </c>
      <c r="D36" s="43" t="s">
        <v>8</v>
      </c>
      <c r="E36" s="46"/>
      <c r="F36" s="115"/>
      <c r="G36" s="61"/>
      <c r="H36" s="35"/>
    </row>
    <row r="37" spans="1:8" ht="15">
      <c r="A37" s="79" t="s">
        <v>40</v>
      </c>
      <c r="B37" s="18"/>
      <c r="C37" s="47">
        <v>1</v>
      </c>
      <c r="D37" s="48" t="s">
        <v>25</v>
      </c>
      <c r="E37" s="36"/>
      <c r="F37" s="115"/>
      <c r="G37" s="61"/>
      <c r="H37" s="35"/>
    </row>
    <row r="38" spans="1:8" ht="15">
      <c r="A38" s="78" t="s">
        <v>41</v>
      </c>
      <c r="B38" s="45"/>
      <c r="C38" s="47">
        <v>449.35</v>
      </c>
      <c r="D38" s="43" t="s">
        <v>8</v>
      </c>
      <c r="E38" s="46"/>
      <c r="F38" s="128"/>
      <c r="G38" s="61"/>
      <c r="H38" s="35"/>
    </row>
    <row r="39" spans="1:8" ht="15">
      <c r="A39" s="74" t="s">
        <v>42</v>
      </c>
      <c r="B39" s="18"/>
      <c r="C39" s="47">
        <v>21.54</v>
      </c>
      <c r="D39" s="43" t="s">
        <v>11</v>
      </c>
      <c r="E39" s="36"/>
      <c r="F39" s="115"/>
      <c r="G39" s="61"/>
      <c r="H39" s="35"/>
    </row>
    <row r="40" spans="1:8" ht="15">
      <c r="A40" s="74" t="s">
        <v>43</v>
      </c>
      <c r="B40" s="18"/>
      <c r="C40" s="47">
        <v>23.81</v>
      </c>
      <c r="D40" s="43" t="s">
        <v>11</v>
      </c>
      <c r="E40" s="36"/>
      <c r="F40" s="115"/>
      <c r="G40" s="61"/>
      <c r="H40" s="35"/>
    </row>
    <row r="41" spans="1:8" ht="15">
      <c r="A41" s="74" t="s">
        <v>44</v>
      </c>
      <c r="B41" s="18"/>
      <c r="C41" s="48">
        <v>1</v>
      </c>
      <c r="D41" s="43" t="s">
        <v>45</v>
      </c>
      <c r="E41" s="36"/>
      <c r="F41" s="115"/>
      <c r="G41" s="10"/>
      <c r="H41" s="49"/>
    </row>
    <row r="42" spans="1:8" ht="15">
      <c r="A42" s="74" t="s">
        <v>46</v>
      </c>
      <c r="B42" s="18"/>
      <c r="C42" s="48">
        <v>1</v>
      </c>
      <c r="D42" s="43" t="s">
        <v>45</v>
      </c>
      <c r="E42" s="36"/>
      <c r="F42" s="115"/>
      <c r="G42" s="10"/>
      <c r="H42" s="35"/>
    </row>
    <row r="43" spans="1:8" ht="15">
      <c r="A43" s="74" t="s">
        <v>47</v>
      </c>
      <c r="B43" s="18"/>
      <c r="C43" s="48">
        <v>5</v>
      </c>
      <c r="D43" s="43" t="s">
        <v>45</v>
      </c>
      <c r="E43" s="36"/>
      <c r="F43" s="115"/>
      <c r="G43" s="10"/>
      <c r="H43" s="35"/>
    </row>
    <row r="44" spans="1:8" ht="15">
      <c r="A44" s="74" t="s">
        <v>48</v>
      </c>
      <c r="B44" s="18"/>
      <c r="C44" s="48">
        <v>5</v>
      </c>
      <c r="D44" s="43" t="s">
        <v>45</v>
      </c>
      <c r="E44" s="36"/>
      <c r="F44" s="115"/>
      <c r="G44" s="10"/>
      <c r="H44" s="35"/>
    </row>
    <row r="45" spans="1:8" ht="15">
      <c r="A45" s="74" t="s">
        <v>49</v>
      </c>
      <c r="B45" s="18"/>
      <c r="C45" s="48">
        <v>5</v>
      </c>
      <c r="D45" s="43" t="s">
        <v>45</v>
      </c>
      <c r="E45" s="36"/>
      <c r="F45" s="115"/>
      <c r="G45" s="10"/>
      <c r="H45" s="10"/>
    </row>
    <row r="46" spans="1:8" ht="15.75" thickBot="1">
      <c r="A46" s="74" t="s">
        <v>35</v>
      </c>
      <c r="B46" s="18"/>
      <c r="C46" s="38">
        <v>2</v>
      </c>
      <c r="D46" s="39" t="s">
        <v>36</v>
      </c>
      <c r="E46" s="37"/>
      <c r="F46" s="115"/>
      <c r="G46" s="10"/>
      <c r="H46" s="10"/>
    </row>
    <row r="47" spans="1:8" ht="15.75" thickBot="1">
      <c r="A47" s="75" t="s">
        <v>29</v>
      </c>
      <c r="B47" s="12"/>
      <c r="C47" s="12"/>
      <c r="D47" s="12"/>
      <c r="E47" s="12"/>
      <c r="F47" s="40"/>
      <c r="G47" s="10"/>
      <c r="H47" s="10"/>
    </row>
    <row r="48" spans="1:8" ht="15">
      <c r="A48" s="76"/>
      <c r="B48" s="10"/>
      <c r="C48" s="10"/>
      <c r="D48" s="10"/>
      <c r="E48" s="10"/>
      <c r="F48" s="9"/>
      <c r="G48" s="10"/>
      <c r="H48" s="35"/>
    </row>
    <row r="49" spans="1:8" ht="15">
      <c r="A49" s="80" t="s">
        <v>50</v>
      </c>
      <c r="B49" s="10"/>
      <c r="C49" s="10"/>
      <c r="D49" s="10"/>
      <c r="E49" s="10"/>
      <c r="F49" s="9"/>
      <c r="G49" s="10"/>
      <c r="H49" s="35"/>
    </row>
    <row r="50" spans="1:8" ht="15">
      <c r="A50" s="81" t="s">
        <v>51</v>
      </c>
      <c r="B50" s="50"/>
      <c r="C50" s="19">
        <v>70</v>
      </c>
      <c r="D50" s="19" t="s">
        <v>11</v>
      </c>
      <c r="E50" s="16"/>
      <c r="F50" s="129"/>
      <c r="G50" s="10"/>
      <c r="H50" s="35"/>
    </row>
    <row r="51" spans="1:8" ht="15">
      <c r="A51" s="82" t="s">
        <v>52</v>
      </c>
      <c r="B51" s="50"/>
      <c r="C51" s="19">
        <v>72</v>
      </c>
      <c r="D51" s="51" t="s">
        <v>45</v>
      </c>
      <c r="E51" s="16"/>
      <c r="F51" s="129"/>
      <c r="G51" s="10"/>
      <c r="H51" s="35"/>
    </row>
    <row r="52" spans="1:8" ht="15">
      <c r="A52" s="81" t="s">
        <v>53</v>
      </c>
      <c r="B52" s="50"/>
      <c r="C52" s="19">
        <v>2</v>
      </c>
      <c r="D52" s="51" t="s">
        <v>45</v>
      </c>
      <c r="E52" s="16"/>
      <c r="F52" s="129"/>
      <c r="G52" s="10"/>
      <c r="H52" s="30"/>
    </row>
    <row r="53" spans="1:8" ht="15">
      <c r="A53" s="81" t="s">
        <v>54</v>
      </c>
      <c r="B53" s="50"/>
      <c r="C53" s="51">
        <v>2</v>
      </c>
      <c r="D53" s="52" t="s">
        <v>45</v>
      </c>
      <c r="E53" s="16"/>
      <c r="F53" s="129"/>
      <c r="G53" s="10"/>
      <c r="H53" s="30"/>
    </row>
    <row r="54" spans="1:8" ht="15">
      <c r="A54" s="81" t="s">
        <v>55</v>
      </c>
      <c r="B54" s="50"/>
      <c r="C54" s="19">
        <v>2</v>
      </c>
      <c r="D54" s="51" t="s">
        <v>45</v>
      </c>
      <c r="E54" s="16"/>
      <c r="F54" s="129"/>
      <c r="G54" s="10"/>
      <c r="H54" s="30"/>
    </row>
    <row r="55" spans="1:8" ht="15">
      <c r="A55" s="81" t="s">
        <v>56</v>
      </c>
      <c r="B55" s="50"/>
      <c r="C55" s="51">
        <f>C50</f>
        <v>70</v>
      </c>
      <c r="D55" s="52" t="s">
        <v>11</v>
      </c>
      <c r="E55" s="16"/>
      <c r="F55" s="129"/>
      <c r="G55" s="10"/>
      <c r="H55" s="30"/>
    </row>
    <row r="56" spans="1:8" ht="15">
      <c r="A56" s="81" t="s">
        <v>57</v>
      </c>
      <c r="B56" s="50"/>
      <c r="C56" s="19">
        <v>6</v>
      </c>
      <c r="D56" s="52" t="s">
        <v>45</v>
      </c>
      <c r="E56" s="16"/>
      <c r="F56" s="129"/>
      <c r="G56" s="10"/>
      <c r="H56" s="35"/>
    </row>
    <row r="57" spans="1:8" ht="15">
      <c r="A57" s="81" t="s">
        <v>58</v>
      </c>
      <c r="B57" s="50"/>
      <c r="C57" s="19">
        <v>19</v>
      </c>
      <c r="D57" s="52" t="s">
        <v>11</v>
      </c>
      <c r="E57" s="16"/>
      <c r="F57" s="129"/>
      <c r="G57" s="10"/>
      <c r="H57" s="35"/>
    </row>
    <row r="58" spans="1:7" ht="15">
      <c r="A58" s="81" t="s">
        <v>59</v>
      </c>
      <c r="B58" s="50"/>
      <c r="C58" s="51">
        <v>8</v>
      </c>
      <c r="D58" s="52" t="s">
        <v>45</v>
      </c>
      <c r="E58" s="16"/>
      <c r="F58" s="129"/>
      <c r="G58" s="10"/>
    </row>
    <row r="59" spans="1:7" ht="15">
      <c r="A59" s="81" t="s">
        <v>60</v>
      </c>
      <c r="B59" s="50"/>
      <c r="C59" s="19">
        <f>C57</f>
        <v>19</v>
      </c>
      <c r="D59" s="52" t="s">
        <v>11</v>
      </c>
      <c r="E59" s="16"/>
      <c r="F59" s="129"/>
      <c r="G59" s="10"/>
    </row>
    <row r="60" spans="1:8" ht="15">
      <c r="A60" s="83" t="s">
        <v>61</v>
      </c>
      <c r="B60" s="53" t="s">
        <v>62</v>
      </c>
      <c r="C60" s="19">
        <f>C50</f>
        <v>70</v>
      </c>
      <c r="D60" s="19" t="s">
        <v>11</v>
      </c>
      <c r="E60" s="16"/>
      <c r="F60" s="129"/>
      <c r="G60" s="10"/>
      <c r="H60" s="10"/>
    </row>
    <row r="61" spans="1:8" ht="15">
      <c r="A61" s="83" t="s">
        <v>63</v>
      </c>
      <c r="B61" s="53" t="s">
        <v>64</v>
      </c>
      <c r="C61" s="19">
        <f>C60</f>
        <v>70</v>
      </c>
      <c r="D61" s="19" t="s">
        <v>11</v>
      </c>
      <c r="E61" s="16"/>
      <c r="F61" s="129"/>
      <c r="G61" s="10"/>
      <c r="H61" s="10"/>
    </row>
    <row r="62" spans="1:8" ht="15">
      <c r="A62" s="83" t="s">
        <v>65</v>
      </c>
      <c r="B62" s="53" t="s">
        <v>66</v>
      </c>
      <c r="C62" s="19">
        <v>15</v>
      </c>
      <c r="D62" s="52" t="s">
        <v>11</v>
      </c>
      <c r="E62" s="16"/>
      <c r="F62" s="129"/>
      <c r="G62" s="10"/>
      <c r="H62" s="10"/>
    </row>
    <row r="63" spans="1:8" ht="15">
      <c r="A63" s="81" t="s">
        <v>67</v>
      </c>
      <c r="B63" s="50" t="s">
        <v>68</v>
      </c>
      <c r="C63" s="19">
        <f>C62</f>
        <v>15</v>
      </c>
      <c r="D63" s="52" t="s">
        <v>11</v>
      </c>
      <c r="E63" s="16"/>
      <c r="F63" s="129"/>
      <c r="G63" s="10"/>
      <c r="H63" s="10"/>
    </row>
    <row r="64" spans="1:8" ht="15">
      <c r="A64" s="83" t="s">
        <v>69</v>
      </c>
      <c r="B64" s="53" t="s">
        <v>70</v>
      </c>
      <c r="C64" s="19">
        <v>60</v>
      </c>
      <c r="D64" s="52" t="s">
        <v>11</v>
      </c>
      <c r="E64" s="16"/>
      <c r="F64" s="129"/>
      <c r="G64" s="10"/>
      <c r="H64" s="10"/>
    </row>
    <row r="65" spans="1:8" ht="15">
      <c r="A65" s="83" t="s">
        <v>71</v>
      </c>
      <c r="B65" s="53" t="s">
        <v>66</v>
      </c>
      <c r="C65" s="19">
        <v>10</v>
      </c>
      <c r="D65" s="52" t="s">
        <v>11</v>
      </c>
      <c r="E65" s="16"/>
      <c r="F65" s="129"/>
      <c r="G65" s="10"/>
      <c r="H65" s="10"/>
    </row>
    <row r="66" spans="1:8" ht="15">
      <c r="A66" s="83" t="s">
        <v>72</v>
      </c>
      <c r="B66" s="53" t="s">
        <v>70</v>
      </c>
      <c r="C66" s="19">
        <v>11</v>
      </c>
      <c r="D66" s="52" t="s">
        <v>11</v>
      </c>
      <c r="E66" s="16"/>
      <c r="F66" s="129"/>
      <c r="G66" s="10"/>
      <c r="H66" s="10"/>
    </row>
    <row r="67" spans="1:8" ht="15">
      <c r="A67" s="83" t="s">
        <v>73</v>
      </c>
      <c r="B67" s="53" t="s">
        <v>74</v>
      </c>
      <c r="C67" s="19">
        <v>15</v>
      </c>
      <c r="D67" s="52" t="s">
        <v>11</v>
      </c>
      <c r="E67" s="16"/>
      <c r="F67" s="129"/>
      <c r="G67" s="10"/>
      <c r="H67" s="10"/>
    </row>
    <row r="68" spans="1:8" ht="15">
      <c r="A68" s="81" t="s">
        <v>75</v>
      </c>
      <c r="B68" s="53" t="s">
        <v>76</v>
      </c>
      <c r="C68" s="19">
        <v>8</v>
      </c>
      <c r="D68" s="43" t="s">
        <v>11</v>
      </c>
      <c r="E68" s="16"/>
      <c r="F68" s="129"/>
      <c r="G68" s="10"/>
      <c r="H68" s="10"/>
    </row>
    <row r="69" spans="1:8" ht="15">
      <c r="A69" s="81" t="s">
        <v>77</v>
      </c>
      <c r="B69" s="50" t="s">
        <v>70</v>
      </c>
      <c r="C69" s="19">
        <v>26</v>
      </c>
      <c r="D69" s="43" t="s">
        <v>11</v>
      </c>
      <c r="E69" s="16"/>
      <c r="F69" s="129"/>
      <c r="G69" s="10"/>
      <c r="H69" s="10"/>
    </row>
    <row r="70" spans="1:8" ht="15">
      <c r="A70" s="81" t="s">
        <v>78</v>
      </c>
      <c r="B70" s="53" t="s">
        <v>64</v>
      </c>
      <c r="C70" s="19">
        <f>C69*2</f>
        <v>52</v>
      </c>
      <c r="D70" s="43" t="s">
        <v>11</v>
      </c>
      <c r="E70" s="16"/>
      <c r="F70" s="129"/>
      <c r="G70" s="10"/>
      <c r="H70" s="10"/>
    </row>
    <row r="71" spans="1:8" ht="15">
      <c r="A71" s="81" t="s">
        <v>79</v>
      </c>
      <c r="B71" s="50" t="s">
        <v>70</v>
      </c>
      <c r="C71" s="19">
        <v>15</v>
      </c>
      <c r="D71" s="43" t="s">
        <v>11</v>
      </c>
      <c r="E71" s="16"/>
      <c r="F71" s="129"/>
      <c r="G71" s="10"/>
      <c r="H71" s="35"/>
    </row>
    <row r="72" spans="1:8" ht="15">
      <c r="A72" s="81" t="s">
        <v>78</v>
      </c>
      <c r="B72" s="53" t="s">
        <v>64</v>
      </c>
      <c r="C72" s="19">
        <v>30</v>
      </c>
      <c r="D72" s="43" t="s">
        <v>11</v>
      </c>
      <c r="E72" s="16"/>
      <c r="F72" s="129"/>
      <c r="G72" s="10"/>
      <c r="H72" s="35"/>
    </row>
    <row r="73" spans="1:8" ht="15">
      <c r="A73" s="81" t="s">
        <v>80</v>
      </c>
      <c r="B73" s="50"/>
      <c r="C73" s="19">
        <f>C69*0.3</f>
        <v>7.8</v>
      </c>
      <c r="D73" s="43" t="s">
        <v>8</v>
      </c>
      <c r="E73" s="16"/>
      <c r="F73" s="129"/>
      <c r="G73" s="10"/>
      <c r="H73" s="35"/>
    </row>
    <row r="74" spans="1:8" ht="15">
      <c r="A74" s="81" t="s">
        <v>81</v>
      </c>
      <c r="B74" s="50"/>
      <c r="C74" s="19">
        <f>C73/100*20</f>
        <v>1.56</v>
      </c>
      <c r="D74" s="43" t="s">
        <v>8</v>
      </c>
      <c r="E74" s="16"/>
      <c r="F74" s="129"/>
      <c r="G74" s="10"/>
      <c r="H74" s="10"/>
    </row>
    <row r="75" spans="1:8" ht="15">
      <c r="A75" s="81" t="s">
        <v>82</v>
      </c>
      <c r="B75" s="50"/>
      <c r="C75" s="19">
        <f>C73</f>
        <v>7.8</v>
      </c>
      <c r="D75" s="43" t="s">
        <v>11</v>
      </c>
      <c r="E75" s="16"/>
      <c r="F75" s="129"/>
      <c r="G75" s="10"/>
      <c r="H75" s="35"/>
    </row>
    <row r="76" spans="1:8" ht="15.75" thickBot="1">
      <c r="A76" s="68" t="s">
        <v>35</v>
      </c>
      <c r="B76" s="18"/>
      <c r="C76" s="54">
        <v>2</v>
      </c>
      <c r="D76" s="54" t="s">
        <v>36</v>
      </c>
      <c r="E76" s="55"/>
      <c r="F76" s="130"/>
      <c r="G76" s="10"/>
      <c r="H76" s="35"/>
    </row>
    <row r="77" spans="1:8" ht="15.75" thickBot="1">
      <c r="A77" s="71" t="s">
        <v>29</v>
      </c>
      <c r="B77" s="10"/>
      <c r="C77" s="10"/>
      <c r="D77" s="10"/>
      <c r="E77" s="10"/>
      <c r="F77" s="131"/>
      <c r="G77" s="10"/>
      <c r="H77" s="35"/>
    </row>
    <row r="78" spans="1:8" ht="15">
      <c r="A78" s="76"/>
      <c r="B78" s="10"/>
      <c r="C78" s="10"/>
      <c r="D78" s="10"/>
      <c r="E78" s="10"/>
      <c r="F78" s="9"/>
      <c r="G78" s="10"/>
      <c r="H78" s="35"/>
    </row>
    <row r="79" spans="1:8" ht="15">
      <c r="A79" s="73" t="s">
        <v>83</v>
      </c>
      <c r="B79" s="12"/>
      <c r="C79" s="12"/>
      <c r="D79" s="12"/>
      <c r="E79" s="12"/>
      <c r="F79" s="5"/>
      <c r="G79" s="10"/>
      <c r="H79" s="35"/>
    </row>
    <row r="80" spans="1:8" ht="15">
      <c r="A80" s="77" t="s">
        <v>84</v>
      </c>
      <c r="B80" s="41"/>
      <c r="C80" s="56">
        <v>9</v>
      </c>
      <c r="D80" s="43" t="s">
        <v>45</v>
      </c>
      <c r="E80" s="44"/>
      <c r="F80" s="115"/>
      <c r="G80" s="10"/>
      <c r="H80" s="35"/>
    </row>
    <row r="81" spans="1:8" ht="15">
      <c r="A81" s="78" t="s">
        <v>85</v>
      </c>
      <c r="B81" s="45"/>
      <c r="C81" s="56">
        <v>9</v>
      </c>
      <c r="D81" s="43" t="s">
        <v>45</v>
      </c>
      <c r="E81" s="46"/>
      <c r="F81" s="115"/>
      <c r="G81" s="10"/>
      <c r="H81" s="35"/>
    </row>
    <row r="82" spans="1:8" ht="15">
      <c r="A82" s="78" t="s">
        <v>86</v>
      </c>
      <c r="B82" s="45"/>
      <c r="C82" s="56">
        <v>9</v>
      </c>
      <c r="D82" s="43" t="s">
        <v>45</v>
      </c>
      <c r="E82" s="46"/>
      <c r="F82" s="115"/>
      <c r="G82" s="10"/>
      <c r="H82" s="35"/>
    </row>
    <row r="83" spans="1:8" ht="15">
      <c r="A83" s="78" t="s">
        <v>87</v>
      </c>
      <c r="B83" s="45"/>
      <c r="C83" s="17">
        <v>9</v>
      </c>
      <c r="D83" s="43" t="s">
        <v>45</v>
      </c>
      <c r="E83" s="46"/>
      <c r="F83" s="128"/>
      <c r="G83" s="10"/>
      <c r="H83" s="35"/>
    </row>
    <row r="84" spans="1:8" ht="15">
      <c r="A84" s="74" t="s">
        <v>88</v>
      </c>
      <c r="B84" s="18"/>
      <c r="C84" s="17">
        <v>9</v>
      </c>
      <c r="D84" s="43" t="s">
        <v>45</v>
      </c>
      <c r="E84" s="36"/>
      <c r="F84" s="115"/>
      <c r="G84" s="10"/>
      <c r="H84" s="35"/>
    </row>
    <row r="85" spans="1:8" ht="15">
      <c r="A85" s="78" t="s">
        <v>89</v>
      </c>
      <c r="B85" s="45"/>
      <c r="C85" s="17">
        <v>1</v>
      </c>
      <c r="D85" s="43" t="s">
        <v>45</v>
      </c>
      <c r="E85" s="46"/>
      <c r="F85" s="128"/>
      <c r="G85" s="10"/>
      <c r="H85" s="35"/>
    </row>
    <row r="86" spans="1:8" ht="15">
      <c r="A86" s="78" t="s">
        <v>90</v>
      </c>
      <c r="B86" s="45"/>
      <c r="C86" s="17">
        <v>1</v>
      </c>
      <c r="D86" s="43" t="s">
        <v>45</v>
      </c>
      <c r="E86" s="46"/>
      <c r="F86" s="128"/>
      <c r="G86" s="10"/>
      <c r="H86" s="35"/>
    </row>
    <row r="87" spans="1:8" ht="15">
      <c r="A87" s="74" t="s">
        <v>88</v>
      </c>
      <c r="B87" s="18"/>
      <c r="C87" s="48">
        <v>3</v>
      </c>
      <c r="D87" s="43" t="s">
        <v>45</v>
      </c>
      <c r="E87" s="36"/>
      <c r="F87" s="115"/>
      <c r="G87" s="10"/>
      <c r="H87" s="35"/>
    </row>
    <row r="88" spans="1:8" ht="15.75" thickBot="1">
      <c r="A88" s="74" t="s">
        <v>35</v>
      </c>
      <c r="B88" s="18"/>
      <c r="C88" s="38">
        <v>2</v>
      </c>
      <c r="D88" s="39" t="s">
        <v>36</v>
      </c>
      <c r="E88" s="37"/>
      <c r="F88" s="115"/>
      <c r="G88" s="10"/>
      <c r="H88" s="35"/>
    </row>
    <row r="89" spans="1:8" ht="15.75" thickBot="1">
      <c r="A89" s="75" t="s">
        <v>29</v>
      </c>
      <c r="B89" s="12"/>
      <c r="C89" s="12"/>
      <c r="D89" s="12"/>
      <c r="E89" s="12"/>
      <c r="F89" s="125"/>
      <c r="G89" s="10"/>
      <c r="H89" s="35"/>
    </row>
    <row r="90" spans="1:8" ht="15">
      <c r="A90" s="76"/>
      <c r="B90" s="10"/>
      <c r="C90" s="10"/>
      <c r="D90" s="10"/>
      <c r="E90" s="10"/>
      <c r="F90" s="9"/>
      <c r="G90" s="10"/>
      <c r="H90" s="35"/>
    </row>
    <row r="91" spans="1:8" ht="15">
      <c r="A91" s="80" t="s">
        <v>91</v>
      </c>
      <c r="B91" s="10"/>
      <c r="C91" s="10"/>
      <c r="D91" s="10"/>
      <c r="E91" s="10"/>
      <c r="F91" s="9"/>
      <c r="G91" s="10"/>
      <c r="H91" s="35"/>
    </row>
    <row r="92" spans="1:8" ht="15">
      <c r="A92" s="81" t="s">
        <v>92</v>
      </c>
      <c r="B92" s="50"/>
      <c r="C92" s="19">
        <v>1</v>
      </c>
      <c r="D92" s="51" t="s">
        <v>25</v>
      </c>
      <c r="E92" s="16"/>
      <c r="F92" s="129"/>
      <c r="G92" s="10"/>
      <c r="H92" s="35"/>
    </row>
    <row r="93" spans="1:8" ht="15.75" thickBot="1">
      <c r="A93" s="74" t="s">
        <v>35</v>
      </c>
      <c r="B93" s="18"/>
      <c r="C93" s="38">
        <v>2</v>
      </c>
      <c r="D93" s="39" t="s">
        <v>36</v>
      </c>
      <c r="E93" s="37"/>
      <c r="F93" s="115"/>
      <c r="G93" s="10"/>
      <c r="H93" s="10"/>
    </row>
    <row r="94" spans="1:8" ht="15.75" thickBot="1">
      <c r="A94" s="75" t="s">
        <v>29</v>
      </c>
      <c r="B94" s="12"/>
      <c r="C94" s="12"/>
      <c r="D94" s="12"/>
      <c r="E94" s="12"/>
      <c r="F94" s="132"/>
      <c r="G94" s="10"/>
      <c r="H94" s="10"/>
    </row>
    <row r="95" spans="1:8" ht="15">
      <c r="A95" s="76"/>
      <c r="B95" s="10"/>
      <c r="C95" s="10"/>
      <c r="D95" s="10"/>
      <c r="E95" s="10"/>
      <c r="F95" s="126"/>
      <c r="G95" s="10"/>
      <c r="H95" s="10"/>
    </row>
    <row r="96" spans="1:8" ht="15">
      <c r="A96" s="84" t="s">
        <v>93</v>
      </c>
      <c r="B96" s="10"/>
      <c r="C96" s="10"/>
      <c r="D96" s="10"/>
      <c r="E96" s="10"/>
      <c r="F96" s="126"/>
      <c r="G96" s="10"/>
      <c r="H96" s="10"/>
    </row>
    <row r="97" spans="1:8" ht="15">
      <c r="A97" s="79" t="s">
        <v>94</v>
      </c>
      <c r="B97" s="18"/>
      <c r="C97" s="18"/>
      <c r="D97" s="18"/>
      <c r="E97" s="57"/>
      <c r="F97" s="133"/>
      <c r="G97" s="10"/>
      <c r="H97" s="10"/>
    </row>
    <row r="98" spans="1:8" ht="15">
      <c r="A98" s="79" t="s">
        <v>95</v>
      </c>
      <c r="B98" s="18"/>
      <c r="C98" s="18"/>
      <c r="D98" s="18"/>
      <c r="E98" s="57"/>
      <c r="F98" s="133"/>
      <c r="G98" s="10"/>
      <c r="H98" s="35"/>
    </row>
    <row r="99" spans="1:8" ht="15">
      <c r="A99" s="79" t="s">
        <v>96</v>
      </c>
      <c r="B99" s="18"/>
      <c r="C99" s="18"/>
      <c r="D99" s="18"/>
      <c r="E99" s="57"/>
      <c r="F99" s="133"/>
      <c r="G99" s="10"/>
      <c r="H99" s="10"/>
    </row>
    <row r="100" spans="1:8" ht="15.75" thickBot="1">
      <c r="A100" s="79" t="s">
        <v>97</v>
      </c>
      <c r="B100" s="18"/>
      <c r="C100" s="18"/>
      <c r="D100" s="18"/>
      <c r="E100" s="57"/>
      <c r="F100" s="133"/>
      <c r="G100" s="10"/>
      <c r="H100" s="10"/>
    </row>
    <row r="101" spans="1:8" ht="15.75" thickBot="1">
      <c r="A101" s="85" t="s">
        <v>29</v>
      </c>
      <c r="B101" s="58"/>
      <c r="C101" s="59"/>
      <c r="D101" s="59"/>
      <c r="E101" s="60"/>
      <c r="F101" s="123"/>
      <c r="G101" s="10"/>
      <c r="H101" s="10"/>
    </row>
    <row r="102" spans="1:8" ht="15">
      <c r="A102" s="76"/>
      <c r="B102" s="10"/>
      <c r="C102" s="10"/>
      <c r="D102" s="10"/>
      <c r="E102" s="10"/>
      <c r="F102" s="126"/>
      <c r="G102" s="10"/>
      <c r="H102" s="10"/>
    </row>
    <row r="103" spans="1:8" ht="15">
      <c r="A103" s="84" t="s">
        <v>100</v>
      </c>
      <c r="B103" s="10"/>
      <c r="C103" s="10"/>
      <c r="D103" s="10"/>
      <c r="E103" s="10"/>
      <c r="F103" s="9"/>
      <c r="G103" s="10"/>
      <c r="H103" s="10"/>
    </row>
    <row r="104" spans="1:8" ht="15">
      <c r="A104" s="68" t="s">
        <v>101</v>
      </c>
      <c r="B104" s="18"/>
      <c r="C104" s="54">
        <v>9</v>
      </c>
      <c r="D104" s="54" t="s">
        <v>45</v>
      </c>
      <c r="E104" s="135"/>
      <c r="F104" s="166"/>
      <c r="G104" s="10"/>
      <c r="H104" s="10"/>
    </row>
    <row r="105" spans="1:8" ht="15">
      <c r="A105" s="78" t="s">
        <v>102</v>
      </c>
      <c r="B105" s="136"/>
      <c r="C105" s="137">
        <v>9</v>
      </c>
      <c r="D105" s="137" t="s">
        <v>45</v>
      </c>
      <c r="E105" s="43"/>
      <c r="F105" s="167"/>
      <c r="G105" s="100"/>
      <c r="H105" s="10"/>
    </row>
    <row r="106" spans="1:8" ht="15.75" thickBot="1">
      <c r="A106" s="74" t="s">
        <v>35</v>
      </c>
      <c r="B106" s="91"/>
      <c r="C106" s="138">
        <v>2</v>
      </c>
      <c r="D106" s="56" t="s">
        <v>36</v>
      </c>
      <c r="E106" s="139"/>
      <c r="F106" s="168"/>
      <c r="G106" s="102"/>
      <c r="H106" s="10"/>
    </row>
    <row r="107" spans="1:8" ht="15.75" thickBot="1">
      <c r="A107" s="75" t="s">
        <v>29</v>
      </c>
      <c r="B107" s="103"/>
      <c r="C107" s="117"/>
      <c r="D107" s="101"/>
      <c r="E107" s="134"/>
      <c r="F107" s="140"/>
      <c r="G107" s="104"/>
      <c r="H107" s="10"/>
    </row>
    <row r="108" spans="1:7" ht="15">
      <c r="A108" s="76"/>
      <c r="B108" s="105"/>
      <c r="C108" s="118"/>
      <c r="D108" s="106"/>
      <c r="E108" s="134"/>
      <c r="F108" s="169"/>
      <c r="G108" s="12"/>
    </row>
    <row r="109" spans="1:7" ht="15">
      <c r="A109" s="80" t="s">
        <v>103</v>
      </c>
      <c r="B109" s="25"/>
      <c r="C109" s="119"/>
      <c r="D109" s="108"/>
      <c r="E109" s="12"/>
      <c r="F109" s="170"/>
      <c r="G109" s="93"/>
    </row>
    <row r="110" spans="1:7" ht="15">
      <c r="A110" s="81" t="s">
        <v>104</v>
      </c>
      <c r="B110" s="141"/>
      <c r="C110" s="137"/>
      <c r="D110" s="137">
        <v>4</v>
      </c>
      <c r="E110" s="43" t="s">
        <v>45</v>
      </c>
      <c r="F110" s="167"/>
      <c r="G110" s="93"/>
    </row>
    <row r="111" spans="1:7" ht="15">
      <c r="A111" s="82" t="s">
        <v>105</v>
      </c>
      <c r="B111" s="13"/>
      <c r="C111" s="142"/>
      <c r="D111" s="143">
        <v>4</v>
      </c>
      <c r="E111" s="54" t="s">
        <v>45</v>
      </c>
      <c r="F111" s="171"/>
      <c r="G111" s="112"/>
    </row>
    <row r="112" spans="1:7" ht="15">
      <c r="A112" s="81" t="s">
        <v>106</v>
      </c>
      <c r="B112" s="144"/>
      <c r="C112" s="54"/>
      <c r="D112" s="54">
        <v>4</v>
      </c>
      <c r="E112" s="43" t="s">
        <v>45</v>
      </c>
      <c r="F112" s="166"/>
      <c r="G112" s="93"/>
    </row>
    <row r="113" spans="1:7" ht="15">
      <c r="A113" s="81" t="s">
        <v>107</v>
      </c>
      <c r="B113" s="95"/>
      <c r="C113" s="145"/>
      <c r="D113" s="19">
        <v>4</v>
      </c>
      <c r="E113" s="43" t="s">
        <v>45</v>
      </c>
      <c r="F113" s="172"/>
      <c r="G113" s="113"/>
    </row>
    <row r="114" spans="1:7" ht="15">
      <c r="A114" s="68" t="s">
        <v>108</v>
      </c>
      <c r="B114" s="96"/>
      <c r="C114" s="145"/>
      <c r="D114" s="19">
        <v>8</v>
      </c>
      <c r="E114" s="51" t="s">
        <v>45</v>
      </c>
      <c r="F114" s="172"/>
      <c r="G114" s="93"/>
    </row>
    <row r="115" spans="1:7" ht="15">
      <c r="A115" s="81" t="s">
        <v>109</v>
      </c>
      <c r="B115" s="95"/>
      <c r="C115" s="145"/>
      <c r="D115" s="19">
        <v>8</v>
      </c>
      <c r="E115" s="43" t="s">
        <v>45</v>
      </c>
      <c r="F115" s="172"/>
      <c r="G115" s="31"/>
    </row>
    <row r="116" spans="1:7" ht="15.75" thickBot="1">
      <c r="A116" s="74" t="s">
        <v>35</v>
      </c>
      <c r="B116" s="95"/>
      <c r="C116" s="145"/>
      <c r="D116" s="51">
        <v>2</v>
      </c>
      <c r="E116" s="51" t="s">
        <v>36</v>
      </c>
      <c r="F116" s="173"/>
      <c r="G116" s="98"/>
    </row>
    <row r="117" spans="1:7" ht="15.75" thickBot="1">
      <c r="A117" s="75" t="s">
        <v>29</v>
      </c>
      <c r="B117" s="58"/>
      <c r="C117" s="120"/>
      <c r="D117" s="110"/>
      <c r="E117" s="92"/>
      <c r="F117" s="146"/>
      <c r="G117" s="98"/>
    </row>
    <row r="118" spans="1:7" ht="15">
      <c r="A118" s="76"/>
      <c r="B118" s="58"/>
      <c r="C118" s="120"/>
      <c r="D118" s="97"/>
      <c r="E118" s="107"/>
      <c r="F118" s="174"/>
      <c r="G118" s="98"/>
    </row>
    <row r="119" spans="1:7" ht="15">
      <c r="A119" s="80" t="s">
        <v>50</v>
      </c>
      <c r="B119" s="25"/>
      <c r="C119" s="119"/>
      <c r="D119" s="108"/>
      <c r="E119" s="12"/>
      <c r="F119" s="170"/>
      <c r="G119" s="98"/>
    </row>
    <row r="120" spans="1:7" ht="15">
      <c r="A120" s="81" t="s">
        <v>110</v>
      </c>
      <c r="B120" s="141"/>
      <c r="C120" s="137"/>
      <c r="D120" s="137">
        <v>18</v>
      </c>
      <c r="E120" s="54" t="s">
        <v>11</v>
      </c>
      <c r="F120" s="167"/>
      <c r="G120" s="98"/>
    </row>
    <row r="121" spans="1:7" ht="15.75" thickBot="1">
      <c r="A121" s="175" t="s">
        <v>35</v>
      </c>
      <c r="B121" s="18"/>
      <c r="C121" s="18"/>
      <c r="D121" s="54">
        <v>2</v>
      </c>
      <c r="E121" s="54" t="s">
        <v>36</v>
      </c>
      <c r="F121" s="176"/>
      <c r="G121" s="98"/>
    </row>
    <row r="122" spans="1:7" ht="15.75" thickBot="1">
      <c r="A122" s="75" t="s">
        <v>29</v>
      </c>
      <c r="B122" s="94"/>
      <c r="C122" s="10"/>
      <c r="D122" s="10"/>
      <c r="E122" s="110"/>
      <c r="F122" s="147"/>
      <c r="G122" s="93"/>
    </row>
    <row r="123" spans="1:7" ht="15">
      <c r="A123" s="76"/>
      <c r="B123" s="58"/>
      <c r="C123" s="109"/>
      <c r="D123" s="110"/>
      <c r="E123" s="119"/>
      <c r="F123" s="174"/>
      <c r="G123" s="111"/>
    </row>
    <row r="124" spans="1:7" ht="15">
      <c r="A124" s="80" t="s">
        <v>37</v>
      </c>
      <c r="B124" s="10"/>
      <c r="C124" s="10"/>
      <c r="D124" s="119"/>
      <c r="E124" s="10"/>
      <c r="F124" s="177"/>
      <c r="G124" s="10"/>
    </row>
    <row r="125" spans="1:7" ht="15">
      <c r="A125" s="81" t="s">
        <v>111</v>
      </c>
      <c r="B125" s="148"/>
      <c r="C125" s="18"/>
      <c r="D125" s="19">
        <f>CEILING((449*3.5)*1.1,1)</f>
        <v>1729</v>
      </c>
      <c r="E125" s="54" t="s">
        <v>45</v>
      </c>
      <c r="F125" s="166"/>
      <c r="G125" s="10"/>
    </row>
    <row r="126" spans="1:7" ht="15.75" thickBot="1">
      <c r="A126" s="175" t="s">
        <v>35</v>
      </c>
      <c r="B126" s="18"/>
      <c r="C126" s="18"/>
      <c r="D126" s="54">
        <v>2</v>
      </c>
      <c r="E126" s="54" t="s">
        <v>36</v>
      </c>
      <c r="F126" s="176"/>
      <c r="G126" s="98"/>
    </row>
    <row r="127" spans="1:7" ht="15.75" thickBot="1">
      <c r="A127" s="71" t="s">
        <v>29</v>
      </c>
      <c r="B127" s="94"/>
      <c r="C127" s="10"/>
      <c r="D127" s="10"/>
      <c r="E127" s="110"/>
      <c r="F127" s="147"/>
      <c r="G127" s="98"/>
    </row>
    <row r="128" spans="1:7" ht="15">
      <c r="A128" s="76"/>
      <c r="B128" s="58"/>
      <c r="C128" s="109"/>
      <c r="D128" s="110"/>
      <c r="E128" s="119"/>
      <c r="F128" s="174"/>
      <c r="G128" s="122"/>
    </row>
    <row r="129" spans="1:7" ht="15">
      <c r="A129" s="84" t="s">
        <v>93</v>
      </c>
      <c r="B129" s="10"/>
      <c r="C129" s="10"/>
      <c r="D129" s="119"/>
      <c r="E129" s="10"/>
      <c r="F129" s="177"/>
      <c r="G129" s="31"/>
    </row>
    <row r="130" spans="1:7" ht="15">
      <c r="A130" s="178" t="s">
        <v>112</v>
      </c>
      <c r="B130" s="148"/>
      <c r="C130" s="18"/>
      <c r="D130" s="18"/>
      <c r="E130" s="52"/>
      <c r="F130" s="166"/>
      <c r="G130" s="31"/>
    </row>
    <row r="131" spans="1:7" ht="15">
      <c r="A131" s="178" t="s">
        <v>113</v>
      </c>
      <c r="B131" s="95"/>
      <c r="C131" s="149"/>
      <c r="D131" s="51"/>
      <c r="E131" s="18"/>
      <c r="F131" s="179"/>
      <c r="G131" s="98"/>
    </row>
    <row r="132" spans="1:7" ht="15">
      <c r="A132" s="178" t="s">
        <v>96</v>
      </c>
      <c r="B132" s="150"/>
      <c r="C132" s="18"/>
      <c r="D132" s="18"/>
      <c r="E132" s="18"/>
      <c r="F132" s="166"/>
      <c r="G132" s="98"/>
    </row>
    <row r="133" spans="1:7" ht="15.75" thickBot="1">
      <c r="A133" s="178" t="s">
        <v>97</v>
      </c>
      <c r="B133" s="99"/>
      <c r="C133" s="18"/>
      <c r="D133" s="18"/>
      <c r="E133" s="18"/>
      <c r="F133" s="180"/>
      <c r="G133" s="122"/>
    </row>
    <row r="134" spans="1:7" ht="15.75" thickBot="1">
      <c r="A134" s="85" t="s">
        <v>29</v>
      </c>
      <c r="B134" s="121"/>
      <c r="C134" s="10"/>
      <c r="D134" s="10"/>
      <c r="E134" s="10"/>
      <c r="F134" s="151"/>
      <c r="G134" s="98"/>
    </row>
    <row r="135" spans="1:7" ht="15.75" thickBot="1">
      <c r="A135" s="76"/>
      <c r="B135" s="121"/>
      <c r="C135" s="10"/>
      <c r="D135" s="10"/>
      <c r="E135" s="10"/>
      <c r="F135" s="181"/>
      <c r="G135" s="31"/>
    </row>
    <row r="136" spans="1:7" ht="15">
      <c r="A136" s="160" t="s">
        <v>98</v>
      </c>
      <c r="B136" s="161"/>
      <c r="C136" s="161"/>
      <c r="D136" s="161"/>
      <c r="E136" s="161"/>
      <c r="F136" s="162"/>
      <c r="G136" s="152"/>
    </row>
    <row r="137" spans="1:7" ht="15.75" thickBot="1">
      <c r="A137" s="182" t="s">
        <v>99</v>
      </c>
      <c r="B137" s="159"/>
      <c r="C137" s="159"/>
      <c r="D137" s="159"/>
      <c r="E137" s="159"/>
      <c r="F137" s="183"/>
      <c r="G137" s="31"/>
    </row>
    <row r="138" spans="1:7" ht="30" customHeight="1" thickBot="1">
      <c r="A138" s="184" t="s">
        <v>114</v>
      </c>
      <c r="B138" s="185"/>
      <c r="C138" s="185"/>
      <c r="D138" s="185"/>
      <c r="E138" s="185"/>
      <c r="F138" s="186"/>
      <c r="G138" s="31"/>
    </row>
    <row r="139" ht="15">
      <c r="G139" s="31"/>
    </row>
    <row r="140" ht="15">
      <c r="G140" s="124"/>
    </row>
    <row r="141" ht="15">
      <c r="G141" s="31"/>
    </row>
    <row r="142" ht="15">
      <c r="G142" s="31"/>
    </row>
    <row r="148" ht="15">
      <c r="A148" s="12"/>
    </row>
  </sheetData>
  <mergeCells count="9">
    <mergeCell ref="A136:E136"/>
    <mergeCell ref="A137:E137"/>
    <mergeCell ref="A138:E138"/>
    <mergeCell ref="A1:F1"/>
    <mergeCell ref="A3:F3"/>
    <mergeCell ref="C6:C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Kutná Hora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spackovam</dc:creator>
  <cp:keywords/>
  <dc:description/>
  <cp:lastModifiedBy>spackovam</cp:lastModifiedBy>
  <cp:lastPrinted>2017-08-31T07:30:26Z</cp:lastPrinted>
  <dcterms:created xsi:type="dcterms:W3CDTF">2017-08-31T07:27:54Z</dcterms:created>
  <dcterms:modified xsi:type="dcterms:W3CDTF">2017-09-29T07:06:51Z</dcterms:modified>
  <cp:category/>
  <cp:version/>
  <cp:contentType/>
  <cp:contentStatus/>
</cp:coreProperties>
</file>