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1"/>
  </bookViews>
  <sheets>
    <sheet name="Rekapitulace" sheetId="1" r:id="rId1"/>
    <sheet name="Rozpocet" sheetId="2" r:id="rId2"/>
  </sheets>
  <externalReferences>
    <externalReference r:id="rId5"/>
    <externalReference r:id="rId6"/>
  </externalReferences>
  <definedNames>
    <definedName name="Cena">#REF!</definedName>
    <definedName name="Cena_1">#REF!</definedName>
    <definedName name="Cena_2">#REF!</definedName>
    <definedName name="Cena1">#REF!</definedName>
    <definedName name="Cena1_1">#REF!</definedName>
    <definedName name="Cena1_2">#REF!</definedName>
    <definedName name="Cena2">#REF!</definedName>
    <definedName name="Cena2_1">#REF!</definedName>
    <definedName name="Cena2_2">#REF!</definedName>
    <definedName name="Cena3">#REF!</definedName>
    <definedName name="Cena3_1">#REF!</definedName>
    <definedName name="Cena3_2">#REF!</definedName>
    <definedName name="Cena4">#REF!</definedName>
    <definedName name="Cena4_1">#REF!</definedName>
    <definedName name="Cena4_2">#REF!</definedName>
    <definedName name="Cena5">#REF!</definedName>
    <definedName name="Cena5_1">#REF!</definedName>
    <definedName name="Cena5_2">#REF!</definedName>
    <definedName name="Cena6">#REF!</definedName>
    <definedName name="Cena6_1">#REF!</definedName>
    <definedName name="Cena6_2">#REF!</definedName>
    <definedName name="Cena7">#REF!</definedName>
    <definedName name="Cena7_1">#REF!</definedName>
    <definedName name="Cena7_2">#REF!</definedName>
    <definedName name="Cena8">#REF!</definedName>
    <definedName name="Cena8_1">#REF!</definedName>
    <definedName name="Cena8_2">#REF!</definedName>
    <definedName name="Datum">'[2]MaR'!#REF!</definedName>
    <definedName name="Datum_1">'[2]MaR'!#REF!</definedName>
    <definedName name="Datum_2">'[2]MaR'!#REF!</definedName>
    <definedName name="Dispečink">'[2]MaR'!#REF!</definedName>
    <definedName name="Dispečink_1">'[2]MaR'!#REF!</definedName>
    <definedName name="Dispečink_2">'[2]MaR'!#REF!</definedName>
    <definedName name="Est_copy_první">#REF!</definedName>
    <definedName name="Est_copy_první_1">#REF!</definedName>
    <definedName name="Est_copy_první_2">#REF!</definedName>
    <definedName name="Est_poslední">#REF!</definedName>
    <definedName name="Est_poslední_1">#REF!</definedName>
    <definedName name="Est_poslední_2">#REF!</definedName>
    <definedName name="Est_první">#REF!</definedName>
    <definedName name="Est_první_1">#REF!</definedName>
    <definedName name="Est_první_2">#REF!</definedName>
    <definedName name="Excel_BuiltIn__FilterDatabase">'Rozpocet'!$C$27:$C$27</definedName>
    <definedName name="Excel_BuiltIn_Print_Area_1">'Rozpocet'!$A$1:$G$31</definedName>
    <definedName name="Excel_BuiltIn_Print_Area_1_1">'Rozpocet'!$A$3:$G$31</definedName>
    <definedName name="Excel_BuiltIn_Print_Area_1_1_1">'Rozpocet'!$A$3:$G$31</definedName>
    <definedName name="Excel_BuiltIn_Print_Area_1_1_1_1">'Rozpocet'!$A$3:$G$31</definedName>
    <definedName name="Excel_BuiltIn_Print_Titles_1">'Rozpocet'!$A$5:$IR$6</definedName>
    <definedName name="Hlavička">'[2]MaR'!#REF!</definedName>
    <definedName name="Hlavička_1">'[2]MaR'!#REF!</definedName>
    <definedName name="Hlavička_2">'[2]MaR'!#REF!</definedName>
    <definedName name="Integr_poslední">#REF!</definedName>
    <definedName name="Integr_poslední_1">#REF!</definedName>
    <definedName name="Integr_poslední_2">#REF!</definedName>
    <definedName name="Kod">#REF!</definedName>
    <definedName name="Kod_1">#REF!</definedName>
    <definedName name="Kod_2">#REF!</definedName>
    <definedName name="_xlnm.Print_Titles" localSheetId="0">'Rekapitulace'!$12:$13</definedName>
    <definedName name="_xlnm.Print_Titles" localSheetId="1">'Rozpocet'!$5:$6</definedName>
    <definedName name="_xlnm.Print_Area" localSheetId="1">'Rozpocet'!$A$1:$G$121</definedName>
    <definedName name="poslední">#REF!</definedName>
    <definedName name="poslední_1">#REF!</definedName>
    <definedName name="poslední_2">#REF!</definedName>
    <definedName name="Přehled">#REF!</definedName>
    <definedName name="Přehled_1">#REF!</definedName>
    <definedName name="Přehled_2">#REF!</definedName>
    <definedName name="Rok_nabídky">#REF!</definedName>
    <definedName name="Rok_nabídky_1">#REF!</definedName>
    <definedName name="Rok_nabídky_2">#REF!</definedName>
    <definedName name="Specifikace">#REF!</definedName>
    <definedName name="Specifikace_1">#REF!</definedName>
    <definedName name="Specifikace_2">#REF!</definedName>
    <definedName name="Spodek">#REF!</definedName>
    <definedName name="Spodek_1">#REF!</definedName>
    <definedName name="Spodek_2">#REF!</definedName>
    <definedName name="SWnákup">#REF!</definedName>
    <definedName name="SWnákup_1">#REF!</definedName>
    <definedName name="SWnákup_2">#REF!</definedName>
    <definedName name="SWprodej">#REF!</definedName>
    <definedName name="SWprodej_1">#REF!</definedName>
    <definedName name="SWprodej_2">#REF!</definedName>
    <definedName name="Typ">('[2]MaR'!$C$151:$C$161,'[2]MaR'!$C$44:$C$143)</definedName>
    <definedName name="Typ_1">('[2]MaR'!$C$151:$C$161,'[2]MaR'!$C$44:$C$143)</definedName>
    <definedName name="Typ_2">('[2]MaR'!$C$151:$C$161,'[2]MaR'!$C$44:$C$143)</definedName>
    <definedName name="VZT">#REF!</definedName>
    <definedName name="VZT_1">#REF!</definedName>
    <definedName name="VZT_2">#REF!</definedName>
  </definedNames>
  <calcPr fullCalcOnLoad="1"/>
</workbook>
</file>

<file path=xl/sharedStrings.xml><?xml version="1.0" encoding="utf-8"?>
<sst xmlns="http://schemas.openxmlformats.org/spreadsheetml/2006/main" count="435" uniqueCount="286">
  <si>
    <t>REKAPITULACE</t>
  </si>
  <si>
    <t>Stavba :</t>
  </si>
  <si>
    <t>Lokalita :</t>
  </si>
  <si>
    <t>Investor :</t>
  </si>
  <si>
    <t>Město Kutná Hora</t>
  </si>
  <si>
    <t>Popis</t>
  </si>
  <si>
    <t xml:space="preserve">   Cena [Kč]</t>
  </si>
  <si>
    <t>003 Svislé konstrukce</t>
  </si>
  <si>
    <t>006 Úpravy povrchů</t>
  </si>
  <si>
    <t>099 Přesun hmot</t>
  </si>
  <si>
    <t>711 Izolace proti vodě</t>
  </si>
  <si>
    <t>721 Vnitřní kanalizace</t>
  </si>
  <si>
    <t>722 Vnitřní vodovod</t>
  </si>
  <si>
    <t>725 Zařizovací předměty</t>
  </si>
  <si>
    <t>761 Konstrukce sklobetonové</t>
  </si>
  <si>
    <t>463 Konstrukce montované</t>
  </si>
  <si>
    <t>766 Konstrukce truhlářské a ostatní</t>
  </si>
  <si>
    <t>771 Podlahy z dlaždic</t>
  </si>
  <si>
    <t>776 Podlahy povlakové</t>
  </si>
  <si>
    <t>781 Obklady keramické</t>
  </si>
  <si>
    <t>784 Malby a nátěry</t>
  </si>
  <si>
    <t>M21 Elektroinstalace</t>
  </si>
  <si>
    <t>96 Bourání konstrukcí</t>
  </si>
  <si>
    <t>Cena celkem (bez DPH)</t>
  </si>
  <si>
    <t>DPH 15%</t>
  </si>
  <si>
    <t>Cena celkem (včetně DPH)</t>
  </si>
  <si>
    <t>POLOŽKOVÝ  ROZPOČET</t>
  </si>
  <si>
    <t>Poř.</t>
  </si>
  <si>
    <t>Kód</t>
  </si>
  <si>
    <t>MJ</t>
  </si>
  <si>
    <t>Výměra celkem</t>
  </si>
  <si>
    <t>Jedn. cena [Kč]</t>
  </si>
  <si>
    <t>Cena [Kč]</t>
  </si>
  <si>
    <t>CELKEM bez DPH</t>
  </si>
  <si>
    <t>342255024</t>
  </si>
  <si>
    <t>Příčky YTONG tl. 100 mm</t>
  </si>
  <si>
    <t>m2</t>
  </si>
  <si>
    <t>642942611</t>
  </si>
  <si>
    <t>Osazování zárubní kovových včetně zárubně 900/1970 + nátěr</t>
  </si>
  <si>
    <t>ks</t>
  </si>
  <si>
    <t>612403386</t>
  </si>
  <si>
    <t>Hrubá výplň rýh ve stěnách (10x10 cm) maltou</t>
  </si>
  <si>
    <t xml:space="preserve">m </t>
  </si>
  <si>
    <t>612481211</t>
  </si>
  <si>
    <t>Montáž perlinky do stěrky</t>
  </si>
  <si>
    <t>612473186</t>
  </si>
  <si>
    <t>Příplatek za rohovníky</t>
  </si>
  <si>
    <t>612471411</t>
  </si>
  <si>
    <t>612471411R</t>
  </si>
  <si>
    <t>612409991</t>
  </si>
  <si>
    <t>Začištění omítek kolem dveří, oken,  …..</t>
  </si>
  <si>
    <t>631312621</t>
  </si>
  <si>
    <t>Mazanina betonová tl. 5-8 cm C 20/25</t>
  </si>
  <si>
    <t>m3</t>
  </si>
  <si>
    <t>099 Přesun hmot HSV</t>
  </si>
  <si>
    <t>998011002R</t>
  </si>
  <si>
    <t>Přesun hmot do 12 m budovy zděné</t>
  </si>
  <si>
    <t>%</t>
  </si>
  <si>
    <t>711212601</t>
  </si>
  <si>
    <t>Těsnící pás podlaha – stěna</t>
  </si>
  <si>
    <t>711212002</t>
  </si>
  <si>
    <t>Stěrka hydroizolační těsnící hmota</t>
  </si>
  <si>
    <t>721000001</t>
  </si>
  <si>
    <t>Kompletní úprava kanalizace (rozvody)</t>
  </si>
  <si>
    <t>kpl</t>
  </si>
  <si>
    <t>Kompletní úprava vodoinstalace (rozvody)</t>
  </si>
  <si>
    <t>725820801</t>
  </si>
  <si>
    <t>725210821</t>
  </si>
  <si>
    <t>725210982</t>
  </si>
  <si>
    <t>Demontáž zápachové uzávěrky</t>
  </si>
  <si>
    <t>725110811</t>
  </si>
  <si>
    <t>Demontáž klozetů splachovacích</t>
  </si>
  <si>
    <t>725219401</t>
  </si>
  <si>
    <t>Montáž umyvadel pro tělesně postižené</t>
  </si>
  <si>
    <t>dodávka</t>
  </si>
  <si>
    <t>Umyvadlo pro tělesně postižené MIO 64x55 bílé včetně sifonu</t>
  </si>
  <si>
    <t>725219503</t>
  </si>
  <si>
    <t>Montáž a dodávka krytu sifonu</t>
  </si>
  <si>
    <t>725829301</t>
  </si>
  <si>
    <t>Baterie umyvadlová METALIA 55 nástěnná pro invalidy – chrom</t>
  </si>
  <si>
    <t>Baterie sprchová s pákovým ovládáním</t>
  </si>
  <si>
    <t>725849302</t>
  </si>
  <si>
    <t>Montáž držáků sprchových</t>
  </si>
  <si>
    <t>Set sprchový MULTI-SIKO MU 070</t>
  </si>
  <si>
    <t>725119305</t>
  </si>
  <si>
    <t>Montáž klozetů Kombi</t>
  </si>
  <si>
    <t>Sedátko WC OLYMP bílé</t>
  </si>
  <si>
    <t>725869101</t>
  </si>
  <si>
    <t>Montáž roháčků, uzávěrek zápachových</t>
  </si>
  <si>
    <t>Sifon pračkový</t>
  </si>
  <si>
    <t>Roháček pračkový</t>
  </si>
  <si>
    <t>725249100</t>
  </si>
  <si>
    <t>Montáž garnýže na sprchový závěs vč.dodávky-nerez tyče na závěs vč.vyztužení do stropní konstrukce</t>
  </si>
  <si>
    <t>721223420</t>
  </si>
  <si>
    <t>Vpusť rohová podlahová se zápach.uzávěrem typ AMINA 30, nerez včetně dodávky</t>
  </si>
  <si>
    <t>Závěs sprchový voděodolný</t>
  </si>
  <si>
    <t>766211420</t>
  </si>
  <si>
    <t>Montáž madel a sedátek</t>
  </si>
  <si>
    <t xml:space="preserve">Madlo sklopné (WC) U 813 mm  </t>
  </si>
  <si>
    <t>Madlo dveřní dl. 600 (dveře)</t>
  </si>
  <si>
    <t>Sedátko do sprchového koutu 450/450</t>
  </si>
  <si>
    <t>761611313</t>
  </si>
  <si>
    <t>Okno sklobetonové prosvětlovací 1250/250 ze skleněných tvárnic 250x250x80 mm</t>
  </si>
  <si>
    <t>763 Konstrukce montované</t>
  </si>
  <si>
    <t>763164638</t>
  </si>
  <si>
    <t>SDK obklad stávajících rozvodů</t>
  </si>
  <si>
    <t>bm</t>
  </si>
  <si>
    <t>Dodávka a montáž dvířka plastová (15x15)</t>
  </si>
  <si>
    <t>968061125</t>
  </si>
  <si>
    <t>Vyvěšení stávajících dveřních křídel</t>
  </si>
  <si>
    <t>771101116</t>
  </si>
  <si>
    <t>Vyrovnání podkladu samonivelační stěrkou do 30 mm</t>
  </si>
  <si>
    <t>771101210</t>
  </si>
  <si>
    <t>Penetrace podkladu pod dlažby</t>
  </si>
  <si>
    <t>771575109</t>
  </si>
  <si>
    <t>Montáž dlažeb keramických včetně lepidla</t>
  </si>
  <si>
    <t>Dlaždice např. Laura Siko x 1,1  (standard.cena 330,- Kč/m2)</t>
  </si>
  <si>
    <t>771579196</t>
  </si>
  <si>
    <t>Příplatek za spárování</t>
  </si>
  <si>
    <t>776511810</t>
  </si>
  <si>
    <t>776491113</t>
  </si>
  <si>
    <t>Lepení soklové lišty</t>
  </si>
  <si>
    <t>781101111</t>
  </si>
  <si>
    <t xml:space="preserve">Vyrovnání podkladu  </t>
  </si>
  <si>
    <t>781101210</t>
  </si>
  <si>
    <t xml:space="preserve">Penetrace podkladu  </t>
  </si>
  <si>
    <t>781111121</t>
  </si>
  <si>
    <t>781475114</t>
  </si>
  <si>
    <t>Montáž obkladů keramických včetně lepidla</t>
  </si>
  <si>
    <t>Obklad např. Luara Siko včetně listel x 1,1 (standard.cena 350,- Kč/m2)</t>
  </si>
  <si>
    <t>781479196</t>
  </si>
  <si>
    <t>784181123</t>
  </si>
  <si>
    <t>Penetrace a příprava ploch pro malby</t>
  </si>
  <si>
    <t>784211123</t>
  </si>
  <si>
    <t>Malby bílé Primalex</t>
  </si>
  <si>
    <t>784R</t>
  </si>
  <si>
    <t>M21 Elektroinstalace (včetně úpravy rozvaděče a osazení proudového chrániče)</t>
  </si>
  <si>
    <t>R</t>
  </si>
  <si>
    <t>Materiál rozvody, rozvaděč</t>
  </si>
  <si>
    <t xml:space="preserve">Montáž  </t>
  </si>
  <si>
    <t>Stavební přípomoc</t>
  </si>
  <si>
    <t>965081713</t>
  </si>
  <si>
    <t>Bourání dlaždic</t>
  </si>
  <si>
    <t>965042121</t>
  </si>
  <si>
    <t>Bourání mazanin</t>
  </si>
  <si>
    <t>978059531</t>
  </si>
  <si>
    <t>Bourání obkladů</t>
  </si>
  <si>
    <t>968072455</t>
  </si>
  <si>
    <t>Bourání zárubní</t>
  </si>
  <si>
    <t>764756880</t>
  </si>
  <si>
    <t>Demontáž prahů</t>
  </si>
  <si>
    <t>962031132</t>
  </si>
  <si>
    <t>Bourání příček tl. 10 cm</t>
  </si>
  <si>
    <t>977095312</t>
  </si>
  <si>
    <t>Naložení a složení sutě</t>
  </si>
  <si>
    <t>t</t>
  </si>
  <si>
    <t>979100014</t>
  </si>
  <si>
    <t>Odvoz suti do 15 km včetně vnitrostavěništního přesunu</t>
  </si>
  <si>
    <t>979990R</t>
  </si>
  <si>
    <t>Uložení suti, lina, keramiky na skládky včetně poplatku</t>
  </si>
  <si>
    <t>Úprava-oprava stávajících stěn a stropů přeštukováním včetně penetrace ( chodba)</t>
  </si>
  <si>
    <t>WC mísa invalidní OLYMP zvýšená 50 cm, nádrž OLYMP 3/6 l bílé</t>
  </si>
  <si>
    <t>Dodávka a montáž lišt rohových, dilat.podlah</t>
  </si>
  <si>
    <t>Svítidla, zásuvky, vypínače Tango, ventilátor</t>
  </si>
  <si>
    <t>Demontáž baterie nástěnné – umyvadlová, sprchová,dřezová</t>
  </si>
  <si>
    <t>Demontáž umyvadla, dřezu</t>
  </si>
  <si>
    <t>Demontáž stávající kuchyňské linky</t>
  </si>
  <si>
    <t>Demontáž elektrického sporáku včetně likvidace</t>
  </si>
  <si>
    <t>Demontáž stávající digestoře včetně likvidace</t>
  </si>
  <si>
    <t>Montáž nové kuchyňské linky</t>
  </si>
  <si>
    <t>55.</t>
  </si>
  <si>
    <t>56.</t>
  </si>
  <si>
    <t>57.</t>
  </si>
  <si>
    <t>58.</t>
  </si>
  <si>
    <t>59.</t>
  </si>
  <si>
    <t>60.</t>
  </si>
  <si>
    <t>Lišta soklová PVC s vloženým páskem podlahoviny v. 60 mm</t>
  </si>
  <si>
    <t>Odstranění lepených povlakových podlah včetně soklu</t>
  </si>
  <si>
    <t>61.</t>
  </si>
  <si>
    <t>62.</t>
  </si>
  <si>
    <t>63.</t>
  </si>
  <si>
    <t>64.</t>
  </si>
  <si>
    <t>771990113</t>
  </si>
  <si>
    <t>Vyrovnání - zbroušení stávající podkladů - stěrka</t>
  </si>
  <si>
    <t>776590150</t>
  </si>
  <si>
    <t>Penetrace</t>
  </si>
  <si>
    <t>776561110</t>
  </si>
  <si>
    <t>65.</t>
  </si>
  <si>
    <t>dpdávka</t>
  </si>
  <si>
    <t>Krytina povlaková PVC x 1,1 (standard cena 350 Kč/m2)</t>
  </si>
  <si>
    <t>66.</t>
  </si>
  <si>
    <t>67.</t>
  </si>
  <si>
    <t>Lepení pásu povlakové krytiny včetně svaření spár</t>
  </si>
  <si>
    <t>Nátěry radiátorů včetně stoupaček a vodorových rozvodů</t>
  </si>
  <si>
    <t>68.</t>
  </si>
  <si>
    <t>69.</t>
  </si>
  <si>
    <t>70.</t>
  </si>
  <si>
    <t>82.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</si>
  <si>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</si>
  <si>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</si>
  <si>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</si>
  <si>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</si>
  <si>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</si>
  <si>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</si>
  <si>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</si>
  <si>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</si>
  <si>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</si>
  <si>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</si>
  <si>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</si>
  <si>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</si>
  <si>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</si>
  <si>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</si>
  <si>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</si>
  <si>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</si>
  <si>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89.</t>
  </si>
  <si>
    <t>Stavební úpravy koupelny bytu č. 30</t>
  </si>
  <si>
    <t>Úprava nových vnitřních stěn štukem včetně penetrace</t>
  </si>
  <si>
    <t>10.</t>
  </si>
  <si>
    <t>11.</t>
  </si>
  <si>
    <t>výplń stávajícího větracího otvoru (původní spižní skříň)</t>
  </si>
  <si>
    <t>Nová sanační omítka tl. cca 2 cm (suterén)</t>
  </si>
  <si>
    <t>Montáž baterie umyvadlové, sprchové, dřezové</t>
  </si>
  <si>
    <t>Madlo sklopné dl. 600 (sprcha + umývadlo)</t>
  </si>
  <si>
    <t>Madlo pevné dl. 600 (sprcha)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</si>
  <si>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</si>
  <si>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</si>
  <si>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</si>
  <si>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</si>
  <si>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</si>
  <si>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</si>
  <si>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</si>
  <si>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</si>
  <si>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</si>
  <si>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</si>
  <si>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</si>
  <si>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</si>
  <si>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</si>
  <si>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</si>
  <si>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</si>
  <si>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</si>
  <si>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</si>
  <si>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</si>
  <si>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</si>
  <si>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</si>
  <si>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</si>
  <si>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</si>
  <si>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</si>
  <si>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</si>
  <si>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</si>
  <si>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</si>
  <si>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</si>
  <si>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</si>
  <si>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</si>
  <si>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</si>
  <si>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dodívka</t>
  </si>
  <si>
    <t>Madlo pevké dl. 300 (WC)</t>
  </si>
  <si>
    <t>42.</t>
  </si>
  <si>
    <t>43.</t>
  </si>
  <si>
    <t>44.</t>
  </si>
  <si>
    <t>45.</t>
  </si>
  <si>
    <t>46.</t>
  </si>
  <si>
    <t>Dodávka kuchyňské linky včetně desky dl. 2,4m + vrchní skříňky včetně dřezu, dřezové baterie, varné desky, vestavné trouby a digestoře viz. TZ</t>
  </si>
  <si>
    <t>47.</t>
  </si>
  <si>
    <t>48.</t>
  </si>
  <si>
    <t>49.</t>
  </si>
  <si>
    <t>50.</t>
  </si>
  <si>
    <t>51.</t>
  </si>
  <si>
    <t>Dveře vnitřní 2/3 prosklené bílé 900/1970 (klika / klika) + přechodová lišta do stávající ocelové zárubně</t>
  </si>
  <si>
    <t xml:space="preserve">Dveře vnitřní bílé hladké 900/1970 (WC zámek) + přechodová lišta+madlo včetně dodávky </t>
  </si>
  <si>
    <t>52.</t>
  </si>
  <si>
    <t>53.</t>
  </si>
  <si>
    <t>54.</t>
  </si>
  <si>
    <t>Demontáž nástěnného věšáku</t>
  </si>
  <si>
    <t>Osazení vložkového zámku FAB do stávajícího dveřního křídla (suterén)</t>
  </si>
  <si>
    <t xml:space="preserve">M22 UT </t>
  </si>
  <si>
    <t>změna pozice stávajícího radiátoru včetně vodorovných rozvodů(otočit o 90°) - koupelna</t>
  </si>
  <si>
    <t>90.</t>
  </si>
  <si>
    <t>Otlučení omítek tl. 2 cm včetně vyškrabání spar</t>
  </si>
  <si>
    <t>Nátěr stávající ocelové zárubně</t>
  </si>
  <si>
    <t>92.</t>
  </si>
  <si>
    <t>Demontáž stěnového madla</t>
  </si>
  <si>
    <t>91.</t>
  </si>
  <si>
    <t>93.</t>
  </si>
  <si>
    <t>ulice U Havírny 921, Kutná Hora 1. NP</t>
  </si>
  <si>
    <t>Demontáž, montáž a dodávka dřevěného prahu š.200 mm, dl. 1050 mm</t>
  </si>
  <si>
    <t>Demontáž dřevěního madla, dodávka a montáž nového poplastovaného madla na balkonových dveřích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</si>
</sst>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  <numFmt numFmtId="166" formatCode="_-* #,##0\ _K_č_s_-;\-* #,##0\ _K_č_s_-;_-* &quot;- &quot;_K_č_s_-;_-@_-"/>
    <numFmt numFmtId="167" formatCode="_-* #,##0.00\ _K_č_s_-;\-* #,##0.00\ _K_č_s_-;_-* \-??\ _K_č_s_-;_-@_-"/>
    <numFmt numFmtId="168" formatCode="_-* #,##0&quot; Kčs&quot;_-;\-* #,##0&quot; Kčs&quot;_-;_-* &quot;- Kčs&quot;_-;_-@_-"/>
    <numFmt numFmtId="169" formatCode="_-* #,##0.00&quot; Kčs&quot;_-;\-* #,##0.00&quot; Kčs&quot;_-;_-* \-??&quot; Kčs&quot;_-;_-@_-"/>
    <numFmt numFmtId="170" formatCode="_-* #,##0_-;\-* #,##0_-;_-* \-_-;_-@_-"/>
    <numFmt numFmtId="171" formatCode="_-* #,##0.00_-;\-* #,##0.00_-;_-* \-??_-;_-@_-"/>
    <numFmt numFmtId="172" formatCode="_-* #,##0.00&quot; Kč&quot;_-;\-* #,##0.00&quot; Kč&quot;_-;_-* \-??&quot; Kč&quot;_-;_-@_-"/>
    <numFmt numFmtId="173" formatCode="_-\Ł* #,##0_-;&quot;-Ł&quot;* #,##0_-;_-\Ł* \-_-;_-@_-"/>
    <numFmt numFmtId="174" formatCode="_-\Ł* #,##0.00_-;&quot;-Ł&quot;* #,##0.00_-;_-\Ł* \-??_-;_-@_-"/>
    <numFmt numFmtId="175" formatCode="_(#,##0_);[Red]&quot;- &quot;#,##0_);\–??;_(@_)"/>
    <numFmt numFmtId="176" formatCode="_(#,##0.00_);[Red]&quot;- &quot;#,##0.00_);\–??;_(@_)"/>
    <numFmt numFmtId="177" formatCode="_(#,##0\._);;;_(@_)"/>
    <numFmt numFmtId="178" formatCode="_(#,##0.0??;&quot;- &quot;#,##0.0??;\–???;_(@_)"/>
  </numFmts>
  <fonts count="5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Bez Patky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5"/>
      <color indexed="25"/>
      <name val="Arial"/>
      <family val="2"/>
    </font>
    <font>
      <sz val="10"/>
      <color indexed="53"/>
      <name val="Arial"/>
      <family val="2"/>
    </font>
    <font>
      <b/>
      <sz val="16"/>
      <color indexed="25"/>
      <name val="Arial"/>
      <family val="2"/>
    </font>
    <font>
      <b/>
      <sz val="12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25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3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Protection="0">
      <alignment/>
    </xf>
    <xf numFmtId="0" fontId="5" fillId="2" borderId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" fillId="2" borderId="0" applyProtection="0">
      <alignment/>
    </xf>
    <xf numFmtId="0" fontId="5" fillId="2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6" fillId="10" borderId="0" applyNumberFormat="0" applyBorder="0" applyAlignment="0" applyProtection="0"/>
    <xf numFmtId="0" fontId="7" fillId="39" borderId="2" applyNumberFormat="0" applyAlignment="0" applyProtection="0"/>
    <xf numFmtId="0" fontId="43" fillId="0" borderId="3" applyNumberFormat="0" applyFill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40" borderId="7" applyNumberFormat="0" applyAlignment="0" applyProtection="0"/>
    <xf numFmtId="0" fontId="44" fillId="41" borderId="0" applyNumberFormat="0" applyBorder="0" applyAlignment="0" applyProtection="0"/>
    <xf numFmtId="0" fontId="14" fillId="14" borderId="2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50" fillId="44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5" borderId="13" applyNumberFormat="0" applyAlignment="0" applyProtection="0"/>
    <xf numFmtId="0" fontId="18" fillId="39" borderId="14" applyNumberFormat="0" applyAlignment="0" applyProtection="0"/>
    <xf numFmtId="0" fontId="0" fillId="46" borderId="15" applyNumberFormat="0" applyFont="0" applyAlignment="0" applyProtection="0"/>
    <xf numFmtId="9" fontId="0" fillId="0" borderId="0" applyFill="0" applyBorder="0" applyAlignment="0" applyProtection="0"/>
    <xf numFmtId="0" fontId="51" fillId="0" borderId="16" applyNumberFormat="0" applyFill="0" applyAlignment="0" applyProtection="0"/>
    <xf numFmtId="1" fontId="1" fillId="0" borderId="0">
      <alignment horizontal="center" vertical="center"/>
      <protection locked="0"/>
    </xf>
    <xf numFmtId="0" fontId="52" fillId="4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4" fillId="48" borderId="18" applyNumberFormat="0" applyAlignment="0" applyProtection="0"/>
    <xf numFmtId="0" fontId="55" fillId="49" borderId="18" applyNumberFormat="0" applyAlignment="0" applyProtection="0"/>
    <xf numFmtId="0" fontId="56" fillId="49" borderId="19" applyNumberFormat="0" applyAlignment="0" applyProtection="0"/>
    <xf numFmtId="0" fontId="57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24" fillId="2" borderId="0" applyProtection="0">
      <alignment/>
    </xf>
  </cellStyleXfs>
  <cellXfs count="80">
    <xf numFmtId="0" fontId="0" fillId="0" borderId="0" xfId="0" applyAlignment="1">
      <alignment/>
    </xf>
    <xf numFmtId="0" fontId="0" fillId="0" borderId="0" xfId="196">
      <alignment/>
      <protection/>
    </xf>
    <xf numFmtId="49" fontId="25" fillId="0" borderId="0" xfId="196" applyNumberFormat="1" applyFont="1" applyBorder="1" applyAlignment="1">
      <alignment horizontal="center"/>
      <protection/>
    </xf>
    <xf numFmtId="49" fontId="26" fillId="0" borderId="0" xfId="196" applyNumberFormat="1" applyFont="1" applyAlignment="1">
      <alignment horizontal="left" vertical="top"/>
      <protection/>
    </xf>
    <xf numFmtId="49" fontId="25" fillId="0" borderId="0" xfId="196" applyNumberFormat="1" applyFont="1" applyAlignment="1">
      <alignment horizontal="center"/>
      <protection/>
    </xf>
    <xf numFmtId="49" fontId="28" fillId="0" borderId="0" xfId="196" applyNumberFormat="1" applyFont="1" applyAlignment="1">
      <alignment horizontal="center"/>
      <protection/>
    </xf>
    <xf numFmtId="175" fontId="28" fillId="0" borderId="0" xfId="196" applyNumberFormat="1" applyFont="1" applyAlignment="1">
      <alignment horizontal="center"/>
      <protection/>
    </xf>
    <xf numFmtId="0" fontId="0" fillId="0" borderId="0" xfId="195" applyFont="1">
      <alignment/>
      <protection/>
    </xf>
    <xf numFmtId="49" fontId="29" fillId="0" borderId="0" xfId="194" applyNumberFormat="1" applyFont="1" applyFill="1" applyAlignment="1">
      <alignment/>
      <protection/>
    </xf>
    <xf numFmtId="49" fontId="28" fillId="0" borderId="0" xfId="194" applyNumberFormat="1" applyFont="1" applyFill="1" applyAlignment="1">
      <alignment/>
      <protection/>
    </xf>
    <xf numFmtId="49" fontId="28" fillId="0" borderId="0" xfId="196" applyNumberFormat="1" applyFont="1" applyAlignment="1">
      <alignment/>
      <protection/>
    </xf>
    <xf numFmtId="175" fontId="28" fillId="0" borderId="0" xfId="196" applyNumberFormat="1" applyFont="1" applyAlignment="1">
      <alignment/>
      <protection/>
    </xf>
    <xf numFmtId="49" fontId="30" fillId="0" borderId="20" xfId="196" applyNumberFormat="1" applyFont="1" applyBorder="1" applyAlignment="1">
      <alignment horizontal="left" indent="1"/>
      <protection/>
    </xf>
    <xf numFmtId="49" fontId="30" fillId="0" borderId="20" xfId="196" applyNumberFormat="1" applyFont="1" applyBorder="1" applyAlignment="1">
      <alignment/>
      <protection/>
    </xf>
    <xf numFmtId="49" fontId="30" fillId="0" borderId="20" xfId="196" applyNumberFormat="1" applyFont="1" applyBorder="1" applyAlignment="1">
      <alignment horizontal="left" indent="2"/>
      <protection/>
    </xf>
    <xf numFmtId="49" fontId="31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 horizontal="right"/>
      <protection/>
    </xf>
    <xf numFmtId="49" fontId="32" fillId="0" borderId="0" xfId="194" applyNumberFormat="1" applyFont="1" applyFill="1" applyAlignment="1">
      <alignment/>
      <protection/>
    </xf>
    <xf numFmtId="49" fontId="33" fillId="0" borderId="0" xfId="196" applyNumberFormat="1" applyFont="1" applyBorder="1" applyAlignment="1">
      <alignment/>
      <protection/>
    </xf>
    <xf numFmtId="175" fontId="33" fillId="0" borderId="0" xfId="196" applyNumberFormat="1" applyFont="1" applyBorder="1" applyAlignment="1">
      <alignment/>
      <protection/>
    </xf>
    <xf numFmtId="176" fontId="33" fillId="0" borderId="0" xfId="196" applyNumberFormat="1" applyFont="1" applyAlignment="1">
      <alignment/>
      <protection/>
    </xf>
    <xf numFmtId="175" fontId="33" fillId="0" borderId="0" xfId="196" applyNumberFormat="1" applyFont="1" applyAlignment="1">
      <alignment/>
      <protection/>
    </xf>
    <xf numFmtId="0" fontId="0" fillId="0" borderId="0" xfId="196" applyFont="1">
      <alignment/>
      <protection/>
    </xf>
    <xf numFmtId="0" fontId="34" fillId="0" borderId="0" xfId="196" applyNumberFormat="1" applyFont="1" applyAlignment="1">
      <alignment/>
      <protection/>
    </xf>
    <xf numFmtId="175" fontId="34" fillId="0" borderId="0" xfId="196" applyNumberFormat="1" applyFont="1" applyAlignment="1">
      <alignment/>
      <protection/>
    </xf>
    <xf numFmtId="49" fontId="35" fillId="0" borderId="0" xfId="196" applyNumberFormat="1" applyFont="1" applyAlignment="1">
      <alignment horizontal="left" vertical="top"/>
      <protection/>
    </xf>
    <xf numFmtId="0" fontId="36" fillId="0" borderId="0" xfId="196" applyFont="1">
      <alignment/>
      <protection/>
    </xf>
    <xf numFmtId="0" fontId="28" fillId="0" borderId="21" xfId="196" applyFont="1" applyBorder="1" applyAlignment="1">
      <alignment/>
      <protection/>
    </xf>
    <xf numFmtId="175" fontId="28" fillId="0" borderId="21" xfId="196" applyNumberFormat="1" applyFont="1" applyBorder="1" applyAlignment="1">
      <alignment/>
      <protection/>
    </xf>
    <xf numFmtId="0" fontId="28" fillId="0" borderId="0" xfId="196" applyFont="1" applyAlignment="1">
      <alignment/>
      <protection/>
    </xf>
    <xf numFmtId="0" fontId="0" fillId="0" borderId="0" xfId="196" applyNumberFormat="1">
      <alignment/>
      <protection/>
    </xf>
    <xf numFmtId="177" fontId="37" fillId="0" borderId="0" xfId="194" applyNumberFormat="1" applyFont="1" applyAlignment="1">
      <alignment horizontal="right" vertical="top"/>
      <protection/>
    </xf>
    <xf numFmtId="49" fontId="37" fillId="0" borderId="0" xfId="194" applyNumberFormat="1" applyFont="1" applyAlignment="1">
      <alignment horizontal="left" vertical="top"/>
      <protection/>
    </xf>
    <xf numFmtId="49" fontId="37" fillId="0" borderId="0" xfId="194" applyNumberFormat="1" applyFont="1" applyAlignment="1">
      <alignment horizontal="left" vertical="top" wrapText="1"/>
      <protection/>
    </xf>
    <xf numFmtId="49" fontId="37" fillId="0" borderId="0" xfId="194" applyNumberFormat="1" applyFont="1" applyAlignment="1">
      <alignment horizontal="center" vertical="top"/>
      <protection/>
    </xf>
    <xf numFmtId="178" fontId="38" fillId="0" borderId="0" xfId="194" applyNumberFormat="1" applyFont="1" applyFill="1" applyBorder="1" applyAlignment="1">
      <alignment horizontal="right" vertical="top"/>
      <protection/>
    </xf>
    <xf numFmtId="176" fontId="37" fillId="0" borderId="0" xfId="194" applyNumberFormat="1" applyFont="1" applyAlignment="1">
      <alignment horizontal="right" vertical="top"/>
      <protection/>
    </xf>
    <xf numFmtId="175" fontId="37" fillId="0" borderId="0" xfId="194" applyNumberFormat="1" applyFont="1" applyAlignment="1">
      <alignment horizontal="right" vertical="top"/>
      <protection/>
    </xf>
    <xf numFmtId="0" fontId="0" fillId="0" borderId="0" xfId="194">
      <alignment/>
      <protection/>
    </xf>
    <xf numFmtId="49" fontId="39" fillId="0" borderId="0" xfId="195" applyNumberFormat="1" applyFont="1" applyAlignment="1">
      <alignment/>
      <protection/>
    </xf>
    <xf numFmtId="49" fontId="29" fillId="0" borderId="0" xfId="194" applyNumberFormat="1" applyFont="1" applyFill="1" applyAlignment="1">
      <alignment horizontal="center"/>
      <protection/>
    </xf>
    <xf numFmtId="176" fontId="39" fillId="0" borderId="0" xfId="195" applyNumberFormat="1" applyFont="1" applyFill="1" applyAlignment="1">
      <alignment/>
      <protection/>
    </xf>
    <xf numFmtId="176" fontId="39" fillId="0" borderId="0" xfId="195" applyNumberFormat="1" applyFont="1" applyAlignment="1">
      <alignment/>
      <protection/>
    </xf>
    <xf numFmtId="0" fontId="1" fillId="0" borderId="0" xfId="195" applyFont="1" applyBorder="1" applyAlignment="1">
      <alignment horizontal="center"/>
      <protection/>
    </xf>
    <xf numFmtId="175" fontId="39" fillId="0" borderId="0" xfId="195" applyNumberFormat="1" applyFont="1" applyAlignment="1">
      <alignment/>
      <protection/>
    </xf>
    <xf numFmtId="49" fontId="30" fillId="0" borderId="20" xfId="194" applyNumberFormat="1" applyFont="1" applyBorder="1" applyAlignment="1">
      <alignment horizontal="right"/>
      <protection/>
    </xf>
    <xf numFmtId="49" fontId="30" fillId="0" borderId="20" xfId="194" applyNumberFormat="1" applyFont="1" applyBorder="1" applyAlignment="1">
      <alignment horizontal="center"/>
      <protection/>
    </xf>
    <xf numFmtId="49" fontId="30" fillId="0" borderId="20" xfId="194" applyNumberFormat="1" applyFont="1" applyBorder="1" applyAlignment="1">
      <alignment/>
      <protection/>
    </xf>
    <xf numFmtId="49" fontId="30" fillId="0" borderId="0" xfId="194" applyNumberFormat="1" applyFont="1" applyAlignment="1">
      <alignment horizontal="right"/>
      <protection/>
    </xf>
    <xf numFmtId="49" fontId="30" fillId="0" borderId="0" xfId="194" applyNumberFormat="1" applyFont="1" applyAlignment="1">
      <alignment/>
      <protection/>
    </xf>
    <xf numFmtId="49" fontId="30" fillId="0" borderId="0" xfId="194" applyNumberFormat="1" applyFont="1" applyAlignment="1">
      <alignment horizontal="center"/>
      <protection/>
    </xf>
    <xf numFmtId="49" fontId="30" fillId="0" borderId="22" xfId="194" applyNumberFormat="1" applyFont="1" applyBorder="1" applyAlignment="1">
      <alignment horizontal="right" vertical="center"/>
      <protection/>
    </xf>
    <xf numFmtId="49" fontId="30" fillId="0" borderId="23" xfId="194" applyNumberFormat="1" applyFont="1" applyBorder="1" applyAlignment="1">
      <alignment vertical="center"/>
      <protection/>
    </xf>
    <xf numFmtId="49" fontId="40" fillId="0" borderId="23" xfId="194" applyNumberFormat="1" applyFont="1" applyBorder="1" applyAlignment="1">
      <alignment vertical="center"/>
      <protection/>
    </xf>
    <xf numFmtId="49" fontId="30" fillId="0" borderId="23" xfId="194" applyNumberFormat="1" applyFont="1" applyBorder="1" applyAlignment="1">
      <alignment horizontal="center" vertical="center"/>
      <protection/>
    </xf>
    <xf numFmtId="49" fontId="30" fillId="0" borderId="23" xfId="194" applyNumberFormat="1" applyFont="1" applyBorder="1" applyAlignment="1">
      <alignment horizontal="right" vertical="center"/>
      <protection/>
    </xf>
    <xf numFmtId="3" fontId="40" fillId="0" borderId="24" xfId="194" applyNumberFormat="1" applyFont="1" applyBorder="1" applyAlignment="1">
      <alignment horizontal="right" vertical="center" indent="1"/>
      <protection/>
    </xf>
    <xf numFmtId="177" fontId="32" fillId="0" borderId="0" xfId="194" applyNumberFormat="1" applyFont="1" applyFill="1" applyAlignment="1">
      <alignment/>
      <protection/>
    </xf>
    <xf numFmtId="178" fontId="32" fillId="0" borderId="0" xfId="194" applyNumberFormat="1" applyFont="1" applyFill="1" applyBorder="1" applyAlignment="1">
      <alignment/>
      <protection/>
    </xf>
    <xf numFmtId="176" fontId="32" fillId="0" borderId="0" xfId="194" applyNumberFormat="1" applyFont="1" applyFill="1" applyAlignment="1">
      <alignment/>
      <protection/>
    </xf>
    <xf numFmtId="175" fontId="32" fillId="0" borderId="0" xfId="194" applyNumberFormat="1" applyFont="1" applyFill="1" applyAlignment="1">
      <alignment/>
      <protection/>
    </xf>
    <xf numFmtId="0" fontId="0" fillId="0" borderId="0" xfId="194" applyFill="1">
      <alignment/>
      <protection/>
    </xf>
    <xf numFmtId="177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/>
      <protection/>
    </xf>
    <xf numFmtId="49" fontId="37" fillId="0" borderId="25" xfId="0" applyNumberFormat="1" applyFont="1" applyFill="1" applyBorder="1" applyAlignment="1">
      <alignment horizontal="left" vertical="top" wrapText="1"/>
    </xf>
    <xf numFmtId="49" fontId="37" fillId="0" borderId="25" xfId="0" applyNumberFormat="1" applyFont="1" applyFill="1" applyBorder="1" applyAlignment="1">
      <alignment horizontal="center" vertical="top"/>
    </xf>
    <xf numFmtId="178" fontId="38" fillId="0" borderId="25" xfId="0" applyNumberFormat="1" applyFont="1" applyFill="1" applyBorder="1" applyAlignment="1">
      <alignment horizontal="right" vertical="top"/>
    </xf>
    <xf numFmtId="176" fontId="37" fillId="0" borderId="25" xfId="0" applyNumberFormat="1" applyFont="1" applyFill="1" applyBorder="1" applyAlignment="1">
      <alignment horizontal="right" vertical="top"/>
    </xf>
    <xf numFmtId="175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 wrapText="1"/>
      <protection/>
    </xf>
    <xf numFmtId="49" fontId="37" fillId="0" borderId="25" xfId="194" applyNumberFormat="1" applyFont="1" applyFill="1" applyBorder="1" applyAlignment="1">
      <alignment horizontal="center" vertical="top"/>
      <protection/>
    </xf>
    <xf numFmtId="178" fontId="38" fillId="0" borderId="25" xfId="194" applyNumberFormat="1" applyFont="1" applyFill="1" applyBorder="1" applyAlignment="1">
      <alignment horizontal="right" vertical="top"/>
      <protection/>
    </xf>
    <xf numFmtId="176" fontId="37" fillId="0" borderId="25" xfId="194" applyNumberFormat="1" applyFont="1" applyFill="1" applyBorder="1" applyAlignment="1">
      <alignment horizontal="right" vertical="top"/>
      <protection/>
    </xf>
    <xf numFmtId="0" fontId="0" fillId="0" borderId="0" xfId="194" applyFont="1" applyFill="1">
      <alignment/>
      <protection/>
    </xf>
    <xf numFmtId="0" fontId="37" fillId="0" borderId="25" xfId="194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49" fontId="0" fillId="0" borderId="25" xfId="194" applyNumberFormat="1" applyFont="1" applyFill="1" applyBorder="1" applyAlignment="1">
      <alignment/>
      <protection/>
    </xf>
    <xf numFmtId="49" fontId="27" fillId="0" borderId="0" xfId="196" applyNumberFormat="1" applyFont="1" applyBorder="1" applyAlignment="1">
      <alignment horizontal="center"/>
      <protection/>
    </xf>
    <xf numFmtId="49" fontId="32" fillId="0" borderId="0" xfId="194" applyNumberFormat="1" applyFont="1" applyFill="1" applyBorder="1" applyAlignment="1">
      <alignment/>
      <protection/>
    </xf>
  </cellXfs>
  <cellStyles count="211">
    <cellStyle name="Normal" xfId="0"/>
    <cellStyle name="_Dostavba školy Nymburk_Celková rekapitulace" xfId="15"/>
    <cellStyle name="_Dostavba školy Nymburk_Celková rekapitulace_053_1212_VV" xfId="16"/>
    <cellStyle name="_Dostavba školy Nymburk_Celková rekapitulace_Hala Dubenec rozpočet" xfId="17"/>
    <cellStyle name="_Dostavba školy Nymburk_Celková rekapitulace_RK_Hovorcovice_2_RO_výpočty_final" xfId="18"/>
    <cellStyle name="_Ladronka_2_VV-DVD_kontrola_FINAL" xfId="19"/>
    <cellStyle name="_Ladronka_2_VV-DVD_kontrola_FINAL_Hala Dubenec rozpočet" xfId="20"/>
    <cellStyle name="_Ladronka_2_VV-DVD_kontrola_FINAL_RK_Hovorcovice_2_RO_výpočty_final" xfId="21"/>
    <cellStyle name="_PERSONAL" xfId="22"/>
    <cellStyle name="_PERSONAL_053_1212_VV" xfId="23"/>
    <cellStyle name="_PERSONAL_1" xfId="24"/>
    <cellStyle name="_PERSONAL_1_053_1212_VV" xfId="25"/>
    <cellStyle name="_PERSONAL_1_Hala Dubenec rozpočet" xfId="26"/>
    <cellStyle name="_PERSONAL_1_RK_Hovorcovice_2_RO_výpočty_final" xfId="27"/>
    <cellStyle name="_PERSONAL_Hala Dubenec rozpočet" xfId="28"/>
    <cellStyle name="_PERSONAL_RK_Hovorcovice_2_RO_výpočty_final" xfId="29"/>
    <cellStyle name="_Q-Sadovky-výkaz-2003-07-01" xfId="30"/>
    <cellStyle name="_Q-Sadovky-výkaz-2003-07-01_053_1212_VV" xfId="31"/>
    <cellStyle name="_Q-Sadovky-výkaz-2003-07-01_1" xfId="32"/>
    <cellStyle name="_Q-Sadovky-výkaz-2003-07-01_1_053_1212_VV" xfId="33"/>
    <cellStyle name="_Q-Sadovky-výkaz-2003-07-01_1_Hala Dubenec rozpočet" xfId="34"/>
    <cellStyle name="_Q-Sadovky-výkaz-2003-07-01_1_RK_Hovorcovice_2_RO_výpočty_final" xfId="35"/>
    <cellStyle name="_Q-Sadovky-výkaz-2003-07-01_2" xfId="36"/>
    <cellStyle name="_Q-Sadovky-výkaz-2003-07-01_2_053_1212_VV" xfId="37"/>
    <cellStyle name="_Q-Sadovky-výkaz-2003-07-01_2_Hala Dubenec rozpočet" xfId="38"/>
    <cellStyle name="_Q-Sadovky-výkaz-2003-07-01_2_RK_Hovorcovice_2_RO_výpočty_final" xfId="39"/>
    <cellStyle name="_Q-Sadovky-výkaz-2003-07-01_3" xfId="40"/>
    <cellStyle name="_Q-Sadovky-výkaz-2003-07-01_3_053_1212_VV" xfId="41"/>
    <cellStyle name="_Q-Sadovky-výkaz-2003-07-01_3_Hala Dubenec rozpočet" xfId="42"/>
    <cellStyle name="_Q-Sadovky-výkaz-2003-07-01_3_RK_Hovorcovice_2_RO_výpočty_final" xfId="43"/>
    <cellStyle name="_Q-Sadovky-výkaz-2003-07-01_Hala Dubenec rozpočet" xfId="44"/>
    <cellStyle name="_Q-Sadovky-výkaz-2003-07-01_RK_Hovorcovice_2_RO_výpočty_final" xfId="45"/>
    <cellStyle name="_Titulní list" xfId="46"/>
    <cellStyle name="_Titulní list_053_1212_VV" xfId="47"/>
    <cellStyle name="_Titulní list_Hala Dubenec rozpočet" xfId="48"/>
    <cellStyle name="_Titulní list_RK_Hovorcovice_2_RO_výpočty_final" xfId="49"/>
    <cellStyle name="1" xfId="50"/>
    <cellStyle name="1_053_1212_VV" xfId="51"/>
    <cellStyle name="1_Hala Dubenec rozpočet" xfId="52"/>
    <cellStyle name="1_RK_Hovorcovice_2_RO_výpočty_final" xfId="53"/>
    <cellStyle name="20 % – Zvýraznění1" xfId="54"/>
    <cellStyle name="20 % – Zvýraznění2" xfId="55"/>
    <cellStyle name="20 % – Zvýraznění3" xfId="56"/>
    <cellStyle name="20 % – Zvýraznění4" xfId="57"/>
    <cellStyle name="20 % – Zvýraznění5" xfId="58"/>
    <cellStyle name="20 % – Zvýraznění6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40 % – Zvýraznění1" xfId="66"/>
    <cellStyle name="40 % – Zvýraznění2" xfId="67"/>
    <cellStyle name="40 % – Zvýraznění3" xfId="68"/>
    <cellStyle name="40 % – Zvýraznění4" xfId="69"/>
    <cellStyle name="40 % – Zvýraznění5" xfId="70"/>
    <cellStyle name="40 % – Zvýraznění6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60 % – Zvýraznění1" xfId="78"/>
    <cellStyle name="60 % – Zvýraznění2" xfId="79"/>
    <cellStyle name="60 % – Zvýraznění3" xfId="80"/>
    <cellStyle name="60 % – Zvýraznění4" xfId="81"/>
    <cellStyle name="60 % – Zvýraznění5" xfId="82"/>
    <cellStyle name="60 % – Zvýraznění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Calculation" xfId="97"/>
    <cellStyle name="Celkem" xfId="98"/>
    <cellStyle name="Comma [0]_laroux" xfId="99"/>
    <cellStyle name="Comma_laroux" xfId="100"/>
    <cellStyle name="Currency [0]_laroux" xfId="101"/>
    <cellStyle name="Currency_laroux" xfId="102"/>
    <cellStyle name="Comma" xfId="103"/>
    <cellStyle name="Comma [0]" xfId="104"/>
    <cellStyle name="Dziesiętny [0]_laroux" xfId="105"/>
    <cellStyle name="Dziesiętny_laroux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Check Cell" xfId="113"/>
    <cellStyle name="Chybně" xfId="114"/>
    <cellStyle name="Input" xfId="115"/>
    <cellStyle name="Kontrolní buňka" xfId="116"/>
    <cellStyle name="Linked Cell" xfId="117"/>
    <cellStyle name="Currency" xfId="118"/>
    <cellStyle name="měny 10" xfId="119"/>
    <cellStyle name="měny 11" xfId="120"/>
    <cellStyle name="měny 12" xfId="121"/>
    <cellStyle name="měny 13" xfId="122"/>
    <cellStyle name="měny 14" xfId="123"/>
    <cellStyle name="měny 15" xfId="124"/>
    <cellStyle name="měny 2" xfId="125"/>
    <cellStyle name="měny 2 2" xfId="126"/>
    <cellStyle name="měny 2 3" xfId="127"/>
    <cellStyle name="měny 2 4" xfId="128"/>
    <cellStyle name="měny 3" xfId="129"/>
    <cellStyle name="měny 4" xfId="130"/>
    <cellStyle name="měny 5" xfId="131"/>
    <cellStyle name="měny 6" xfId="132"/>
    <cellStyle name="měny 7" xfId="133"/>
    <cellStyle name="měny 7 2" xfId="134"/>
    <cellStyle name="měny 7 3" xfId="135"/>
    <cellStyle name="měny 7 4" xfId="136"/>
    <cellStyle name="měny 8" xfId="137"/>
    <cellStyle name="měny 9" xfId="138"/>
    <cellStyle name="Currency [0]" xfId="139"/>
    <cellStyle name="Nadpis 1" xfId="140"/>
    <cellStyle name="Nadpis 2" xfId="141"/>
    <cellStyle name="Nadpis 3" xfId="142"/>
    <cellStyle name="Nadpis 4" xfId="143"/>
    <cellStyle name="Název" xfId="144"/>
    <cellStyle name="Neutral" xfId="145"/>
    <cellStyle name="Neutrální" xfId="146"/>
    <cellStyle name="Normal_laroux" xfId="147"/>
    <cellStyle name="Normale_595" xfId="148"/>
    <cellStyle name="normální 10" xfId="149"/>
    <cellStyle name="normální 11" xfId="150"/>
    <cellStyle name="normální 12" xfId="151"/>
    <cellStyle name="normální 13" xfId="152"/>
    <cellStyle name="normální 14" xfId="153"/>
    <cellStyle name="normální 15" xfId="154"/>
    <cellStyle name="normální 16" xfId="155"/>
    <cellStyle name="normální 17" xfId="156"/>
    <cellStyle name="normální 18" xfId="157"/>
    <cellStyle name="normální 19" xfId="158"/>
    <cellStyle name="normální 2" xfId="159"/>
    <cellStyle name="normální 20" xfId="160"/>
    <cellStyle name="normální 21" xfId="161"/>
    <cellStyle name="Normální 22" xfId="162"/>
    <cellStyle name="Normální 23" xfId="163"/>
    <cellStyle name="normální 25" xfId="164"/>
    <cellStyle name="normální 26" xfId="165"/>
    <cellStyle name="normální 3" xfId="166"/>
    <cellStyle name="normální 3 10" xfId="167"/>
    <cellStyle name="normální 3 11" xfId="168"/>
    <cellStyle name="normální 3 12" xfId="169"/>
    <cellStyle name="normální 3 13" xfId="170"/>
    <cellStyle name="normální 3 14" xfId="171"/>
    <cellStyle name="normální 3 15" xfId="172"/>
    <cellStyle name="normální 3 2" xfId="173"/>
    <cellStyle name="normální 3 3" xfId="174"/>
    <cellStyle name="normální 3 4" xfId="175"/>
    <cellStyle name="normální 3 5" xfId="176"/>
    <cellStyle name="normální 3 6" xfId="177"/>
    <cellStyle name="normální 3 7" xfId="178"/>
    <cellStyle name="normální 3 8" xfId="179"/>
    <cellStyle name="normální 3 9" xfId="180"/>
    <cellStyle name="normální 4" xfId="181"/>
    <cellStyle name="normální 4 2" xfId="182"/>
    <cellStyle name="normální 4 3" xfId="183"/>
    <cellStyle name="normální 4 4" xfId="184"/>
    <cellStyle name="normální 5" xfId="185"/>
    <cellStyle name="normální 6" xfId="186"/>
    <cellStyle name="normální 7" xfId="187"/>
    <cellStyle name="normální 7 2" xfId="188"/>
    <cellStyle name="normální 7 3" xfId="189"/>
    <cellStyle name="normální 7 4" xfId="190"/>
    <cellStyle name="normální 8" xfId="191"/>
    <cellStyle name="normální 8 2" xfId="192"/>
    <cellStyle name="normální 9" xfId="193"/>
    <cellStyle name="normální_Hala Dubenec rozpočet" xfId="194"/>
    <cellStyle name="normální_Profese upravené_Hala Dubenec rozpočet" xfId="195"/>
    <cellStyle name="normální_RK_Hovorcovice_2_RO_výpočty_final" xfId="196"/>
    <cellStyle name="Normalny_laroux" xfId="197"/>
    <cellStyle name="Note" xfId="198"/>
    <cellStyle name="Output" xfId="199"/>
    <cellStyle name="Poznámka" xfId="200"/>
    <cellStyle name="Percent" xfId="201"/>
    <cellStyle name="Propojená buňka" xfId="202"/>
    <cellStyle name="Specifikace" xfId="203"/>
    <cellStyle name="Správně" xfId="204"/>
    <cellStyle name="Standaard_Blad1_3" xfId="205"/>
    <cellStyle name="Standard_aktuell" xfId="206"/>
    <cellStyle name="Styl 1" xfId="207"/>
    <cellStyle name="Text upozornění" xfId="208"/>
    <cellStyle name="Title" xfId="209"/>
    <cellStyle name="Total" xfId="210"/>
    <cellStyle name="Vstup" xfId="211"/>
    <cellStyle name="Výpočet" xfId="212"/>
    <cellStyle name="Výstup" xfId="213"/>
    <cellStyle name="Vysvětlující text" xfId="214"/>
    <cellStyle name="Walutowy [0]_laroux" xfId="215"/>
    <cellStyle name="Walutowy_laroux" xfId="216"/>
    <cellStyle name="Warning Text" xfId="217"/>
    <cellStyle name="Zvýraznění 1" xfId="218"/>
    <cellStyle name="Zvýraznění 2" xfId="219"/>
    <cellStyle name="Zvýraznění 3" xfId="220"/>
    <cellStyle name="Zvýraznění 4" xfId="221"/>
    <cellStyle name="Zvýraznění 5" xfId="222"/>
    <cellStyle name="Zvýraznění 6" xfId="223"/>
    <cellStyle name="Zvýrazni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Akce_2004\4120_4140\4127_Sokol_Central%20park%20Praha\Z&#225;kazn&#237;k_Out\4127_Final%20040624\4127_Sokolovna_CPP_0406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_RO"/>
      <sheetName val="Rekapitulace"/>
      <sheetName val="Propoč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B17" sqref="B17"/>
    </sheetView>
  </sheetViews>
  <sheetFormatPr defaultColWidth="9.140625" defaultRowHeight="12.75" outlineLevelRow="1"/>
  <cols>
    <col min="1" max="1" width="25.28125" style="1" customWidth="1"/>
    <col min="2" max="2" width="78.7109375" style="1" customWidth="1"/>
    <col min="3" max="3" width="15.140625" style="1" customWidth="1"/>
    <col min="4" max="16384" width="9.140625" style="1" customWidth="1"/>
  </cols>
  <sheetData>
    <row r="1" spans="1:4" ht="12.75" customHeight="1">
      <c r="A1" s="2"/>
      <c r="B1" s="2"/>
      <c r="C1" s="2"/>
      <c r="D1" s="3"/>
    </row>
    <row r="2" spans="1:4" ht="12.75" customHeight="1">
      <c r="A2" s="2"/>
      <c r="B2" s="2"/>
      <c r="C2" s="2"/>
      <c r="D2" s="3"/>
    </row>
    <row r="3" spans="1:4" ht="25.5" customHeight="1">
      <c r="A3" s="78" t="s">
        <v>0</v>
      </c>
      <c r="B3" s="78"/>
      <c r="C3" s="78"/>
      <c r="D3" s="3"/>
    </row>
    <row r="4" spans="1:4" ht="12.75" customHeight="1">
      <c r="A4" s="4"/>
      <c r="B4" s="5"/>
      <c r="C4" s="6"/>
      <c r="D4" s="3"/>
    </row>
    <row r="5" spans="1:4" ht="29.25" customHeight="1">
      <c r="A5" s="4"/>
      <c r="B5" s="5"/>
      <c r="C5" s="6"/>
      <c r="D5" s="3"/>
    </row>
    <row r="6" spans="1:4" ht="21.75" customHeight="1">
      <c r="A6" s="7" t="s">
        <v>1</v>
      </c>
      <c r="B6" s="8" t="s">
        <v>215</v>
      </c>
      <c r="C6" s="8"/>
      <c r="D6" s="8"/>
    </row>
    <row r="7" spans="1:4" ht="14.25" customHeight="1">
      <c r="A7" s="7"/>
      <c r="B7" s="8"/>
      <c r="C7" s="8"/>
      <c r="D7" s="8"/>
    </row>
    <row r="8" spans="1:4" ht="21.75" customHeight="1">
      <c r="A8" s="7" t="s">
        <v>2</v>
      </c>
      <c r="B8" s="8" t="s">
        <v>283</v>
      </c>
      <c r="C8" s="8"/>
      <c r="D8" s="8"/>
    </row>
    <row r="9" spans="1:4" ht="19.5" customHeight="1">
      <c r="A9" s="7"/>
      <c r="B9" s="8"/>
      <c r="C9" s="8"/>
      <c r="D9" s="8"/>
    </row>
    <row r="10" spans="1:4" ht="15.75" customHeight="1">
      <c r="A10" s="7" t="s">
        <v>3</v>
      </c>
      <c r="B10" s="9" t="s">
        <v>4</v>
      </c>
      <c r="C10" s="9"/>
      <c r="D10" s="9"/>
    </row>
    <row r="11" spans="1:4" ht="21" customHeight="1">
      <c r="A11" s="10"/>
      <c r="B11" s="10"/>
      <c r="C11" s="11"/>
      <c r="D11" s="3"/>
    </row>
    <row r="12" spans="1:4" ht="22.5" customHeight="1">
      <c r="A12" s="12" t="s">
        <v>5</v>
      </c>
      <c r="B12" s="13"/>
      <c r="C12" s="14" t="s">
        <v>6</v>
      </c>
      <c r="D12" s="15"/>
    </row>
    <row r="13" spans="1:4" ht="12" customHeight="1">
      <c r="A13" s="16"/>
      <c r="B13" s="16"/>
      <c r="C13" s="17"/>
      <c r="D13" s="15"/>
    </row>
    <row r="14" spans="1:7" s="23" customFormat="1" ht="24" customHeight="1" outlineLevel="1">
      <c r="A14" s="18" t="s">
        <v>7</v>
      </c>
      <c r="B14" s="19"/>
      <c r="C14" s="20">
        <f>SUM(Rozpocet!G8)</f>
        <v>0</v>
      </c>
      <c r="D14" s="21"/>
      <c r="E14" s="22"/>
      <c r="F14" s="22"/>
      <c r="G14" s="3"/>
    </row>
    <row r="15" spans="1:7" s="23" customFormat="1" ht="24" customHeight="1" outlineLevel="1">
      <c r="A15" s="18" t="s">
        <v>8</v>
      </c>
      <c r="B15" s="19"/>
      <c r="C15" s="20">
        <f>SUM(Rozpocet!G10)</f>
        <v>0</v>
      </c>
      <c r="D15" s="21"/>
      <c r="E15" s="22"/>
      <c r="F15" s="22"/>
      <c r="G15" s="3"/>
    </row>
    <row r="16" spans="1:7" s="23" customFormat="1" ht="24" customHeight="1" outlineLevel="1">
      <c r="A16" s="18" t="s">
        <v>9</v>
      </c>
      <c r="B16" s="19"/>
      <c r="C16" s="20">
        <f>SUM(Rozpocet!G21)</f>
        <v>0</v>
      </c>
      <c r="D16" s="21"/>
      <c r="E16" s="22"/>
      <c r="F16" s="22"/>
      <c r="G16" s="3"/>
    </row>
    <row r="17" spans="1:7" s="23" customFormat="1" ht="24" customHeight="1" outlineLevel="1">
      <c r="A17" s="18" t="s">
        <v>10</v>
      </c>
      <c r="B17" s="19"/>
      <c r="C17" s="20">
        <f>SUM(Rozpocet!G23)</f>
        <v>0</v>
      </c>
      <c r="D17" s="21"/>
      <c r="E17" s="22"/>
      <c r="F17" s="22"/>
      <c r="G17" s="3"/>
    </row>
    <row r="18" spans="1:7" s="23" customFormat="1" ht="24" customHeight="1" outlineLevel="1">
      <c r="A18" s="18" t="s">
        <v>11</v>
      </c>
      <c r="B18" s="19"/>
      <c r="C18" s="20">
        <f>SUM(Rozpocet!G26)</f>
        <v>0</v>
      </c>
      <c r="D18" s="21"/>
      <c r="E18" s="22"/>
      <c r="F18" s="22"/>
      <c r="G18" s="3"/>
    </row>
    <row r="19" spans="1:7" s="23" customFormat="1" ht="24" customHeight="1" outlineLevel="1">
      <c r="A19" s="18" t="s">
        <v>12</v>
      </c>
      <c r="B19" s="19"/>
      <c r="C19" s="20">
        <f>SUM(Rozpocet!G28)</f>
        <v>0</v>
      </c>
      <c r="D19" s="21"/>
      <c r="E19" s="22"/>
      <c r="F19" s="22"/>
      <c r="G19" s="3"/>
    </row>
    <row r="20" spans="1:7" s="23" customFormat="1" ht="24" customHeight="1" outlineLevel="1">
      <c r="A20" s="79" t="s">
        <v>13</v>
      </c>
      <c r="B20" s="79"/>
      <c r="C20" s="20">
        <f>SUM(Rozpocet!G30)</f>
        <v>0</v>
      </c>
      <c r="D20" s="21"/>
      <c r="E20" s="22"/>
      <c r="F20" s="22"/>
      <c r="G20" s="3"/>
    </row>
    <row r="21" spans="1:7" s="23" customFormat="1" ht="24" customHeight="1" outlineLevel="1">
      <c r="A21" s="18" t="s">
        <v>14</v>
      </c>
      <c r="B21" s="19"/>
      <c r="C21" s="20">
        <f>SUM(Rozpocet!G59)</f>
        <v>0</v>
      </c>
      <c r="D21" s="21"/>
      <c r="E21" s="22"/>
      <c r="F21" s="22"/>
      <c r="G21" s="3"/>
    </row>
    <row r="22" spans="1:7" s="23" customFormat="1" ht="24" customHeight="1" outlineLevel="1">
      <c r="A22" s="18" t="s">
        <v>15</v>
      </c>
      <c r="B22" s="19"/>
      <c r="C22" s="20">
        <f>SUM(Rozpocet!G61)</f>
        <v>0</v>
      </c>
      <c r="D22" s="21"/>
      <c r="E22" s="22"/>
      <c r="F22" s="22"/>
      <c r="G22" s="3"/>
    </row>
    <row r="23" spans="1:7" s="23" customFormat="1" ht="24" customHeight="1" outlineLevel="1">
      <c r="A23" s="18" t="s">
        <v>16</v>
      </c>
      <c r="B23" s="19"/>
      <c r="C23" s="20">
        <f>SUM(Rozpocet!G64)</f>
        <v>0</v>
      </c>
      <c r="D23" s="21"/>
      <c r="E23" s="22"/>
      <c r="F23" s="22"/>
      <c r="G23" s="3"/>
    </row>
    <row r="24" spans="1:7" s="23" customFormat="1" ht="24" customHeight="1" outlineLevel="1">
      <c r="A24" s="18" t="s">
        <v>17</v>
      </c>
      <c r="B24" s="19"/>
      <c r="C24" s="20">
        <f>SUM(Rozpocet!G77)</f>
        <v>0</v>
      </c>
      <c r="D24" s="21"/>
      <c r="E24" s="22"/>
      <c r="F24" s="22"/>
      <c r="G24" s="3"/>
    </row>
    <row r="25" spans="1:7" s="23" customFormat="1" ht="24" customHeight="1" outlineLevel="1">
      <c r="A25" s="18" t="s">
        <v>18</v>
      </c>
      <c r="B25" s="19"/>
      <c r="C25" s="20">
        <f>SUM(Rozpocet!G83)</f>
        <v>0</v>
      </c>
      <c r="D25" s="21"/>
      <c r="E25" s="22"/>
      <c r="F25" s="22"/>
      <c r="G25" s="3"/>
    </row>
    <row r="26" spans="1:7" s="23" customFormat="1" ht="24" customHeight="1" outlineLevel="1">
      <c r="A26" s="18" t="s">
        <v>19</v>
      </c>
      <c r="B26" s="19"/>
      <c r="C26" s="20">
        <f>SUM(Rozpocet!G91)</f>
        <v>0</v>
      </c>
      <c r="D26" s="21"/>
      <c r="E26" s="22"/>
      <c r="F26" s="22"/>
      <c r="G26" s="3"/>
    </row>
    <row r="27" spans="1:7" s="23" customFormat="1" ht="24" customHeight="1" outlineLevel="1">
      <c r="A27" s="18" t="s">
        <v>20</v>
      </c>
      <c r="B27" s="19"/>
      <c r="C27" s="20">
        <f>SUM(Rozpocet!G98)</f>
        <v>0</v>
      </c>
      <c r="D27" s="21"/>
      <c r="E27" s="22"/>
      <c r="F27" s="22"/>
      <c r="G27" s="3"/>
    </row>
    <row r="28" spans="1:7" s="23" customFormat="1" ht="24" customHeight="1" outlineLevel="1">
      <c r="A28" s="18" t="s">
        <v>21</v>
      </c>
      <c r="B28" s="19"/>
      <c r="C28" s="20">
        <f>SUM(Rozpocet!G103)</f>
        <v>0</v>
      </c>
      <c r="D28" s="21"/>
      <c r="E28" s="22"/>
      <c r="F28" s="22"/>
      <c r="G28" s="3"/>
    </row>
    <row r="29" spans="1:7" s="23" customFormat="1" ht="24" customHeight="1" outlineLevel="1">
      <c r="A29" s="18" t="s">
        <v>22</v>
      </c>
      <c r="B29" s="19"/>
      <c r="C29" s="20">
        <f>SUM(Rozpocet!G110)</f>
        <v>0</v>
      </c>
      <c r="D29" s="21"/>
      <c r="E29" s="22"/>
      <c r="F29" s="22"/>
      <c r="G29" s="3"/>
    </row>
    <row r="30" spans="1:4" s="27" customFormat="1" ht="24" customHeight="1">
      <c r="A30" s="24"/>
      <c r="B30" s="24"/>
      <c r="C30" s="25"/>
      <c r="D30" s="26"/>
    </row>
    <row r="31" spans="1:3" s="30" customFormat="1" ht="33" customHeight="1">
      <c r="A31" s="28" t="s">
        <v>23</v>
      </c>
      <c r="B31" s="28"/>
      <c r="C31" s="29">
        <f>SUM(C14:C30)</f>
        <v>0</v>
      </c>
    </row>
    <row r="32" spans="1:3" s="30" customFormat="1" ht="29.25" customHeight="1">
      <c r="A32" s="30" t="s">
        <v>24</v>
      </c>
      <c r="C32" s="11">
        <f>C31*0.15</f>
        <v>0</v>
      </c>
    </row>
    <row r="33" spans="1:3" s="30" customFormat="1" ht="33" customHeight="1">
      <c r="A33" s="28" t="s">
        <v>25</v>
      </c>
      <c r="B33" s="28"/>
      <c r="C33" s="29">
        <f>C31+C32</f>
        <v>0</v>
      </c>
    </row>
    <row r="34" ht="24" customHeight="1">
      <c r="C34" s="31"/>
    </row>
  </sheetData>
  <sheetProtection selectLockedCells="1" selectUnlockedCells="1"/>
  <mergeCells count="2">
    <mergeCell ref="A3:C3"/>
    <mergeCell ref="A20:B20"/>
  </mergeCells>
  <printOptions horizontalCentered="1"/>
  <pageMargins left="0.7480314960629921" right="0.3937007874015748" top="0.5905511811023623" bottom="0.7086614173228347" header="0.5118110236220472" footer="0.3937007874015748"/>
  <pageSetup horizontalDpi="300" verticalDpi="300" orientation="portrait" paperSize="9" scale="74" r:id="rId1"/>
  <headerFooter alignWithMargins="0">
    <oddHeader>&amp;L&amp;Z&amp;F&amp;C&amp;N</oddHeader>
    <oddFooter>&amp;L&amp;8&amp;F&amp;C&amp;8&amp;P z &amp;N&amp;R&amp;8&amp;A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1"/>
  <sheetViews>
    <sheetView showGridLines="0" tabSelected="1" zoomScale="110" zoomScaleNormal="110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G61" sqref="G61"/>
    </sheetView>
  </sheetViews>
  <sheetFormatPr defaultColWidth="11.57421875" defaultRowHeight="12.75" outlineLevelRow="2"/>
  <cols>
    <col min="1" max="1" width="5.140625" style="32" customWidth="1"/>
    <col min="2" max="2" width="11.7109375" style="33" customWidth="1"/>
    <col min="3" max="3" width="91.57421875" style="34" customWidth="1"/>
    <col min="4" max="4" width="6.28125" style="35" customWidth="1"/>
    <col min="5" max="5" width="14.421875" style="36" customWidth="1"/>
    <col min="6" max="6" width="14.140625" style="37" customWidth="1"/>
    <col min="7" max="7" width="17.28125" style="38" customWidth="1"/>
    <col min="8" max="8" width="12.421875" style="39" customWidth="1"/>
    <col min="9" max="9" width="41.421875" style="39" customWidth="1"/>
    <col min="10" max="11" width="9.421875" style="39" customWidth="1"/>
    <col min="12" max="252" width="9.140625" style="39" customWidth="1"/>
  </cols>
  <sheetData>
    <row r="1" spans="2:6" s="7" customFormat="1" ht="16.5">
      <c r="B1" s="40"/>
      <c r="C1" s="41" t="s">
        <v>26</v>
      </c>
      <c r="D1" s="42"/>
      <c r="E1" s="43"/>
      <c r="F1" s="44"/>
    </row>
    <row r="2" spans="2:6" s="7" customFormat="1" ht="24" customHeight="1">
      <c r="B2" s="40"/>
      <c r="C2" s="9"/>
      <c r="D2" s="42"/>
      <c r="E2" s="43"/>
      <c r="F2" s="44"/>
    </row>
    <row r="3" spans="1:6" s="7" customFormat="1" ht="16.5">
      <c r="A3" s="7" t="s">
        <v>1</v>
      </c>
      <c r="B3" s="40"/>
      <c r="C3" s="8" t="s">
        <v>215</v>
      </c>
      <c r="D3" s="42"/>
      <c r="E3" s="43"/>
      <c r="F3" s="44"/>
    </row>
    <row r="4" spans="1:6" s="7" customFormat="1" ht="18.75" customHeight="1">
      <c r="A4" s="7" t="s">
        <v>3</v>
      </c>
      <c r="B4" s="40"/>
      <c r="C4" s="9" t="s">
        <v>4</v>
      </c>
      <c r="D4" s="42"/>
      <c r="E4" s="43"/>
      <c r="F4" s="45"/>
    </row>
    <row r="5" spans="1:7" ht="26.25" customHeight="1">
      <c r="A5" s="46" t="s">
        <v>27</v>
      </c>
      <c r="B5" s="47" t="s">
        <v>28</v>
      </c>
      <c r="C5" s="48" t="s">
        <v>5</v>
      </c>
      <c r="D5" s="47" t="s">
        <v>29</v>
      </c>
      <c r="E5" s="46" t="s">
        <v>30</v>
      </c>
      <c r="F5" s="46" t="s">
        <v>31</v>
      </c>
      <c r="G5" s="46" t="s">
        <v>32</v>
      </c>
    </row>
    <row r="6" spans="1:7" ht="15" customHeight="1">
      <c r="A6" s="49"/>
      <c r="B6" s="50"/>
      <c r="C6" s="50"/>
      <c r="D6" s="51"/>
      <c r="E6" s="49"/>
      <c r="F6" s="49"/>
      <c r="G6" s="49"/>
    </row>
    <row r="7" spans="1:7" ht="25.5" customHeight="1">
      <c r="A7" s="52"/>
      <c r="B7" s="53"/>
      <c r="C7" s="54" t="s">
        <v>33</v>
      </c>
      <c r="D7" s="55"/>
      <c r="E7" s="56"/>
      <c r="F7" s="56"/>
      <c r="G7" s="57">
        <f>SUM(G8+G10+G21+G23+G26+G28+G30+G59+G61+G64+G77+G83+G91+G98+G103+G110)</f>
        <v>0</v>
      </c>
    </row>
    <row r="8" spans="1:7" s="62" customFormat="1" ht="18.75" customHeight="1" outlineLevel="1">
      <c r="A8" s="58"/>
      <c r="B8" s="18"/>
      <c r="C8" s="18" t="s">
        <v>7</v>
      </c>
      <c r="D8" s="18"/>
      <c r="E8" s="59"/>
      <c r="F8" s="60"/>
      <c r="G8" s="61">
        <f>SUM(G9:G9)</f>
        <v>0</v>
      </c>
    </row>
    <row r="9" spans="1:7" s="62" customFormat="1" ht="12.75" customHeight="1" outlineLevel="2">
      <c r="A9" s="63">
        <v>1</v>
      </c>
      <c r="B9" s="64" t="s">
        <v>34</v>
      </c>
      <c r="C9" s="65" t="s">
        <v>35</v>
      </c>
      <c r="D9" s="66" t="s">
        <v>36</v>
      </c>
      <c r="E9" s="67">
        <v>7.5</v>
      </c>
      <c r="F9" s="68"/>
      <c r="G9" s="69">
        <f>E9*F9</f>
        <v>0</v>
      </c>
    </row>
    <row r="10" spans="1:7" s="62" customFormat="1" ht="18.75" customHeight="1" outlineLevel="1">
      <c r="A10" s="58"/>
      <c r="B10" s="18"/>
      <c r="C10" s="18" t="s">
        <v>8</v>
      </c>
      <c r="D10" s="18"/>
      <c r="E10" s="59"/>
      <c r="F10" s="60"/>
      <c r="G10" s="61">
        <f>SUM(G11:G20)</f>
        <v>0</v>
      </c>
    </row>
    <row r="11" spans="1:7" s="62" customFormat="1" ht="12.75" customHeight="1" outlineLevel="2">
      <c r="A11" s="63">
        <v>2</v>
      </c>
      <c r="B11" s="64" t="s">
        <v>37</v>
      </c>
      <c r="C11" s="70" t="s">
        <v>38</v>
      </c>
      <c r="D11" s="71" t="s">
        <v>39</v>
      </c>
      <c r="E11" s="72">
        <v>1</v>
      </c>
      <c r="F11" s="73"/>
      <c r="G11" s="69">
        <f aca="true" t="shared" si="0" ref="G11:G20">E11*F11</f>
        <v>0</v>
      </c>
    </row>
    <row r="12" spans="1:7" s="62" customFormat="1" ht="12.75" customHeight="1" outlineLevel="2">
      <c r="A12" s="63">
        <f>MAX(A10:A11)+1</f>
        <v>3</v>
      </c>
      <c r="B12" s="64" t="s">
        <v>40</v>
      </c>
      <c r="C12" s="70" t="s">
        <v>41</v>
      </c>
      <c r="D12" s="71" t="s">
        <v>42</v>
      </c>
      <c r="E12" s="72">
        <v>10</v>
      </c>
      <c r="F12" s="73"/>
      <c r="G12" s="69">
        <f t="shared" si="0"/>
        <v>0</v>
      </c>
    </row>
    <row r="13" spans="1:7" s="62" customFormat="1" ht="12.75" customHeight="1" outlineLevel="2">
      <c r="A13" s="63">
        <f>MAX(A11:A12)+1</f>
        <v>4</v>
      </c>
      <c r="B13" s="64" t="s">
        <v>43</v>
      </c>
      <c r="C13" s="70" t="s">
        <v>44</v>
      </c>
      <c r="D13" s="71" t="s">
        <v>36</v>
      </c>
      <c r="E13" s="72">
        <v>14.6</v>
      </c>
      <c r="F13" s="73"/>
      <c r="G13" s="69">
        <f t="shared" si="0"/>
        <v>0</v>
      </c>
    </row>
    <row r="14" spans="1:7" s="62" customFormat="1" ht="12.75" customHeight="1" outlineLevel="2">
      <c r="A14" s="63">
        <f>MAX(A12:A13)+1</f>
        <v>5</v>
      </c>
      <c r="B14" s="64" t="s">
        <v>45</v>
      </c>
      <c r="C14" s="70" t="s">
        <v>46</v>
      </c>
      <c r="D14" s="71" t="s">
        <v>42</v>
      </c>
      <c r="E14" s="72">
        <v>10.8</v>
      </c>
      <c r="F14" s="73"/>
      <c r="G14" s="69">
        <f t="shared" si="0"/>
        <v>0</v>
      </c>
    </row>
    <row r="15" spans="1:7" s="62" customFormat="1" ht="12.75" customHeight="1" outlineLevel="2">
      <c r="A15" s="63">
        <v>6</v>
      </c>
      <c r="B15" s="64" t="s">
        <v>47</v>
      </c>
      <c r="C15" s="70" t="s">
        <v>216</v>
      </c>
      <c r="D15" s="71" t="s">
        <v>36</v>
      </c>
      <c r="E15" s="72">
        <v>14.6</v>
      </c>
      <c r="F15" s="73"/>
      <c r="G15" s="69">
        <f t="shared" si="0"/>
        <v>0</v>
      </c>
    </row>
    <row r="16" spans="1:7" s="62" customFormat="1" ht="12.75" customHeight="1" outlineLevel="2">
      <c r="A16" s="63">
        <v>7</v>
      </c>
      <c r="B16" s="64" t="s">
        <v>48</v>
      </c>
      <c r="C16" s="70" t="s">
        <v>160</v>
      </c>
      <c r="D16" s="71" t="s">
        <v>36</v>
      </c>
      <c r="E16" s="72">
        <v>47.15</v>
      </c>
      <c r="F16" s="73"/>
      <c r="G16" s="69">
        <f t="shared" si="0"/>
        <v>0</v>
      </c>
    </row>
    <row r="17" spans="1:7" s="62" customFormat="1" ht="12.75" customHeight="1" outlineLevel="2">
      <c r="A17" s="63">
        <v>8</v>
      </c>
      <c r="B17" s="64" t="s">
        <v>49</v>
      </c>
      <c r="C17" s="70" t="s">
        <v>50</v>
      </c>
      <c r="D17" s="71" t="s">
        <v>42</v>
      </c>
      <c r="E17" s="72">
        <v>11.1</v>
      </c>
      <c r="F17" s="73"/>
      <c r="G17" s="69">
        <f t="shared" si="0"/>
        <v>0</v>
      </c>
    </row>
    <row r="18" spans="1:7" s="62" customFormat="1" ht="12.75" customHeight="1" outlineLevel="2">
      <c r="A18" s="63">
        <v>9</v>
      </c>
      <c r="B18" s="64" t="s">
        <v>51</v>
      </c>
      <c r="C18" s="70" t="s">
        <v>52</v>
      </c>
      <c r="D18" s="71" t="s">
        <v>53</v>
      </c>
      <c r="E18" s="72">
        <v>1.67</v>
      </c>
      <c r="F18" s="73"/>
      <c r="G18" s="69">
        <f>E18*F18</f>
        <v>0</v>
      </c>
    </row>
    <row r="19" spans="1:7" s="62" customFormat="1" ht="12.75" customHeight="1" outlineLevel="2">
      <c r="A19" s="63" t="s">
        <v>217</v>
      </c>
      <c r="B19" s="64" t="s">
        <v>137</v>
      </c>
      <c r="C19" s="70" t="s">
        <v>219</v>
      </c>
      <c r="D19" s="71" t="s">
        <v>64</v>
      </c>
      <c r="E19" s="72">
        <v>1</v>
      </c>
      <c r="F19" s="73"/>
      <c r="G19" s="69">
        <f>E19*F19</f>
        <v>0</v>
      </c>
    </row>
    <row r="20" spans="1:7" s="62" customFormat="1" ht="12.75" customHeight="1" outlineLevel="2">
      <c r="A20" s="63" t="s">
        <v>218</v>
      </c>
      <c r="B20" s="64" t="s">
        <v>137</v>
      </c>
      <c r="C20" s="70" t="s">
        <v>220</v>
      </c>
      <c r="D20" s="71" t="s">
        <v>36</v>
      </c>
      <c r="E20" s="72">
        <v>8.5</v>
      </c>
      <c r="F20" s="73"/>
      <c r="G20" s="69">
        <f t="shared" si="0"/>
        <v>0</v>
      </c>
    </row>
    <row r="21" spans="1:7" s="62" customFormat="1" ht="18.75" customHeight="1" outlineLevel="1">
      <c r="A21" s="58"/>
      <c r="B21" s="18"/>
      <c r="C21" s="18" t="s">
        <v>54</v>
      </c>
      <c r="D21" s="18"/>
      <c r="E21" s="59"/>
      <c r="F21" s="60"/>
      <c r="G21" s="61">
        <f>SUM(G22)</f>
        <v>0</v>
      </c>
    </row>
    <row r="22" spans="1:7" s="62" customFormat="1" ht="12.75" customHeight="1" outlineLevel="2">
      <c r="A22" s="63" t="s">
        <v>218</v>
      </c>
      <c r="B22" s="64" t="s">
        <v>55</v>
      </c>
      <c r="C22" s="70" t="s">
        <v>56</v>
      </c>
      <c r="D22" s="71" t="s">
        <v>57</v>
      </c>
      <c r="E22" s="72">
        <v>8</v>
      </c>
      <c r="F22" s="73"/>
      <c r="G22" s="69">
        <f>SUM(F22*E22)/100</f>
        <v>0</v>
      </c>
    </row>
    <row r="23" spans="1:7" s="62" customFormat="1" ht="18.75" customHeight="1" outlineLevel="1">
      <c r="A23" s="58"/>
      <c r="B23" s="18"/>
      <c r="C23" s="18" t="s">
        <v>10</v>
      </c>
      <c r="D23" s="18"/>
      <c r="E23" s="59"/>
      <c r="F23" s="60"/>
      <c r="G23" s="61">
        <f>SUM(G24:G25)</f>
        <v>0</v>
      </c>
    </row>
    <row r="24" spans="1:7" s="62" customFormat="1" ht="12.75" customHeight="1" outlineLevel="2">
      <c r="A24" s="63" t="s">
        <v>224</v>
      </c>
      <c r="B24" s="64" t="s">
        <v>58</v>
      </c>
      <c r="C24" s="70" t="s">
        <v>59</v>
      </c>
      <c r="D24" s="71" t="s">
        <v>42</v>
      </c>
      <c r="E24" s="72">
        <v>10.35</v>
      </c>
      <c r="F24" s="73"/>
      <c r="G24" s="69">
        <f>E24*F24</f>
        <v>0</v>
      </c>
    </row>
    <row r="25" spans="1:7" s="62" customFormat="1" ht="12.75" customHeight="1" outlineLevel="2">
      <c r="A25" s="63" t="s">
        <v>225</v>
      </c>
      <c r="B25" s="64" t="s">
        <v>60</v>
      </c>
      <c r="C25" s="70" t="s">
        <v>61</v>
      </c>
      <c r="D25" s="71" t="s">
        <v>36</v>
      </c>
      <c r="E25" s="72">
        <v>24.2</v>
      </c>
      <c r="F25" s="73"/>
      <c r="G25" s="69">
        <f>E25*F25</f>
        <v>0</v>
      </c>
    </row>
    <row r="26" spans="1:11" s="62" customFormat="1" ht="18.75" customHeight="1" outlineLevel="1">
      <c r="A26" s="58"/>
      <c r="B26" s="18"/>
      <c r="C26" s="18" t="s">
        <v>11</v>
      </c>
      <c r="D26" s="18"/>
      <c r="E26" s="59"/>
      <c r="F26" s="60"/>
      <c r="G26" s="61">
        <f>SUM(G27:G27)</f>
        <v>0</v>
      </c>
      <c r="H26" s="74"/>
      <c r="I26" s="74"/>
      <c r="J26" s="74"/>
      <c r="K26" s="74"/>
    </row>
    <row r="27" spans="1:7" s="62" customFormat="1" ht="12.75" customHeight="1" outlineLevel="2">
      <c r="A27" s="63" t="s">
        <v>226</v>
      </c>
      <c r="B27" s="64" t="s">
        <v>62</v>
      </c>
      <c r="C27" s="70" t="s">
        <v>63</v>
      </c>
      <c r="D27" s="71" t="s">
        <v>64</v>
      </c>
      <c r="E27" s="72">
        <v>1</v>
      </c>
      <c r="F27" s="73"/>
      <c r="G27" s="69">
        <f>E27*F27</f>
        <v>0</v>
      </c>
    </row>
    <row r="28" spans="1:7" s="62" customFormat="1" ht="18.75" customHeight="1" outlineLevel="1">
      <c r="A28" s="58"/>
      <c r="B28" s="18"/>
      <c r="C28" s="18" t="s">
        <v>12</v>
      </c>
      <c r="D28" s="18"/>
      <c r="E28" s="59"/>
      <c r="F28" s="60"/>
      <c r="G28" s="61">
        <f>SUM(G29)</f>
        <v>0</v>
      </c>
    </row>
    <row r="29" spans="1:7" s="62" customFormat="1" ht="12.75" customHeight="1" outlineLevel="2">
      <c r="A29" s="63" t="s">
        <v>227</v>
      </c>
      <c r="B29" s="75">
        <v>722000001</v>
      </c>
      <c r="C29" s="70" t="s">
        <v>65</v>
      </c>
      <c r="D29" s="71" t="s">
        <v>64</v>
      </c>
      <c r="E29" s="72">
        <v>1</v>
      </c>
      <c r="F29" s="73"/>
      <c r="G29" s="69">
        <f>E29*F29</f>
        <v>0</v>
      </c>
    </row>
    <row r="30" spans="1:7" ht="18.75" customHeight="1">
      <c r="A30" s="58"/>
      <c r="B30" s="18"/>
      <c r="C30" s="18" t="s">
        <v>13</v>
      </c>
      <c r="D30" s="18"/>
      <c r="E30" s="59"/>
      <c r="F30" s="60"/>
      <c r="G30" s="61">
        <f>SUM(G31:G58)</f>
        <v>0</v>
      </c>
    </row>
    <row r="31" spans="1:7" ht="12.75" customHeight="1">
      <c r="A31" s="63" t="s">
        <v>228</v>
      </c>
      <c r="B31" s="64" t="s">
        <v>66</v>
      </c>
      <c r="C31" s="65" t="s">
        <v>164</v>
      </c>
      <c r="D31" s="66" t="s">
        <v>64</v>
      </c>
      <c r="E31" s="67">
        <v>3</v>
      </c>
      <c r="F31" s="68"/>
      <c r="G31" s="69">
        <f aca="true" t="shared" si="1" ref="G31:G58">E31*F31</f>
        <v>0</v>
      </c>
    </row>
    <row r="32" spans="1:7" ht="12.75">
      <c r="A32" s="63" t="s">
        <v>229</v>
      </c>
      <c r="B32" s="64" t="s">
        <v>67</v>
      </c>
      <c r="C32" s="65" t="s">
        <v>165</v>
      </c>
      <c r="D32" s="66" t="s">
        <v>64</v>
      </c>
      <c r="E32" s="67">
        <v>2</v>
      </c>
      <c r="F32" s="68"/>
      <c r="G32" s="69">
        <f t="shared" si="1"/>
        <v>0</v>
      </c>
    </row>
    <row r="33" spans="1:7" ht="12.75" customHeight="1">
      <c r="A33" s="63" t="s">
        <v>230</v>
      </c>
      <c r="B33" s="64" t="s">
        <v>68</v>
      </c>
      <c r="C33" s="65" t="s">
        <v>69</v>
      </c>
      <c r="D33" s="66" t="s">
        <v>39</v>
      </c>
      <c r="E33" s="67">
        <v>5</v>
      </c>
      <c r="F33" s="68"/>
      <c r="G33" s="69">
        <f t="shared" si="1"/>
        <v>0</v>
      </c>
    </row>
    <row r="34" spans="1:7" ht="12.75" customHeight="1">
      <c r="A34" s="63" t="s">
        <v>231</v>
      </c>
      <c r="B34" s="64" t="s">
        <v>70</v>
      </c>
      <c r="C34" s="65" t="s">
        <v>71</v>
      </c>
      <c r="D34" s="66" t="s">
        <v>64</v>
      </c>
      <c r="E34" s="67">
        <v>1</v>
      </c>
      <c r="F34" s="68"/>
      <c r="G34" s="69">
        <f t="shared" si="1"/>
        <v>0</v>
      </c>
    </row>
    <row r="35" spans="1:7" ht="12.75" customHeight="1">
      <c r="A35" s="63" t="s">
        <v>232</v>
      </c>
      <c r="B35" s="64" t="s">
        <v>72</v>
      </c>
      <c r="C35" s="65" t="s">
        <v>73</v>
      </c>
      <c r="D35" s="66" t="s">
        <v>64</v>
      </c>
      <c r="E35" s="67">
        <v>1</v>
      </c>
      <c r="F35" s="68"/>
      <c r="G35" s="69">
        <f t="shared" si="1"/>
        <v>0</v>
      </c>
    </row>
    <row r="36" spans="1:7" ht="12.75" customHeight="1">
      <c r="A36" s="63" t="s">
        <v>233</v>
      </c>
      <c r="B36" s="64" t="s">
        <v>74</v>
      </c>
      <c r="C36" s="65" t="s">
        <v>75</v>
      </c>
      <c r="D36" s="66" t="s">
        <v>64</v>
      </c>
      <c r="E36" s="67">
        <v>1</v>
      </c>
      <c r="F36" s="68"/>
      <c r="G36" s="69">
        <f t="shared" si="1"/>
        <v>0</v>
      </c>
    </row>
    <row r="37" spans="1:7" ht="12.75" customHeight="1">
      <c r="A37" s="63" t="s">
        <v>234</v>
      </c>
      <c r="B37" s="64" t="s">
        <v>76</v>
      </c>
      <c r="C37" s="65" t="s">
        <v>77</v>
      </c>
      <c r="D37" s="66" t="s">
        <v>64</v>
      </c>
      <c r="E37" s="67">
        <v>1</v>
      </c>
      <c r="F37" s="68"/>
      <c r="G37" s="69">
        <f t="shared" si="1"/>
        <v>0</v>
      </c>
    </row>
    <row r="38" spans="1:7" ht="12.75" customHeight="1">
      <c r="A38" s="63" t="s">
        <v>235</v>
      </c>
      <c r="B38" s="64" t="s">
        <v>78</v>
      </c>
      <c r="C38" s="65" t="s">
        <v>221</v>
      </c>
      <c r="D38" s="66" t="s">
        <v>64</v>
      </c>
      <c r="E38" s="67">
        <v>3</v>
      </c>
      <c r="F38" s="68"/>
      <c r="G38" s="69">
        <f t="shared" si="1"/>
        <v>0</v>
      </c>
    </row>
    <row r="39" spans="1:7" ht="12.75" customHeight="1">
      <c r="A39" s="63" t="s">
        <v>236</v>
      </c>
      <c r="B39" s="64" t="s">
        <v>74</v>
      </c>
      <c r="C39" s="65" t="s">
        <v>79</v>
      </c>
      <c r="D39" s="66" t="s">
        <v>64</v>
      </c>
      <c r="E39" s="67">
        <v>1</v>
      </c>
      <c r="F39" s="68"/>
      <c r="G39" s="69">
        <f t="shared" si="1"/>
        <v>0</v>
      </c>
    </row>
    <row r="40" spans="1:7" ht="12.75" customHeight="1">
      <c r="A40" s="63" t="s">
        <v>237</v>
      </c>
      <c r="B40" s="64" t="s">
        <v>74</v>
      </c>
      <c r="C40" s="65" t="s">
        <v>80</v>
      </c>
      <c r="D40" s="66" t="s">
        <v>64</v>
      </c>
      <c r="E40" s="67">
        <v>1</v>
      </c>
      <c r="F40" s="68"/>
      <c r="G40" s="69">
        <f t="shared" si="1"/>
        <v>0</v>
      </c>
    </row>
    <row r="41" spans="1:7" ht="12.75" customHeight="1">
      <c r="A41" s="63" t="s">
        <v>238</v>
      </c>
      <c r="B41" s="64" t="s">
        <v>81</v>
      </c>
      <c r="C41" s="65" t="s">
        <v>82</v>
      </c>
      <c r="D41" s="66" t="s">
        <v>64</v>
      </c>
      <c r="E41" s="67">
        <v>1</v>
      </c>
      <c r="F41" s="68"/>
      <c r="G41" s="69">
        <f t="shared" si="1"/>
        <v>0</v>
      </c>
    </row>
    <row r="42" spans="1:7" ht="12.75" customHeight="1">
      <c r="A42" s="63" t="s">
        <v>239</v>
      </c>
      <c r="B42" s="64" t="s">
        <v>74</v>
      </c>
      <c r="C42" s="65" t="s">
        <v>83</v>
      </c>
      <c r="D42" s="66" t="s">
        <v>64</v>
      </c>
      <c r="E42" s="67">
        <v>1</v>
      </c>
      <c r="F42" s="68"/>
      <c r="G42" s="69">
        <f t="shared" si="1"/>
        <v>0</v>
      </c>
    </row>
    <row r="43" spans="1:7" ht="12.75" customHeight="1">
      <c r="A43" s="63" t="s">
        <v>240</v>
      </c>
      <c r="B43" s="64" t="s">
        <v>84</v>
      </c>
      <c r="C43" s="65" t="s">
        <v>85</v>
      </c>
      <c r="D43" s="66" t="s">
        <v>64</v>
      </c>
      <c r="E43" s="67">
        <v>1</v>
      </c>
      <c r="F43" s="68"/>
      <c r="G43" s="69">
        <f t="shared" si="1"/>
        <v>0</v>
      </c>
    </row>
    <row r="44" spans="1:7" ht="12.75" customHeight="1">
      <c r="A44" s="63" t="s">
        <v>241</v>
      </c>
      <c r="B44" s="64" t="s">
        <v>74</v>
      </c>
      <c r="C44" s="65" t="s">
        <v>161</v>
      </c>
      <c r="D44" s="66" t="s">
        <v>64</v>
      </c>
      <c r="E44" s="67">
        <v>1</v>
      </c>
      <c r="F44" s="68"/>
      <c r="G44" s="69">
        <f t="shared" si="1"/>
        <v>0</v>
      </c>
    </row>
    <row r="45" spans="1:7" ht="12.75" customHeight="1">
      <c r="A45" s="63" t="s">
        <v>242</v>
      </c>
      <c r="B45" s="64" t="s">
        <v>74</v>
      </c>
      <c r="C45" s="65" t="s">
        <v>86</v>
      </c>
      <c r="D45" s="66" t="s">
        <v>64</v>
      </c>
      <c r="E45" s="67">
        <v>1</v>
      </c>
      <c r="F45" s="68"/>
      <c r="G45" s="69">
        <f t="shared" si="1"/>
        <v>0</v>
      </c>
    </row>
    <row r="46" spans="1:7" ht="12.75" customHeight="1">
      <c r="A46" s="63" t="s">
        <v>243</v>
      </c>
      <c r="B46" s="64" t="s">
        <v>87</v>
      </c>
      <c r="C46" s="65" t="s">
        <v>88</v>
      </c>
      <c r="D46" s="66" t="s">
        <v>64</v>
      </c>
      <c r="E46" s="67">
        <v>3</v>
      </c>
      <c r="F46" s="68"/>
      <c r="G46" s="69">
        <f t="shared" si="1"/>
        <v>0</v>
      </c>
    </row>
    <row r="47" spans="1:7" ht="12.75" customHeight="1">
      <c r="A47" s="63" t="s">
        <v>244</v>
      </c>
      <c r="B47" s="64" t="s">
        <v>74</v>
      </c>
      <c r="C47" s="65" t="s">
        <v>89</v>
      </c>
      <c r="D47" s="66" t="s">
        <v>64</v>
      </c>
      <c r="E47" s="67">
        <v>1</v>
      </c>
      <c r="F47" s="68"/>
      <c r="G47" s="69">
        <f t="shared" si="1"/>
        <v>0</v>
      </c>
    </row>
    <row r="48" spans="1:7" ht="12.75" customHeight="1">
      <c r="A48" s="63" t="s">
        <v>245</v>
      </c>
      <c r="B48" s="64" t="s">
        <v>74</v>
      </c>
      <c r="C48" s="65" t="s">
        <v>90</v>
      </c>
      <c r="D48" s="66" t="s">
        <v>64</v>
      </c>
      <c r="E48" s="67">
        <v>1</v>
      </c>
      <c r="F48" s="68"/>
      <c r="G48" s="69">
        <f t="shared" si="1"/>
        <v>0</v>
      </c>
    </row>
    <row r="49" spans="1:7" ht="12.75" customHeight="1">
      <c r="A49" s="63" t="s">
        <v>246</v>
      </c>
      <c r="B49" s="64" t="s">
        <v>91</v>
      </c>
      <c r="C49" s="65" t="s">
        <v>92</v>
      </c>
      <c r="D49" s="66" t="s">
        <v>64</v>
      </c>
      <c r="E49" s="67">
        <v>1</v>
      </c>
      <c r="F49" s="68"/>
      <c r="G49" s="69">
        <f t="shared" si="1"/>
        <v>0</v>
      </c>
    </row>
    <row r="50" spans="1:7" ht="12.75" customHeight="1">
      <c r="A50" s="63" t="s">
        <v>247</v>
      </c>
      <c r="B50" s="64" t="s">
        <v>93</v>
      </c>
      <c r="C50" s="65" t="s">
        <v>94</v>
      </c>
      <c r="D50" s="66" t="s">
        <v>64</v>
      </c>
      <c r="E50" s="67">
        <v>1</v>
      </c>
      <c r="F50" s="68"/>
      <c r="G50" s="69">
        <f t="shared" si="1"/>
        <v>0</v>
      </c>
    </row>
    <row r="51" spans="1:7" ht="12.75" customHeight="1">
      <c r="A51" s="63" t="s">
        <v>248</v>
      </c>
      <c r="B51" s="64" t="s">
        <v>74</v>
      </c>
      <c r="C51" s="65" t="s">
        <v>95</v>
      </c>
      <c r="D51" s="66" t="s">
        <v>64</v>
      </c>
      <c r="E51" s="67">
        <v>1</v>
      </c>
      <c r="F51" s="68"/>
      <c r="G51" s="69">
        <f t="shared" si="1"/>
        <v>0</v>
      </c>
    </row>
    <row r="52" spans="1:7" ht="12.75" customHeight="1">
      <c r="A52" s="63" t="s">
        <v>249</v>
      </c>
      <c r="B52" s="64" t="s">
        <v>96</v>
      </c>
      <c r="C52" s="65" t="s">
        <v>97</v>
      </c>
      <c r="D52" s="66" t="s">
        <v>39</v>
      </c>
      <c r="E52" s="67">
        <v>7</v>
      </c>
      <c r="F52" s="68"/>
      <c r="G52" s="69">
        <f t="shared" si="1"/>
        <v>0</v>
      </c>
    </row>
    <row r="53" spans="1:7" ht="12.75" customHeight="1">
      <c r="A53" s="63" t="s">
        <v>250</v>
      </c>
      <c r="B53" s="64" t="s">
        <v>74</v>
      </c>
      <c r="C53" s="65" t="s">
        <v>98</v>
      </c>
      <c r="D53" s="66" t="s">
        <v>64</v>
      </c>
      <c r="E53" s="67">
        <v>1</v>
      </c>
      <c r="F53" s="68"/>
      <c r="G53" s="69">
        <f t="shared" si="1"/>
        <v>0</v>
      </c>
    </row>
    <row r="54" spans="1:7" ht="12.75" customHeight="1">
      <c r="A54" s="63" t="s">
        <v>251</v>
      </c>
      <c r="B54" s="64" t="s">
        <v>74</v>
      </c>
      <c r="C54" s="65" t="s">
        <v>222</v>
      </c>
      <c r="D54" s="66" t="s">
        <v>64</v>
      </c>
      <c r="E54" s="67">
        <v>3</v>
      </c>
      <c r="F54" s="68"/>
      <c r="G54" s="69">
        <f t="shared" si="1"/>
        <v>0</v>
      </c>
    </row>
    <row r="55" spans="1:7" ht="12.75" customHeight="1">
      <c r="A55" s="63" t="s">
        <v>252</v>
      </c>
      <c r="B55" s="64" t="s">
        <v>74</v>
      </c>
      <c r="C55" s="65" t="s">
        <v>223</v>
      </c>
      <c r="D55" s="66" t="s">
        <v>64</v>
      </c>
      <c r="E55" s="67">
        <v>1</v>
      </c>
      <c r="F55" s="68"/>
      <c r="G55" s="69">
        <f t="shared" si="1"/>
        <v>0</v>
      </c>
    </row>
    <row r="56" spans="1:7" ht="12.75" customHeight="1">
      <c r="A56" s="63" t="s">
        <v>253</v>
      </c>
      <c r="B56" s="64" t="s">
        <v>254</v>
      </c>
      <c r="C56" s="65" t="s">
        <v>255</v>
      </c>
      <c r="D56" s="66" t="s">
        <v>64</v>
      </c>
      <c r="E56" s="67">
        <v>1</v>
      </c>
      <c r="F56" s="68"/>
      <c r="G56" s="69">
        <f t="shared" si="1"/>
        <v>0</v>
      </c>
    </row>
    <row r="57" spans="1:7" ht="12.75" customHeight="1">
      <c r="A57" s="63" t="s">
        <v>256</v>
      </c>
      <c r="B57" s="64" t="s">
        <v>74</v>
      </c>
      <c r="C57" s="65" t="s">
        <v>99</v>
      </c>
      <c r="D57" s="66" t="s">
        <v>64</v>
      </c>
      <c r="E57" s="67">
        <v>1</v>
      </c>
      <c r="F57" s="68"/>
      <c r="G57" s="69">
        <f t="shared" si="1"/>
        <v>0</v>
      </c>
    </row>
    <row r="58" spans="1:7" ht="12.75" customHeight="1">
      <c r="A58" s="63" t="s">
        <v>257</v>
      </c>
      <c r="B58" s="64" t="s">
        <v>74</v>
      </c>
      <c r="C58" s="65" t="s">
        <v>100</v>
      </c>
      <c r="D58" s="66" t="s">
        <v>64</v>
      </c>
      <c r="E58" s="67">
        <v>1</v>
      </c>
      <c r="F58" s="68"/>
      <c r="G58" s="69">
        <f t="shared" si="1"/>
        <v>0</v>
      </c>
    </row>
    <row r="59" spans="1:7" ht="18.75" customHeight="1">
      <c r="A59" s="58"/>
      <c r="B59" s="18"/>
      <c r="C59" s="18" t="s">
        <v>14</v>
      </c>
      <c r="D59" s="18"/>
      <c r="E59" s="59"/>
      <c r="F59" s="60"/>
      <c r="G59" s="61">
        <f>SUM(G60:G60)</f>
        <v>0</v>
      </c>
    </row>
    <row r="60" spans="1:7" ht="12.75" customHeight="1">
      <c r="A60" s="63" t="s">
        <v>258</v>
      </c>
      <c r="B60" s="64" t="s">
        <v>101</v>
      </c>
      <c r="C60" s="70" t="s">
        <v>102</v>
      </c>
      <c r="D60" s="71" t="s">
        <v>64</v>
      </c>
      <c r="E60" s="72">
        <v>1</v>
      </c>
      <c r="F60" s="73"/>
      <c r="G60" s="69">
        <f>E60*F60</f>
        <v>0</v>
      </c>
    </row>
    <row r="61" spans="1:7" ht="18.75" customHeight="1">
      <c r="A61" s="58"/>
      <c r="B61" s="18"/>
      <c r="C61" s="18" t="s">
        <v>103</v>
      </c>
      <c r="D61" s="18"/>
      <c r="E61" s="59"/>
      <c r="F61" s="60"/>
      <c r="G61" s="61">
        <f>SUM(G62:G63)</f>
        <v>0</v>
      </c>
    </row>
    <row r="62" spans="1:7" ht="12.75" customHeight="1">
      <c r="A62" s="63" t="s">
        <v>259</v>
      </c>
      <c r="B62" s="64" t="s">
        <v>104</v>
      </c>
      <c r="C62" s="70" t="s">
        <v>105</v>
      </c>
      <c r="D62" s="71" t="s">
        <v>106</v>
      </c>
      <c r="E62" s="72">
        <v>8</v>
      </c>
      <c r="F62" s="73"/>
      <c r="G62" s="69">
        <f>E62*F62</f>
        <v>0</v>
      </c>
    </row>
    <row r="63" spans="1:7" ht="12.75" customHeight="1">
      <c r="A63" s="63" t="s">
        <v>260</v>
      </c>
      <c r="B63" s="64" t="s">
        <v>74</v>
      </c>
      <c r="C63" s="70" t="s">
        <v>107</v>
      </c>
      <c r="D63" s="71" t="s">
        <v>64</v>
      </c>
      <c r="E63" s="72">
        <v>3</v>
      </c>
      <c r="F63" s="73"/>
      <c r="G63" s="69">
        <f>E63*F63</f>
        <v>0</v>
      </c>
    </row>
    <row r="64" spans="1:7" ht="18.75" customHeight="1">
      <c r="A64" s="58"/>
      <c r="B64" s="18"/>
      <c r="C64" s="18" t="s">
        <v>16</v>
      </c>
      <c r="D64" s="18"/>
      <c r="E64" s="59"/>
      <c r="F64" s="60"/>
      <c r="G64" s="61">
        <f>SUM(G65:G76)</f>
        <v>0</v>
      </c>
    </row>
    <row r="65" spans="1:7" ht="12.75" customHeight="1">
      <c r="A65" s="63" t="s">
        <v>262</v>
      </c>
      <c r="B65" s="64" t="s">
        <v>137</v>
      </c>
      <c r="C65" s="70" t="s">
        <v>166</v>
      </c>
      <c r="D65" s="71" t="s">
        <v>64</v>
      </c>
      <c r="E65" s="72">
        <v>1</v>
      </c>
      <c r="F65" s="73"/>
      <c r="G65" s="69">
        <f>E65*F65</f>
        <v>0</v>
      </c>
    </row>
    <row r="66" spans="1:7" ht="12.75" customHeight="1">
      <c r="A66" s="63" t="s">
        <v>263</v>
      </c>
      <c r="B66" s="64" t="s">
        <v>137</v>
      </c>
      <c r="C66" s="70" t="s">
        <v>169</v>
      </c>
      <c r="D66" s="71" t="s">
        <v>64</v>
      </c>
      <c r="E66" s="72">
        <v>1</v>
      </c>
      <c r="F66" s="73"/>
      <c r="G66" s="69">
        <f>E66*F66</f>
        <v>0</v>
      </c>
    </row>
    <row r="67" spans="1:252" s="76" customFormat="1" ht="26.25" customHeight="1">
      <c r="A67" s="63" t="s">
        <v>264</v>
      </c>
      <c r="B67" s="64" t="s">
        <v>74</v>
      </c>
      <c r="C67" s="70" t="s">
        <v>261</v>
      </c>
      <c r="D67" s="71" t="s">
        <v>64</v>
      </c>
      <c r="E67" s="72">
        <v>1</v>
      </c>
      <c r="F67" s="73"/>
      <c r="G67" s="69">
        <f>E67*F67</f>
        <v>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</row>
    <row r="68" spans="1:7" ht="12.75" customHeight="1">
      <c r="A68" s="63" t="s">
        <v>265</v>
      </c>
      <c r="B68" s="64" t="s">
        <v>137</v>
      </c>
      <c r="C68" s="70" t="s">
        <v>167</v>
      </c>
      <c r="D68" s="71" t="s">
        <v>64</v>
      </c>
      <c r="E68" s="72">
        <v>1</v>
      </c>
      <c r="F68" s="73"/>
      <c r="G68" s="69">
        <f aca="true" t="shared" si="2" ref="G68:G76">E68*F68</f>
        <v>0</v>
      </c>
    </row>
    <row r="69" spans="1:7" ht="12.75" customHeight="1">
      <c r="A69" s="63" t="s">
        <v>266</v>
      </c>
      <c r="B69" s="64" t="s">
        <v>137</v>
      </c>
      <c r="C69" s="70" t="s">
        <v>168</v>
      </c>
      <c r="D69" s="71" t="s">
        <v>64</v>
      </c>
      <c r="E69" s="72">
        <v>1</v>
      </c>
      <c r="F69" s="73"/>
      <c r="G69" s="69">
        <f t="shared" si="2"/>
        <v>0</v>
      </c>
    </row>
    <row r="70" spans="1:7" ht="12.75" customHeight="1">
      <c r="A70" s="63" t="s">
        <v>269</v>
      </c>
      <c r="B70" s="64" t="s">
        <v>108</v>
      </c>
      <c r="C70" s="70" t="s">
        <v>109</v>
      </c>
      <c r="D70" s="71" t="s">
        <v>64</v>
      </c>
      <c r="E70" s="72">
        <v>2</v>
      </c>
      <c r="F70" s="73"/>
      <c r="G70" s="69">
        <f t="shared" si="2"/>
        <v>0</v>
      </c>
    </row>
    <row r="71" spans="1:7" ht="12.75" customHeight="1">
      <c r="A71" s="63" t="s">
        <v>270</v>
      </c>
      <c r="B71" s="64" t="s">
        <v>74</v>
      </c>
      <c r="C71" s="70" t="s">
        <v>268</v>
      </c>
      <c r="D71" s="71" t="s">
        <v>64</v>
      </c>
      <c r="E71" s="72">
        <v>1</v>
      </c>
      <c r="F71" s="73"/>
      <c r="G71" s="69">
        <f t="shared" si="2"/>
        <v>0</v>
      </c>
    </row>
    <row r="72" spans="1:7" ht="12.75" customHeight="1">
      <c r="A72" s="63" t="s">
        <v>271</v>
      </c>
      <c r="B72" s="64" t="s">
        <v>74</v>
      </c>
      <c r="C72" s="70" t="s">
        <v>267</v>
      </c>
      <c r="D72" s="71" t="s">
        <v>64</v>
      </c>
      <c r="E72" s="72">
        <v>1</v>
      </c>
      <c r="F72" s="73"/>
      <c r="G72" s="69">
        <f t="shared" si="2"/>
        <v>0</v>
      </c>
    </row>
    <row r="73" spans="1:7" ht="12.75" customHeight="1">
      <c r="A73" s="63" t="s">
        <v>170</v>
      </c>
      <c r="B73" s="64" t="s">
        <v>74</v>
      </c>
      <c r="C73" s="77" t="s">
        <v>272</v>
      </c>
      <c r="D73" s="71" t="s">
        <v>64</v>
      </c>
      <c r="E73" s="72">
        <v>1</v>
      </c>
      <c r="F73" s="73"/>
      <c r="G73" s="69">
        <f t="shared" si="2"/>
        <v>0</v>
      </c>
    </row>
    <row r="74" spans="1:7" ht="12.75" customHeight="1">
      <c r="A74" s="63" t="s">
        <v>171</v>
      </c>
      <c r="B74" s="64" t="s">
        <v>74</v>
      </c>
      <c r="C74" s="77" t="s">
        <v>284</v>
      </c>
      <c r="D74" s="71" t="s">
        <v>64</v>
      </c>
      <c r="E74" s="72">
        <v>1</v>
      </c>
      <c r="F74" s="73"/>
      <c r="G74" s="69">
        <f t="shared" si="2"/>
        <v>0</v>
      </c>
    </row>
    <row r="75" spans="1:7" ht="12.75" customHeight="1">
      <c r="A75" s="63" t="s">
        <v>172</v>
      </c>
      <c r="B75" s="64" t="s">
        <v>74</v>
      </c>
      <c r="C75" s="77" t="s">
        <v>285</v>
      </c>
      <c r="D75" s="71" t="s">
        <v>64</v>
      </c>
      <c r="E75" s="72">
        <v>1</v>
      </c>
      <c r="F75" s="73"/>
      <c r="G75" s="69">
        <f t="shared" si="2"/>
        <v>0</v>
      </c>
    </row>
    <row r="76" spans="1:7" ht="12.75" customHeight="1">
      <c r="A76" s="63" t="s">
        <v>173</v>
      </c>
      <c r="B76" s="64" t="s">
        <v>74</v>
      </c>
      <c r="C76" s="77" t="s">
        <v>273</v>
      </c>
      <c r="D76" s="71" t="s">
        <v>64</v>
      </c>
      <c r="E76" s="72">
        <v>1</v>
      </c>
      <c r="F76" s="73"/>
      <c r="G76" s="69">
        <f t="shared" si="2"/>
        <v>0</v>
      </c>
    </row>
    <row r="77" spans="1:7" ht="18.75" customHeight="1">
      <c r="A77" s="58"/>
      <c r="B77" s="18"/>
      <c r="C77" s="18" t="s">
        <v>17</v>
      </c>
      <c r="D77" s="18"/>
      <c r="E77" s="59"/>
      <c r="F77" s="60"/>
      <c r="G77" s="61">
        <f>SUM(G78:G82)</f>
        <v>0</v>
      </c>
    </row>
    <row r="78" spans="1:7" ht="12.75" customHeight="1">
      <c r="A78" s="63" t="s">
        <v>172</v>
      </c>
      <c r="B78" s="64" t="s">
        <v>110</v>
      </c>
      <c r="C78" s="70" t="s">
        <v>111</v>
      </c>
      <c r="D78" s="71" t="s">
        <v>36</v>
      </c>
      <c r="E78" s="72">
        <v>5.5</v>
      </c>
      <c r="F78" s="73"/>
      <c r="G78" s="69">
        <f>E78*F78</f>
        <v>0</v>
      </c>
    </row>
    <row r="79" spans="1:7" ht="12.75" customHeight="1">
      <c r="A79" s="63" t="s">
        <v>173</v>
      </c>
      <c r="B79" s="64" t="s">
        <v>112</v>
      </c>
      <c r="C79" s="70" t="s">
        <v>113</v>
      </c>
      <c r="D79" s="71" t="s">
        <v>36</v>
      </c>
      <c r="E79" s="72">
        <v>5.5</v>
      </c>
      <c r="F79" s="73"/>
      <c r="G79" s="69">
        <f>E79*F79</f>
        <v>0</v>
      </c>
    </row>
    <row r="80" spans="1:7" ht="12.75" customHeight="1">
      <c r="A80" s="63" t="s">
        <v>174</v>
      </c>
      <c r="B80" s="64" t="s">
        <v>114</v>
      </c>
      <c r="C80" s="70" t="s">
        <v>115</v>
      </c>
      <c r="D80" s="71" t="s">
        <v>36</v>
      </c>
      <c r="E80" s="72">
        <v>5.5</v>
      </c>
      <c r="F80" s="73"/>
      <c r="G80" s="69">
        <f>E80*F80</f>
        <v>0</v>
      </c>
    </row>
    <row r="81" spans="1:7" ht="12.75" customHeight="1">
      <c r="A81" s="63" t="s">
        <v>175</v>
      </c>
      <c r="B81" s="64" t="s">
        <v>74</v>
      </c>
      <c r="C81" s="70" t="s">
        <v>116</v>
      </c>
      <c r="D81" s="71" t="s">
        <v>36</v>
      </c>
      <c r="E81" s="72">
        <v>6.05</v>
      </c>
      <c r="F81" s="73"/>
      <c r="G81" s="69">
        <f>E81*F81</f>
        <v>0</v>
      </c>
    </row>
    <row r="82" spans="1:7" ht="12.75" customHeight="1">
      <c r="A82" s="63" t="s">
        <v>178</v>
      </c>
      <c r="B82" s="64" t="s">
        <v>117</v>
      </c>
      <c r="C82" s="70" t="s">
        <v>118</v>
      </c>
      <c r="D82" s="71" t="s">
        <v>36</v>
      </c>
      <c r="E82" s="72">
        <v>6.05</v>
      </c>
      <c r="F82" s="73"/>
      <c r="G82" s="69">
        <f>E82*F82</f>
        <v>0</v>
      </c>
    </row>
    <row r="83" spans="1:7" ht="18.75" customHeight="1">
      <c r="A83" s="58"/>
      <c r="B83" s="18"/>
      <c r="C83" s="18" t="s">
        <v>18</v>
      </c>
      <c r="D83" s="18"/>
      <c r="E83" s="59"/>
      <c r="F83" s="60"/>
      <c r="G83" s="61">
        <f>SUM(G84:G90)</f>
        <v>0</v>
      </c>
    </row>
    <row r="84" spans="1:7" ht="12.75" customHeight="1">
      <c r="A84" s="63" t="s">
        <v>179</v>
      </c>
      <c r="B84" s="64" t="s">
        <v>119</v>
      </c>
      <c r="C84" s="70" t="s">
        <v>177</v>
      </c>
      <c r="D84" s="71" t="s">
        <v>36</v>
      </c>
      <c r="E84" s="72">
        <v>38.45</v>
      </c>
      <c r="F84" s="73"/>
      <c r="G84" s="69">
        <f aca="true" t="shared" si="3" ref="G84:G90">E84*F84</f>
        <v>0</v>
      </c>
    </row>
    <row r="85" spans="1:7" ht="12.75" customHeight="1">
      <c r="A85" s="63" t="s">
        <v>180</v>
      </c>
      <c r="B85" s="64" t="s">
        <v>182</v>
      </c>
      <c r="C85" s="70" t="s">
        <v>183</v>
      </c>
      <c r="D85" s="71" t="s">
        <v>36</v>
      </c>
      <c r="E85" s="72">
        <v>38.45</v>
      </c>
      <c r="F85" s="73"/>
      <c r="G85" s="69">
        <f t="shared" si="3"/>
        <v>0</v>
      </c>
    </row>
    <row r="86" spans="1:7" ht="12.75" customHeight="1">
      <c r="A86" s="63" t="s">
        <v>181</v>
      </c>
      <c r="B86" s="64" t="s">
        <v>184</v>
      </c>
      <c r="C86" s="70" t="s">
        <v>185</v>
      </c>
      <c r="D86" s="71" t="s">
        <v>36</v>
      </c>
      <c r="E86" s="72">
        <v>38.45</v>
      </c>
      <c r="F86" s="73"/>
      <c r="G86" s="69">
        <f t="shared" si="3"/>
        <v>0</v>
      </c>
    </row>
    <row r="87" spans="1:7" ht="12.75" customHeight="1">
      <c r="A87" s="63" t="s">
        <v>187</v>
      </c>
      <c r="B87" s="64" t="s">
        <v>186</v>
      </c>
      <c r="C87" s="70" t="s">
        <v>192</v>
      </c>
      <c r="D87" s="71" t="s">
        <v>36</v>
      </c>
      <c r="E87" s="72">
        <v>38.45</v>
      </c>
      <c r="F87" s="73"/>
      <c r="G87" s="69">
        <f t="shared" si="3"/>
        <v>0</v>
      </c>
    </row>
    <row r="88" spans="1:7" ht="12.75" customHeight="1">
      <c r="A88" s="63" t="s">
        <v>190</v>
      </c>
      <c r="B88" s="64" t="s">
        <v>188</v>
      </c>
      <c r="C88" s="70" t="s">
        <v>189</v>
      </c>
      <c r="D88" s="71" t="s">
        <v>36</v>
      </c>
      <c r="E88" s="72">
        <v>39</v>
      </c>
      <c r="F88" s="73"/>
      <c r="G88" s="69">
        <f t="shared" si="3"/>
        <v>0</v>
      </c>
    </row>
    <row r="89" spans="1:7" ht="12.75" customHeight="1">
      <c r="A89" s="63" t="s">
        <v>191</v>
      </c>
      <c r="B89" s="64" t="s">
        <v>120</v>
      </c>
      <c r="C89" s="70" t="s">
        <v>121</v>
      </c>
      <c r="D89" s="71" t="s">
        <v>106</v>
      </c>
      <c r="E89" s="72">
        <v>39</v>
      </c>
      <c r="F89" s="73"/>
      <c r="G89" s="69">
        <f t="shared" si="3"/>
        <v>0</v>
      </c>
    </row>
    <row r="90" spans="1:7" ht="12.75" customHeight="1">
      <c r="A90" s="63" t="s">
        <v>194</v>
      </c>
      <c r="B90" s="64" t="s">
        <v>74</v>
      </c>
      <c r="C90" s="70" t="s">
        <v>176</v>
      </c>
      <c r="D90" s="71" t="s">
        <v>42</v>
      </c>
      <c r="E90" s="72">
        <v>39</v>
      </c>
      <c r="F90" s="73"/>
      <c r="G90" s="69">
        <f t="shared" si="3"/>
        <v>0</v>
      </c>
    </row>
    <row r="91" spans="1:7" ht="18.75" customHeight="1">
      <c r="A91" s="58"/>
      <c r="B91" s="18"/>
      <c r="C91" s="18" t="s">
        <v>19</v>
      </c>
      <c r="D91" s="18"/>
      <c r="E91" s="59"/>
      <c r="F91" s="60"/>
      <c r="G91" s="61">
        <f>SUM(G92:G97)</f>
        <v>0</v>
      </c>
    </row>
    <row r="92" spans="1:7" ht="12.75" customHeight="1">
      <c r="A92" s="63" t="s">
        <v>195</v>
      </c>
      <c r="B92" s="64" t="s">
        <v>122</v>
      </c>
      <c r="C92" s="70" t="s">
        <v>123</v>
      </c>
      <c r="D92" s="71" t="s">
        <v>36</v>
      </c>
      <c r="E92" s="72">
        <v>18.3</v>
      </c>
      <c r="F92" s="73"/>
      <c r="G92" s="69">
        <f aca="true" t="shared" si="4" ref="G92:G97">E92*F92</f>
        <v>0</v>
      </c>
    </row>
    <row r="93" spans="1:7" ht="12.75" customHeight="1">
      <c r="A93" s="63" t="s">
        <v>196</v>
      </c>
      <c r="B93" s="64" t="s">
        <v>124</v>
      </c>
      <c r="C93" s="70" t="s">
        <v>125</v>
      </c>
      <c r="D93" s="71" t="s">
        <v>36</v>
      </c>
      <c r="E93" s="72">
        <v>18.3</v>
      </c>
      <c r="F93" s="73"/>
      <c r="G93" s="69">
        <f t="shared" si="4"/>
        <v>0</v>
      </c>
    </row>
    <row r="94" spans="1:7" ht="12.75" customHeight="1">
      <c r="A94" s="63">
        <v>71</v>
      </c>
      <c r="B94" s="64" t="s">
        <v>126</v>
      </c>
      <c r="C94" s="70" t="s">
        <v>162</v>
      </c>
      <c r="D94" s="71" t="s">
        <v>42</v>
      </c>
      <c r="E94" s="72">
        <v>15.7</v>
      </c>
      <c r="F94" s="73"/>
      <c r="G94" s="69">
        <f t="shared" si="4"/>
        <v>0</v>
      </c>
    </row>
    <row r="95" spans="1:7" ht="12.75" customHeight="1">
      <c r="A95" s="63" t="s">
        <v>198</v>
      </c>
      <c r="B95" s="64" t="s">
        <v>127</v>
      </c>
      <c r="C95" s="70" t="s">
        <v>128</v>
      </c>
      <c r="D95" s="71" t="s">
        <v>36</v>
      </c>
      <c r="E95" s="72">
        <v>18.72</v>
      </c>
      <c r="F95" s="73"/>
      <c r="G95" s="69">
        <f t="shared" si="4"/>
        <v>0</v>
      </c>
    </row>
    <row r="96" spans="1:7" ht="12.75" customHeight="1">
      <c r="A96" s="63" t="s">
        <v>199</v>
      </c>
      <c r="B96" s="64" t="s">
        <v>74</v>
      </c>
      <c r="C96" s="70" t="s">
        <v>129</v>
      </c>
      <c r="D96" s="71" t="s">
        <v>36</v>
      </c>
      <c r="E96" s="72">
        <v>28.35</v>
      </c>
      <c r="F96" s="73"/>
      <c r="G96" s="69">
        <f t="shared" si="4"/>
        <v>0</v>
      </c>
    </row>
    <row r="97" spans="1:7" ht="12.75" customHeight="1">
      <c r="A97" s="63" t="s">
        <v>200</v>
      </c>
      <c r="B97" s="64" t="s">
        <v>130</v>
      </c>
      <c r="C97" s="70" t="s">
        <v>118</v>
      </c>
      <c r="D97" s="71" t="s">
        <v>36</v>
      </c>
      <c r="E97" s="72">
        <v>20.15</v>
      </c>
      <c r="F97" s="73"/>
      <c r="G97" s="69">
        <f t="shared" si="4"/>
        <v>0</v>
      </c>
    </row>
    <row r="98" spans="1:7" ht="18.75" customHeight="1">
      <c r="A98" s="58"/>
      <c r="B98" s="18"/>
      <c r="C98" s="18" t="s">
        <v>20</v>
      </c>
      <c r="D98" s="18"/>
      <c r="E98" s="59"/>
      <c r="F98" s="60"/>
      <c r="G98" s="61">
        <f>SUM(G99:G102)</f>
        <v>0</v>
      </c>
    </row>
    <row r="99" spans="1:7" ht="12.75" customHeight="1">
      <c r="A99" s="63" t="s">
        <v>200</v>
      </c>
      <c r="B99" s="64" t="s">
        <v>131</v>
      </c>
      <c r="C99" s="70" t="s">
        <v>132</v>
      </c>
      <c r="D99" s="71" t="s">
        <v>36</v>
      </c>
      <c r="E99" s="72">
        <v>135.5</v>
      </c>
      <c r="F99" s="73"/>
      <c r="G99" s="69">
        <f>E99*F99</f>
        <v>0</v>
      </c>
    </row>
    <row r="100" spans="1:7" ht="12.75" customHeight="1">
      <c r="A100" s="63" t="s">
        <v>201</v>
      </c>
      <c r="B100" s="64" t="s">
        <v>133</v>
      </c>
      <c r="C100" s="70" t="s">
        <v>134</v>
      </c>
      <c r="D100" s="71" t="s">
        <v>36</v>
      </c>
      <c r="E100" s="72">
        <v>135.5</v>
      </c>
      <c r="F100" s="73"/>
      <c r="G100" s="69">
        <f>E100*F100</f>
        <v>0</v>
      </c>
    </row>
    <row r="101" spans="1:7" ht="12.75" customHeight="1">
      <c r="A101" s="63" t="s">
        <v>202</v>
      </c>
      <c r="B101" s="64" t="s">
        <v>135</v>
      </c>
      <c r="C101" s="70" t="s">
        <v>278</v>
      </c>
      <c r="D101" s="71" t="s">
        <v>39</v>
      </c>
      <c r="E101" s="72">
        <v>1</v>
      </c>
      <c r="F101" s="73"/>
      <c r="G101" s="69">
        <f>E101*F101</f>
        <v>0</v>
      </c>
    </row>
    <row r="102" spans="1:7" ht="12.75" customHeight="1">
      <c r="A102" s="63" t="s">
        <v>203</v>
      </c>
      <c r="B102" s="64" t="s">
        <v>135</v>
      </c>
      <c r="C102" s="70" t="s">
        <v>193</v>
      </c>
      <c r="D102" s="71" t="s">
        <v>39</v>
      </c>
      <c r="E102" s="72">
        <v>4</v>
      </c>
      <c r="F102" s="73"/>
      <c r="G102" s="69">
        <f>E102*F102</f>
        <v>0</v>
      </c>
    </row>
    <row r="103" spans="1:7" ht="18.75" customHeight="1">
      <c r="A103" s="58"/>
      <c r="B103" s="18"/>
      <c r="C103" s="18" t="s">
        <v>136</v>
      </c>
      <c r="D103" s="18"/>
      <c r="E103" s="59"/>
      <c r="F103" s="60"/>
      <c r="G103" s="61">
        <f>SUM(G104:G107)</f>
        <v>0</v>
      </c>
    </row>
    <row r="104" spans="1:7" ht="12.75" customHeight="1">
      <c r="A104" s="63" t="s">
        <v>204</v>
      </c>
      <c r="B104" s="64" t="s">
        <v>137</v>
      </c>
      <c r="C104" s="70" t="s">
        <v>138</v>
      </c>
      <c r="D104" s="71" t="s">
        <v>64</v>
      </c>
      <c r="E104" s="72">
        <v>1</v>
      </c>
      <c r="F104" s="73"/>
      <c r="G104" s="69">
        <f>E104*F104</f>
        <v>0</v>
      </c>
    </row>
    <row r="105" spans="1:7" ht="12.75" customHeight="1">
      <c r="A105" s="63" t="s">
        <v>205</v>
      </c>
      <c r="B105" s="64" t="s">
        <v>137</v>
      </c>
      <c r="C105" s="70" t="s">
        <v>163</v>
      </c>
      <c r="D105" s="71" t="s">
        <v>64</v>
      </c>
      <c r="E105" s="72">
        <v>1</v>
      </c>
      <c r="F105" s="73"/>
      <c r="G105" s="69">
        <f>E105*F105</f>
        <v>0</v>
      </c>
    </row>
    <row r="106" spans="1:7" ht="12.75" customHeight="1">
      <c r="A106" s="63" t="s">
        <v>206</v>
      </c>
      <c r="B106" s="64" t="s">
        <v>137</v>
      </c>
      <c r="C106" s="70" t="s">
        <v>139</v>
      </c>
      <c r="D106" s="71" t="s">
        <v>64</v>
      </c>
      <c r="E106" s="72">
        <v>1</v>
      </c>
      <c r="F106" s="73"/>
      <c r="G106" s="69">
        <f>E106*F106</f>
        <v>0</v>
      </c>
    </row>
    <row r="107" spans="1:7" ht="12.75" customHeight="1">
      <c r="A107" s="63" t="s">
        <v>207</v>
      </c>
      <c r="B107" s="64" t="s">
        <v>137</v>
      </c>
      <c r="C107" s="70" t="s">
        <v>140</v>
      </c>
      <c r="D107" s="71" t="s">
        <v>64</v>
      </c>
      <c r="E107" s="72">
        <v>1</v>
      </c>
      <c r="F107" s="73"/>
      <c r="G107" s="69">
        <f>E107*F107</f>
        <v>0</v>
      </c>
    </row>
    <row r="108" spans="1:7" ht="18.75" customHeight="1">
      <c r="A108" s="58"/>
      <c r="B108" s="18"/>
      <c r="C108" s="18" t="s">
        <v>274</v>
      </c>
      <c r="D108" s="18"/>
      <c r="E108" s="59"/>
      <c r="F108" s="60"/>
      <c r="G108" s="61">
        <f>SUM(G109)</f>
        <v>0</v>
      </c>
    </row>
    <row r="109" spans="1:7" ht="12.75" customHeight="1">
      <c r="A109" s="63" t="s">
        <v>197</v>
      </c>
      <c r="B109" s="64" t="s">
        <v>137</v>
      </c>
      <c r="C109" s="70" t="s">
        <v>275</v>
      </c>
      <c r="D109" s="71" t="s">
        <v>64</v>
      </c>
      <c r="E109" s="72">
        <v>1</v>
      </c>
      <c r="F109" s="73"/>
      <c r="G109" s="69">
        <f>E109*F109</f>
        <v>0</v>
      </c>
    </row>
    <row r="110" spans="1:7" ht="18.75" customHeight="1">
      <c r="A110" s="58"/>
      <c r="B110" s="18"/>
      <c r="C110" s="18" t="s">
        <v>22</v>
      </c>
      <c r="D110" s="18"/>
      <c r="E110" s="59"/>
      <c r="F110" s="60"/>
      <c r="G110" s="61">
        <f>SUM(G111:G121)</f>
        <v>0</v>
      </c>
    </row>
    <row r="111" spans="1:7" ht="12.75">
      <c r="A111" s="63" t="s">
        <v>208</v>
      </c>
      <c r="B111" s="64" t="s">
        <v>141</v>
      </c>
      <c r="C111" s="70" t="s">
        <v>142</v>
      </c>
      <c r="D111" s="71" t="s">
        <v>36</v>
      </c>
      <c r="E111" s="72">
        <v>4.5</v>
      </c>
      <c r="F111" s="73"/>
      <c r="G111" s="69">
        <f aca="true" t="shared" si="5" ref="G111:G121">E111*F111</f>
        <v>0</v>
      </c>
    </row>
    <row r="112" spans="1:7" ht="12.75">
      <c r="A112" s="63" t="s">
        <v>209</v>
      </c>
      <c r="B112" s="64" t="s">
        <v>143</v>
      </c>
      <c r="C112" s="70" t="s">
        <v>144</v>
      </c>
      <c r="D112" s="71" t="s">
        <v>53</v>
      </c>
      <c r="E112" s="72">
        <v>1</v>
      </c>
      <c r="F112" s="73"/>
      <c r="G112" s="69">
        <f t="shared" si="5"/>
        <v>0</v>
      </c>
    </row>
    <row r="113" spans="1:7" ht="12.75">
      <c r="A113" s="63" t="s">
        <v>210</v>
      </c>
      <c r="B113" s="64" t="s">
        <v>145</v>
      </c>
      <c r="C113" s="70" t="s">
        <v>146</v>
      </c>
      <c r="D113" s="71" t="s">
        <v>36</v>
      </c>
      <c r="E113" s="72">
        <v>16.3</v>
      </c>
      <c r="F113" s="73"/>
      <c r="G113" s="69">
        <f t="shared" si="5"/>
        <v>0</v>
      </c>
    </row>
    <row r="114" spans="1:7" ht="12.75">
      <c r="A114" s="63" t="s">
        <v>211</v>
      </c>
      <c r="B114" s="64" t="s">
        <v>147</v>
      </c>
      <c r="C114" s="70" t="s">
        <v>148</v>
      </c>
      <c r="D114" s="71" t="s">
        <v>39</v>
      </c>
      <c r="E114" s="72">
        <v>1</v>
      </c>
      <c r="F114" s="73"/>
      <c r="G114" s="69">
        <f t="shared" si="5"/>
        <v>0</v>
      </c>
    </row>
    <row r="115" spans="1:7" ht="12.75">
      <c r="A115" s="63" t="s">
        <v>212</v>
      </c>
      <c r="B115" s="64" t="s">
        <v>149</v>
      </c>
      <c r="C115" s="70" t="s">
        <v>150</v>
      </c>
      <c r="D115" s="71" t="s">
        <v>39</v>
      </c>
      <c r="E115" s="72">
        <v>2</v>
      </c>
      <c r="F115" s="73"/>
      <c r="G115" s="69">
        <f t="shared" si="5"/>
        <v>0</v>
      </c>
    </row>
    <row r="116" spans="1:7" ht="12.75">
      <c r="A116" s="63" t="s">
        <v>213</v>
      </c>
      <c r="B116" s="64" t="s">
        <v>151</v>
      </c>
      <c r="C116" s="70" t="s">
        <v>152</v>
      </c>
      <c r="D116" s="71" t="s">
        <v>36</v>
      </c>
      <c r="E116" s="72">
        <v>4.7</v>
      </c>
      <c r="F116" s="73"/>
      <c r="G116" s="69">
        <f t="shared" si="5"/>
        <v>0</v>
      </c>
    </row>
    <row r="117" spans="1:7" ht="12.75">
      <c r="A117" s="63" t="s">
        <v>214</v>
      </c>
      <c r="B117" s="64" t="s">
        <v>137</v>
      </c>
      <c r="C117" s="70" t="s">
        <v>280</v>
      </c>
      <c r="D117" s="71" t="s">
        <v>39</v>
      </c>
      <c r="E117" s="72">
        <v>2</v>
      </c>
      <c r="F117" s="73"/>
      <c r="G117" s="69">
        <f t="shared" si="5"/>
        <v>0</v>
      </c>
    </row>
    <row r="118" spans="1:7" ht="12.75">
      <c r="A118" s="63" t="s">
        <v>276</v>
      </c>
      <c r="B118" s="64" t="s">
        <v>137</v>
      </c>
      <c r="C118" s="70" t="s">
        <v>277</v>
      </c>
      <c r="D118" s="71" t="s">
        <v>36</v>
      </c>
      <c r="E118" s="72">
        <v>7.5</v>
      </c>
      <c r="F118" s="73"/>
      <c r="G118" s="69">
        <f t="shared" si="5"/>
        <v>0</v>
      </c>
    </row>
    <row r="119" spans="1:7" ht="12.75">
      <c r="A119" s="63" t="s">
        <v>281</v>
      </c>
      <c r="B119" s="64" t="s">
        <v>153</v>
      </c>
      <c r="C119" s="70" t="s">
        <v>154</v>
      </c>
      <c r="D119" s="71" t="s">
        <v>155</v>
      </c>
      <c r="E119" s="72">
        <v>10.15</v>
      </c>
      <c r="F119" s="73"/>
      <c r="G119" s="69">
        <f t="shared" si="5"/>
        <v>0</v>
      </c>
    </row>
    <row r="120" spans="1:7" ht="12.75">
      <c r="A120" s="63" t="s">
        <v>279</v>
      </c>
      <c r="B120" s="64" t="s">
        <v>156</v>
      </c>
      <c r="C120" s="70" t="s">
        <v>157</v>
      </c>
      <c r="D120" s="71" t="s">
        <v>155</v>
      </c>
      <c r="E120" s="72">
        <v>10.15</v>
      </c>
      <c r="F120" s="73"/>
      <c r="G120" s="69">
        <f t="shared" si="5"/>
        <v>0</v>
      </c>
    </row>
    <row r="121" spans="1:7" ht="12.75">
      <c r="A121" s="63" t="s">
        <v>282</v>
      </c>
      <c r="B121" s="64" t="s">
        <v>158</v>
      </c>
      <c r="C121" s="70" t="s">
        <v>159</v>
      </c>
      <c r="D121" s="71" t="s">
        <v>155</v>
      </c>
      <c r="E121" s="72">
        <v>10.15</v>
      </c>
      <c r="F121" s="73"/>
      <c r="G121" s="69">
        <f t="shared" si="5"/>
        <v>0</v>
      </c>
    </row>
  </sheetData>
  <sheetProtection selectLockedCells="1" selectUnlockedCells="1"/>
  <printOptions/>
  <pageMargins left="0.7479166666666667" right="0.39375" top="0.4527777777777778" bottom="0.7097222222222221" header="0.5118055555555555" footer="0.39375"/>
  <pageSetup fitToHeight="7" fitToWidth="1" horizontalDpi="300" verticalDpi="300" orientation="landscape" paperSize="9" r:id="rId1"/>
  <headerFooter alignWithMargins="0">
    <oddFooter>&amp;L&amp;8&amp;F&amp;C&amp;8&amp;P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</dc:creator>
  <cp:keywords/>
  <dc:description/>
  <cp:lastModifiedBy>Miroslava</cp:lastModifiedBy>
  <cp:lastPrinted>2017-07-18T18:47:06Z</cp:lastPrinted>
  <dcterms:created xsi:type="dcterms:W3CDTF">2016-08-10T19:02:53Z</dcterms:created>
  <dcterms:modified xsi:type="dcterms:W3CDTF">2017-10-31T19:46:54Z</dcterms:modified>
  <cp:category/>
  <cp:version/>
  <cp:contentType/>
  <cp:contentStatus/>
</cp:coreProperties>
</file>