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Pol'!$A$1:$U$311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66" i="1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39"/>
  <c r="F39"/>
  <c r="G301" i="12"/>
  <c r="AC301"/>
  <c r="AD301"/>
  <c r="G9"/>
  <c r="G8" s="1"/>
  <c r="I9"/>
  <c r="K9"/>
  <c r="K8" s="1"/>
  <c r="O9"/>
  <c r="O8" s="1"/>
  <c r="Q9"/>
  <c r="U9"/>
  <c r="U8" s="1"/>
  <c r="G12"/>
  <c r="I12"/>
  <c r="I8" s="1"/>
  <c r="K12"/>
  <c r="M12"/>
  <c r="O12"/>
  <c r="Q12"/>
  <c r="Q8" s="1"/>
  <c r="U12"/>
  <c r="G17"/>
  <c r="M17" s="1"/>
  <c r="I17"/>
  <c r="K17"/>
  <c r="O17"/>
  <c r="Q17"/>
  <c r="U17"/>
  <c r="G19"/>
  <c r="I19"/>
  <c r="K19"/>
  <c r="M19"/>
  <c r="O19"/>
  <c r="Q19"/>
  <c r="U19"/>
  <c r="G21"/>
  <c r="M21" s="1"/>
  <c r="I21"/>
  <c r="K21"/>
  <c r="O21"/>
  <c r="Q21"/>
  <c r="U21"/>
  <c r="G24"/>
  <c r="G23" s="1"/>
  <c r="I24"/>
  <c r="K24"/>
  <c r="K23" s="1"/>
  <c r="O24"/>
  <c r="O23" s="1"/>
  <c r="Q24"/>
  <c r="U24"/>
  <c r="U23" s="1"/>
  <c r="G30"/>
  <c r="I30"/>
  <c r="I23" s="1"/>
  <c r="K30"/>
  <c r="M30"/>
  <c r="O30"/>
  <c r="Q30"/>
  <c r="Q23" s="1"/>
  <c r="U30"/>
  <c r="G33"/>
  <c r="M33" s="1"/>
  <c r="I33"/>
  <c r="K33"/>
  <c r="O33"/>
  <c r="Q33"/>
  <c r="U33"/>
  <c r="G35"/>
  <c r="I35"/>
  <c r="K35"/>
  <c r="M35"/>
  <c r="O35"/>
  <c r="Q35"/>
  <c r="U35"/>
  <c r="G41"/>
  <c r="M41" s="1"/>
  <c r="I41"/>
  <c r="K41"/>
  <c r="O41"/>
  <c r="Q41"/>
  <c r="U41"/>
  <c r="G46"/>
  <c r="G45" s="1"/>
  <c r="I46"/>
  <c r="K46"/>
  <c r="K45" s="1"/>
  <c r="O46"/>
  <c r="O45" s="1"/>
  <c r="Q46"/>
  <c r="U46"/>
  <c r="U45" s="1"/>
  <c r="G48"/>
  <c r="I48"/>
  <c r="I45" s="1"/>
  <c r="K48"/>
  <c r="M48"/>
  <c r="O48"/>
  <c r="Q48"/>
  <c r="Q45" s="1"/>
  <c r="U48"/>
  <c r="G50"/>
  <c r="M50" s="1"/>
  <c r="I50"/>
  <c r="K50"/>
  <c r="O50"/>
  <c r="Q50"/>
  <c r="U50"/>
  <c r="G52"/>
  <c r="I52"/>
  <c r="K52"/>
  <c r="M52"/>
  <c r="O52"/>
  <c r="Q52"/>
  <c r="U52"/>
  <c r="G54"/>
  <c r="M54" s="1"/>
  <c r="I54"/>
  <c r="K54"/>
  <c r="O54"/>
  <c r="Q54"/>
  <c r="U54"/>
  <c r="G56"/>
  <c r="I56"/>
  <c r="K56"/>
  <c r="M56"/>
  <c r="O56"/>
  <c r="Q56"/>
  <c r="U56"/>
  <c r="G59"/>
  <c r="I59"/>
  <c r="I58" s="1"/>
  <c r="K59"/>
  <c r="M59"/>
  <c r="O59"/>
  <c r="Q59"/>
  <c r="Q58" s="1"/>
  <c r="U59"/>
  <c r="G61"/>
  <c r="M61" s="1"/>
  <c r="I61"/>
  <c r="K61"/>
  <c r="K58" s="1"/>
  <c r="O61"/>
  <c r="O58" s="1"/>
  <c r="Q61"/>
  <c r="U61"/>
  <c r="U58" s="1"/>
  <c r="G63"/>
  <c r="I63"/>
  <c r="K63"/>
  <c r="M63"/>
  <c r="O63"/>
  <c r="Q63"/>
  <c r="U63"/>
  <c r="G65"/>
  <c r="K65"/>
  <c r="O65"/>
  <c r="U65"/>
  <c r="G66"/>
  <c r="I66"/>
  <c r="I65" s="1"/>
  <c r="K66"/>
  <c r="M66"/>
  <c r="M65" s="1"/>
  <c r="O66"/>
  <c r="Q66"/>
  <c r="Q65" s="1"/>
  <c r="U66"/>
  <c r="G69"/>
  <c r="I69"/>
  <c r="I68" s="1"/>
  <c r="K69"/>
  <c r="M69"/>
  <c r="O69"/>
  <c r="Q69"/>
  <c r="Q68" s="1"/>
  <c r="U69"/>
  <c r="G71"/>
  <c r="M71" s="1"/>
  <c r="I71"/>
  <c r="K71"/>
  <c r="K68" s="1"/>
  <c r="O71"/>
  <c r="O68" s="1"/>
  <c r="Q71"/>
  <c r="U71"/>
  <c r="U68" s="1"/>
  <c r="G74"/>
  <c r="G73" s="1"/>
  <c r="I74"/>
  <c r="K74"/>
  <c r="K73" s="1"/>
  <c r="O74"/>
  <c r="O73" s="1"/>
  <c r="Q74"/>
  <c r="U74"/>
  <c r="U73" s="1"/>
  <c r="G76"/>
  <c r="I76"/>
  <c r="I73" s="1"/>
  <c r="K76"/>
  <c r="M76"/>
  <c r="O76"/>
  <c r="Q76"/>
  <c r="Q73" s="1"/>
  <c r="U76"/>
  <c r="G78"/>
  <c r="M78" s="1"/>
  <c r="I78"/>
  <c r="K78"/>
  <c r="O78"/>
  <c r="Q78"/>
  <c r="U78"/>
  <c r="G81"/>
  <c r="I81"/>
  <c r="K81"/>
  <c r="M81"/>
  <c r="O81"/>
  <c r="Q81"/>
  <c r="U81"/>
  <c r="G83"/>
  <c r="M83" s="1"/>
  <c r="I83"/>
  <c r="K83"/>
  <c r="O83"/>
  <c r="Q83"/>
  <c r="U83"/>
  <c r="G85"/>
  <c r="I85"/>
  <c r="K85"/>
  <c r="M85"/>
  <c r="O85"/>
  <c r="Q85"/>
  <c r="U85"/>
  <c r="G87"/>
  <c r="M87" s="1"/>
  <c r="I87"/>
  <c r="K87"/>
  <c r="O87"/>
  <c r="Q87"/>
  <c r="U87"/>
  <c r="G89"/>
  <c r="I89"/>
  <c r="K89"/>
  <c r="M89"/>
  <c r="O89"/>
  <c r="Q89"/>
  <c r="U89"/>
  <c r="G92"/>
  <c r="M92" s="1"/>
  <c r="I92"/>
  <c r="K92"/>
  <c r="O92"/>
  <c r="Q92"/>
  <c r="U92"/>
  <c r="G94"/>
  <c r="I94"/>
  <c r="K94"/>
  <c r="M94"/>
  <c r="O94"/>
  <c r="Q94"/>
  <c r="U94"/>
  <c r="G96"/>
  <c r="K96"/>
  <c r="O96"/>
  <c r="U96"/>
  <c r="G97"/>
  <c r="I97"/>
  <c r="I96" s="1"/>
  <c r="K97"/>
  <c r="M97"/>
  <c r="M96" s="1"/>
  <c r="O97"/>
  <c r="Q97"/>
  <c r="Q96" s="1"/>
  <c r="U97"/>
  <c r="G100"/>
  <c r="I100"/>
  <c r="I99" s="1"/>
  <c r="K100"/>
  <c r="M100"/>
  <c r="O100"/>
  <c r="Q100"/>
  <c r="Q99" s="1"/>
  <c r="U100"/>
  <c r="G102"/>
  <c r="M102" s="1"/>
  <c r="I102"/>
  <c r="K102"/>
  <c r="K99" s="1"/>
  <c r="O102"/>
  <c r="O99" s="1"/>
  <c r="Q102"/>
  <c r="U102"/>
  <c r="U99" s="1"/>
  <c r="G104"/>
  <c r="I104"/>
  <c r="K104"/>
  <c r="M104"/>
  <c r="O104"/>
  <c r="Q104"/>
  <c r="U104"/>
  <c r="G106"/>
  <c r="M106" s="1"/>
  <c r="I106"/>
  <c r="K106"/>
  <c r="O106"/>
  <c r="Q106"/>
  <c r="U106"/>
  <c r="G108"/>
  <c r="I108"/>
  <c r="K108"/>
  <c r="M108"/>
  <c r="O108"/>
  <c r="Q108"/>
  <c r="U108"/>
  <c r="G110"/>
  <c r="M110" s="1"/>
  <c r="I110"/>
  <c r="K110"/>
  <c r="O110"/>
  <c r="Q110"/>
  <c r="U110"/>
  <c r="G112"/>
  <c r="I112"/>
  <c r="K112"/>
  <c r="M112"/>
  <c r="O112"/>
  <c r="Q112"/>
  <c r="U112"/>
  <c r="G114"/>
  <c r="M114" s="1"/>
  <c r="I114"/>
  <c r="K114"/>
  <c r="O114"/>
  <c r="Q114"/>
  <c r="U114"/>
  <c r="G116"/>
  <c r="I116"/>
  <c r="K116"/>
  <c r="M116"/>
  <c r="O116"/>
  <c r="Q116"/>
  <c r="U116"/>
  <c r="G118"/>
  <c r="M118" s="1"/>
  <c r="I118"/>
  <c r="K118"/>
  <c r="O118"/>
  <c r="Q118"/>
  <c r="U118"/>
  <c r="G120"/>
  <c r="I120"/>
  <c r="K120"/>
  <c r="M120"/>
  <c r="O120"/>
  <c r="Q120"/>
  <c r="U120"/>
  <c r="G122"/>
  <c r="M122" s="1"/>
  <c r="I122"/>
  <c r="K122"/>
  <c r="O122"/>
  <c r="Q122"/>
  <c r="U122"/>
  <c r="G124"/>
  <c r="I124"/>
  <c r="K124"/>
  <c r="M124"/>
  <c r="O124"/>
  <c r="Q124"/>
  <c r="U124"/>
  <c r="G126"/>
  <c r="M126" s="1"/>
  <c r="I126"/>
  <c r="K126"/>
  <c r="O126"/>
  <c r="Q126"/>
  <c r="U126"/>
  <c r="G129"/>
  <c r="G128" s="1"/>
  <c r="I129"/>
  <c r="K129"/>
  <c r="K128" s="1"/>
  <c r="O129"/>
  <c r="O128" s="1"/>
  <c r="Q129"/>
  <c r="U129"/>
  <c r="U128" s="1"/>
  <c r="G131"/>
  <c r="I131"/>
  <c r="I128" s="1"/>
  <c r="K131"/>
  <c r="M131"/>
  <c r="O131"/>
  <c r="Q131"/>
  <c r="Q128" s="1"/>
  <c r="U131"/>
  <c r="G133"/>
  <c r="M133" s="1"/>
  <c r="I133"/>
  <c r="K133"/>
  <c r="O133"/>
  <c r="Q133"/>
  <c r="U133"/>
  <c r="G135"/>
  <c r="I135"/>
  <c r="K135"/>
  <c r="M135"/>
  <c r="O135"/>
  <c r="Q135"/>
  <c r="U135"/>
  <c r="G137"/>
  <c r="M137" s="1"/>
  <c r="I137"/>
  <c r="K137"/>
  <c r="O137"/>
  <c r="Q137"/>
  <c r="U137"/>
  <c r="G139"/>
  <c r="I139"/>
  <c r="K139"/>
  <c r="M139"/>
  <c r="O139"/>
  <c r="Q139"/>
  <c r="U139"/>
  <c r="G141"/>
  <c r="M141" s="1"/>
  <c r="I141"/>
  <c r="K141"/>
  <c r="O141"/>
  <c r="Q141"/>
  <c r="U141"/>
  <c r="G143"/>
  <c r="I143"/>
  <c r="K143"/>
  <c r="M143"/>
  <c r="O143"/>
  <c r="Q143"/>
  <c r="U143"/>
  <c r="G145"/>
  <c r="M145" s="1"/>
  <c r="I145"/>
  <c r="K145"/>
  <c r="O145"/>
  <c r="Q145"/>
  <c r="U145"/>
  <c r="G147"/>
  <c r="I147"/>
  <c r="K147"/>
  <c r="M147"/>
  <c r="O147"/>
  <c r="Q147"/>
  <c r="U147"/>
  <c r="G149"/>
  <c r="M149" s="1"/>
  <c r="I149"/>
  <c r="K149"/>
  <c r="O149"/>
  <c r="Q149"/>
  <c r="U149"/>
  <c r="G151"/>
  <c r="I151"/>
  <c r="K151"/>
  <c r="M151"/>
  <c r="O151"/>
  <c r="Q151"/>
  <c r="U151"/>
  <c r="G153"/>
  <c r="M153" s="1"/>
  <c r="I153"/>
  <c r="K153"/>
  <c r="O153"/>
  <c r="Q153"/>
  <c r="U153"/>
  <c r="G155"/>
  <c r="I155"/>
  <c r="K155"/>
  <c r="M155"/>
  <c r="O155"/>
  <c r="Q155"/>
  <c r="U155"/>
  <c r="G157"/>
  <c r="M157" s="1"/>
  <c r="I157"/>
  <c r="K157"/>
  <c r="O157"/>
  <c r="Q157"/>
  <c r="U157"/>
  <c r="G159"/>
  <c r="I159"/>
  <c r="K159"/>
  <c r="M159"/>
  <c r="O159"/>
  <c r="Q159"/>
  <c r="U159"/>
  <c r="G161"/>
  <c r="M161" s="1"/>
  <c r="I161"/>
  <c r="K161"/>
  <c r="O161"/>
  <c r="Q161"/>
  <c r="U161"/>
  <c r="G163"/>
  <c r="I163"/>
  <c r="K163"/>
  <c r="M163"/>
  <c r="O163"/>
  <c r="Q163"/>
  <c r="U163"/>
  <c r="G165"/>
  <c r="M165" s="1"/>
  <c r="I165"/>
  <c r="K165"/>
  <c r="O165"/>
  <c r="Q165"/>
  <c r="U165"/>
  <c r="G167"/>
  <c r="I167"/>
  <c r="K167"/>
  <c r="M167"/>
  <c r="O167"/>
  <c r="Q167"/>
  <c r="U167"/>
  <c r="G169"/>
  <c r="M169" s="1"/>
  <c r="I169"/>
  <c r="K169"/>
  <c r="O169"/>
  <c r="Q169"/>
  <c r="U169"/>
  <c r="G171"/>
  <c r="I171"/>
  <c r="K171"/>
  <c r="M171"/>
  <c r="O171"/>
  <c r="Q171"/>
  <c r="U171"/>
  <c r="G174"/>
  <c r="I174"/>
  <c r="I173" s="1"/>
  <c r="K174"/>
  <c r="M174"/>
  <c r="O174"/>
  <c r="Q174"/>
  <c r="Q173" s="1"/>
  <c r="U174"/>
  <c r="G176"/>
  <c r="M176" s="1"/>
  <c r="I176"/>
  <c r="K176"/>
  <c r="K173" s="1"/>
  <c r="O176"/>
  <c r="O173" s="1"/>
  <c r="Q176"/>
  <c r="U176"/>
  <c r="U173" s="1"/>
  <c r="G178"/>
  <c r="I178"/>
  <c r="K178"/>
  <c r="M178"/>
  <c r="O178"/>
  <c r="Q178"/>
  <c r="U178"/>
  <c r="G180"/>
  <c r="M180" s="1"/>
  <c r="I180"/>
  <c r="K180"/>
  <c r="O180"/>
  <c r="Q180"/>
  <c r="U180"/>
  <c r="G182"/>
  <c r="I182"/>
  <c r="K182"/>
  <c r="M182"/>
  <c r="O182"/>
  <c r="Q182"/>
  <c r="U182"/>
  <c r="G184"/>
  <c r="M184" s="1"/>
  <c r="I184"/>
  <c r="K184"/>
  <c r="O184"/>
  <c r="Q184"/>
  <c r="U184"/>
  <c r="G186"/>
  <c r="I186"/>
  <c r="K186"/>
  <c r="M186"/>
  <c r="O186"/>
  <c r="Q186"/>
  <c r="U186"/>
  <c r="G188"/>
  <c r="M188" s="1"/>
  <c r="I188"/>
  <c r="K188"/>
  <c r="O188"/>
  <c r="Q188"/>
  <c r="U188"/>
  <c r="G191"/>
  <c r="G190" s="1"/>
  <c r="I191"/>
  <c r="K191"/>
  <c r="K190" s="1"/>
  <c r="O191"/>
  <c r="O190" s="1"/>
  <c r="Q191"/>
  <c r="U191"/>
  <c r="U190" s="1"/>
  <c r="G193"/>
  <c r="I193"/>
  <c r="I190" s="1"/>
  <c r="K193"/>
  <c r="M193"/>
  <c r="O193"/>
  <c r="Q193"/>
  <c r="Q190" s="1"/>
  <c r="U193"/>
  <c r="G195"/>
  <c r="M195" s="1"/>
  <c r="I195"/>
  <c r="K195"/>
  <c r="O195"/>
  <c r="Q195"/>
  <c r="U195"/>
  <c r="G197"/>
  <c r="I197"/>
  <c r="K197"/>
  <c r="M197"/>
  <c r="O197"/>
  <c r="Q197"/>
  <c r="U197"/>
  <c r="G199"/>
  <c r="M199" s="1"/>
  <c r="I199"/>
  <c r="K199"/>
  <c r="O199"/>
  <c r="Q199"/>
  <c r="U199"/>
  <c r="G201"/>
  <c r="I201"/>
  <c r="K201"/>
  <c r="M201"/>
  <c r="O201"/>
  <c r="Q201"/>
  <c r="U201"/>
  <c r="G203"/>
  <c r="M203" s="1"/>
  <c r="I203"/>
  <c r="K203"/>
  <c r="O203"/>
  <c r="Q203"/>
  <c r="U203"/>
  <c r="G205"/>
  <c r="I205"/>
  <c r="K205"/>
  <c r="M205"/>
  <c r="O205"/>
  <c r="Q205"/>
  <c r="U205"/>
  <c r="G207"/>
  <c r="M207" s="1"/>
  <c r="I207"/>
  <c r="K207"/>
  <c r="O207"/>
  <c r="Q207"/>
  <c r="U207"/>
  <c r="G209"/>
  <c r="I209"/>
  <c r="K209"/>
  <c r="M209"/>
  <c r="O209"/>
  <c r="Q209"/>
  <c r="U209"/>
  <c r="G211"/>
  <c r="M211" s="1"/>
  <c r="I211"/>
  <c r="K211"/>
  <c r="O211"/>
  <c r="Q211"/>
  <c r="U211"/>
  <c r="G213"/>
  <c r="I213"/>
  <c r="K213"/>
  <c r="M213"/>
  <c r="O213"/>
  <c r="Q213"/>
  <c r="U213"/>
  <c r="G215"/>
  <c r="M215" s="1"/>
  <c r="I215"/>
  <c r="K215"/>
  <c r="O215"/>
  <c r="Q215"/>
  <c r="U215"/>
  <c r="G217"/>
  <c r="I217"/>
  <c r="K217"/>
  <c r="M217"/>
  <c r="O217"/>
  <c r="Q217"/>
  <c r="U217"/>
  <c r="G219"/>
  <c r="M219" s="1"/>
  <c r="I219"/>
  <c r="K219"/>
  <c r="O219"/>
  <c r="Q219"/>
  <c r="U219"/>
  <c r="I221"/>
  <c r="Q221"/>
  <c r="G222"/>
  <c r="G221" s="1"/>
  <c r="I222"/>
  <c r="K222"/>
  <c r="K221" s="1"/>
  <c r="O222"/>
  <c r="O221" s="1"/>
  <c r="Q222"/>
  <c r="U222"/>
  <c r="U221" s="1"/>
  <c r="G225"/>
  <c r="G224" s="1"/>
  <c r="I225"/>
  <c r="K225"/>
  <c r="K224" s="1"/>
  <c r="O225"/>
  <c r="O224" s="1"/>
  <c r="Q225"/>
  <c r="U225"/>
  <c r="U224" s="1"/>
  <c r="G227"/>
  <c r="I227"/>
  <c r="I224" s="1"/>
  <c r="K227"/>
  <c r="M227"/>
  <c r="O227"/>
  <c r="Q227"/>
  <c r="Q224" s="1"/>
  <c r="U227"/>
  <c r="G229"/>
  <c r="M229" s="1"/>
  <c r="I229"/>
  <c r="K229"/>
  <c r="O229"/>
  <c r="Q229"/>
  <c r="U229"/>
  <c r="G231"/>
  <c r="I231"/>
  <c r="K231"/>
  <c r="M231"/>
  <c r="O231"/>
  <c r="Q231"/>
  <c r="U231"/>
  <c r="G233"/>
  <c r="M233" s="1"/>
  <c r="I233"/>
  <c r="K233"/>
  <c r="O233"/>
  <c r="Q233"/>
  <c r="U233"/>
  <c r="G235"/>
  <c r="I235"/>
  <c r="K235"/>
  <c r="M235"/>
  <c r="O235"/>
  <c r="Q235"/>
  <c r="U235"/>
  <c r="G237"/>
  <c r="M237" s="1"/>
  <c r="I237"/>
  <c r="K237"/>
  <c r="O237"/>
  <c r="Q237"/>
  <c r="U237"/>
  <c r="G240"/>
  <c r="I240"/>
  <c r="K240"/>
  <c r="M240"/>
  <c r="O240"/>
  <c r="Q240"/>
  <c r="U240"/>
  <c r="G242"/>
  <c r="M242" s="1"/>
  <c r="I242"/>
  <c r="K242"/>
  <c r="O242"/>
  <c r="Q242"/>
  <c r="U242"/>
  <c r="G244"/>
  <c r="I244"/>
  <c r="K244"/>
  <c r="M244"/>
  <c r="O244"/>
  <c r="Q244"/>
  <c r="U244"/>
  <c r="G246"/>
  <c r="M246" s="1"/>
  <c r="I246"/>
  <c r="K246"/>
  <c r="O246"/>
  <c r="Q246"/>
  <c r="U246"/>
  <c r="G248"/>
  <c r="I248"/>
  <c r="K248"/>
  <c r="M248"/>
  <c r="O248"/>
  <c r="Q248"/>
  <c r="U248"/>
  <c r="G250"/>
  <c r="M250" s="1"/>
  <c r="I250"/>
  <c r="K250"/>
  <c r="O250"/>
  <c r="Q250"/>
  <c r="U250"/>
  <c r="G252"/>
  <c r="I252"/>
  <c r="K252"/>
  <c r="M252"/>
  <c r="O252"/>
  <c r="Q252"/>
  <c r="U252"/>
  <c r="G255"/>
  <c r="I255"/>
  <c r="I254" s="1"/>
  <c r="K255"/>
  <c r="M255"/>
  <c r="O255"/>
  <c r="Q255"/>
  <c r="Q254" s="1"/>
  <c r="U255"/>
  <c r="G257"/>
  <c r="M257" s="1"/>
  <c r="I257"/>
  <c r="K257"/>
  <c r="K254" s="1"/>
  <c r="O257"/>
  <c r="O254" s="1"/>
  <c r="Q257"/>
  <c r="U257"/>
  <c r="U254" s="1"/>
  <c r="G259"/>
  <c r="I259"/>
  <c r="K259"/>
  <c r="M259"/>
  <c r="O259"/>
  <c r="Q259"/>
  <c r="U259"/>
  <c r="G261"/>
  <c r="K261"/>
  <c r="O261"/>
  <c r="U261"/>
  <c r="G262"/>
  <c r="I262"/>
  <c r="I261" s="1"/>
  <c r="K262"/>
  <c r="M262"/>
  <c r="M261" s="1"/>
  <c r="O262"/>
  <c r="Q262"/>
  <c r="Q261" s="1"/>
  <c r="U262"/>
  <c r="G265"/>
  <c r="I265"/>
  <c r="I264" s="1"/>
  <c r="K265"/>
  <c r="M265"/>
  <c r="O265"/>
  <c r="Q265"/>
  <c r="Q264" s="1"/>
  <c r="U265"/>
  <c r="G267"/>
  <c r="M267" s="1"/>
  <c r="I267"/>
  <c r="K267"/>
  <c r="K264" s="1"/>
  <c r="O267"/>
  <c r="O264" s="1"/>
  <c r="Q267"/>
  <c r="U267"/>
  <c r="U264" s="1"/>
  <c r="G270"/>
  <c r="I270"/>
  <c r="K270"/>
  <c r="M270"/>
  <c r="O270"/>
  <c r="Q270"/>
  <c r="U270"/>
  <c r="G272"/>
  <c r="M272" s="1"/>
  <c r="I272"/>
  <c r="K272"/>
  <c r="O272"/>
  <c r="Q272"/>
  <c r="U272"/>
  <c r="G277"/>
  <c r="I277"/>
  <c r="K277"/>
  <c r="M277"/>
  <c r="O277"/>
  <c r="Q277"/>
  <c r="U277"/>
  <c r="G280"/>
  <c r="I280"/>
  <c r="I279" s="1"/>
  <c r="K280"/>
  <c r="M280"/>
  <c r="O280"/>
  <c r="Q280"/>
  <c r="Q279" s="1"/>
  <c r="U280"/>
  <c r="G283"/>
  <c r="G279" s="1"/>
  <c r="I283"/>
  <c r="K283"/>
  <c r="K279" s="1"/>
  <c r="O283"/>
  <c r="O279" s="1"/>
  <c r="Q283"/>
  <c r="U283"/>
  <c r="U279" s="1"/>
  <c r="G286"/>
  <c r="I286"/>
  <c r="K286"/>
  <c r="M286"/>
  <c r="O286"/>
  <c r="Q286"/>
  <c r="U286"/>
  <c r="G288"/>
  <c r="M288" s="1"/>
  <c r="I288"/>
  <c r="K288"/>
  <c r="O288"/>
  <c r="Q288"/>
  <c r="U288"/>
  <c r="G291"/>
  <c r="G290" s="1"/>
  <c r="I291"/>
  <c r="K291"/>
  <c r="K290" s="1"/>
  <c r="O291"/>
  <c r="O290" s="1"/>
  <c r="Q291"/>
  <c r="U291"/>
  <c r="U290" s="1"/>
  <c r="G293"/>
  <c r="I293"/>
  <c r="I290" s="1"/>
  <c r="K293"/>
  <c r="M293"/>
  <c r="O293"/>
  <c r="Q293"/>
  <c r="Q290" s="1"/>
  <c r="U293"/>
  <c r="G295"/>
  <c r="M295" s="1"/>
  <c r="I295"/>
  <c r="K295"/>
  <c r="O295"/>
  <c r="Q295"/>
  <c r="U295"/>
  <c r="I297"/>
  <c r="Q297"/>
  <c r="G298"/>
  <c r="G297" s="1"/>
  <c r="I298"/>
  <c r="K298"/>
  <c r="K297" s="1"/>
  <c r="O298"/>
  <c r="O297" s="1"/>
  <c r="Q298"/>
  <c r="U298"/>
  <c r="U297" s="1"/>
  <c r="I20" i="1"/>
  <c r="G20"/>
  <c r="E20"/>
  <c r="I19"/>
  <c r="G19"/>
  <c r="E19"/>
  <c r="I18"/>
  <c r="G18"/>
  <c r="E18"/>
  <c r="I17"/>
  <c r="G17"/>
  <c r="E17"/>
  <c r="I16"/>
  <c r="G16"/>
  <c r="E16"/>
  <c r="G67"/>
  <c r="H67"/>
  <c r="I67"/>
  <c r="G27"/>
  <c r="F40"/>
  <c r="G40"/>
  <c r="G25" s="1"/>
  <c r="H40"/>
  <c r="I39"/>
  <c r="I40" s="1"/>
  <c r="J39" s="1"/>
  <c r="J40" s="1"/>
  <c r="J28"/>
  <c r="J26"/>
  <c r="G38"/>
  <c r="F38"/>
  <c r="H32"/>
  <c r="J23"/>
  <c r="J24"/>
  <c r="J25"/>
  <c r="J27"/>
  <c r="E24"/>
  <c r="G24"/>
  <c r="E26"/>
  <c r="G26"/>
  <c r="G28" l="1"/>
  <c r="G23"/>
  <c r="G29" s="1"/>
  <c r="M254" i="12"/>
  <c r="M173"/>
  <c r="M99"/>
  <c r="M58"/>
  <c r="M264"/>
  <c r="M68"/>
  <c r="G264"/>
  <c r="G254"/>
  <c r="G173"/>
  <c r="G99"/>
  <c r="G68"/>
  <c r="G58"/>
  <c r="M298"/>
  <c r="M297" s="1"/>
  <c r="M291"/>
  <c r="M290" s="1"/>
  <c r="M283"/>
  <c r="M279" s="1"/>
  <c r="M225"/>
  <c r="M224" s="1"/>
  <c r="M222"/>
  <c r="M221" s="1"/>
  <c r="M191"/>
  <c r="M190" s="1"/>
  <c r="M129"/>
  <c r="M128" s="1"/>
  <c r="M74"/>
  <c r="M73" s="1"/>
  <c r="M46"/>
  <c r="M45" s="1"/>
  <c r="M24"/>
  <c r="M23" s="1"/>
  <c r="M9"/>
  <c r="M8" s="1"/>
  <c r="E21" i="1"/>
  <c r="I21"/>
  <c r="G2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<sst xmlns="http://schemas.openxmlformats.org/spreadsheetml/2006/main" count="1052" uniqueCount="476">
  <si>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</si>
  <si>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</si>
  <si>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</si>
  <si>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</si>
  <si>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</si>
  <si>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</si>
  <si>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</si>
  <si>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</si>
  <si>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</si>
  <si>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</si>
  <si>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</si>
  <si>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</si>
  <si>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</si>
  <si>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</si>
  <si>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</si>
  <si>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</si>
  <si>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</si>
  <si>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</si>
  <si>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</si>
  <si>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</si>
  <si>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</si>
  <si>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</si>
  <si>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</si>
  <si>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</si>
  <si>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</si>
  <si>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</si>
  <si>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</si>
  <si>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</si>
  <si>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</si>
  <si>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</si>
  <si>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</si>
  <si>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</si>
  <si>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</si>
  <si>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</si>
  <si>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</si>
  <si>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</si>
  <si>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</si>
  <si>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</si>
  <si>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</si>
  <si>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</si>
  <si>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</si>
  <si>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</si>
  <si>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</si>
  <si>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</si>
  <si>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</si>
  <si>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Stavební úpravy bytu číslo 1 v domě Jungmanovo nám. 437, KutnáHora</t>
  </si>
  <si>
    <t>Město Kutná Hora</t>
  </si>
  <si>
    <t>Havlíčkovo náměstí 552/1</t>
  </si>
  <si>
    <t>Kutná Hora</t>
  </si>
  <si>
    <t>28401</t>
  </si>
  <si>
    <t>00236195</t>
  </si>
  <si>
    <t>CZ00236195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</si>
  <si>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</si>
  <si>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</si>
  <si>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</si>
  <si>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</si>
  <si>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</si>
  <si>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</si>
  <si>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</si>
  <si>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</si>
  <si>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</si>
  <si>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</si>
  <si>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</si>
  <si>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</si>
  <si>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</si>
  <si>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</si>
  <si>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</si>
  <si>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</si>
  <si>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</si>
  <si>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</si>
  <si>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</si>
  <si>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</si>
  <si>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</si>
  <si>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</si>
  <si>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</si>
  <si>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</si>
  <si>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</si>
  <si>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</si>
  <si>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</si>
  <si>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</si>
  <si>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</si>
  <si>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</si>
  <si>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</si>
  <si>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</si>
  <si>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</si>
  <si>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</si>
  <si>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</si>
  <si>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</si>
  <si>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</si>
  <si>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</si>
  <si>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</si>
  <si>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</si>
  <si>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</si>
  <si>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</si>
  <si>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</si>
  <si>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</si>
  <si>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</si>
  <si>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</si>
  <si>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</si>
  <si>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</si>
  <si>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</si>
  <si>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</si>
  <si>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</si>
  <si>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</si>
  <si>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</si>
  <si>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</si>
  <si>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</si>
  <si>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</si>
  <si>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</si>
  <si>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</si>
  <si>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</si>
  <si>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</si>
  <si>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</si>
  <si>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</si>
  <si>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</si>
  <si>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</si>
  <si>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</si>
  <si>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</si>
  <si>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</si>
  <si>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</si>
  <si>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</si>
  <si>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</si>
  <si>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</si>
  <si>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</si>
  <si>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</si>
  <si>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342270042RA0</t>
  </si>
  <si>
    <t>Příčka z desek Ytong hladkých, tloušťka 10 cm</t>
  </si>
  <si>
    <t>m2</t>
  </si>
  <si>
    <t>POL2_0</t>
  </si>
  <si>
    <t>(3,1+3,2)*3,2</t>
  </si>
  <si>
    <t>VV</t>
  </si>
  <si>
    <t>-(0,7*2)*2</t>
  </si>
  <si>
    <t>342270044RA0</t>
  </si>
  <si>
    <t>Příčka z desek Ytong hladkých, tloušťka 15 cm</t>
  </si>
  <si>
    <t>3,8*3,2</t>
  </si>
  <si>
    <t>-0,8*2</t>
  </si>
  <si>
    <t>4,7*3,2</t>
  </si>
  <si>
    <t>317120033RA0</t>
  </si>
  <si>
    <t>Překlad nenosný Ytong</t>
  </si>
  <si>
    <t>kus</t>
  </si>
  <si>
    <t>4</t>
  </si>
  <si>
    <t>317100011RAA</t>
  </si>
  <si>
    <t>Dodatečná montáž překladu, otvor šířky do 105 cm, vybourání rýhy, dodávka překladu</t>
  </si>
  <si>
    <t>5</t>
  </si>
  <si>
    <t>349231811RT2</t>
  </si>
  <si>
    <t>Přizdívka ostění s ozubem z cihel, kapsy do 15 cm</t>
  </si>
  <si>
    <t>POL1_0</t>
  </si>
  <si>
    <t>(0,7*0,9)*4</t>
  </si>
  <si>
    <t>612441240R00</t>
  </si>
  <si>
    <t>Omítka vnitřní zdiva vápenosádrová hladká</t>
  </si>
  <si>
    <t>((3,8*2)+(3,1*2)+(1,6*2))*3</t>
  </si>
  <si>
    <t>(2*2)*3</t>
  </si>
  <si>
    <t>-(0,8*2)*4</t>
  </si>
  <si>
    <t>-(0,7*2)</t>
  </si>
  <si>
    <t>-(1,85+1,3)*2-(0,7*2*2)</t>
  </si>
  <si>
    <t>612450014RA0</t>
  </si>
  <si>
    <t>Omítka stěn vnitřní cementová hladká, (omítky pod obklady)</t>
  </si>
  <si>
    <t>(1,6*4)*2</t>
  </si>
  <si>
    <t>(1,85+1,3)*2*2-(0,7*2*2)-(0,6*2)*0,55</t>
  </si>
  <si>
    <t>611421331R00</t>
  </si>
  <si>
    <t>Oprava váp.omítek stropů do 30% plochy - štukových</t>
  </si>
  <si>
    <t>65,7</t>
  </si>
  <si>
    <t>612421331R00</t>
  </si>
  <si>
    <t>Oprava vápen.omítek stěn do 30 % pl. - štukových</t>
  </si>
  <si>
    <t>3,1*3-0,8*2+3,1*1+(3,8*2)*3</t>
  </si>
  <si>
    <t>-(1,9*2)</t>
  </si>
  <si>
    <t>3,1*1</t>
  </si>
  <si>
    <t>(5,65*2)*3+(5,9*2)*3</t>
  </si>
  <si>
    <t>(2,6+3,85)*2*3</t>
  </si>
  <si>
    <t>078844111R00</t>
  </si>
  <si>
    <t>Úprava ostění otvoru při opravách omítnutím MC</t>
  </si>
  <si>
    <t>0,7*0,9*2</t>
  </si>
  <si>
    <t>0,7*0,7</t>
  </si>
  <si>
    <t>1,4*0,7*2</t>
  </si>
  <si>
    <t>630900030RAB</t>
  </si>
  <si>
    <t>Vybourání dlažby a podkladního betonu, tloušťka 10 cm</t>
  </si>
  <si>
    <t>1,65*(1+2,8+0,85)</t>
  </si>
  <si>
    <t>919732111R00</t>
  </si>
  <si>
    <t>Úprava podlah broušením tl. 2 mm</t>
  </si>
  <si>
    <t>10,6+6,7</t>
  </si>
  <si>
    <t>632411225RT1</t>
  </si>
  <si>
    <t>Potěr Cemix,  tl. 25 mm, samonivel. anhydritová stěrka 25 Cemix 090 j</t>
  </si>
  <si>
    <t>17,3</t>
  </si>
  <si>
    <t>631312141R00</t>
  </si>
  <si>
    <t>Doplnění rýh betonem v dosavadních mazaninách</t>
  </si>
  <si>
    <t>m3</t>
  </si>
  <si>
    <t>0,75</t>
  </si>
  <si>
    <t>631312121R00</t>
  </si>
  <si>
    <t>Doplnění mazanin betonem, do tl. 8 cm</t>
  </si>
  <si>
    <t>7*0,08</t>
  </si>
  <si>
    <t>631100003RA0</t>
  </si>
  <si>
    <t>Podlaha z dlažby keramické, mazanina 8 cm, Sklobit</t>
  </si>
  <si>
    <t>2,1+3</t>
  </si>
  <si>
    <t>642952110R00</t>
  </si>
  <si>
    <t>Osazení zárubní dveřních dřevěných, pl. do 2,5 m2</t>
  </si>
  <si>
    <t>6</t>
  </si>
  <si>
    <t>642200011RAD</t>
  </si>
  <si>
    <t>Vybour. otvoru dveře 1kř, překlad, zárubeň, práh, zeď tloušťky 30 cm</t>
  </si>
  <si>
    <t>1</t>
  </si>
  <si>
    <t>641954211R00</t>
  </si>
  <si>
    <t>Osazení rámů okenních dř.dvojitých, pl. do 2,5 m2</t>
  </si>
  <si>
    <t>941955001R00</t>
  </si>
  <si>
    <t>Lešení lehké pomocné, výška podlahy do 1,2 m</t>
  </si>
  <si>
    <t>66</t>
  </si>
  <si>
    <t>952901111R00</t>
  </si>
  <si>
    <t>Vyčištění budov o výšce podlaží do 4 m</t>
  </si>
  <si>
    <t>953941119R00</t>
  </si>
  <si>
    <t>Osazení kontrolních dvířek, (přístup k čistícímu kusu kanalizace)</t>
  </si>
  <si>
    <t>2</t>
  </si>
  <si>
    <t>962200011RAA</t>
  </si>
  <si>
    <t>Bourání příček z cihel pálených, tloušťka 10 cm</t>
  </si>
  <si>
    <t>(4,9+1,65*2+0,85)*3,2</t>
  </si>
  <si>
    <t>962200011RAB</t>
  </si>
  <si>
    <t>Bourání příček z cihel pálených, tloušťka 15 cm</t>
  </si>
  <si>
    <t>(2,1+2,7)*3,2</t>
  </si>
  <si>
    <t>962100012RA0</t>
  </si>
  <si>
    <t>Bourání nadzákladového zdiva smíšeného</t>
  </si>
  <si>
    <t>0,7*0,7*0,9</t>
  </si>
  <si>
    <t>0,55*0,7*0,5</t>
  </si>
  <si>
    <t>975021711R00</t>
  </si>
  <si>
    <t>Podchycení zdiva pod stropem při tl.zdi do 150 cm</t>
  </si>
  <si>
    <t>m</t>
  </si>
  <si>
    <t>2,7</t>
  </si>
  <si>
    <t>968072455R00</t>
  </si>
  <si>
    <t>Vybourání kovových dveřních zárubní pl. do 2 m2</t>
  </si>
  <si>
    <t>968061125R00</t>
  </si>
  <si>
    <t>Vyvěšení dřevěných dveřních křídel pl. do 2 m2</t>
  </si>
  <si>
    <t>965081713RT1</t>
  </si>
  <si>
    <t>Bourání dlaždic keramických tl. 1 cm, nad 1 m2, ručně, dlaždice keramické</t>
  </si>
  <si>
    <t>5,9</t>
  </si>
  <si>
    <t>968062354R00</t>
  </si>
  <si>
    <t>Vybourání dřevěných rámů oken dvojitých pl. 1 m2</t>
  </si>
  <si>
    <t>(0,55*1,4)*1+(06*0,9)*2</t>
  </si>
  <si>
    <t>(0,9*0,9)*1+(1*1,4)*1</t>
  </si>
  <si>
    <t>979990102R00</t>
  </si>
  <si>
    <t>Poplatek za skládku suti - směs betonu a cihel</t>
  </si>
  <si>
    <t>t</t>
  </si>
  <si>
    <t>11,4</t>
  </si>
  <si>
    <t>979100013RAE</t>
  </si>
  <si>
    <t>Odvoz suti a vyb.hmot do 15 km, vnitrost. 15 m, svislá doprava z 4.NP ručním nošením</t>
  </si>
  <si>
    <t>971100021RAC</t>
  </si>
  <si>
    <t>Vybourání otvorů ve zdivu cihelném, tloušťka 60 cm</t>
  </si>
  <si>
    <t>0,6*0,9</t>
  </si>
  <si>
    <t>721171803R00</t>
  </si>
  <si>
    <t>Demontáž potrubí z PVC</t>
  </si>
  <si>
    <t>12,5+2,5</t>
  </si>
  <si>
    <t>721210817R00</t>
  </si>
  <si>
    <t>Demontáž vpusti vanové DN 70</t>
  </si>
  <si>
    <t>721220801R00</t>
  </si>
  <si>
    <t>Demontáž zápachové uzávěrky DN 70</t>
  </si>
  <si>
    <t>721176134R00</t>
  </si>
  <si>
    <t>Potrubí HT svodné (ležaté) zavěšené D 75 x 1,9 mm</t>
  </si>
  <si>
    <t>12,2</t>
  </si>
  <si>
    <t>721176105R00</t>
  </si>
  <si>
    <t>Potrubí HT připojovací D 110 x 2,7 mm</t>
  </si>
  <si>
    <t>3,5</t>
  </si>
  <si>
    <t>721176103R00</t>
  </si>
  <si>
    <t>Potrubí HT připojovací D 50 x 1,8 mm</t>
  </si>
  <si>
    <t>721173303R00</t>
  </si>
  <si>
    <t>Potrubí z PP odvodňovací od kotle UT D 25 x 1,8</t>
  </si>
  <si>
    <t>2,2</t>
  </si>
  <si>
    <t>721194103RM1</t>
  </si>
  <si>
    <t>Vyvedení odpadních výpustek D 32 x 1,8, přípojka pro pračku nebo myčku HL 2</t>
  </si>
  <si>
    <t>721170905R00</t>
  </si>
  <si>
    <t>Oprava potrubí PVC odpadní, vsazení odbočky D 50</t>
  </si>
  <si>
    <t>721170909R00</t>
  </si>
  <si>
    <t>Oprava potrubí PVC odpadní, vsazení odbočky D 110</t>
  </si>
  <si>
    <t>721300932R00</t>
  </si>
  <si>
    <t>Pročištění připojovacího potrubí  do DN 110</t>
  </si>
  <si>
    <t>55220111.MR</t>
  </si>
  <si>
    <t>Vanička sprchová RONDA 90 LA</t>
  </si>
  <si>
    <t>POL3_0</t>
  </si>
  <si>
    <t>721290111R00</t>
  </si>
  <si>
    <t>Zkouška těsnosti kanalizace</t>
  </si>
  <si>
    <t>23,5</t>
  </si>
  <si>
    <t>998721201R00</t>
  </si>
  <si>
    <t>Přesun hmot pro vnitřní kanalizaci, výšky do 6 m</t>
  </si>
  <si>
    <t>136,89</t>
  </si>
  <si>
    <t>722130831R00</t>
  </si>
  <si>
    <t>Demontáž nástěnky</t>
  </si>
  <si>
    <t>7</t>
  </si>
  <si>
    <t>722130801R00</t>
  </si>
  <si>
    <t>Demontáž potrubí ocelových závitových do  DN 25</t>
  </si>
  <si>
    <t>9</t>
  </si>
  <si>
    <t>733170801R00</t>
  </si>
  <si>
    <t>Demontáž potrubí z plastových trubek do D 25 mm</t>
  </si>
  <si>
    <t>28349010R</t>
  </si>
  <si>
    <t>Dvířka revizní plná SI 2020 rozměr 200x200 mm</t>
  </si>
  <si>
    <t>734200811R00</t>
  </si>
  <si>
    <t>Demontáž armatur s 1závitem do G 1/2</t>
  </si>
  <si>
    <t>734200821R00</t>
  </si>
  <si>
    <t>Demontáž armatur se 2závity do G 1/2</t>
  </si>
  <si>
    <t>722172311R00</t>
  </si>
  <si>
    <t>Potrubí z PPR Instaplast, studená, D 20x2,8 mm</t>
  </si>
  <si>
    <t>18,5</t>
  </si>
  <si>
    <t>722172331R00</t>
  </si>
  <si>
    <t>Potrubí z PPR Instaplast, teplá, D 20x3,4 mm</t>
  </si>
  <si>
    <t>15,5</t>
  </si>
  <si>
    <t>722172412R00</t>
  </si>
  <si>
    <t>Potrubí z PPR, D 25 x 3,5 mm, PN 16, vč.zed.výpom.</t>
  </si>
  <si>
    <t>14,5</t>
  </si>
  <si>
    <t>722181211RT7</t>
  </si>
  <si>
    <t>Izolace návleková MIRELON PRO tl. stěny 6 mm</t>
  </si>
  <si>
    <t>48,5</t>
  </si>
  <si>
    <t>722280106R00</t>
  </si>
  <si>
    <t xml:space="preserve">Tlaková zkouška vodovodního potrubí </t>
  </si>
  <si>
    <t>722202412R00</t>
  </si>
  <si>
    <t>Kohout kulový nerozebíratelný PP-R INSTAPLAST D 20</t>
  </si>
  <si>
    <t>8</t>
  </si>
  <si>
    <t>722220111R00</t>
  </si>
  <si>
    <t>Nástěnka K 247, pro výtokový ventil G 1/2</t>
  </si>
  <si>
    <t>722220121R00</t>
  </si>
  <si>
    <t>Nástěnka K 247, pro baterii G 1/2</t>
  </si>
  <si>
    <t>pár</t>
  </si>
  <si>
    <t>55162433.AR</t>
  </si>
  <si>
    <t>HL406 uzávěrka zápachová podomítková DN 40/50, výtokový ventil 1/2"</t>
  </si>
  <si>
    <t>2: : 2</t>
  </si>
  <si>
    <t>722290234R00</t>
  </si>
  <si>
    <t>Proplach a dezinfekce vodovod.potrubí DN 80</t>
  </si>
  <si>
    <t>725829201RT1</t>
  </si>
  <si>
    <t>Montáž baterie umyv.a dřezové nástěnné chromové, včetně dodávky baterie</t>
  </si>
  <si>
    <t>725823111RT1</t>
  </si>
  <si>
    <t>Baterie umyvadlová stoján. ruční, bez otvír.odpadu, standardní</t>
  </si>
  <si>
    <t>725845111R00</t>
  </si>
  <si>
    <t>Baterie sprchová nástěnná ruční, bez příslušenství</t>
  </si>
  <si>
    <t>725814104R00</t>
  </si>
  <si>
    <t xml:space="preserve">Ventil rohový </t>
  </si>
  <si>
    <t>soubor</t>
  </si>
  <si>
    <t>55141106R</t>
  </si>
  <si>
    <t>Ventil rohový pračkový IVAR.08101 1/2" x 3/4", se zpětnou klapkou</t>
  </si>
  <si>
    <t>998722201R00</t>
  </si>
  <si>
    <t>Přesun hmot pro vnitřní vodovod, výšky do 6 m</t>
  </si>
  <si>
    <t>338,9</t>
  </si>
  <si>
    <t>723150801R00</t>
  </si>
  <si>
    <t>Demontáž potrubí ocel.hladkého svařovaného D 32</t>
  </si>
  <si>
    <t>11,5</t>
  </si>
  <si>
    <t>723200001RA0</t>
  </si>
  <si>
    <t>Montáž plynových spotřebičů</t>
  </si>
  <si>
    <t>723160204R00</t>
  </si>
  <si>
    <t>Přípojka k plynoměru, závitová</t>
  </si>
  <si>
    <t>723163105R00</t>
  </si>
  <si>
    <t>Potrubí z měděných trubek D 28 x 1,5 mm</t>
  </si>
  <si>
    <t>14,7</t>
  </si>
  <si>
    <t>723163102R00</t>
  </si>
  <si>
    <t>Potrubí z měděných trubek D 15 x 1,0 mm</t>
  </si>
  <si>
    <t>4,5</t>
  </si>
  <si>
    <t>725619101R00</t>
  </si>
  <si>
    <t>Montáž plynových sporáků svítiplyn/metan</t>
  </si>
  <si>
    <t>54112112R</t>
  </si>
  <si>
    <t>Sporák plynový</t>
  </si>
  <si>
    <t>998723101R00</t>
  </si>
  <si>
    <t>Přesun hmot pro vnitřní plynovod, výšky do 6 m</t>
  </si>
  <si>
    <t>0,4</t>
  </si>
  <si>
    <t>725290010RA0</t>
  </si>
  <si>
    <t xml:space="preserve">Demontáž klozetu </t>
  </si>
  <si>
    <t>725290020RA0</t>
  </si>
  <si>
    <t>Demontáž umyvadla včetně baterie a konzol</t>
  </si>
  <si>
    <t>725290030RA0</t>
  </si>
  <si>
    <t>Demontáž vany, včetně baterie a obezdění</t>
  </si>
  <si>
    <t>725530823R00</t>
  </si>
  <si>
    <t>Demontáž, zásobník TUV tlakový</t>
  </si>
  <si>
    <t>725200050RA0</t>
  </si>
  <si>
    <t>Montáž zařizovacích předmětů - sprcha</t>
  </si>
  <si>
    <t>286967592R</t>
  </si>
  <si>
    <t>Modul-vana/sprcha, h=112 cm, pro armatury na omítku, nastavitelné podpěry, pro zabudování do stěny</t>
  </si>
  <si>
    <t>725017161R00</t>
  </si>
  <si>
    <t>Umyvadlo na šrouby, 50 x 41 cm, bílé</t>
  </si>
  <si>
    <t>64218610.AR</t>
  </si>
  <si>
    <t>Umývátko  bílé s otv. pro bat. 370x280 mm</t>
  </si>
  <si>
    <t>725119110R00</t>
  </si>
  <si>
    <t>Montáž splachovací nádrže Kombifix pro WC</t>
  </si>
  <si>
    <t>642324151R</t>
  </si>
  <si>
    <t>Set WC kombi, odpad vodor. hlub.spl. bílý, s nádrží a sedátkem</t>
  </si>
  <si>
    <t>725249102R00</t>
  </si>
  <si>
    <t>Montáž sprchových mís a vaniček</t>
  </si>
  <si>
    <t>725314290R00</t>
  </si>
  <si>
    <t>Příslušenství k dřezu v kuchyňské sestavě</t>
  </si>
  <si>
    <t>725319101R00</t>
  </si>
  <si>
    <t>Montáž dřezů jednoduchých</t>
  </si>
  <si>
    <t>55231082R</t>
  </si>
  <si>
    <t xml:space="preserve">Dřez nerez s odkládací plochou </t>
  </si>
  <si>
    <t>998725201R00</t>
  </si>
  <si>
    <t>Přesun hmot pro zařizovací předměty, výšky do 6 m</t>
  </si>
  <si>
    <t>175,46</t>
  </si>
  <si>
    <t>732111125R00</t>
  </si>
  <si>
    <t>VYTÁPĚNÍ</t>
  </si>
  <si>
    <t>SOUBOR</t>
  </si>
  <si>
    <t>766660012RA0</t>
  </si>
  <si>
    <t>Montáž dveří jednokřídlových šířky 70 cm</t>
  </si>
  <si>
    <t>766660014RA0</t>
  </si>
  <si>
    <t>Montáž dveří jednokřídlových šířky 80 cm</t>
  </si>
  <si>
    <t>61162102R</t>
  </si>
  <si>
    <t>Dveře vnitřní fóliované plné 1kř.70x197 cm</t>
  </si>
  <si>
    <t>61162122R</t>
  </si>
  <si>
    <t>Dveře vnitřní fóliované 3/4 sklo 1kř. 80x197 cm</t>
  </si>
  <si>
    <t>61165603R</t>
  </si>
  <si>
    <t>Dveře protipožární EI30 plné 80x197 cm fólie, vchodové do bytu s průhledítkem</t>
  </si>
  <si>
    <t>766810010RAE</t>
  </si>
  <si>
    <t>Kuchyňské linky dodávka a montáž, linka 400 cm</t>
  </si>
  <si>
    <t>766621913R00</t>
  </si>
  <si>
    <t xml:space="preserve">Oprava oken </t>
  </si>
  <si>
    <t>1,15*1,88*3</t>
  </si>
  <si>
    <t>1*1,45*1</t>
  </si>
  <si>
    <t>766629301R00</t>
  </si>
  <si>
    <t>Montáž oken  plochy do 1,50 m2</t>
  </si>
  <si>
    <t>61111109R</t>
  </si>
  <si>
    <t>Okno 60x 90 cm nátěr kompl.+sklo</t>
  </si>
  <si>
    <t>61111115R</t>
  </si>
  <si>
    <t>Okno  90x 90 cm nátěr kompl.+sklo</t>
  </si>
  <si>
    <t>61111118.AR</t>
  </si>
  <si>
    <t>Okno  100x140 cm nátěr kompl.+sklo</t>
  </si>
  <si>
    <t>61111111R</t>
  </si>
  <si>
    <t>Okno 55x 140 cm nátěr kompl.+sklo</t>
  </si>
  <si>
    <t>766812840R00</t>
  </si>
  <si>
    <t>Demontáž kuchyňských linek do 2,1 m</t>
  </si>
  <si>
    <t>3*2</t>
  </si>
  <si>
    <t>998766201R00</t>
  </si>
  <si>
    <t>Přesun hmot pro truhlářské konstr., výšky do 6 m</t>
  </si>
  <si>
    <t>700,13</t>
  </si>
  <si>
    <t>631100002RA0</t>
  </si>
  <si>
    <t>Podlaha z dlažby keramické,podkladní mazanina 8 cm</t>
  </si>
  <si>
    <t>597642010R</t>
  </si>
  <si>
    <t>Dlažba  150x150x9 mm</t>
  </si>
  <si>
    <t>5,1*1,1</t>
  </si>
  <si>
    <t>998771201R00</t>
  </si>
  <si>
    <t>Přesun hmot pro podlahy z dlaždic, výšky do 6 m</t>
  </si>
  <si>
    <t>92</t>
  </si>
  <si>
    <t>775591900R00</t>
  </si>
  <si>
    <t>Oprava podlah, broušení vlysů, parket trojnásobné</t>
  </si>
  <si>
    <t>33,3+10</t>
  </si>
  <si>
    <t>776511820R00</t>
  </si>
  <si>
    <t>Odstranění PVC a koberců lepených s podložkou</t>
  </si>
  <si>
    <t>7+7,6+1,7</t>
  </si>
  <si>
    <t>776401800R00</t>
  </si>
  <si>
    <t>Demontáž soklíků nebo lišt, pryžových nebo z PVC</t>
  </si>
  <si>
    <t>3,8+0,2+2,2+1,35+1,75+0,4+1,3+1,4</t>
  </si>
  <si>
    <t>3,7+2,05-0,8-0,7</t>
  </si>
  <si>
    <t>776520010RA0</t>
  </si>
  <si>
    <t>Podlaha povlaková z PVC pásů</t>
  </si>
  <si>
    <t>6,7+10,6</t>
  </si>
  <si>
    <t>776421100R00</t>
  </si>
  <si>
    <t>Lepení podlahových soklíků z PVC a vinylu</t>
  </si>
  <si>
    <t>(2,1+3,01)*2</t>
  </si>
  <si>
    <t>-0,8*3-0,7*2</t>
  </si>
  <si>
    <t>(3,8+2,8)*2</t>
  </si>
  <si>
    <t>-0,8</t>
  </si>
  <si>
    <t>998776201R00</t>
  </si>
  <si>
    <t>Přesun hmot pro podlahy povlakové, výšky do 6 m</t>
  </si>
  <si>
    <t>12</t>
  </si>
  <si>
    <t>781900010RA0</t>
  </si>
  <si>
    <t>Odsekání obkladů vnitřních VČETNĚ OTLUČENÍ OMÍTKY</t>
  </si>
  <si>
    <t>(4,75*2)*1,35+(1,35*4)*1,35</t>
  </si>
  <si>
    <t>4*0,6</t>
  </si>
  <si>
    <t>781415013RU1</t>
  </si>
  <si>
    <t>Montáž obkladů stěn, porovin., do tmele, 15x15 cm, (flex.lepidlo,spár.hmota)</t>
  </si>
  <si>
    <t>59781530R</t>
  </si>
  <si>
    <t>Obklad 15x15 cm</t>
  </si>
  <si>
    <t>22*1,1</t>
  </si>
  <si>
    <t>998781201R00</t>
  </si>
  <si>
    <t>Přesun hmot pro obklady keramické, výšky do 6 m</t>
  </si>
  <si>
    <t>21,4</t>
  </si>
  <si>
    <t>784402802R00</t>
  </si>
  <si>
    <t>Odstranění malby oškrábáním v místnosti H do 5 m</t>
  </si>
  <si>
    <t>65,7+(5,9*4)+3+1,9+3,8+(5,65*2)+(2,6*2)+(3,85*2)</t>
  </si>
  <si>
    <t>784191201R00</t>
  </si>
  <si>
    <t>Penetrace podkladu hloubková Primalex 1x</t>
  </si>
  <si>
    <t>46,1+65,7+140,4</t>
  </si>
  <si>
    <t>784195212R00</t>
  </si>
  <si>
    <t>Malba tekutá Primalex Plus, bílá, 2 x</t>
  </si>
  <si>
    <t>252,2</t>
  </si>
  <si>
    <t>210010105R00</t>
  </si>
  <si>
    <t>ELEKTROINSTALACE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</si>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</sst>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 applyAlignment="1"/>
    <xf numFmtId="4" fontId="3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4" xfId="0" applyNumberFormat="1" applyFont="1" applyBorder="1" applyAlignment="1">
      <alignment vertical="top" shrinkToFit="1"/>
    </xf>
    <xf numFmtId="172" fontId="18" fillId="0" borderId="34" xfId="0" applyNumberFormat="1" applyFont="1" applyBorder="1" applyAlignment="1">
      <alignment vertical="top" wrapText="1" shrinkToFit="1"/>
    </xf>
    <xf numFmtId="172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72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 wrapText="1" shrinkToFit="1"/>
    </xf>
    <xf numFmtId="172" fontId="18" fillId="0" borderId="38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34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0"/>
  <sheetViews>
    <sheetView showGridLines="0" topLeftCell="B77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hidden="1" customHeight="1">
      <c r="A3" s="4"/>
      <c r="B3" s="111" t="s">
        <v>43</v>
      </c>
      <c r="C3" s="112"/>
      <c r="D3" s="113"/>
      <c r="E3" s="113"/>
      <c r="F3" s="113"/>
      <c r="G3" s="113"/>
      <c r="H3" s="113"/>
      <c r="I3" s="113"/>
      <c r="J3" s="114"/>
    </row>
    <row r="4" spans="1:15" ht="23.25" hidden="1" customHeight="1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>
      <c r="A5" s="4"/>
      <c r="B5" s="47" t="s">
        <v>21</v>
      </c>
      <c r="C5" s="5"/>
      <c r="D5" s="121" t="s">
        <v>46</v>
      </c>
      <c r="E5" s="26"/>
      <c r="F5" s="26"/>
      <c r="G5" s="26"/>
      <c r="H5" s="28" t="s">
        <v>33</v>
      </c>
      <c r="I5" s="121" t="s">
        <v>50</v>
      </c>
      <c r="J5" s="11"/>
    </row>
    <row r="6" spans="1:15" ht="15.75" customHeight="1">
      <c r="A6" s="4"/>
      <c r="B6" s="41"/>
      <c r="C6" s="26"/>
      <c r="D6" s="121" t="s">
        <v>47</v>
      </c>
      <c r="E6" s="26"/>
      <c r="F6" s="26"/>
      <c r="G6" s="26"/>
      <c r="H6" s="28" t="s">
        <v>34</v>
      </c>
      <c r="I6" s="121" t="s">
        <v>51</v>
      </c>
      <c r="J6" s="11"/>
    </row>
    <row r="7" spans="1:15" ht="15.75" customHeight="1">
      <c r="A7" s="4"/>
      <c r="B7" s="42"/>
      <c r="C7" s="122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3"/>
      <c r="E11" s="123"/>
      <c r="F11" s="123"/>
      <c r="G11" s="123"/>
      <c r="H11" s="28" t="s">
        <v>33</v>
      </c>
      <c r="I11" s="127"/>
      <c r="J11" s="11"/>
    </row>
    <row r="12" spans="1:15" ht="15.75" customHeight="1">
      <c r="A12" s="4"/>
      <c r="B12" s="41"/>
      <c r="C12" s="26"/>
      <c r="D12" s="124"/>
      <c r="E12" s="124"/>
      <c r="F12" s="124"/>
      <c r="G12" s="124"/>
      <c r="H12" s="28" t="s">
        <v>34</v>
      </c>
      <c r="I12" s="127"/>
      <c r="J12" s="11"/>
    </row>
    <row r="13" spans="1:15" ht="15.75" customHeight="1">
      <c r="A13" s="4"/>
      <c r="B13" s="42"/>
      <c r="C13" s="126"/>
      <c r="D13" s="125"/>
      <c r="E13" s="125"/>
      <c r="F13" s="125"/>
      <c r="G13" s="125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 t="s">
        <v>29</v>
      </c>
      <c r="F15" s="100"/>
      <c r="G15" s="81" t="s">
        <v>30</v>
      </c>
      <c r="H15" s="81"/>
      <c r="I15" s="81" t="s">
        <v>28</v>
      </c>
      <c r="J15" s="82"/>
    </row>
    <row r="16" spans="1:15" ht="23.25" customHeight="1">
      <c r="A16" s="194" t="s">
        <v>23</v>
      </c>
      <c r="B16" s="195" t="s">
        <v>23</v>
      </c>
      <c r="C16" s="58"/>
      <c r="D16" s="59"/>
      <c r="E16" s="83">
        <f>SUMIF(F47:F66,A16,G47:G66)+SUMIF(F47:F66,"PSU",G47:G66)</f>
        <v>0</v>
      </c>
      <c r="F16" s="84"/>
      <c r="G16" s="83">
        <f>SUMIF(F47:F66,A16,H47:H66)+SUMIF(F47:F66,"PSU",H47:H66)</f>
        <v>0</v>
      </c>
      <c r="H16" s="84"/>
      <c r="I16" s="83">
        <f>SUMIF(F47:F66,A16,I47:I66)+SUMIF(F47:F66,"PSU",I47:I66)</f>
        <v>0</v>
      </c>
      <c r="J16" s="93"/>
    </row>
    <row r="17" spans="1:10" ht="23.25" customHeight="1">
      <c r="A17" s="194" t="s">
        <v>24</v>
      </c>
      <c r="B17" s="195" t="s">
        <v>24</v>
      </c>
      <c r="C17" s="58"/>
      <c r="D17" s="59"/>
      <c r="E17" s="83">
        <f>SUMIF(F47:F66,A17,G47:G66)</f>
        <v>0</v>
      </c>
      <c r="F17" s="84"/>
      <c r="G17" s="83">
        <f>SUMIF(F47:F66,A17,H47:H66)</f>
        <v>0</v>
      </c>
      <c r="H17" s="84"/>
      <c r="I17" s="83">
        <f>SUMIF(F47:F66,A17,I47:I66)</f>
        <v>0</v>
      </c>
      <c r="J17" s="93"/>
    </row>
    <row r="18" spans="1:10" ht="23.25" customHeight="1">
      <c r="A18" s="194" t="s">
        <v>25</v>
      </c>
      <c r="B18" s="195" t="s">
        <v>25</v>
      </c>
      <c r="C18" s="58"/>
      <c r="D18" s="59"/>
      <c r="E18" s="83">
        <f>SUMIF(F47:F66,A18,G47:G66)</f>
        <v>0</v>
      </c>
      <c r="F18" s="84"/>
      <c r="G18" s="83">
        <f>SUMIF(F47:F66,A18,H47:H66)</f>
        <v>0</v>
      </c>
      <c r="H18" s="84"/>
      <c r="I18" s="83">
        <f>SUMIF(F47:F66,A18,I47:I66)</f>
        <v>0</v>
      </c>
      <c r="J18" s="93"/>
    </row>
    <row r="19" spans="1:10" ht="23.25" customHeight="1">
      <c r="A19" s="194" t="s">
        <v>96</v>
      </c>
      <c r="B19" s="195" t="s">
        <v>26</v>
      </c>
      <c r="C19" s="58"/>
      <c r="D19" s="59"/>
      <c r="E19" s="83">
        <f>SUMIF(F47:F66,A19,G47:G66)</f>
        <v>0</v>
      </c>
      <c r="F19" s="84"/>
      <c r="G19" s="83">
        <f>SUMIF(F47:F66,A19,H47:H66)</f>
        <v>0</v>
      </c>
      <c r="H19" s="84"/>
      <c r="I19" s="83">
        <f>SUMIF(F47:F66,A19,I47:I66)</f>
        <v>0</v>
      </c>
      <c r="J19" s="93"/>
    </row>
    <row r="20" spans="1:10" ht="23.25" customHeight="1">
      <c r="A20" s="194" t="s">
        <v>97</v>
      </c>
      <c r="B20" s="195" t="s">
        <v>27</v>
      </c>
      <c r="C20" s="58"/>
      <c r="D20" s="59"/>
      <c r="E20" s="83">
        <f>SUMIF(F47:F66,A20,G47:G66)</f>
        <v>0</v>
      </c>
      <c r="F20" s="84"/>
      <c r="G20" s="83">
        <f>SUMIF(F47:F66,A20,H47:H66)</f>
        <v>0</v>
      </c>
      <c r="H20" s="84"/>
      <c r="I20" s="83">
        <f>SUMIF(F47:F66,A20,I47:I66)</f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>
        <f>SUM(E16:F20)</f>
        <v>0</v>
      </c>
      <c r="F21" s="95"/>
      <c r="G21" s="94">
        <f>SUM(G16:H20)</f>
        <v>0</v>
      </c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hidden="1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I23*E23/100</f>
        <v>0</v>
      </c>
      <c r="H24" s="98"/>
      <c r="I24" s="98"/>
      <c r="J24" s="62" t="str">
        <f t="shared" si="0"/>
        <v>CZK</v>
      </c>
    </row>
    <row r="25" spans="1:10" ht="23.25" customHeight="1" thickBo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hidden="1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I25*E25/100</f>
        <v>0</v>
      </c>
      <c r="H26" s="89"/>
      <c r="I26" s="89"/>
      <c r="J26" s="56" t="str">
        <f t="shared" si="0"/>
        <v>CZK</v>
      </c>
    </row>
    <row r="27" spans="1:10" ht="23.25" hidden="1" customHeight="1" thickBot="1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customHeight="1" thickBot="1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hidden="1" customHeight="1" thickBot="1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42905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2"/>
      <c r="G37" s="142"/>
      <c r="H37" s="142"/>
      <c r="I37" s="142"/>
      <c r="J37" s="3"/>
    </row>
    <row r="38" spans="1:10" ht="25.5" hidden="1" customHeight="1">
      <c r="A38" s="130" t="s">
        <v>37</v>
      </c>
      <c r="B38" s="132" t="s">
        <v>16</v>
      </c>
      <c r="C38" s="133" t="s">
        <v>5</v>
      </c>
      <c r="D38" s="134"/>
      <c r="E38" s="134"/>
      <c r="F38" s="143" t="str">
        <f>B23</f>
        <v>Základ pro sníženou DPH</v>
      </c>
      <c r="G38" s="143" t="str">
        <f>B25</f>
        <v>Základ pro základní DPH</v>
      </c>
      <c r="H38" s="144" t="s">
        <v>17</v>
      </c>
      <c r="I38" s="145" t="s">
        <v>1</v>
      </c>
      <c r="J38" s="135" t="s">
        <v>0</v>
      </c>
    </row>
    <row r="39" spans="1:10" ht="25.5" hidden="1" customHeight="1">
      <c r="A39" s="130">
        <v>1</v>
      </c>
      <c r="B39" s="136"/>
      <c r="C39" s="137"/>
      <c r="D39" s="138"/>
      <c r="E39" s="138"/>
      <c r="F39" s="146">
        <f>' Pol'!AC301</f>
        <v>0</v>
      </c>
      <c r="G39" s="147">
        <f>' Pol'!AD301</f>
        <v>0</v>
      </c>
      <c r="H39" s="148"/>
      <c r="I39" s="149">
        <f>F39+G39+H39</f>
        <v>0</v>
      </c>
      <c r="J39" s="139" t="str">
        <f>IF(CenaCelkemVypocet=0,"",I39/CenaCelkemVypocet*100)</f>
        <v/>
      </c>
    </row>
    <row r="40" spans="1:10" ht="25.5" hidden="1" customHeight="1">
      <c r="A40" s="130"/>
      <c r="B40" s="140" t="s">
        <v>52</v>
      </c>
      <c r="C40" s="141"/>
      <c r="D40" s="141"/>
      <c r="E40" s="141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2">
        <f>SUMIF(A39:A39,"=1",I39:I39)</f>
        <v>0</v>
      </c>
      <c r="J40" s="131">
        <f>SUMIF(A39:A39,"=1",J39:J39)</f>
        <v>0</v>
      </c>
    </row>
    <row r="44" spans="1:10" ht="15.75">
      <c r="B44" s="162" t="s">
        <v>54</v>
      </c>
    </row>
    <row r="46" spans="1:10" ht="25.5" customHeight="1">
      <c r="A46" s="163"/>
      <c r="B46" s="169" t="s">
        <v>16</v>
      </c>
      <c r="C46" s="169" t="s">
        <v>5</v>
      </c>
      <c r="D46" s="170"/>
      <c r="E46" s="170"/>
      <c r="F46" s="173" t="s">
        <v>55</v>
      </c>
      <c r="G46" s="173" t="s">
        <v>29</v>
      </c>
      <c r="H46" s="173" t="s">
        <v>30</v>
      </c>
      <c r="I46" s="174" t="s">
        <v>28</v>
      </c>
      <c r="J46" s="174"/>
    </row>
    <row r="47" spans="1:10" ht="25.5" customHeight="1">
      <c r="A47" s="164"/>
      <c r="B47" s="175" t="s">
        <v>56</v>
      </c>
      <c r="C47" s="176" t="s">
        <v>57</v>
      </c>
      <c r="D47" s="177"/>
      <c r="E47" s="177"/>
      <c r="F47" s="181" t="s">
        <v>23</v>
      </c>
      <c r="G47" s="182">
        <f>' Pol'!I8</f>
        <v>0</v>
      </c>
      <c r="H47" s="182">
        <f>' Pol'!K8</f>
        <v>0</v>
      </c>
      <c r="I47" s="183"/>
      <c r="J47" s="183"/>
    </row>
    <row r="48" spans="1:10" ht="25.5" customHeight="1">
      <c r="A48" s="164"/>
      <c r="B48" s="167" t="s">
        <v>58</v>
      </c>
      <c r="C48" s="166" t="s">
        <v>59</v>
      </c>
      <c r="D48" s="168"/>
      <c r="E48" s="168"/>
      <c r="F48" s="184" t="s">
        <v>23</v>
      </c>
      <c r="G48" s="185">
        <f>' Pol'!I23</f>
        <v>0</v>
      </c>
      <c r="H48" s="185">
        <f>' Pol'!K23</f>
        <v>0</v>
      </c>
      <c r="I48" s="186"/>
      <c r="J48" s="186"/>
    </row>
    <row r="49" spans="1:10" ht="25.5" customHeight="1">
      <c r="A49" s="164"/>
      <c r="B49" s="167" t="s">
        <v>60</v>
      </c>
      <c r="C49" s="166" t="s">
        <v>61</v>
      </c>
      <c r="D49" s="168"/>
      <c r="E49" s="168"/>
      <c r="F49" s="184" t="s">
        <v>23</v>
      </c>
      <c r="G49" s="185">
        <f>' Pol'!I45</f>
        <v>0</v>
      </c>
      <c r="H49" s="185">
        <f>' Pol'!K45</f>
        <v>0</v>
      </c>
      <c r="I49" s="186"/>
      <c r="J49" s="186"/>
    </row>
    <row r="50" spans="1:10" ht="25.5" customHeight="1">
      <c r="A50" s="164"/>
      <c r="B50" s="167" t="s">
        <v>62</v>
      </c>
      <c r="C50" s="166" t="s">
        <v>63</v>
      </c>
      <c r="D50" s="168"/>
      <c r="E50" s="168"/>
      <c r="F50" s="184" t="s">
        <v>23</v>
      </c>
      <c r="G50" s="185">
        <f>' Pol'!I58</f>
        <v>0</v>
      </c>
      <c r="H50" s="185">
        <f>' Pol'!K58</f>
        <v>0</v>
      </c>
      <c r="I50" s="186"/>
      <c r="J50" s="186"/>
    </row>
    <row r="51" spans="1:10" ht="25.5" customHeight="1">
      <c r="A51" s="164"/>
      <c r="B51" s="167" t="s">
        <v>64</v>
      </c>
      <c r="C51" s="166" t="s">
        <v>65</v>
      </c>
      <c r="D51" s="168"/>
      <c r="E51" s="168"/>
      <c r="F51" s="184" t="s">
        <v>23</v>
      </c>
      <c r="G51" s="185">
        <f>' Pol'!I65</f>
        <v>0</v>
      </c>
      <c r="H51" s="185">
        <f>' Pol'!K65</f>
        <v>0</v>
      </c>
      <c r="I51" s="186"/>
      <c r="J51" s="186"/>
    </row>
    <row r="52" spans="1:10" ht="25.5" customHeight="1">
      <c r="A52" s="164"/>
      <c r="B52" s="167" t="s">
        <v>66</v>
      </c>
      <c r="C52" s="166" t="s">
        <v>67</v>
      </c>
      <c r="D52" s="168"/>
      <c r="E52" s="168"/>
      <c r="F52" s="184" t="s">
        <v>23</v>
      </c>
      <c r="G52" s="185">
        <f>' Pol'!I68</f>
        <v>0</v>
      </c>
      <c r="H52" s="185">
        <f>' Pol'!K68</f>
        <v>0</v>
      </c>
      <c r="I52" s="186"/>
      <c r="J52" s="186"/>
    </row>
    <row r="53" spans="1:10" ht="25.5" customHeight="1">
      <c r="A53" s="164"/>
      <c r="B53" s="167" t="s">
        <v>68</v>
      </c>
      <c r="C53" s="166" t="s">
        <v>69</v>
      </c>
      <c r="D53" s="168"/>
      <c r="E53" s="168"/>
      <c r="F53" s="184" t="s">
        <v>23</v>
      </c>
      <c r="G53" s="185">
        <f>' Pol'!I73</f>
        <v>0</v>
      </c>
      <c r="H53" s="185">
        <f>' Pol'!K73</f>
        <v>0</v>
      </c>
      <c r="I53" s="186"/>
      <c r="J53" s="186"/>
    </row>
    <row r="54" spans="1:10" ht="25.5" customHeight="1">
      <c r="A54" s="164"/>
      <c r="B54" s="167" t="s">
        <v>70</v>
      </c>
      <c r="C54" s="166" t="s">
        <v>71</v>
      </c>
      <c r="D54" s="168"/>
      <c r="E54" s="168"/>
      <c r="F54" s="184" t="s">
        <v>23</v>
      </c>
      <c r="G54" s="185">
        <f>' Pol'!I96</f>
        <v>0</v>
      </c>
      <c r="H54" s="185">
        <f>' Pol'!K96</f>
        <v>0</v>
      </c>
      <c r="I54" s="186"/>
      <c r="J54" s="186"/>
    </row>
    <row r="55" spans="1:10" ht="25.5" customHeight="1">
      <c r="A55" s="164"/>
      <c r="B55" s="167" t="s">
        <v>72</v>
      </c>
      <c r="C55" s="166" t="s">
        <v>73</v>
      </c>
      <c r="D55" s="168"/>
      <c r="E55" s="168"/>
      <c r="F55" s="184" t="s">
        <v>24</v>
      </c>
      <c r="G55" s="185">
        <f>' Pol'!I99</f>
        <v>0</v>
      </c>
      <c r="H55" s="185">
        <f>' Pol'!K99</f>
        <v>0</v>
      </c>
      <c r="I55" s="186"/>
      <c r="J55" s="186"/>
    </row>
    <row r="56" spans="1:10" ht="25.5" customHeight="1">
      <c r="A56" s="164"/>
      <c r="B56" s="167" t="s">
        <v>74</v>
      </c>
      <c r="C56" s="166" t="s">
        <v>75</v>
      </c>
      <c r="D56" s="168"/>
      <c r="E56" s="168"/>
      <c r="F56" s="184" t="s">
        <v>24</v>
      </c>
      <c r="G56" s="185">
        <f>' Pol'!I128</f>
        <v>0</v>
      </c>
      <c r="H56" s="185">
        <f>' Pol'!K128</f>
        <v>0</v>
      </c>
      <c r="I56" s="186"/>
      <c r="J56" s="186"/>
    </row>
    <row r="57" spans="1:10" ht="25.5" customHeight="1">
      <c r="A57" s="164"/>
      <c r="B57" s="167" t="s">
        <v>76</v>
      </c>
      <c r="C57" s="166" t="s">
        <v>77</v>
      </c>
      <c r="D57" s="168"/>
      <c r="E57" s="168"/>
      <c r="F57" s="184" t="s">
        <v>24</v>
      </c>
      <c r="G57" s="185">
        <f>' Pol'!I173</f>
        <v>0</v>
      </c>
      <c r="H57" s="185">
        <f>' Pol'!K173</f>
        <v>0</v>
      </c>
      <c r="I57" s="186"/>
      <c r="J57" s="186"/>
    </row>
    <row r="58" spans="1:10" ht="25.5" customHeight="1">
      <c r="A58" s="164"/>
      <c r="B58" s="167" t="s">
        <v>78</v>
      </c>
      <c r="C58" s="166" t="s">
        <v>79</v>
      </c>
      <c r="D58" s="168"/>
      <c r="E58" s="168"/>
      <c r="F58" s="184" t="s">
        <v>24</v>
      </c>
      <c r="G58" s="185">
        <f>' Pol'!I190</f>
        <v>0</v>
      </c>
      <c r="H58" s="185">
        <f>' Pol'!K190</f>
        <v>0</v>
      </c>
      <c r="I58" s="186"/>
      <c r="J58" s="186"/>
    </row>
    <row r="59" spans="1:10" ht="25.5" customHeight="1">
      <c r="A59" s="164"/>
      <c r="B59" s="167" t="s">
        <v>80</v>
      </c>
      <c r="C59" s="166" t="s">
        <v>81</v>
      </c>
      <c r="D59" s="168"/>
      <c r="E59" s="168"/>
      <c r="F59" s="184" t="s">
        <v>24</v>
      </c>
      <c r="G59" s="185">
        <f>' Pol'!I221</f>
        <v>0</v>
      </c>
      <c r="H59" s="185">
        <f>' Pol'!K221</f>
        <v>0</v>
      </c>
      <c r="I59" s="186"/>
      <c r="J59" s="186"/>
    </row>
    <row r="60" spans="1:10" ht="25.5" customHeight="1">
      <c r="A60" s="164"/>
      <c r="B60" s="167" t="s">
        <v>82</v>
      </c>
      <c r="C60" s="166" t="s">
        <v>83</v>
      </c>
      <c r="D60" s="168"/>
      <c r="E60" s="168"/>
      <c r="F60" s="184" t="s">
        <v>24</v>
      </c>
      <c r="G60" s="185">
        <f>' Pol'!I224</f>
        <v>0</v>
      </c>
      <c r="H60" s="185">
        <f>' Pol'!K224</f>
        <v>0</v>
      </c>
      <c r="I60" s="186"/>
      <c r="J60" s="186"/>
    </row>
    <row r="61" spans="1:10" ht="25.5" customHeight="1">
      <c r="A61" s="164"/>
      <c r="B61" s="167" t="s">
        <v>84</v>
      </c>
      <c r="C61" s="166" t="s">
        <v>85</v>
      </c>
      <c r="D61" s="168"/>
      <c r="E61" s="168"/>
      <c r="F61" s="184" t="s">
        <v>24</v>
      </c>
      <c r="G61" s="185">
        <f>' Pol'!I254</f>
        <v>0</v>
      </c>
      <c r="H61" s="185">
        <f>' Pol'!K254</f>
        <v>0</v>
      </c>
      <c r="I61" s="186"/>
      <c r="J61" s="186"/>
    </row>
    <row r="62" spans="1:10" ht="25.5" customHeight="1">
      <c r="A62" s="164"/>
      <c r="B62" s="167" t="s">
        <v>86</v>
      </c>
      <c r="C62" s="166" t="s">
        <v>87</v>
      </c>
      <c r="D62" s="168"/>
      <c r="E62" s="168"/>
      <c r="F62" s="184" t="s">
        <v>24</v>
      </c>
      <c r="G62" s="185">
        <f>' Pol'!I261</f>
        <v>0</v>
      </c>
      <c r="H62" s="185">
        <f>' Pol'!K261</f>
        <v>0</v>
      </c>
      <c r="I62" s="186"/>
      <c r="J62" s="186"/>
    </row>
    <row r="63" spans="1:10" ht="25.5" customHeight="1">
      <c r="A63" s="164"/>
      <c r="B63" s="167" t="s">
        <v>88</v>
      </c>
      <c r="C63" s="166" t="s">
        <v>89</v>
      </c>
      <c r="D63" s="168"/>
      <c r="E63" s="168"/>
      <c r="F63" s="184" t="s">
        <v>24</v>
      </c>
      <c r="G63" s="185">
        <f>' Pol'!I264</f>
        <v>0</v>
      </c>
      <c r="H63" s="185">
        <f>' Pol'!K264</f>
        <v>0</v>
      </c>
      <c r="I63" s="186"/>
      <c r="J63" s="186"/>
    </row>
    <row r="64" spans="1:10" ht="25.5" customHeight="1">
      <c r="A64" s="164"/>
      <c r="B64" s="167" t="s">
        <v>90</v>
      </c>
      <c r="C64" s="166" t="s">
        <v>91</v>
      </c>
      <c r="D64" s="168"/>
      <c r="E64" s="168"/>
      <c r="F64" s="184" t="s">
        <v>24</v>
      </c>
      <c r="G64" s="185">
        <f>' Pol'!I279</f>
        <v>0</v>
      </c>
      <c r="H64" s="185">
        <f>' Pol'!K279</f>
        <v>0</v>
      </c>
      <c r="I64" s="186"/>
      <c r="J64" s="186"/>
    </row>
    <row r="65" spans="1:10" ht="25.5" customHeight="1">
      <c r="A65" s="164"/>
      <c r="B65" s="167" t="s">
        <v>92</v>
      </c>
      <c r="C65" s="166" t="s">
        <v>93</v>
      </c>
      <c r="D65" s="168"/>
      <c r="E65" s="168"/>
      <c r="F65" s="184" t="s">
        <v>24</v>
      </c>
      <c r="G65" s="185">
        <f>' Pol'!I290</f>
        <v>0</v>
      </c>
      <c r="H65" s="185">
        <f>' Pol'!K290</f>
        <v>0</v>
      </c>
      <c r="I65" s="186"/>
      <c r="J65" s="186"/>
    </row>
    <row r="66" spans="1:10" ht="25.5" customHeight="1">
      <c r="A66" s="164"/>
      <c r="B66" s="178" t="s">
        <v>94</v>
      </c>
      <c r="C66" s="179" t="s">
        <v>95</v>
      </c>
      <c r="D66" s="180"/>
      <c r="E66" s="180"/>
      <c r="F66" s="187" t="s">
        <v>25</v>
      </c>
      <c r="G66" s="188">
        <f>' Pol'!I297</f>
        <v>0</v>
      </c>
      <c r="H66" s="188">
        <f>' Pol'!K297</f>
        <v>0</v>
      </c>
      <c r="I66" s="189"/>
      <c r="J66" s="189"/>
    </row>
    <row r="67" spans="1:10" ht="25.5" customHeight="1">
      <c r="A67" s="165"/>
      <c r="B67" s="171" t="s">
        <v>1</v>
      </c>
      <c r="C67" s="171"/>
      <c r="D67" s="172"/>
      <c r="E67" s="172"/>
      <c r="F67" s="190"/>
      <c r="G67" s="191">
        <f>SUM(G47:G66)</f>
        <v>0</v>
      </c>
      <c r="H67" s="191">
        <f>SUM(H47:H66)</f>
        <v>0</v>
      </c>
      <c r="I67" s="192">
        <f>SUM(I47:I66)</f>
        <v>0</v>
      </c>
      <c r="J67" s="192"/>
    </row>
    <row r="68" spans="1:10">
      <c r="F68" s="193"/>
      <c r="G68" s="129"/>
      <c r="H68" s="193"/>
      <c r="I68" s="129"/>
      <c r="J68" s="129"/>
    </row>
    <row r="69" spans="1:10">
      <c r="F69" s="193"/>
      <c r="G69" s="129"/>
      <c r="H69" s="193"/>
      <c r="I69" s="129"/>
      <c r="J69" s="129"/>
    </row>
    <row r="70" spans="1:10">
      <c r="F70" s="193"/>
      <c r="G70" s="129"/>
      <c r="H70" s="193"/>
      <c r="I70" s="129"/>
      <c r="J70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I67:J67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311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6" max="21" width="0" hidden="1" customWidth="1"/>
    <col min="29" max="39" width="0" hidden="1" customWidth="1"/>
  </cols>
  <sheetData>
    <row r="1" spans="1:60" ht="15.75" customHeight="1">
      <c r="A1" s="196" t="s">
        <v>6</v>
      </c>
      <c r="B1" s="196"/>
      <c r="C1" s="196"/>
      <c r="D1" s="196"/>
      <c r="E1" s="196"/>
      <c r="F1" s="196"/>
      <c r="G1" s="196"/>
      <c r="AE1" t="s">
        <v>99</v>
      </c>
    </row>
    <row r="2" spans="1:60" ht="24.95" customHeight="1">
      <c r="A2" s="203" t="s">
        <v>98</v>
      </c>
      <c r="B2" s="197"/>
      <c r="C2" s="198" t="s">
        <v>45</v>
      </c>
      <c r="D2" s="199"/>
      <c r="E2" s="199"/>
      <c r="F2" s="199"/>
      <c r="G2" s="205"/>
      <c r="AE2" t="s">
        <v>100</v>
      </c>
    </row>
    <row r="3" spans="1:60" ht="24.95" hidden="1" customHeight="1">
      <c r="A3" s="204" t="s">
        <v>7</v>
      </c>
      <c r="B3" s="201"/>
      <c r="C3" s="200"/>
      <c r="D3" s="200"/>
      <c r="E3" s="200"/>
      <c r="F3" s="200"/>
      <c r="G3" s="206"/>
      <c r="AE3" t="s">
        <v>101</v>
      </c>
    </row>
    <row r="4" spans="1:60" ht="24.95" hidden="1" customHeight="1">
      <c r="A4" s="204" t="s">
        <v>8</v>
      </c>
      <c r="B4" s="201"/>
      <c r="C4" s="202"/>
      <c r="D4" s="200"/>
      <c r="E4" s="200"/>
      <c r="F4" s="200"/>
      <c r="G4" s="206"/>
      <c r="AE4" t="s">
        <v>102</v>
      </c>
    </row>
    <row r="5" spans="1:60" hidden="1">
      <c r="A5" s="207" t="s">
        <v>103</v>
      </c>
      <c r="B5" s="208"/>
      <c r="C5" s="209"/>
      <c r="D5" s="210"/>
      <c r="E5" s="210"/>
      <c r="F5" s="210"/>
      <c r="G5" s="211"/>
      <c r="AE5" t="s">
        <v>104</v>
      </c>
    </row>
    <row r="7" spans="1:60" ht="38.25">
      <c r="A7" s="216" t="s">
        <v>105</v>
      </c>
      <c r="B7" s="217" t="s">
        <v>106</v>
      </c>
      <c r="C7" s="217" t="s">
        <v>107</v>
      </c>
      <c r="D7" s="216" t="s">
        <v>108</v>
      </c>
      <c r="E7" s="216" t="s">
        <v>109</v>
      </c>
      <c r="F7" s="212" t="s">
        <v>110</v>
      </c>
      <c r="G7" s="235" t="s">
        <v>28</v>
      </c>
      <c r="H7" s="236" t="s">
        <v>29</v>
      </c>
      <c r="I7" s="236" t="s">
        <v>111</v>
      </c>
      <c r="J7" s="236" t="s">
        <v>30</v>
      </c>
      <c r="K7" s="236" t="s">
        <v>112</v>
      </c>
      <c r="L7" s="236" t="s">
        <v>113</v>
      </c>
      <c r="M7" s="236" t="s">
        <v>114</v>
      </c>
      <c r="N7" s="236" t="s">
        <v>115</v>
      </c>
      <c r="O7" s="236" t="s">
        <v>116</v>
      </c>
      <c r="P7" s="236" t="s">
        <v>117</v>
      </c>
      <c r="Q7" s="236" t="s">
        <v>118</v>
      </c>
      <c r="R7" s="236" t="s">
        <v>119</v>
      </c>
      <c r="S7" s="236" t="s">
        <v>120</v>
      </c>
      <c r="T7" s="236" t="s">
        <v>121</v>
      </c>
      <c r="U7" s="219" t="s">
        <v>122</v>
      </c>
    </row>
    <row r="8" spans="1:60">
      <c r="A8" s="237" t="s">
        <v>123</v>
      </c>
      <c r="B8" s="238" t="s">
        <v>56</v>
      </c>
      <c r="C8" s="239" t="s">
        <v>57</v>
      </c>
      <c r="D8" s="240"/>
      <c r="E8" s="241"/>
      <c r="F8" s="242"/>
      <c r="G8" s="242">
        <f>SUMIF(AE9:AE22,"&lt;&gt;NOR",G9:G22)</f>
        <v>0</v>
      </c>
      <c r="H8" s="242"/>
      <c r="I8" s="242">
        <f>SUM(I9:I22)</f>
        <v>0</v>
      </c>
      <c r="J8" s="242"/>
      <c r="K8" s="242">
        <f>SUM(K9:K22)</f>
        <v>0</v>
      </c>
      <c r="L8" s="242"/>
      <c r="M8" s="242">
        <f>SUM(M9:M22)</f>
        <v>0</v>
      </c>
      <c r="N8" s="218"/>
      <c r="O8" s="218">
        <f>SUM(O9:O22)</f>
        <v>4.3762099999999995</v>
      </c>
      <c r="P8" s="218"/>
      <c r="Q8" s="218">
        <f>SUM(Q9:Q22)</f>
        <v>0.32</v>
      </c>
      <c r="R8" s="218"/>
      <c r="S8" s="218"/>
      <c r="T8" s="237"/>
      <c r="U8" s="218">
        <f>SUM(U9:U22)</f>
        <v>42.37</v>
      </c>
      <c r="AE8" t="s">
        <v>124</v>
      </c>
    </row>
    <row r="9" spans="1:60" outlineLevel="1">
      <c r="A9" s="214">
        <v>1</v>
      </c>
      <c r="B9" s="220" t="s">
        <v>125</v>
      </c>
      <c r="C9" s="264" t="s">
        <v>126</v>
      </c>
      <c r="D9" s="222" t="s">
        <v>127</v>
      </c>
      <c r="E9" s="229">
        <v>17.36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15</v>
      </c>
      <c r="M9" s="233">
        <f>G9*(1+L9/100)</f>
        <v>0</v>
      </c>
      <c r="N9" s="223">
        <v>7.0599999999999996E-2</v>
      </c>
      <c r="O9" s="223">
        <f>ROUND(E9*N9,5)</f>
        <v>1.2256199999999999</v>
      </c>
      <c r="P9" s="223">
        <v>0</v>
      </c>
      <c r="Q9" s="223">
        <f>ROUND(E9*P9,5)</f>
        <v>0</v>
      </c>
      <c r="R9" s="223"/>
      <c r="S9" s="223"/>
      <c r="T9" s="224">
        <v>0.58930000000000005</v>
      </c>
      <c r="U9" s="223">
        <f>ROUND(E9*T9,2)</f>
        <v>10.23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128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>
      <c r="A10" s="214"/>
      <c r="B10" s="220"/>
      <c r="C10" s="265" t="s">
        <v>129</v>
      </c>
      <c r="D10" s="225"/>
      <c r="E10" s="230">
        <v>20.16</v>
      </c>
      <c r="F10" s="233"/>
      <c r="G10" s="233"/>
      <c r="H10" s="233"/>
      <c r="I10" s="233"/>
      <c r="J10" s="233"/>
      <c r="K10" s="233"/>
      <c r="L10" s="233"/>
      <c r="M10" s="233"/>
      <c r="N10" s="223"/>
      <c r="O10" s="223"/>
      <c r="P10" s="223"/>
      <c r="Q10" s="223"/>
      <c r="R10" s="223"/>
      <c r="S10" s="223"/>
      <c r="T10" s="224"/>
      <c r="U10" s="223"/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130</v>
      </c>
      <c r="AF10" s="213">
        <v>0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>
      <c r="A11" s="214"/>
      <c r="B11" s="220"/>
      <c r="C11" s="265" t="s">
        <v>131</v>
      </c>
      <c r="D11" s="225"/>
      <c r="E11" s="230">
        <v>-2.8</v>
      </c>
      <c r="F11" s="233"/>
      <c r="G11" s="233"/>
      <c r="H11" s="233"/>
      <c r="I11" s="233"/>
      <c r="J11" s="233"/>
      <c r="K11" s="233"/>
      <c r="L11" s="233"/>
      <c r="M11" s="233"/>
      <c r="N11" s="223"/>
      <c r="O11" s="223"/>
      <c r="P11" s="223"/>
      <c r="Q11" s="223"/>
      <c r="R11" s="223"/>
      <c r="S11" s="223"/>
      <c r="T11" s="224"/>
      <c r="U11" s="223"/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130</v>
      </c>
      <c r="AF11" s="213">
        <v>0</v>
      </c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>
      <c r="A12" s="214">
        <v>2</v>
      </c>
      <c r="B12" s="220" t="s">
        <v>132</v>
      </c>
      <c r="C12" s="264" t="s">
        <v>133</v>
      </c>
      <c r="D12" s="222" t="s">
        <v>127</v>
      </c>
      <c r="E12" s="229">
        <v>24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15</v>
      </c>
      <c r="M12" s="233">
        <f>G12*(1+L12/100)</f>
        <v>0</v>
      </c>
      <c r="N12" s="223">
        <v>7.8359999999999999E-2</v>
      </c>
      <c r="O12" s="223">
        <f>ROUND(E12*N12,5)</f>
        <v>1.8806400000000001</v>
      </c>
      <c r="P12" s="223">
        <v>0</v>
      </c>
      <c r="Q12" s="223">
        <f>ROUND(E12*P12,5)</f>
        <v>0</v>
      </c>
      <c r="R12" s="223"/>
      <c r="S12" s="223"/>
      <c r="T12" s="224">
        <v>0.62165000000000004</v>
      </c>
      <c r="U12" s="223">
        <f>ROUND(E12*T12,2)</f>
        <v>14.92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128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>
      <c r="A13" s="214"/>
      <c r="B13" s="220"/>
      <c r="C13" s="265" t="s">
        <v>134</v>
      </c>
      <c r="D13" s="225"/>
      <c r="E13" s="230">
        <v>12.16</v>
      </c>
      <c r="F13" s="233"/>
      <c r="G13" s="233"/>
      <c r="H13" s="233"/>
      <c r="I13" s="233"/>
      <c r="J13" s="233"/>
      <c r="K13" s="233"/>
      <c r="L13" s="233"/>
      <c r="M13" s="233"/>
      <c r="N13" s="223"/>
      <c r="O13" s="223"/>
      <c r="P13" s="223"/>
      <c r="Q13" s="223"/>
      <c r="R13" s="223"/>
      <c r="S13" s="223"/>
      <c r="T13" s="224"/>
      <c r="U13" s="223"/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130</v>
      </c>
      <c r="AF13" s="213">
        <v>0</v>
      </c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>
      <c r="A14" s="214"/>
      <c r="B14" s="220"/>
      <c r="C14" s="265" t="s">
        <v>135</v>
      </c>
      <c r="D14" s="225"/>
      <c r="E14" s="230">
        <v>-1.6</v>
      </c>
      <c r="F14" s="233"/>
      <c r="G14" s="233"/>
      <c r="H14" s="233"/>
      <c r="I14" s="233"/>
      <c r="J14" s="233"/>
      <c r="K14" s="233"/>
      <c r="L14" s="233"/>
      <c r="M14" s="233"/>
      <c r="N14" s="223"/>
      <c r="O14" s="223"/>
      <c r="P14" s="223"/>
      <c r="Q14" s="223"/>
      <c r="R14" s="223"/>
      <c r="S14" s="223"/>
      <c r="T14" s="224"/>
      <c r="U14" s="223"/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130</v>
      </c>
      <c r="AF14" s="213">
        <v>0</v>
      </c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>
      <c r="A15" s="214"/>
      <c r="B15" s="220"/>
      <c r="C15" s="265" t="s">
        <v>136</v>
      </c>
      <c r="D15" s="225"/>
      <c r="E15" s="230">
        <v>15.04</v>
      </c>
      <c r="F15" s="233"/>
      <c r="G15" s="233"/>
      <c r="H15" s="233"/>
      <c r="I15" s="233"/>
      <c r="J15" s="233"/>
      <c r="K15" s="233"/>
      <c r="L15" s="233"/>
      <c r="M15" s="233"/>
      <c r="N15" s="223"/>
      <c r="O15" s="223"/>
      <c r="P15" s="223"/>
      <c r="Q15" s="223"/>
      <c r="R15" s="223"/>
      <c r="S15" s="223"/>
      <c r="T15" s="224"/>
      <c r="U15" s="223"/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130</v>
      </c>
      <c r="AF15" s="213">
        <v>0</v>
      </c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>
      <c r="A16" s="214"/>
      <c r="B16" s="220"/>
      <c r="C16" s="265" t="s">
        <v>135</v>
      </c>
      <c r="D16" s="225"/>
      <c r="E16" s="230">
        <v>-1.6</v>
      </c>
      <c r="F16" s="233"/>
      <c r="G16" s="233"/>
      <c r="H16" s="233"/>
      <c r="I16" s="233"/>
      <c r="J16" s="233"/>
      <c r="K16" s="233"/>
      <c r="L16" s="233"/>
      <c r="M16" s="233"/>
      <c r="N16" s="223"/>
      <c r="O16" s="223"/>
      <c r="P16" s="223"/>
      <c r="Q16" s="223"/>
      <c r="R16" s="223"/>
      <c r="S16" s="223"/>
      <c r="T16" s="224"/>
      <c r="U16" s="223"/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130</v>
      </c>
      <c r="AF16" s="213">
        <v>0</v>
      </c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>
      <c r="A17" s="214">
        <v>3</v>
      </c>
      <c r="B17" s="220" t="s">
        <v>137</v>
      </c>
      <c r="C17" s="264" t="s">
        <v>138</v>
      </c>
      <c r="D17" s="222" t="s">
        <v>139</v>
      </c>
      <c r="E17" s="229">
        <v>4</v>
      </c>
      <c r="F17" s="232"/>
      <c r="G17" s="233">
        <f>ROUND(E17*F17,2)</f>
        <v>0</v>
      </c>
      <c r="H17" s="232"/>
      <c r="I17" s="233">
        <f>ROUND(E17*H17,2)</f>
        <v>0</v>
      </c>
      <c r="J17" s="232"/>
      <c r="K17" s="233">
        <f>ROUND(E17*J17,2)</f>
        <v>0</v>
      </c>
      <c r="L17" s="233">
        <v>15</v>
      </c>
      <c r="M17" s="233">
        <f>G17*(1+L17/100)</f>
        <v>0</v>
      </c>
      <c r="N17" s="223">
        <v>2.1409999999999998E-2</v>
      </c>
      <c r="O17" s="223">
        <f>ROUND(E17*N17,5)</f>
        <v>8.5639999999999994E-2</v>
      </c>
      <c r="P17" s="223">
        <v>0</v>
      </c>
      <c r="Q17" s="223">
        <f>ROUND(E17*P17,5)</f>
        <v>0</v>
      </c>
      <c r="R17" s="223"/>
      <c r="S17" s="223"/>
      <c r="T17" s="224">
        <v>0.24857000000000001</v>
      </c>
      <c r="U17" s="223">
        <f>ROUND(E17*T17,2)</f>
        <v>0.99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128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>
      <c r="A18" s="214"/>
      <c r="B18" s="220"/>
      <c r="C18" s="265" t="s">
        <v>140</v>
      </c>
      <c r="D18" s="225"/>
      <c r="E18" s="230">
        <v>4</v>
      </c>
      <c r="F18" s="233"/>
      <c r="G18" s="233"/>
      <c r="H18" s="233"/>
      <c r="I18" s="233"/>
      <c r="J18" s="233"/>
      <c r="K18" s="233"/>
      <c r="L18" s="233"/>
      <c r="M18" s="233"/>
      <c r="N18" s="223"/>
      <c r="O18" s="223"/>
      <c r="P18" s="223"/>
      <c r="Q18" s="223"/>
      <c r="R18" s="223"/>
      <c r="S18" s="223"/>
      <c r="T18" s="224"/>
      <c r="U18" s="223"/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130</v>
      </c>
      <c r="AF18" s="213">
        <v>0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>
      <c r="A19" s="214">
        <v>4</v>
      </c>
      <c r="B19" s="220" t="s">
        <v>141</v>
      </c>
      <c r="C19" s="264" t="s">
        <v>142</v>
      </c>
      <c r="D19" s="222" t="s">
        <v>139</v>
      </c>
      <c r="E19" s="229">
        <v>5</v>
      </c>
      <c r="F19" s="232"/>
      <c r="G19" s="233">
        <f>ROUND(E19*F19,2)</f>
        <v>0</v>
      </c>
      <c r="H19" s="232"/>
      <c r="I19" s="233">
        <f>ROUND(E19*H19,2)</f>
        <v>0</v>
      </c>
      <c r="J19" s="232"/>
      <c r="K19" s="233">
        <f>ROUND(E19*J19,2)</f>
        <v>0</v>
      </c>
      <c r="L19" s="233">
        <v>15</v>
      </c>
      <c r="M19" s="233">
        <f>G19*(1+L19/100)</f>
        <v>0</v>
      </c>
      <c r="N19" s="223">
        <v>0.10298</v>
      </c>
      <c r="O19" s="223">
        <f>ROUND(E19*N19,5)</f>
        <v>0.51490000000000002</v>
      </c>
      <c r="P19" s="223">
        <v>6.4000000000000001E-2</v>
      </c>
      <c r="Q19" s="223">
        <f>ROUND(E19*P19,5)</f>
        <v>0.32</v>
      </c>
      <c r="R19" s="223"/>
      <c r="S19" s="223"/>
      <c r="T19" s="224">
        <v>2.4296199999999999</v>
      </c>
      <c r="U19" s="223">
        <f>ROUND(E19*T19,2)</f>
        <v>12.15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128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>
      <c r="A20" s="214"/>
      <c r="B20" s="220"/>
      <c r="C20" s="265" t="s">
        <v>143</v>
      </c>
      <c r="D20" s="225"/>
      <c r="E20" s="230">
        <v>5</v>
      </c>
      <c r="F20" s="233"/>
      <c r="G20" s="233"/>
      <c r="H20" s="233"/>
      <c r="I20" s="233"/>
      <c r="J20" s="233"/>
      <c r="K20" s="233"/>
      <c r="L20" s="233"/>
      <c r="M20" s="233"/>
      <c r="N20" s="223"/>
      <c r="O20" s="223"/>
      <c r="P20" s="223"/>
      <c r="Q20" s="223"/>
      <c r="R20" s="223"/>
      <c r="S20" s="223"/>
      <c r="T20" s="224"/>
      <c r="U20" s="223"/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130</v>
      </c>
      <c r="AF20" s="213">
        <v>0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>
      <c r="A21" s="214">
        <v>5</v>
      </c>
      <c r="B21" s="220" t="s">
        <v>144</v>
      </c>
      <c r="C21" s="264" t="s">
        <v>145</v>
      </c>
      <c r="D21" s="222" t="s">
        <v>127</v>
      </c>
      <c r="E21" s="229">
        <v>2.52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15</v>
      </c>
      <c r="M21" s="233">
        <f>G21*(1+L21/100)</f>
        <v>0</v>
      </c>
      <c r="N21" s="223">
        <v>0.26563999999999999</v>
      </c>
      <c r="O21" s="223">
        <f>ROUND(E21*N21,5)</f>
        <v>0.66940999999999995</v>
      </c>
      <c r="P21" s="223">
        <v>0</v>
      </c>
      <c r="Q21" s="223">
        <f>ROUND(E21*P21,5)</f>
        <v>0</v>
      </c>
      <c r="R21" s="223"/>
      <c r="S21" s="223"/>
      <c r="T21" s="224">
        <v>1.621</v>
      </c>
      <c r="U21" s="223">
        <f>ROUND(E21*T21,2)</f>
        <v>4.08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146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>
      <c r="A22" s="214"/>
      <c r="B22" s="220"/>
      <c r="C22" s="265" t="s">
        <v>147</v>
      </c>
      <c r="D22" s="225"/>
      <c r="E22" s="230">
        <v>2.52</v>
      </c>
      <c r="F22" s="233"/>
      <c r="G22" s="233"/>
      <c r="H22" s="233"/>
      <c r="I22" s="233"/>
      <c r="J22" s="233"/>
      <c r="K22" s="233"/>
      <c r="L22" s="233"/>
      <c r="M22" s="233"/>
      <c r="N22" s="223"/>
      <c r="O22" s="223"/>
      <c r="P22" s="223"/>
      <c r="Q22" s="223"/>
      <c r="R22" s="223"/>
      <c r="S22" s="223"/>
      <c r="T22" s="224"/>
      <c r="U22" s="223"/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130</v>
      </c>
      <c r="AF22" s="213">
        <v>0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5" t="s">
        <v>123</v>
      </c>
      <c r="B23" s="221" t="s">
        <v>58</v>
      </c>
      <c r="C23" s="266" t="s">
        <v>59</v>
      </c>
      <c r="D23" s="226"/>
      <c r="E23" s="231"/>
      <c r="F23" s="234"/>
      <c r="G23" s="234">
        <f>SUMIF(AE24:AE44,"&lt;&gt;NOR",G24:G44)</f>
        <v>0</v>
      </c>
      <c r="H23" s="234"/>
      <c r="I23" s="234">
        <f>SUM(I24:I44)</f>
        <v>0</v>
      </c>
      <c r="J23" s="234"/>
      <c r="K23" s="234">
        <f>SUM(K24:K44)</f>
        <v>0</v>
      </c>
      <c r="L23" s="234"/>
      <c r="M23" s="234">
        <f>SUM(M24:M44)</f>
        <v>0</v>
      </c>
      <c r="N23" s="227"/>
      <c r="O23" s="227">
        <f>SUM(O24:O44)</f>
        <v>6.9286199999999996</v>
      </c>
      <c r="P23" s="227"/>
      <c r="Q23" s="227">
        <f>SUM(Q24:Q44)</f>
        <v>0</v>
      </c>
      <c r="R23" s="227"/>
      <c r="S23" s="227"/>
      <c r="T23" s="228"/>
      <c r="U23" s="227">
        <f>SUM(U24:U44)</f>
        <v>137.69999999999999</v>
      </c>
      <c r="AE23" t="s">
        <v>124</v>
      </c>
    </row>
    <row r="24" spans="1:60" outlineLevel="1">
      <c r="A24" s="214">
        <v>6</v>
      </c>
      <c r="B24" s="220" t="s">
        <v>148</v>
      </c>
      <c r="C24" s="264" t="s">
        <v>149</v>
      </c>
      <c r="D24" s="222" t="s">
        <v>127</v>
      </c>
      <c r="E24" s="229">
        <v>46.1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15</v>
      </c>
      <c r="M24" s="233">
        <f>G24*(1+L24/100)</f>
        <v>0</v>
      </c>
      <c r="N24" s="223">
        <v>4.9730000000000003E-2</v>
      </c>
      <c r="O24" s="223">
        <f>ROUND(E24*N24,5)</f>
        <v>2.2925499999999999</v>
      </c>
      <c r="P24" s="223">
        <v>0</v>
      </c>
      <c r="Q24" s="223">
        <f>ROUND(E24*P24,5)</f>
        <v>0</v>
      </c>
      <c r="R24" s="223"/>
      <c r="S24" s="223"/>
      <c r="T24" s="224">
        <v>0.97</v>
      </c>
      <c r="U24" s="223">
        <f>ROUND(E24*T24,2)</f>
        <v>44.72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146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>
      <c r="A25" s="214"/>
      <c r="B25" s="220"/>
      <c r="C25" s="265" t="s">
        <v>150</v>
      </c>
      <c r="D25" s="225"/>
      <c r="E25" s="230">
        <v>51</v>
      </c>
      <c r="F25" s="233"/>
      <c r="G25" s="233"/>
      <c r="H25" s="233"/>
      <c r="I25" s="233"/>
      <c r="J25" s="233"/>
      <c r="K25" s="233"/>
      <c r="L25" s="233"/>
      <c r="M25" s="233"/>
      <c r="N25" s="223"/>
      <c r="O25" s="223"/>
      <c r="P25" s="223"/>
      <c r="Q25" s="223"/>
      <c r="R25" s="223"/>
      <c r="S25" s="223"/>
      <c r="T25" s="224"/>
      <c r="U25" s="223"/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130</v>
      </c>
      <c r="AF25" s="213">
        <v>0</v>
      </c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>
      <c r="A26" s="214"/>
      <c r="B26" s="220"/>
      <c r="C26" s="265" t="s">
        <v>151</v>
      </c>
      <c r="D26" s="225"/>
      <c r="E26" s="230">
        <v>12</v>
      </c>
      <c r="F26" s="233"/>
      <c r="G26" s="233"/>
      <c r="H26" s="233"/>
      <c r="I26" s="233"/>
      <c r="J26" s="233"/>
      <c r="K26" s="233"/>
      <c r="L26" s="233"/>
      <c r="M26" s="233"/>
      <c r="N26" s="223"/>
      <c r="O26" s="223"/>
      <c r="P26" s="223"/>
      <c r="Q26" s="223"/>
      <c r="R26" s="223"/>
      <c r="S26" s="223"/>
      <c r="T26" s="224"/>
      <c r="U26" s="223"/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130</v>
      </c>
      <c r="AF26" s="213">
        <v>0</v>
      </c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>
      <c r="A27" s="214"/>
      <c r="B27" s="220"/>
      <c r="C27" s="265" t="s">
        <v>152</v>
      </c>
      <c r="D27" s="225"/>
      <c r="E27" s="230">
        <v>-6.4</v>
      </c>
      <c r="F27" s="233"/>
      <c r="G27" s="233"/>
      <c r="H27" s="233"/>
      <c r="I27" s="233"/>
      <c r="J27" s="233"/>
      <c r="K27" s="233"/>
      <c r="L27" s="233"/>
      <c r="M27" s="233"/>
      <c r="N27" s="223"/>
      <c r="O27" s="223"/>
      <c r="P27" s="223"/>
      <c r="Q27" s="223"/>
      <c r="R27" s="223"/>
      <c r="S27" s="223"/>
      <c r="T27" s="224"/>
      <c r="U27" s="223"/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130</v>
      </c>
      <c r="AF27" s="213">
        <v>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>
      <c r="A28" s="214"/>
      <c r="B28" s="220"/>
      <c r="C28" s="265" t="s">
        <v>153</v>
      </c>
      <c r="D28" s="225"/>
      <c r="E28" s="230">
        <v>-1.4</v>
      </c>
      <c r="F28" s="233"/>
      <c r="G28" s="233"/>
      <c r="H28" s="233"/>
      <c r="I28" s="233"/>
      <c r="J28" s="233"/>
      <c r="K28" s="233"/>
      <c r="L28" s="233"/>
      <c r="M28" s="233"/>
      <c r="N28" s="223"/>
      <c r="O28" s="223"/>
      <c r="P28" s="223"/>
      <c r="Q28" s="223"/>
      <c r="R28" s="223"/>
      <c r="S28" s="223"/>
      <c r="T28" s="224"/>
      <c r="U28" s="223"/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130</v>
      </c>
      <c r="AF28" s="213">
        <v>0</v>
      </c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>
      <c r="A29" s="214"/>
      <c r="B29" s="220"/>
      <c r="C29" s="265" t="s">
        <v>154</v>
      </c>
      <c r="D29" s="225"/>
      <c r="E29" s="230">
        <v>-9.1</v>
      </c>
      <c r="F29" s="233"/>
      <c r="G29" s="233"/>
      <c r="H29" s="233"/>
      <c r="I29" s="233"/>
      <c r="J29" s="233"/>
      <c r="K29" s="233"/>
      <c r="L29" s="233"/>
      <c r="M29" s="233"/>
      <c r="N29" s="223"/>
      <c r="O29" s="223"/>
      <c r="P29" s="223"/>
      <c r="Q29" s="223"/>
      <c r="R29" s="223"/>
      <c r="S29" s="223"/>
      <c r="T29" s="224"/>
      <c r="U29" s="223"/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130</v>
      </c>
      <c r="AF29" s="213">
        <v>0</v>
      </c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>
      <c r="A30" s="214">
        <v>7</v>
      </c>
      <c r="B30" s="220" t="s">
        <v>155</v>
      </c>
      <c r="C30" s="264" t="s">
        <v>156</v>
      </c>
      <c r="D30" s="222" t="s">
        <v>127</v>
      </c>
      <c r="E30" s="229">
        <v>21.94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15</v>
      </c>
      <c r="M30" s="233">
        <f>G30*(1+L30/100)</f>
        <v>0</v>
      </c>
      <c r="N30" s="223">
        <v>4.598E-2</v>
      </c>
      <c r="O30" s="223">
        <f>ROUND(E30*N30,5)</f>
        <v>1.0087999999999999</v>
      </c>
      <c r="P30" s="223">
        <v>0</v>
      </c>
      <c r="Q30" s="223">
        <f>ROUND(E30*P30,5)</f>
        <v>0</v>
      </c>
      <c r="R30" s="223"/>
      <c r="S30" s="223"/>
      <c r="T30" s="224">
        <v>0.68105000000000004</v>
      </c>
      <c r="U30" s="223">
        <f>ROUND(E30*T30,2)</f>
        <v>14.94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128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>
      <c r="A31" s="214"/>
      <c r="B31" s="220"/>
      <c r="C31" s="265" t="s">
        <v>157</v>
      </c>
      <c r="D31" s="225"/>
      <c r="E31" s="230">
        <v>12.8</v>
      </c>
      <c r="F31" s="233"/>
      <c r="G31" s="233"/>
      <c r="H31" s="233"/>
      <c r="I31" s="233"/>
      <c r="J31" s="233"/>
      <c r="K31" s="233"/>
      <c r="L31" s="233"/>
      <c r="M31" s="233"/>
      <c r="N31" s="223"/>
      <c r="O31" s="223"/>
      <c r="P31" s="223"/>
      <c r="Q31" s="223"/>
      <c r="R31" s="223"/>
      <c r="S31" s="223"/>
      <c r="T31" s="224"/>
      <c r="U31" s="223"/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130</v>
      </c>
      <c r="AF31" s="213">
        <v>0</v>
      </c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>
      <c r="A32" s="214"/>
      <c r="B32" s="220"/>
      <c r="C32" s="265" t="s">
        <v>158</v>
      </c>
      <c r="D32" s="225"/>
      <c r="E32" s="230">
        <v>9.14</v>
      </c>
      <c r="F32" s="233"/>
      <c r="G32" s="233"/>
      <c r="H32" s="233"/>
      <c r="I32" s="233"/>
      <c r="J32" s="233"/>
      <c r="K32" s="233"/>
      <c r="L32" s="233"/>
      <c r="M32" s="233"/>
      <c r="N32" s="223"/>
      <c r="O32" s="223"/>
      <c r="P32" s="223"/>
      <c r="Q32" s="223"/>
      <c r="R32" s="223"/>
      <c r="S32" s="223"/>
      <c r="T32" s="224"/>
      <c r="U32" s="223"/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130</v>
      </c>
      <c r="AF32" s="213">
        <v>0</v>
      </c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>
      <c r="A33" s="214">
        <v>8</v>
      </c>
      <c r="B33" s="220" t="s">
        <v>159</v>
      </c>
      <c r="C33" s="264" t="s">
        <v>160</v>
      </c>
      <c r="D33" s="222" t="s">
        <v>127</v>
      </c>
      <c r="E33" s="229">
        <v>65.7</v>
      </c>
      <c r="F33" s="232"/>
      <c r="G33" s="233">
        <f>ROUND(E33*F33,2)</f>
        <v>0</v>
      </c>
      <c r="H33" s="232"/>
      <c r="I33" s="233">
        <f>ROUND(E33*H33,2)</f>
        <v>0</v>
      </c>
      <c r="J33" s="232"/>
      <c r="K33" s="233">
        <f>ROUND(E33*J33,2)</f>
        <v>0</v>
      </c>
      <c r="L33" s="233">
        <v>15</v>
      </c>
      <c r="M33" s="233">
        <f>G33*(1+L33/100)</f>
        <v>0</v>
      </c>
      <c r="N33" s="223">
        <v>1.8880000000000001E-2</v>
      </c>
      <c r="O33" s="223">
        <f>ROUND(E33*N33,5)</f>
        <v>1.2404200000000001</v>
      </c>
      <c r="P33" s="223">
        <v>0</v>
      </c>
      <c r="Q33" s="223">
        <f>ROUND(E33*P33,5)</f>
        <v>0</v>
      </c>
      <c r="R33" s="223"/>
      <c r="S33" s="223"/>
      <c r="T33" s="224">
        <v>0.38716</v>
      </c>
      <c r="U33" s="223">
        <f>ROUND(E33*T33,2)</f>
        <v>25.44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146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>
      <c r="A34" s="214"/>
      <c r="B34" s="220"/>
      <c r="C34" s="265" t="s">
        <v>161</v>
      </c>
      <c r="D34" s="225"/>
      <c r="E34" s="230">
        <v>65.7</v>
      </c>
      <c r="F34" s="233"/>
      <c r="G34" s="233"/>
      <c r="H34" s="233"/>
      <c r="I34" s="233"/>
      <c r="J34" s="233"/>
      <c r="K34" s="233"/>
      <c r="L34" s="233"/>
      <c r="M34" s="233"/>
      <c r="N34" s="223"/>
      <c r="O34" s="223"/>
      <c r="P34" s="223"/>
      <c r="Q34" s="223"/>
      <c r="R34" s="223"/>
      <c r="S34" s="223"/>
      <c r="T34" s="224"/>
      <c r="U34" s="223"/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130</v>
      </c>
      <c r="AF34" s="213">
        <v>0</v>
      </c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>
      <c r="A35" s="214">
        <v>9</v>
      </c>
      <c r="B35" s="220" t="s">
        <v>162</v>
      </c>
      <c r="C35" s="264" t="s">
        <v>163</v>
      </c>
      <c r="D35" s="222" t="s">
        <v>127</v>
      </c>
      <c r="E35" s="229">
        <v>140.9</v>
      </c>
      <c r="F35" s="232"/>
      <c r="G35" s="233">
        <f>ROUND(E35*F35,2)</f>
        <v>0</v>
      </c>
      <c r="H35" s="232"/>
      <c r="I35" s="233">
        <f>ROUND(E35*H35,2)</f>
        <v>0</v>
      </c>
      <c r="J35" s="232"/>
      <c r="K35" s="233">
        <f>ROUND(E35*J35,2)</f>
        <v>0</v>
      </c>
      <c r="L35" s="233">
        <v>15</v>
      </c>
      <c r="M35" s="233">
        <f>G35*(1+L35/100)</f>
        <v>0</v>
      </c>
      <c r="N35" s="223">
        <v>1.694E-2</v>
      </c>
      <c r="O35" s="223">
        <f>ROUND(E35*N35,5)</f>
        <v>2.3868499999999999</v>
      </c>
      <c r="P35" s="223">
        <v>0</v>
      </c>
      <c r="Q35" s="223">
        <f>ROUND(E35*P35,5)</f>
        <v>0</v>
      </c>
      <c r="R35" s="223"/>
      <c r="S35" s="223"/>
      <c r="T35" s="224">
        <v>0.33481</v>
      </c>
      <c r="U35" s="223">
        <f>ROUND(E35*T35,2)</f>
        <v>47.17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146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>
      <c r="A36" s="214"/>
      <c r="B36" s="220"/>
      <c r="C36" s="265" t="s">
        <v>164</v>
      </c>
      <c r="D36" s="225"/>
      <c r="E36" s="230">
        <v>33.6</v>
      </c>
      <c r="F36" s="233"/>
      <c r="G36" s="233"/>
      <c r="H36" s="233"/>
      <c r="I36" s="233"/>
      <c r="J36" s="233"/>
      <c r="K36" s="233"/>
      <c r="L36" s="233"/>
      <c r="M36" s="233"/>
      <c r="N36" s="223"/>
      <c r="O36" s="223"/>
      <c r="P36" s="223"/>
      <c r="Q36" s="223"/>
      <c r="R36" s="223"/>
      <c r="S36" s="223"/>
      <c r="T36" s="224"/>
      <c r="U36" s="223"/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130</v>
      </c>
      <c r="AF36" s="213">
        <v>0</v>
      </c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>
      <c r="A37" s="214"/>
      <c r="B37" s="220"/>
      <c r="C37" s="265" t="s">
        <v>165</v>
      </c>
      <c r="D37" s="225"/>
      <c r="E37" s="230">
        <v>-3.8</v>
      </c>
      <c r="F37" s="233"/>
      <c r="G37" s="233"/>
      <c r="H37" s="233"/>
      <c r="I37" s="233"/>
      <c r="J37" s="233"/>
      <c r="K37" s="233"/>
      <c r="L37" s="233"/>
      <c r="M37" s="233"/>
      <c r="N37" s="223"/>
      <c r="O37" s="223"/>
      <c r="P37" s="223"/>
      <c r="Q37" s="223"/>
      <c r="R37" s="223"/>
      <c r="S37" s="223"/>
      <c r="T37" s="224"/>
      <c r="U37" s="223"/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130</v>
      </c>
      <c r="AF37" s="213">
        <v>0</v>
      </c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>
      <c r="A38" s="214"/>
      <c r="B38" s="220"/>
      <c r="C38" s="265" t="s">
        <v>166</v>
      </c>
      <c r="D38" s="225"/>
      <c r="E38" s="230">
        <v>3.1</v>
      </c>
      <c r="F38" s="233"/>
      <c r="G38" s="233"/>
      <c r="H38" s="233"/>
      <c r="I38" s="233"/>
      <c r="J38" s="233"/>
      <c r="K38" s="233"/>
      <c r="L38" s="233"/>
      <c r="M38" s="233"/>
      <c r="N38" s="223"/>
      <c r="O38" s="223"/>
      <c r="P38" s="223"/>
      <c r="Q38" s="223"/>
      <c r="R38" s="223"/>
      <c r="S38" s="223"/>
      <c r="T38" s="224"/>
      <c r="U38" s="223"/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130</v>
      </c>
      <c r="AF38" s="213">
        <v>0</v>
      </c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>
      <c r="A39" s="214"/>
      <c r="B39" s="220"/>
      <c r="C39" s="265" t="s">
        <v>167</v>
      </c>
      <c r="D39" s="225"/>
      <c r="E39" s="230">
        <v>69.3</v>
      </c>
      <c r="F39" s="233"/>
      <c r="G39" s="233"/>
      <c r="H39" s="233"/>
      <c r="I39" s="233"/>
      <c r="J39" s="233"/>
      <c r="K39" s="233"/>
      <c r="L39" s="233"/>
      <c r="M39" s="233"/>
      <c r="N39" s="223"/>
      <c r="O39" s="223"/>
      <c r="P39" s="223"/>
      <c r="Q39" s="223"/>
      <c r="R39" s="223"/>
      <c r="S39" s="223"/>
      <c r="T39" s="224"/>
      <c r="U39" s="223"/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130</v>
      </c>
      <c r="AF39" s="213">
        <v>0</v>
      </c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>
      <c r="A40" s="214"/>
      <c r="B40" s="220"/>
      <c r="C40" s="265" t="s">
        <v>168</v>
      </c>
      <c r="D40" s="225"/>
      <c r="E40" s="230">
        <v>38.700000000000003</v>
      </c>
      <c r="F40" s="233"/>
      <c r="G40" s="233"/>
      <c r="H40" s="233"/>
      <c r="I40" s="233"/>
      <c r="J40" s="233"/>
      <c r="K40" s="233"/>
      <c r="L40" s="233"/>
      <c r="M40" s="233"/>
      <c r="N40" s="223"/>
      <c r="O40" s="223"/>
      <c r="P40" s="223"/>
      <c r="Q40" s="223"/>
      <c r="R40" s="223"/>
      <c r="S40" s="223"/>
      <c r="T40" s="224"/>
      <c r="U40" s="223"/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130</v>
      </c>
      <c r="AF40" s="213">
        <v>0</v>
      </c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>
      <c r="A41" s="214">
        <v>10</v>
      </c>
      <c r="B41" s="220" t="s">
        <v>169</v>
      </c>
      <c r="C41" s="264" t="s">
        <v>170</v>
      </c>
      <c r="D41" s="222" t="s">
        <v>127</v>
      </c>
      <c r="E41" s="229">
        <v>3.71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15</v>
      </c>
      <c r="M41" s="233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1.4630000000000001</v>
      </c>
      <c r="U41" s="223">
        <f>ROUND(E41*T41,2)</f>
        <v>5.43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146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>
      <c r="A42" s="214"/>
      <c r="B42" s="220"/>
      <c r="C42" s="265" t="s">
        <v>171</v>
      </c>
      <c r="D42" s="225"/>
      <c r="E42" s="230">
        <v>1.26</v>
      </c>
      <c r="F42" s="233"/>
      <c r="G42" s="233"/>
      <c r="H42" s="233"/>
      <c r="I42" s="233"/>
      <c r="J42" s="233"/>
      <c r="K42" s="233"/>
      <c r="L42" s="233"/>
      <c r="M42" s="233"/>
      <c r="N42" s="223"/>
      <c r="O42" s="223"/>
      <c r="P42" s="223"/>
      <c r="Q42" s="223"/>
      <c r="R42" s="223"/>
      <c r="S42" s="223"/>
      <c r="T42" s="224"/>
      <c r="U42" s="223"/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130</v>
      </c>
      <c r="AF42" s="213">
        <v>0</v>
      </c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>
      <c r="A43" s="214"/>
      <c r="B43" s="220"/>
      <c r="C43" s="265" t="s">
        <v>172</v>
      </c>
      <c r="D43" s="225"/>
      <c r="E43" s="230">
        <v>0.49</v>
      </c>
      <c r="F43" s="233"/>
      <c r="G43" s="233"/>
      <c r="H43" s="233"/>
      <c r="I43" s="233"/>
      <c r="J43" s="233"/>
      <c r="K43" s="233"/>
      <c r="L43" s="233"/>
      <c r="M43" s="233"/>
      <c r="N43" s="223"/>
      <c r="O43" s="223"/>
      <c r="P43" s="223"/>
      <c r="Q43" s="223"/>
      <c r="R43" s="223"/>
      <c r="S43" s="223"/>
      <c r="T43" s="224"/>
      <c r="U43" s="223"/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130</v>
      </c>
      <c r="AF43" s="213">
        <v>0</v>
      </c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>
      <c r="A44" s="214"/>
      <c r="B44" s="220"/>
      <c r="C44" s="265" t="s">
        <v>173</v>
      </c>
      <c r="D44" s="225"/>
      <c r="E44" s="230">
        <v>1.96</v>
      </c>
      <c r="F44" s="233"/>
      <c r="G44" s="233"/>
      <c r="H44" s="233"/>
      <c r="I44" s="233"/>
      <c r="J44" s="233"/>
      <c r="K44" s="233"/>
      <c r="L44" s="233"/>
      <c r="M44" s="233"/>
      <c r="N44" s="223"/>
      <c r="O44" s="223"/>
      <c r="P44" s="223"/>
      <c r="Q44" s="223"/>
      <c r="R44" s="223"/>
      <c r="S44" s="223"/>
      <c r="T44" s="224"/>
      <c r="U44" s="223"/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130</v>
      </c>
      <c r="AF44" s="213">
        <v>0</v>
      </c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5" t="s">
        <v>123</v>
      </c>
      <c r="B45" s="221" t="s">
        <v>60</v>
      </c>
      <c r="C45" s="266" t="s">
        <v>61</v>
      </c>
      <c r="D45" s="226"/>
      <c r="E45" s="231"/>
      <c r="F45" s="234"/>
      <c r="G45" s="234">
        <f>SUMIF(AE46:AE57,"&lt;&gt;NOR",G46:G57)</f>
        <v>0</v>
      </c>
      <c r="H45" s="234"/>
      <c r="I45" s="234">
        <f>SUM(I46:I57)</f>
        <v>0</v>
      </c>
      <c r="J45" s="234"/>
      <c r="K45" s="234">
        <f>SUM(K46:K57)</f>
        <v>0</v>
      </c>
      <c r="L45" s="234"/>
      <c r="M45" s="234">
        <f>SUM(M46:M57)</f>
        <v>0</v>
      </c>
      <c r="N45" s="227"/>
      <c r="O45" s="227">
        <f>SUM(O46:O57)</f>
        <v>5.4425900000000009</v>
      </c>
      <c r="P45" s="227"/>
      <c r="Q45" s="227">
        <f>SUM(Q46:Q57)</f>
        <v>1.6879500000000001</v>
      </c>
      <c r="R45" s="227"/>
      <c r="S45" s="227"/>
      <c r="T45" s="228"/>
      <c r="U45" s="227">
        <f>SUM(U46:U57)</f>
        <v>37.08</v>
      </c>
      <c r="AE45" t="s">
        <v>124</v>
      </c>
    </row>
    <row r="46" spans="1:60" ht="22.5" outlineLevel="1">
      <c r="A46" s="214">
        <v>11</v>
      </c>
      <c r="B46" s="220" t="s">
        <v>174</v>
      </c>
      <c r="C46" s="264" t="s">
        <v>175</v>
      </c>
      <c r="D46" s="222" t="s">
        <v>127</v>
      </c>
      <c r="E46" s="229">
        <v>7.6725000000000003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15</v>
      </c>
      <c r="M46" s="233">
        <f>G46*(1+L46/100)</f>
        <v>0</v>
      </c>
      <c r="N46" s="223">
        <v>0</v>
      </c>
      <c r="O46" s="223">
        <f>ROUND(E46*N46,5)</f>
        <v>0</v>
      </c>
      <c r="P46" s="223">
        <v>0.22</v>
      </c>
      <c r="Q46" s="223">
        <f>ROUND(E46*P46,5)</f>
        <v>1.6879500000000001</v>
      </c>
      <c r="R46" s="223"/>
      <c r="S46" s="223"/>
      <c r="T46" s="224">
        <v>1.7007000000000001</v>
      </c>
      <c r="U46" s="223">
        <f>ROUND(E46*T46,2)</f>
        <v>13.05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128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>
      <c r="A47" s="214"/>
      <c r="B47" s="220"/>
      <c r="C47" s="265" t="s">
        <v>176</v>
      </c>
      <c r="D47" s="225"/>
      <c r="E47" s="230">
        <v>7.6725000000000003</v>
      </c>
      <c r="F47" s="233"/>
      <c r="G47" s="233"/>
      <c r="H47" s="233"/>
      <c r="I47" s="233"/>
      <c r="J47" s="233"/>
      <c r="K47" s="233"/>
      <c r="L47" s="233"/>
      <c r="M47" s="233"/>
      <c r="N47" s="223"/>
      <c r="O47" s="223"/>
      <c r="P47" s="223"/>
      <c r="Q47" s="223"/>
      <c r="R47" s="223"/>
      <c r="S47" s="223"/>
      <c r="T47" s="224"/>
      <c r="U47" s="223"/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130</v>
      </c>
      <c r="AF47" s="213">
        <v>0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>
      <c r="A48" s="214">
        <v>12</v>
      </c>
      <c r="B48" s="220" t="s">
        <v>177</v>
      </c>
      <c r="C48" s="264" t="s">
        <v>178</v>
      </c>
      <c r="D48" s="222" t="s">
        <v>127</v>
      </c>
      <c r="E48" s="229">
        <v>17.3</v>
      </c>
      <c r="F48" s="232"/>
      <c r="G48" s="233">
        <f>ROUND(E48*F48,2)</f>
        <v>0</v>
      </c>
      <c r="H48" s="232"/>
      <c r="I48" s="233">
        <f>ROUND(E48*H48,2)</f>
        <v>0</v>
      </c>
      <c r="J48" s="232"/>
      <c r="K48" s="233">
        <f>ROUND(E48*J48,2)</f>
        <v>0</v>
      </c>
      <c r="L48" s="233">
        <v>15</v>
      </c>
      <c r="M48" s="233">
        <f>G48*(1+L48/100)</f>
        <v>0</v>
      </c>
      <c r="N48" s="223">
        <v>2.0000000000000002E-5</v>
      </c>
      <c r="O48" s="223">
        <f>ROUND(E48*N48,5)</f>
        <v>3.5E-4</v>
      </c>
      <c r="P48" s="223">
        <v>0</v>
      </c>
      <c r="Q48" s="223">
        <f>ROUND(E48*P48,5)</f>
        <v>0</v>
      </c>
      <c r="R48" s="223"/>
      <c r="S48" s="223"/>
      <c r="T48" s="224">
        <v>0.19800000000000001</v>
      </c>
      <c r="U48" s="223">
        <f>ROUND(E48*T48,2)</f>
        <v>3.43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146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>
      <c r="A49" s="214"/>
      <c r="B49" s="220"/>
      <c r="C49" s="265" t="s">
        <v>179</v>
      </c>
      <c r="D49" s="225"/>
      <c r="E49" s="230">
        <v>17.3</v>
      </c>
      <c r="F49" s="233"/>
      <c r="G49" s="233"/>
      <c r="H49" s="233"/>
      <c r="I49" s="233"/>
      <c r="J49" s="233"/>
      <c r="K49" s="233"/>
      <c r="L49" s="233"/>
      <c r="M49" s="233"/>
      <c r="N49" s="223"/>
      <c r="O49" s="223"/>
      <c r="P49" s="223"/>
      <c r="Q49" s="223"/>
      <c r="R49" s="223"/>
      <c r="S49" s="223"/>
      <c r="T49" s="224"/>
      <c r="U49" s="223"/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130</v>
      </c>
      <c r="AF49" s="213">
        <v>0</v>
      </c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>
      <c r="A50" s="214">
        <v>13</v>
      </c>
      <c r="B50" s="220" t="s">
        <v>180</v>
      </c>
      <c r="C50" s="264" t="s">
        <v>181</v>
      </c>
      <c r="D50" s="222" t="s">
        <v>127</v>
      </c>
      <c r="E50" s="229">
        <v>17.3</v>
      </c>
      <c r="F50" s="232"/>
      <c r="G50" s="233">
        <f>ROUND(E50*F50,2)</f>
        <v>0</v>
      </c>
      <c r="H50" s="232"/>
      <c r="I50" s="233">
        <f>ROUND(E50*H50,2)</f>
        <v>0</v>
      </c>
      <c r="J50" s="232"/>
      <c r="K50" s="233">
        <f>ROUND(E50*J50,2)</f>
        <v>0</v>
      </c>
      <c r="L50" s="233">
        <v>15</v>
      </c>
      <c r="M50" s="233">
        <f>G50*(1+L50/100)</f>
        <v>0</v>
      </c>
      <c r="N50" s="223">
        <v>4.2860000000000002E-2</v>
      </c>
      <c r="O50" s="223">
        <f>ROUND(E50*N50,5)</f>
        <v>0.74148000000000003</v>
      </c>
      <c r="P50" s="223">
        <v>0</v>
      </c>
      <c r="Q50" s="223">
        <f>ROUND(E50*P50,5)</f>
        <v>0</v>
      </c>
      <c r="R50" s="223"/>
      <c r="S50" s="223"/>
      <c r="T50" s="224">
        <v>0.27174999999999999</v>
      </c>
      <c r="U50" s="223">
        <f>ROUND(E50*T50,2)</f>
        <v>4.7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146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>
      <c r="A51" s="214"/>
      <c r="B51" s="220"/>
      <c r="C51" s="265" t="s">
        <v>182</v>
      </c>
      <c r="D51" s="225"/>
      <c r="E51" s="230">
        <v>17.3</v>
      </c>
      <c r="F51" s="233"/>
      <c r="G51" s="233"/>
      <c r="H51" s="233"/>
      <c r="I51" s="233"/>
      <c r="J51" s="233"/>
      <c r="K51" s="233"/>
      <c r="L51" s="233"/>
      <c r="M51" s="233"/>
      <c r="N51" s="223"/>
      <c r="O51" s="223"/>
      <c r="P51" s="223"/>
      <c r="Q51" s="223"/>
      <c r="R51" s="223"/>
      <c r="S51" s="223"/>
      <c r="T51" s="224"/>
      <c r="U51" s="223"/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130</v>
      </c>
      <c r="AF51" s="213">
        <v>0</v>
      </c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>
      <c r="A52" s="214">
        <v>14</v>
      </c>
      <c r="B52" s="220" t="s">
        <v>183</v>
      </c>
      <c r="C52" s="264" t="s">
        <v>184</v>
      </c>
      <c r="D52" s="222" t="s">
        <v>185</v>
      </c>
      <c r="E52" s="229">
        <v>0.75</v>
      </c>
      <c r="F52" s="232"/>
      <c r="G52" s="233">
        <f>ROUND(E52*F52,2)</f>
        <v>0</v>
      </c>
      <c r="H52" s="232"/>
      <c r="I52" s="233">
        <f>ROUND(E52*H52,2)</f>
        <v>0</v>
      </c>
      <c r="J52" s="232"/>
      <c r="K52" s="233">
        <f>ROUND(E52*J52,2)</f>
        <v>0</v>
      </c>
      <c r="L52" s="233">
        <v>15</v>
      </c>
      <c r="M52" s="233">
        <f>G52*(1+L52/100)</f>
        <v>0</v>
      </c>
      <c r="N52" s="223">
        <v>2.5</v>
      </c>
      <c r="O52" s="223">
        <f>ROUND(E52*N52,5)</f>
        <v>1.875</v>
      </c>
      <c r="P52" s="223">
        <v>0</v>
      </c>
      <c r="Q52" s="223">
        <f>ROUND(E52*P52,5)</f>
        <v>0</v>
      </c>
      <c r="R52" s="223"/>
      <c r="S52" s="223"/>
      <c r="T52" s="224">
        <v>5.33</v>
      </c>
      <c r="U52" s="223">
        <f>ROUND(E52*T52,2)</f>
        <v>4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146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>
      <c r="A53" s="214"/>
      <c r="B53" s="220"/>
      <c r="C53" s="265" t="s">
        <v>186</v>
      </c>
      <c r="D53" s="225"/>
      <c r="E53" s="230">
        <v>0.75</v>
      </c>
      <c r="F53" s="233"/>
      <c r="G53" s="233"/>
      <c r="H53" s="233"/>
      <c r="I53" s="233"/>
      <c r="J53" s="233"/>
      <c r="K53" s="233"/>
      <c r="L53" s="233"/>
      <c r="M53" s="233"/>
      <c r="N53" s="223"/>
      <c r="O53" s="223"/>
      <c r="P53" s="223"/>
      <c r="Q53" s="223"/>
      <c r="R53" s="223"/>
      <c r="S53" s="223"/>
      <c r="T53" s="224"/>
      <c r="U53" s="223"/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130</v>
      </c>
      <c r="AF53" s="213">
        <v>0</v>
      </c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>
      <c r="A54" s="214">
        <v>15</v>
      </c>
      <c r="B54" s="220" t="s">
        <v>187</v>
      </c>
      <c r="C54" s="264" t="s">
        <v>188</v>
      </c>
      <c r="D54" s="222" t="s">
        <v>185</v>
      </c>
      <c r="E54" s="229">
        <v>0.56000000000000005</v>
      </c>
      <c r="F54" s="232"/>
      <c r="G54" s="233">
        <f>ROUND(E54*F54,2)</f>
        <v>0</v>
      </c>
      <c r="H54" s="232"/>
      <c r="I54" s="233">
        <f>ROUND(E54*H54,2)</f>
        <v>0</v>
      </c>
      <c r="J54" s="232"/>
      <c r="K54" s="233">
        <f>ROUND(E54*J54,2)</f>
        <v>0</v>
      </c>
      <c r="L54" s="233">
        <v>15</v>
      </c>
      <c r="M54" s="233">
        <f>G54*(1+L54/100)</f>
        <v>0</v>
      </c>
      <c r="N54" s="223">
        <v>2.5</v>
      </c>
      <c r="O54" s="223">
        <f>ROUND(E54*N54,5)</f>
        <v>1.4</v>
      </c>
      <c r="P54" s="223">
        <v>0</v>
      </c>
      <c r="Q54" s="223">
        <f>ROUND(E54*P54,5)</f>
        <v>0</v>
      </c>
      <c r="R54" s="223"/>
      <c r="S54" s="223"/>
      <c r="T54" s="224">
        <v>3.6</v>
      </c>
      <c r="U54" s="223">
        <f>ROUND(E54*T54,2)</f>
        <v>2.02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146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>
      <c r="A55" s="214"/>
      <c r="B55" s="220"/>
      <c r="C55" s="265" t="s">
        <v>189</v>
      </c>
      <c r="D55" s="225"/>
      <c r="E55" s="230">
        <v>0.56000000000000005</v>
      </c>
      <c r="F55" s="233"/>
      <c r="G55" s="233"/>
      <c r="H55" s="233"/>
      <c r="I55" s="233"/>
      <c r="J55" s="233"/>
      <c r="K55" s="233"/>
      <c r="L55" s="233"/>
      <c r="M55" s="233"/>
      <c r="N55" s="223"/>
      <c r="O55" s="223"/>
      <c r="P55" s="223"/>
      <c r="Q55" s="223"/>
      <c r="R55" s="223"/>
      <c r="S55" s="223"/>
      <c r="T55" s="224"/>
      <c r="U55" s="223"/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130</v>
      </c>
      <c r="AF55" s="213">
        <v>0</v>
      </c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>
      <c r="A56" s="214">
        <v>16</v>
      </c>
      <c r="B56" s="220" t="s">
        <v>190</v>
      </c>
      <c r="C56" s="264" t="s">
        <v>191</v>
      </c>
      <c r="D56" s="222" t="s">
        <v>127</v>
      </c>
      <c r="E56" s="229">
        <v>5.0999999999999996</v>
      </c>
      <c r="F56" s="232"/>
      <c r="G56" s="233">
        <f>ROUND(E56*F56,2)</f>
        <v>0</v>
      </c>
      <c r="H56" s="232"/>
      <c r="I56" s="233">
        <f>ROUND(E56*H56,2)</f>
        <v>0</v>
      </c>
      <c r="J56" s="232"/>
      <c r="K56" s="233">
        <f>ROUND(E56*J56,2)</f>
        <v>0</v>
      </c>
      <c r="L56" s="233">
        <v>15</v>
      </c>
      <c r="M56" s="233">
        <f>G56*(1+L56/100)</f>
        <v>0</v>
      </c>
      <c r="N56" s="223">
        <v>0.27955999999999998</v>
      </c>
      <c r="O56" s="223">
        <f>ROUND(E56*N56,5)</f>
        <v>1.4257599999999999</v>
      </c>
      <c r="P56" s="223">
        <v>0</v>
      </c>
      <c r="Q56" s="223">
        <f>ROUND(E56*P56,5)</f>
        <v>0</v>
      </c>
      <c r="R56" s="223"/>
      <c r="S56" s="223"/>
      <c r="T56" s="224">
        <v>1.9376800000000001</v>
      </c>
      <c r="U56" s="223">
        <f>ROUND(E56*T56,2)</f>
        <v>9.8800000000000008</v>
      </c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128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>
      <c r="A57" s="214"/>
      <c r="B57" s="220"/>
      <c r="C57" s="265" t="s">
        <v>192</v>
      </c>
      <c r="D57" s="225"/>
      <c r="E57" s="230">
        <v>5.0999999999999996</v>
      </c>
      <c r="F57" s="233"/>
      <c r="G57" s="233"/>
      <c r="H57" s="233"/>
      <c r="I57" s="233"/>
      <c r="J57" s="233"/>
      <c r="K57" s="233"/>
      <c r="L57" s="233"/>
      <c r="M57" s="233"/>
      <c r="N57" s="223"/>
      <c r="O57" s="223"/>
      <c r="P57" s="223"/>
      <c r="Q57" s="223"/>
      <c r="R57" s="223"/>
      <c r="S57" s="223"/>
      <c r="T57" s="224"/>
      <c r="U57" s="223"/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130</v>
      </c>
      <c r="AF57" s="213">
        <v>0</v>
      </c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5" t="s">
        <v>123</v>
      </c>
      <c r="B58" s="221" t="s">
        <v>62</v>
      </c>
      <c r="C58" s="266" t="s">
        <v>63</v>
      </c>
      <c r="D58" s="226"/>
      <c r="E58" s="231"/>
      <c r="F58" s="234"/>
      <c r="G58" s="234">
        <f>SUMIF(AE59:AE64,"&lt;&gt;NOR",G59:G64)</f>
        <v>0</v>
      </c>
      <c r="H58" s="234"/>
      <c r="I58" s="234">
        <f>SUM(I59:I64)</f>
        <v>0</v>
      </c>
      <c r="J58" s="234"/>
      <c r="K58" s="234">
        <f>SUM(K59:K64)</f>
        <v>0</v>
      </c>
      <c r="L58" s="234"/>
      <c r="M58" s="234">
        <f>SUM(M59:M64)</f>
        <v>0</v>
      </c>
      <c r="N58" s="227"/>
      <c r="O58" s="227">
        <f>SUM(O59:O64)</f>
        <v>1.48668</v>
      </c>
      <c r="P58" s="227"/>
      <c r="Q58" s="227">
        <f>SUM(Q59:Q64)</f>
        <v>1.9224000000000001</v>
      </c>
      <c r="R58" s="227"/>
      <c r="S58" s="227"/>
      <c r="T58" s="228"/>
      <c r="U58" s="227">
        <f>SUM(U59:U64)</f>
        <v>34.81</v>
      </c>
      <c r="AE58" t="s">
        <v>124</v>
      </c>
    </row>
    <row r="59" spans="1:60" outlineLevel="1">
      <c r="A59" s="214">
        <v>17</v>
      </c>
      <c r="B59" s="220" t="s">
        <v>193</v>
      </c>
      <c r="C59" s="264" t="s">
        <v>194</v>
      </c>
      <c r="D59" s="222" t="s">
        <v>139</v>
      </c>
      <c r="E59" s="229">
        <v>6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15</v>
      </c>
      <c r="M59" s="233">
        <f>G59*(1+L59/100)</f>
        <v>0</v>
      </c>
      <c r="N59" s="223">
        <v>9.8200000000000006E-3</v>
      </c>
      <c r="O59" s="223">
        <f>ROUND(E59*N59,5)</f>
        <v>5.892E-2</v>
      </c>
      <c r="P59" s="223">
        <v>0</v>
      </c>
      <c r="Q59" s="223">
        <f>ROUND(E59*P59,5)</f>
        <v>0</v>
      </c>
      <c r="R59" s="223"/>
      <c r="S59" s="223"/>
      <c r="T59" s="224">
        <v>0.52</v>
      </c>
      <c r="U59" s="223">
        <f>ROUND(E59*T59,2)</f>
        <v>3.12</v>
      </c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146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>
      <c r="A60" s="214"/>
      <c r="B60" s="220"/>
      <c r="C60" s="265" t="s">
        <v>195</v>
      </c>
      <c r="D60" s="225"/>
      <c r="E60" s="230">
        <v>6</v>
      </c>
      <c r="F60" s="233"/>
      <c r="G60" s="233"/>
      <c r="H60" s="233"/>
      <c r="I60" s="233"/>
      <c r="J60" s="233"/>
      <c r="K60" s="233"/>
      <c r="L60" s="233"/>
      <c r="M60" s="233"/>
      <c r="N60" s="223"/>
      <c r="O60" s="223"/>
      <c r="P60" s="223"/>
      <c r="Q60" s="223"/>
      <c r="R60" s="223"/>
      <c r="S60" s="223"/>
      <c r="T60" s="224"/>
      <c r="U60" s="223"/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130</v>
      </c>
      <c r="AF60" s="213">
        <v>0</v>
      </c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>
      <c r="A61" s="214">
        <v>18</v>
      </c>
      <c r="B61" s="220" t="s">
        <v>196</v>
      </c>
      <c r="C61" s="264" t="s">
        <v>197</v>
      </c>
      <c r="D61" s="222" t="s">
        <v>139</v>
      </c>
      <c r="E61" s="229">
        <v>1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15</v>
      </c>
      <c r="M61" s="233">
        <f>G61*(1+L61/100)</f>
        <v>0</v>
      </c>
      <c r="N61" s="223">
        <v>1.22136</v>
      </c>
      <c r="O61" s="223">
        <f>ROUND(E61*N61,5)</f>
        <v>1.22136</v>
      </c>
      <c r="P61" s="223">
        <v>1.9224000000000001</v>
      </c>
      <c r="Q61" s="223">
        <f>ROUND(E61*P61,5)</f>
        <v>1.9224000000000001</v>
      </c>
      <c r="R61" s="223"/>
      <c r="S61" s="223"/>
      <c r="T61" s="224">
        <v>27.544129999999999</v>
      </c>
      <c r="U61" s="223">
        <f>ROUND(E61*T61,2)</f>
        <v>27.54</v>
      </c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128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>
      <c r="A62" s="214"/>
      <c r="B62" s="220"/>
      <c r="C62" s="265" t="s">
        <v>198</v>
      </c>
      <c r="D62" s="225"/>
      <c r="E62" s="230">
        <v>1</v>
      </c>
      <c r="F62" s="233"/>
      <c r="G62" s="233"/>
      <c r="H62" s="233"/>
      <c r="I62" s="233"/>
      <c r="J62" s="233"/>
      <c r="K62" s="233"/>
      <c r="L62" s="233"/>
      <c r="M62" s="233"/>
      <c r="N62" s="223"/>
      <c r="O62" s="223"/>
      <c r="P62" s="223"/>
      <c r="Q62" s="223"/>
      <c r="R62" s="223"/>
      <c r="S62" s="223"/>
      <c r="T62" s="224"/>
      <c r="U62" s="223"/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130</v>
      </c>
      <c r="AF62" s="213">
        <v>0</v>
      </c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>
      <c r="A63" s="214">
        <v>19</v>
      </c>
      <c r="B63" s="220" t="s">
        <v>199</v>
      </c>
      <c r="C63" s="264" t="s">
        <v>200</v>
      </c>
      <c r="D63" s="222" t="s">
        <v>139</v>
      </c>
      <c r="E63" s="229">
        <v>5</v>
      </c>
      <c r="F63" s="232"/>
      <c r="G63" s="233">
        <f>ROUND(E63*F63,2)</f>
        <v>0</v>
      </c>
      <c r="H63" s="232"/>
      <c r="I63" s="233">
        <f>ROUND(E63*H63,2)</f>
        <v>0</v>
      </c>
      <c r="J63" s="232"/>
      <c r="K63" s="233">
        <f>ROUND(E63*J63,2)</f>
        <v>0</v>
      </c>
      <c r="L63" s="233">
        <v>15</v>
      </c>
      <c r="M63" s="233">
        <f>G63*(1+L63/100)</f>
        <v>0</v>
      </c>
      <c r="N63" s="223">
        <v>4.1279999999999997E-2</v>
      </c>
      <c r="O63" s="223">
        <f>ROUND(E63*N63,5)</f>
        <v>0.2064</v>
      </c>
      <c r="P63" s="223">
        <v>0</v>
      </c>
      <c r="Q63" s="223">
        <f>ROUND(E63*P63,5)</f>
        <v>0</v>
      </c>
      <c r="R63" s="223"/>
      <c r="S63" s="223"/>
      <c r="T63" s="224">
        <v>0.83</v>
      </c>
      <c r="U63" s="223">
        <f>ROUND(E63*T63,2)</f>
        <v>4.1500000000000004</v>
      </c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146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>
      <c r="A64" s="214"/>
      <c r="B64" s="220"/>
      <c r="C64" s="265" t="s">
        <v>143</v>
      </c>
      <c r="D64" s="225"/>
      <c r="E64" s="230">
        <v>5</v>
      </c>
      <c r="F64" s="233"/>
      <c r="G64" s="233"/>
      <c r="H64" s="233"/>
      <c r="I64" s="233"/>
      <c r="J64" s="233"/>
      <c r="K64" s="233"/>
      <c r="L64" s="233"/>
      <c r="M64" s="233"/>
      <c r="N64" s="223"/>
      <c r="O64" s="223"/>
      <c r="P64" s="223"/>
      <c r="Q64" s="223"/>
      <c r="R64" s="223"/>
      <c r="S64" s="223"/>
      <c r="T64" s="224"/>
      <c r="U64" s="223"/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130</v>
      </c>
      <c r="AF64" s="213">
        <v>0</v>
      </c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5" t="s">
        <v>123</v>
      </c>
      <c r="B65" s="221" t="s">
        <v>64</v>
      </c>
      <c r="C65" s="266" t="s">
        <v>65</v>
      </c>
      <c r="D65" s="226"/>
      <c r="E65" s="231"/>
      <c r="F65" s="234"/>
      <c r="G65" s="234">
        <f>SUMIF(AE66:AE67,"&lt;&gt;NOR",G66:G67)</f>
        <v>0</v>
      </c>
      <c r="H65" s="234"/>
      <c r="I65" s="234">
        <f>SUM(I66:I67)</f>
        <v>0</v>
      </c>
      <c r="J65" s="234"/>
      <c r="K65" s="234">
        <f>SUM(K66:K67)</f>
        <v>0</v>
      </c>
      <c r="L65" s="234"/>
      <c r="M65" s="234">
        <f>SUM(M66:M67)</f>
        <v>0</v>
      </c>
      <c r="N65" s="227"/>
      <c r="O65" s="227">
        <f>SUM(O66:O67)</f>
        <v>7.986E-2</v>
      </c>
      <c r="P65" s="227"/>
      <c r="Q65" s="227">
        <f>SUM(Q66:Q67)</f>
        <v>0</v>
      </c>
      <c r="R65" s="227"/>
      <c r="S65" s="227"/>
      <c r="T65" s="228"/>
      <c r="U65" s="227">
        <f>SUM(U66:U67)</f>
        <v>11.68</v>
      </c>
      <c r="AE65" t="s">
        <v>124</v>
      </c>
    </row>
    <row r="66" spans="1:60" outlineLevel="1">
      <c r="A66" s="214">
        <v>20</v>
      </c>
      <c r="B66" s="220" t="s">
        <v>201</v>
      </c>
      <c r="C66" s="264" t="s">
        <v>202</v>
      </c>
      <c r="D66" s="222" t="s">
        <v>127</v>
      </c>
      <c r="E66" s="229">
        <v>66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15</v>
      </c>
      <c r="M66" s="233">
        <f>G66*(1+L66/100)</f>
        <v>0</v>
      </c>
      <c r="N66" s="223">
        <v>1.2099999999999999E-3</v>
      </c>
      <c r="O66" s="223">
        <f>ROUND(E66*N66,5)</f>
        <v>7.986E-2</v>
      </c>
      <c r="P66" s="223">
        <v>0</v>
      </c>
      <c r="Q66" s="223">
        <f>ROUND(E66*P66,5)</f>
        <v>0</v>
      </c>
      <c r="R66" s="223"/>
      <c r="S66" s="223"/>
      <c r="T66" s="224">
        <v>0.17699999999999999</v>
      </c>
      <c r="U66" s="223">
        <f>ROUND(E66*T66,2)</f>
        <v>11.68</v>
      </c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146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>
      <c r="A67" s="214"/>
      <c r="B67" s="220"/>
      <c r="C67" s="265" t="s">
        <v>203</v>
      </c>
      <c r="D67" s="225"/>
      <c r="E67" s="230">
        <v>66</v>
      </c>
      <c r="F67" s="233"/>
      <c r="G67" s="233"/>
      <c r="H67" s="233"/>
      <c r="I67" s="233"/>
      <c r="J67" s="233"/>
      <c r="K67" s="233"/>
      <c r="L67" s="233"/>
      <c r="M67" s="233"/>
      <c r="N67" s="223"/>
      <c r="O67" s="223"/>
      <c r="P67" s="223"/>
      <c r="Q67" s="223"/>
      <c r="R67" s="223"/>
      <c r="S67" s="223"/>
      <c r="T67" s="224"/>
      <c r="U67" s="223"/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130</v>
      </c>
      <c r="AF67" s="213">
        <v>0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5" t="s">
        <v>123</v>
      </c>
      <c r="B68" s="221" t="s">
        <v>66</v>
      </c>
      <c r="C68" s="266" t="s">
        <v>67</v>
      </c>
      <c r="D68" s="226"/>
      <c r="E68" s="231"/>
      <c r="F68" s="234"/>
      <c r="G68" s="234">
        <f>SUMIF(AE69:AE72,"&lt;&gt;NOR",G69:G72)</f>
        <v>0</v>
      </c>
      <c r="H68" s="234"/>
      <c r="I68" s="234">
        <f>SUM(I69:I72)</f>
        <v>0</v>
      </c>
      <c r="J68" s="234"/>
      <c r="K68" s="234">
        <f>SUM(K69:K72)</f>
        <v>0</v>
      </c>
      <c r="L68" s="234"/>
      <c r="M68" s="234">
        <f>SUM(M69:M72)</f>
        <v>0</v>
      </c>
      <c r="N68" s="227"/>
      <c r="O68" s="227">
        <f>SUM(O69:O72)</f>
        <v>3.5389999999999998E-2</v>
      </c>
      <c r="P68" s="227"/>
      <c r="Q68" s="227">
        <f>SUM(Q69:Q72)</f>
        <v>0</v>
      </c>
      <c r="R68" s="227"/>
      <c r="S68" s="227"/>
      <c r="T68" s="228"/>
      <c r="U68" s="227">
        <f>SUM(U69:U72)</f>
        <v>20.979999999999997</v>
      </c>
      <c r="AE68" t="s">
        <v>124</v>
      </c>
    </row>
    <row r="69" spans="1:60" outlineLevel="1">
      <c r="A69" s="214">
        <v>21</v>
      </c>
      <c r="B69" s="220" t="s">
        <v>204</v>
      </c>
      <c r="C69" s="264" t="s">
        <v>205</v>
      </c>
      <c r="D69" s="222" t="s">
        <v>127</v>
      </c>
      <c r="E69" s="229">
        <v>65.7</v>
      </c>
      <c r="F69" s="232"/>
      <c r="G69" s="233">
        <f>ROUND(E69*F69,2)</f>
        <v>0</v>
      </c>
      <c r="H69" s="232"/>
      <c r="I69" s="233">
        <f>ROUND(E69*H69,2)</f>
        <v>0</v>
      </c>
      <c r="J69" s="232"/>
      <c r="K69" s="233">
        <f>ROUND(E69*J69,2)</f>
        <v>0</v>
      </c>
      <c r="L69" s="233">
        <v>15</v>
      </c>
      <c r="M69" s="233">
        <f>G69*(1+L69/100)</f>
        <v>0</v>
      </c>
      <c r="N69" s="223">
        <v>4.0000000000000003E-5</v>
      </c>
      <c r="O69" s="223">
        <f>ROUND(E69*N69,5)</f>
        <v>2.63E-3</v>
      </c>
      <c r="P69" s="223">
        <v>0</v>
      </c>
      <c r="Q69" s="223">
        <f>ROUND(E69*P69,5)</f>
        <v>0</v>
      </c>
      <c r="R69" s="223"/>
      <c r="S69" s="223"/>
      <c r="T69" s="224">
        <v>0.308</v>
      </c>
      <c r="U69" s="223">
        <f>ROUND(E69*T69,2)</f>
        <v>20.239999999999998</v>
      </c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146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>
      <c r="A70" s="214"/>
      <c r="B70" s="220"/>
      <c r="C70" s="265" t="s">
        <v>161</v>
      </c>
      <c r="D70" s="225"/>
      <c r="E70" s="230">
        <v>65.7</v>
      </c>
      <c r="F70" s="233"/>
      <c r="G70" s="233"/>
      <c r="H70" s="233"/>
      <c r="I70" s="233"/>
      <c r="J70" s="233"/>
      <c r="K70" s="233"/>
      <c r="L70" s="233"/>
      <c r="M70" s="233"/>
      <c r="N70" s="223"/>
      <c r="O70" s="223"/>
      <c r="P70" s="223"/>
      <c r="Q70" s="223"/>
      <c r="R70" s="223"/>
      <c r="S70" s="223"/>
      <c r="T70" s="224"/>
      <c r="U70" s="223"/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130</v>
      </c>
      <c r="AF70" s="213">
        <v>0</v>
      </c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>
      <c r="A71" s="214">
        <v>22</v>
      </c>
      <c r="B71" s="220" t="s">
        <v>206</v>
      </c>
      <c r="C71" s="264" t="s">
        <v>207</v>
      </c>
      <c r="D71" s="222" t="s">
        <v>139</v>
      </c>
      <c r="E71" s="229">
        <v>2</v>
      </c>
      <c r="F71" s="232"/>
      <c r="G71" s="233">
        <f>ROUND(E71*F71,2)</f>
        <v>0</v>
      </c>
      <c r="H71" s="232"/>
      <c r="I71" s="233">
        <f>ROUND(E71*H71,2)</f>
        <v>0</v>
      </c>
      <c r="J71" s="232"/>
      <c r="K71" s="233">
        <f>ROUND(E71*J71,2)</f>
        <v>0</v>
      </c>
      <c r="L71" s="233">
        <v>15</v>
      </c>
      <c r="M71" s="233">
        <f>G71*(1+L71/100)</f>
        <v>0</v>
      </c>
      <c r="N71" s="223">
        <v>1.6379999999999999E-2</v>
      </c>
      <c r="O71" s="223">
        <f>ROUND(E71*N71,5)</f>
        <v>3.2759999999999997E-2</v>
      </c>
      <c r="P71" s="223">
        <v>0</v>
      </c>
      <c r="Q71" s="223">
        <f>ROUND(E71*P71,5)</f>
        <v>0</v>
      </c>
      <c r="R71" s="223"/>
      <c r="S71" s="223"/>
      <c r="T71" s="224">
        <v>0.37</v>
      </c>
      <c r="U71" s="223">
        <f>ROUND(E71*T71,2)</f>
        <v>0.74</v>
      </c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146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>
      <c r="A72" s="214"/>
      <c r="B72" s="220"/>
      <c r="C72" s="265" t="s">
        <v>208</v>
      </c>
      <c r="D72" s="225"/>
      <c r="E72" s="230">
        <v>2</v>
      </c>
      <c r="F72" s="233"/>
      <c r="G72" s="233"/>
      <c r="H72" s="233"/>
      <c r="I72" s="233"/>
      <c r="J72" s="233"/>
      <c r="K72" s="233"/>
      <c r="L72" s="233"/>
      <c r="M72" s="233"/>
      <c r="N72" s="223"/>
      <c r="O72" s="223"/>
      <c r="P72" s="223"/>
      <c r="Q72" s="223"/>
      <c r="R72" s="223"/>
      <c r="S72" s="223"/>
      <c r="T72" s="224"/>
      <c r="U72" s="223"/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130</v>
      </c>
      <c r="AF72" s="213">
        <v>0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5" t="s">
        <v>123</v>
      </c>
      <c r="B73" s="221" t="s">
        <v>68</v>
      </c>
      <c r="C73" s="266" t="s">
        <v>69</v>
      </c>
      <c r="D73" s="226"/>
      <c r="E73" s="231"/>
      <c r="F73" s="234"/>
      <c r="G73" s="234">
        <f>SUMIF(AE74:AE95,"&lt;&gt;NOR",G74:G95)</f>
        <v>0</v>
      </c>
      <c r="H73" s="234"/>
      <c r="I73" s="234">
        <f>SUM(I74:I95)</f>
        <v>0</v>
      </c>
      <c r="J73" s="234"/>
      <c r="K73" s="234">
        <f>SUM(K74:K95)</f>
        <v>0</v>
      </c>
      <c r="L73" s="234"/>
      <c r="M73" s="234">
        <f>SUM(M74:M95)</f>
        <v>0</v>
      </c>
      <c r="N73" s="227"/>
      <c r="O73" s="227">
        <f>SUM(O74:O95)</f>
        <v>0.44092999999999999</v>
      </c>
      <c r="P73" s="227"/>
      <c r="Q73" s="227">
        <f>SUM(Q74:Q95)</f>
        <v>10.69627</v>
      </c>
      <c r="R73" s="227"/>
      <c r="S73" s="227"/>
      <c r="T73" s="228"/>
      <c r="U73" s="227">
        <f>SUM(U74:U95)</f>
        <v>155.97999999999999</v>
      </c>
      <c r="AE73" t="s">
        <v>124</v>
      </c>
    </row>
    <row r="74" spans="1:60" outlineLevel="1">
      <c r="A74" s="214">
        <v>23</v>
      </c>
      <c r="B74" s="220" t="s">
        <v>209</v>
      </c>
      <c r="C74" s="264" t="s">
        <v>210</v>
      </c>
      <c r="D74" s="222" t="s">
        <v>127</v>
      </c>
      <c r="E74" s="229">
        <v>28.96</v>
      </c>
      <c r="F74" s="232"/>
      <c r="G74" s="233">
        <f>ROUND(E74*F74,2)</f>
        <v>0</v>
      </c>
      <c r="H74" s="232"/>
      <c r="I74" s="233">
        <f>ROUND(E74*H74,2)</f>
        <v>0</v>
      </c>
      <c r="J74" s="232"/>
      <c r="K74" s="233">
        <f>ROUND(E74*J74,2)</f>
        <v>0</v>
      </c>
      <c r="L74" s="233">
        <v>15</v>
      </c>
      <c r="M74" s="233">
        <f>G74*(1+L74/100)</f>
        <v>0</v>
      </c>
      <c r="N74" s="223">
        <v>6.7000000000000002E-4</v>
      </c>
      <c r="O74" s="223">
        <f>ROUND(E74*N74,5)</f>
        <v>1.9400000000000001E-2</v>
      </c>
      <c r="P74" s="223">
        <v>0.13100000000000001</v>
      </c>
      <c r="Q74" s="223">
        <f>ROUND(E74*P74,5)</f>
        <v>3.7937599999999998</v>
      </c>
      <c r="R74" s="223"/>
      <c r="S74" s="223"/>
      <c r="T74" s="224">
        <v>0.57182999999999995</v>
      </c>
      <c r="U74" s="223">
        <f>ROUND(E74*T74,2)</f>
        <v>16.559999999999999</v>
      </c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128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>
      <c r="A75" s="214"/>
      <c r="B75" s="220"/>
      <c r="C75" s="265" t="s">
        <v>211</v>
      </c>
      <c r="D75" s="225"/>
      <c r="E75" s="230">
        <v>28.96</v>
      </c>
      <c r="F75" s="233"/>
      <c r="G75" s="233"/>
      <c r="H75" s="233"/>
      <c r="I75" s="233"/>
      <c r="J75" s="233"/>
      <c r="K75" s="233"/>
      <c r="L75" s="233"/>
      <c r="M75" s="233"/>
      <c r="N75" s="223"/>
      <c r="O75" s="223"/>
      <c r="P75" s="223"/>
      <c r="Q75" s="223"/>
      <c r="R75" s="223"/>
      <c r="S75" s="223"/>
      <c r="T75" s="224"/>
      <c r="U75" s="223"/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130</v>
      </c>
      <c r="AF75" s="213">
        <v>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>
      <c r="A76" s="214">
        <v>24</v>
      </c>
      <c r="B76" s="220" t="s">
        <v>212</v>
      </c>
      <c r="C76" s="264" t="s">
        <v>213</v>
      </c>
      <c r="D76" s="222" t="s">
        <v>127</v>
      </c>
      <c r="E76" s="229">
        <v>15.36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15</v>
      </c>
      <c r="M76" s="233">
        <f>G76*(1+L76/100)</f>
        <v>0</v>
      </c>
      <c r="N76" s="223">
        <v>6.7000000000000002E-4</v>
      </c>
      <c r="O76" s="223">
        <f>ROUND(E76*N76,5)</f>
        <v>1.0290000000000001E-2</v>
      </c>
      <c r="P76" s="223">
        <v>0.26100000000000001</v>
      </c>
      <c r="Q76" s="223">
        <f>ROUND(E76*P76,5)</f>
        <v>4.0089600000000001</v>
      </c>
      <c r="R76" s="223"/>
      <c r="S76" s="223"/>
      <c r="T76" s="224">
        <v>0.98487999999999998</v>
      </c>
      <c r="U76" s="223">
        <f>ROUND(E76*T76,2)</f>
        <v>15.13</v>
      </c>
      <c r="V76" s="213"/>
      <c r="W76" s="213"/>
      <c r="X76" s="213"/>
      <c r="Y76" s="213"/>
      <c r="Z76" s="213"/>
      <c r="AA76" s="213"/>
      <c r="AB76" s="213"/>
      <c r="AC76" s="213"/>
      <c r="AD76" s="213"/>
      <c r="AE76" s="213" t="s">
        <v>128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>
      <c r="A77" s="214"/>
      <c r="B77" s="220"/>
      <c r="C77" s="265" t="s">
        <v>214</v>
      </c>
      <c r="D77" s="225"/>
      <c r="E77" s="230">
        <v>15.36</v>
      </c>
      <c r="F77" s="233"/>
      <c r="G77" s="233"/>
      <c r="H77" s="233"/>
      <c r="I77" s="233"/>
      <c r="J77" s="233"/>
      <c r="K77" s="233"/>
      <c r="L77" s="233"/>
      <c r="M77" s="233"/>
      <c r="N77" s="223"/>
      <c r="O77" s="223"/>
      <c r="P77" s="223"/>
      <c r="Q77" s="223"/>
      <c r="R77" s="223"/>
      <c r="S77" s="223"/>
      <c r="T77" s="224"/>
      <c r="U77" s="223"/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130</v>
      </c>
      <c r="AF77" s="213">
        <v>0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>
      <c r="A78" s="214">
        <v>25</v>
      </c>
      <c r="B78" s="220" t="s">
        <v>215</v>
      </c>
      <c r="C78" s="264" t="s">
        <v>216</v>
      </c>
      <c r="D78" s="222" t="s">
        <v>185</v>
      </c>
      <c r="E78" s="229">
        <v>0.63349999999999995</v>
      </c>
      <c r="F78" s="232"/>
      <c r="G78" s="233">
        <f>ROUND(E78*F78,2)</f>
        <v>0</v>
      </c>
      <c r="H78" s="232"/>
      <c r="I78" s="233">
        <f>ROUND(E78*H78,2)</f>
        <v>0</v>
      </c>
      <c r="J78" s="232"/>
      <c r="K78" s="233">
        <f>ROUND(E78*J78,2)</f>
        <v>0</v>
      </c>
      <c r="L78" s="233">
        <v>15</v>
      </c>
      <c r="M78" s="233">
        <f>G78*(1+L78/100)</f>
        <v>0</v>
      </c>
      <c r="N78" s="223">
        <v>1.33E-3</v>
      </c>
      <c r="O78" s="223">
        <f>ROUND(E78*N78,5)</f>
        <v>8.4000000000000003E-4</v>
      </c>
      <c r="P78" s="223">
        <v>2.27</v>
      </c>
      <c r="Q78" s="223">
        <f>ROUND(E78*P78,5)</f>
        <v>1.4380500000000001</v>
      </c>
      <c r="R78" s="223"/>
      <c r="S78" s="223"/>
      <c r="T78" s="224">
        <v>8.1749500000000008</v>
      </c>
      <c r="U78" s="223">
        <f>ROUND(E78*T78,2)</f>
        <v>5.18</v>
      </c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128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>
      <c r="A79" s="214"/>
      <c r="B79" s="220"/>
      <c r="C79" s="265" t="s">
        <v>217</v>
      </c>
      <c r="D79" s="225"/>
      <c r="E79" s="230">
        <v>0.441</v>
      </c>
      <c r="F79" s="233"/>
      <c r="G79" s="233"/>
      <c r="H79" s="233"/>
      <c r="I79" s="233"/>
      <c r="J79" s="233"/>
      <c r="K79" s="233"/>
      <c r="L79" s="233"/>
      <c r="M79" s="233"/>
      <c r="N79" s="223"/>
      <c r="O79" s="223"/>
      <c r="P79" s="223"/>
      <c r="Q79" s="223"/>
      <c r="R79" s="223"/>
      <c r="S79" s="223"/>
      <c r="T79" s="224"/>
      <c r="U79" s="223"/>
      <c r="V79" s="213"/>
      <c r="W79" s="213"/>
      <c r="X79" s="213"/>
      <c r="Y79" s="213"/>
      <c r="Z79" s="213"/>
      <c r="AA79" s="213"/>
      <c r="AB79" s="213"/>
      <c r="AC79" s="213"/>
      <c r="AD79" s="213"/>
      <c r="AE79" s="213" t="s">
        <v>130</v>
      </c>
      <c r="AF79" s="213">
        <v>0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>
      <c r="A80" s="214"/>
      <c r="B80" s="220"/>
      <c r="C80" s="265" t="s">
        <v>218</v>
      </c>
      <c r="D80" s="225"/>
      <c r="E80" s="230">
        <v>0.1925</v>
      </c>
      <c r="F80" s="233"/>
      <c r="G80" s="233"/>
      <c r="H80" s="233"/>
      <c r="I80" s="233"/>
      <c r="J80" s="233"/>
      <c r="K80" s="233"/>
      <c r="L80" s="233"/>
      <c r="M80" s="233"/>
      <c r="N80" s="223"/>
      <c r="O80" s="223"/>
      <c r="P80" s="223"/>
      <c r="Q80" s="223"/>
      <c r="R80" s="223"/>
      <c r="S80" s="223"/>
      <c r="T80" s="224"/>
      <c r="U80" s="223"/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130</v>
      </c>
      <c r="AF80" s="213">
        <v>0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>
      <c r="A81" s="214">
        <v>26</v>
      </c>
      <c r="B81" s="220" t="s">
        <v>219</v>
      </c>
      <c r="C81" s="264" t="s">
        <v>220</v>
      </c>
      <c r="D81" s="222" t="s">
        <v>221</v>
      </c>
      <c r="E81" s="229">
        <v>2.7</v>
      </c>
      <c r="F81" s="232"/>
      <c r="G81" s="233">
        <f>ROUND(E81*F81,2)</f>
        <v>0</v>
      </c>
      <c r="H81" s="232"/>
      <c r="I81" s="233">
        <f>ROUND(E81*H81,2)</f>
        <v>0</v>
      </c>
      <c r="J81" s="232"/>
      <c r="K81" s="233">
        <f>ROUND(E81*J81,2)</f>
        <v>0</v>
      </c>
      <c r="L81" s="233">
        <v>15</v>
      </c>
      <c r="M81" s="233">
        <f>G81*(1+L81/100)</f>
        <v>0</v>
      </c>
      <c r="N81" s="223">
        <v>0.13908999999999999</v>
      </c>
      <c r="O81" s="223">
        <f>ROUND(E81*N81,5)</f>
        <v>0.37553999999999998</v>
      </c>
      <c r="P81" s="223">
        <v>0</v>
      </c>
      <c r="Q81" s="223">
        <f>ROUND(E81*P81,5)</f>
        <v>0</v>
      </c>
      <c r="R81" s="223"/>
      <c r="S81" s="223"/>
      <c r="T81" s="224">
        <v>14.164</v>
      </c>
      <c r="U81" s="223">
        <f>ROUND(E81*T81,2)</f>
        <v>38.24</v>
      </c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146</v>
      </c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>
      <c r="A82" s="214"/>
      <c r="B82" s="220"/>
      <c r="C82" s="265" t="s">
        <v>222</v>
      </c>
      <c r="D82" s="225"/>
      <c r="E82" s="230">
        <v>2.7</v>
      </c>
      <c r="F82" s="233"/>
      <c r="G82" s="233"/>
      <c r="H82" s="233"/>
      <c r="I82" s="233"/>
      <c r="J82" s="233"/>
      <c r="K82" s="233"/>
      <c r="L82" s="233"/>
      <c r="M82" s="233"/>
      <c r="N82" s="223"/>
      <c r="O82" s="223"/>
      <c r="P82" s="223"/>
      <c r="Q82" s="223"/>
      <c r="R82" s="223"/>
      <c r="S82" s="223"/>
      <c r="T82" s="224"/>
      <c r="U82" s="223"/>
      <c r="V82" s="213"/>
      <c r="W82" s="213"/>
      <c r="X82" s="213"/>
      <c r="Y82" s="213"/>
      <c r="Z82" s="213"/>
      <c r="AA82" s="213"/>
      <c r="AB82" s="213"/>
      <c r="AC82" s="213"/>
      <c r="AD82" s="213"/>
      <c r="AE82" s="213" t="s">
        <v>130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>
      <c r="A83" s="214">
        <v>27</v>
      </c>
      <c r="B83" s="220" t="s">
        <v>223</v>
      </c>
      <c r="C83" s="264" t="s">
        <v>224</v>
      </c>
      <c r="D83" s="222" t="s">
        <v>127</v>
      </c>
      <c r="E83" s="229">
        <v>4</v>
      </c>
      <c r="F83" s="232"/>
      <c r="G83" s="233">
        <f>ROUND(E83*F83,2)</f>
        <v>0</v>
      </c>
      <c r="H83" s="232"/>
      <c r="I83" s="233">
        <f>ROUND(E83*H83,2)</f>
        <v>0</v>
      </c>
      <c r="J83" s="232"/>
      <c r="K83" s="233">
        <f>ROUND(E83*J83,2)</f>
        <v>0</v>
      </c>
      <c r="L83" s="233">
        <v>15</v>
      </c>
      <c r="M83" s="233">
        <f>G83*(1+L83/100)</f>
        <v>0</v>
      </c>
      <c r="N83" s="223">
        <v>1.17E-3</v>
      </c>
      <c r="O83" s="223">
        <f>ROUND(E83*N83,5)</f>
        <v>4.6800000000000001E-3</v>
      </c>
      <c r="P83" s="223">
        <v>7.5999999999999998E-2</v>
      </c>
      <c r="Q83" s="223">
        <f>ROUND(E83*P83,5)</f>
        <v>0.30399999999999999</v>
      </c>
      <c r="R83" s="223"/>
      <c r="S83" s="223"/>
      <c r="T83" s="224">
        <v>0.93899999999999995</v>
      </c>
      <c r="U83" s="223">
        <f>ROUND(E83*T83,2)</f>
        <v>3.76</v>
      </c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146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>
      <c r="A84" s="214"/>
      <c r="B84" s="220"/>
      <c r="C84" s="265" t="s">
        <v>140</v>
      </c>
      <c r="D84" s="225"/>
      <c r="E84" s="230">
        <v>4</v>
      </c>
      <c r="F84" s="233"/>
      <c r="G84" s="233"/>
      <c r="H84" s="233"/>
      <c r="I84" s="233"/>
      <c r="J84" s="233"/>
      <c r="K84" s="233"/>
      <c r="L84" s="233"/>
      <c r="M84" s="233"/>
      <c r="N84" s="223"/>
      <c r="O84" s="223"/>
      <c r="P84" s="223"/>
      <c r="Q84" s="223"/>
      <c r="R84" s="223"/>
      <c r="S84" s="223"/>
      <c r="T84" s="224"/>
      <c r="U84" s="223"/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130</v>
      </c>
      <c r="AF84" s="213">
        <v>0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>
      <c r="A85" s="214">
        <v>28</v>
      </c>
      <c r="B85" s="220" t="s">
        <v>225</v>
      </c>
      <c r="C85" s="264" t="s">
        <v>226</v>
      </c>
      <c r="D85" s="222" t="s">
        <v>139</v>
      </c>
      <c r="E85" s="229">
        <v>6</v>
      </c>
      <c r="F85" s="232"/>
      <c r="G85" s="233">
        <f>ROUND(E85*F85,2)</f>
        <v>0</v>
      </c>
      <c r="H85" s="232"/>
      <c r="I85" s="233">
        <f>ROUND(E85*H85,2)</f>
        <v>0</v>
      </c>
      <c r="J85" s="232"/>
      <c r="K85" s="233">
        <f>ROUND(E85*J85,2)</f>
        <v>0</v>
      </c>
      <c r="L85" s="233">
        <v>15</v>
      </c>
      <c r="M85" s="233">
        <f>G85*(1+L85/100)</f>
        <v>0</v>
      </c>
      <c r="N85" s="223">
        <v>0</v>
      </c>
      <c r="O85" s="223">
        <f>ROUND(E85*N85,5)</f>
        <v>0</v>
      </c>
      <c r="P85" s="223">
        <v>0</v>
      </c>
      <c r="Q85" s="223">
        <f>ROUND(E85*P85,5)</f>
        <v>0</v>
      </c>
      <c r="R85" s="223"/>
      <c r="S85" s="223"/>
      <c r="T85" s="224">
        <v>0.05</v>
      </c>
      <c r="U85" s="223">
        <f>ROUND(E85*T85,2)</f>
        <v>0.3</v>
      </c>
      <c r="V85" s="213"/>
      <c r="W85" s="213"/>
      <c r="X85" s="213"/>
      <c r="Y85" s="213"/>
      <c r="Z85" s="213"/>
      <c r="AA85" s="213"/>
      <c r="AB85" s="213"/>
      <c r="AC85" s="213"/>
      <c r="AD85" s="213"/>
      <c r="AE85" s="213" t="s">
        <v>146</v>
      </c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>
      <c r="A86" s="214"/>
      <c r="B86" s="220"/>
      <c r="C86" s="265" t="s">
        <v>195</v>
      </c>
      <c r="D86" s="225"/>
      <c r="E86" s="230">
        <v>6</v>
      </c>
      <c r="F86" s="233"/>
      <c r="G86" s="233"/>
      <c r="H86" s="233"/>
      <c r="I86" s="233"/>
      <c r="J86" s="233"/>
      <c r="K86" s="233"/>
      <c r="L86" s="233"/>
      <c r="M86" s="233"/>
      <c r="N86" s="223"/>
      <c r="O86" s="223"/>
      <c r="P86" s="223"/>
      <c r="Q86" s="223"/>
      <c r="R86" s="223"/>
      <c r="S86" s="223"/>
      <c r="T86" s="224"/>
      <c r="U86" s="223"/>
      <c r="V86" s="213"/>
      <c r="W86" s="213"/>
      <c r="X86" s="213"/>
      <c r="Y86" s="213"/>
      <c r="Z86" s="213"/>
      <c r="AA86" s="213"/>
      <c r="AB86" s="213"/>
      <c r="AC86" s="213"/>
      <c r="AD86" s="213"/>
      <c r="AE86" s="213" t="s">
        <v>130</v>
      </c>
      <c r="AF86" s="213">
        <v>0</v>
      </c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22.5" outlineLevel="1">
      <c r="A87" s="214">
        <v>29</v>
      </c>
      <c r="B87" s="220" t="s">
        <v>227</v>
      </c>
      <c r="C87" s="264" t="s">
        <v>228</v>
      </c>
      <c r="D87" s="222" t="s">
        <v>127</v>
      </c>
      <c r="E87" s="229">
        <v>5.9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15</v>
      </c>
      <c r="M87" s="233">
        <f>G87*(1+L87/100)</f>
        <v>0</v>
      </c>
      <c r="N87" s="223">
        <v>0</v>
      </c>
      <c r="O87" s="223">
        <f>ROUND(E87*N87,5)</f>
        <v>0</v>
      </c>
      <c r="P87" s="223">
        <v>0.02</v>
      </c>
      <c r="Q87" s="223">
        <f>ROUND(E87*P87,5)</f>
        <v>0.11799999999999999</v>
      </c>
      <c r="R87" s="223"/>
      <c r="S87" s="223"/>
      <c r="T87" s="224">
        <v>0.23</v>
      </c>
      <c r="U87" s="223">
        <f>ROUND(E87*T87,2)</f>
        <v>1.36</v>
      </c>
      <c r="V87" s="213"/>
      <c r="W87" s="213"/>
      <c r="X87" s="213"/>
      <c r="Y87" s="213"/>
      <c r="Z87" s="213"/>
      <c r="AA87" s="213"/>
      <c r="AB87" s="213"/>
      <c r="AC87" s="213"/>
      <c r="AD87" s="213"/>
      <c r="AE87" s="213" t="s">
        <v>146</v>
      </c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>
      <c r="A88" s="214"/>
      <c r="B88" s="220"/>
      <c r="C88" s="265" t="s">
        <v>229</v>
      </c>
      <c r="D88" s="225"/>
      <c r="E88" s="230">
        <v>5.9</v>
      </c>
      <c r="F88" s="233"/>
      <c r="G88" s="233"/>
      <c r="H88" s="233"/>
      <c r="I88" s="233"/>
      <c r="J88" s="233"/>
      <c r="K88" s="233"/>
      <c r="L88" s="233"/>
      <c r="M88" s="233"/>
      <c r="N88" s="223"/>
      <c r="O88" s="223"/>
      <c r="P88" s="223"/>
      <c r="Q88" s="223"/>
      <c r="R88" s="223"/>
      <c r="S88" s="223"/>
      <c r="T88" s="224"/>
      <c r="U88" s="223"/>
      <c r="V88" s="213"/>
      <c r="W88" s="213"/>
      <c r="X88" s="213"/>
      <c r="Y88" s="213"/>
      <c r="Z88" s="213"/>
      <c r="AA88" s="213"/>
      <c r="AB88" s="213"/>
      <c r="AC88" s="213"/>
      <c r="AD88" s="213"/>
      <c r="AE88" s="213" t="s">
        <v>130</v>
      </c>
      <c r="AF88" s="213">
        <v>0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>
      <c r="A89" s="214">
        <v>30</v>
      </c>
      <c r="B89" s="220" t="s">
        <v>230</v>
      </c>
      <c r="C89" s="264" t="s">
        <v>231</v>
      </c>
      <c r="D89" s="222" t="s">
        <v>127</v>
      </c>
      <c r="E89" s="229">
        <v>13.78</v>
      </c>
      <c r="F89" s="232"/>
      <c r="G89" s="233">
        <f>ROUND(E89*F89,2)</f>
        <v>0</v>
      </c>
      <c r="H89" s="232"/>
      <c r="I89" s="233">
        <f>ROUND(E89*H89,2)</f>
        <v>0</v>
      </c>
      <c r="J89" s="232"/>
      <c r="K89" s="233">
        <f>ROUND(E89*J89,2)</f>
        <v>0</v>
      </c>
      <c r="L89" s="233">
        <v>15</v>
      </c>
      <c r="M89" s="233">
        <f>G89*(1+L89/100)</f>
        <v>0</v>
      </c>
      <c r="N89" s="223">
        <v>2.1900000000000001E-3</v>
      </c>
      <c r="O89" s="223">
        <f>ROUND(E89*N89,5)</f>
        <v>3.0179999999999998E-2</v>
      </c>
      <c r="P89" s="223">
        <v>7.4999999999999997E-2</v>
      </c>
      <c r="Q89" s="223">
        <f>ROUND(E89*P89,5)</f>
        <v>1.0335000000000001</v>
      </c>
      <c r="R89" s="223"/>
      <c r="S89" s="223"/>
      <c r="T89" s="224">
        <v>0.95499999999999996</v>
      </c>
      <c r="U89" s="223">
        <f>ROUND(E89*T89,2)</f>
        <v>13.16</v>
      </c>
      <c r="V89" s="213"/>
      <c r="W89" s="213"/>
      <c r="X89" s="213"/>
      <c r="Y89" s="213"/>
      <c r="Z89" s="213"/>
      <c r="AA89" s="213"/>
      <c r="AB89" s="213"/>
      <c r="AC89" s="213"/>
      <c r="AD89" s="213"/>
      <c r="AE89" s="213" t="s">
        <v>146</v>
      </c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>
      <c r="A90" s="214"/>
      <c r="B90" s="220"/>
      <c r="C90" s="265" t="s">
        <v>232</v>
      </c>
      <c r="D90" s="225"/>
      <c r="E90" s="230">
        <v>11.57</v>
      </c>
      <c r="F90" s="233"/>
      <c r="G90" s="233"/>
      <c r="H90" s="233"/>
      <c r="I90" s="233"/>
      <c r="J90" s="233"/>
      <c r="K90" s="233"/>
      <c r="L90" s="233"/>
      <c r="M90" s="233"/>
      <c r="N90" s="223"/>
      <c r="O90" s="223"/>
      <c r="P90" s="223"/>
      <c r="Q90" s="223"/>
      <c r="R90" s="223"/>
      <c r="S90" s="223"/>
      <c r="T90" s="224"/>
      <c r="U90" s="223"/>
      <c r="V90" s="213"/>
      <c r="W90" s="213"/>
      <c r="X90" s="213"/>
      <c r="Y90" s="213"/>
      <c r="Z90" s="213"/>
      <c r="AA90" s="213"/>
      <c r="AB90" s="213"/>
      <c r="AC90" s="213"/>
      <c r="AD90" s="213"/>
      <c r="AE90" s="213" t="s">
        <v>130</v>
      </c>
      <c r="AF90" s="213">
        <v>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>
      <c r="A91" s="214"/>
      <c r="B91" s="220"/>
      <c r="C91" s="265" t="s">
        <v>233</v>
      </c>
      <c r="D91" s="225"/>
      <c r="E91" s="230">
        <v>2.21</v>
      </c>
      <c r="F91" s="233"/>
      <c r="G91" s="233"/>
      <c r="H91" s="233"/>
      <c r="I91" s="233"/>
      <c r="J91" s="233"/>
      <c r="K91" s="233"/>
      <c r="L91" s="233"/>
      <c r="M91" s="233"/>
      <c r="N91" s="223"/>
      <c r="O91" s="223"/>
      <c r="P91" s="223"/>
      <c r="Q91" s="223"/>
      <c r="R91" s="223"/>
      <c r="S91" s="223"/>
      <c r="T91" s="224"/>
      <c r="U91" s="223"/>
      <c r="V91" s="213"/>
      <c r="W91" s="213"/>
      <c r="X91" s="213"/>
      <c r="Y91" s="213"/>
      <c r="Z91" s="213"/>
      <c r="AA91" s="213"/>
      <c r="AB91" s="213"/>
      <c r="AC91" s="213"/>
      <c r="AD91" s="213"/>
      <c r="AE91" s="213" t="s">
        <v>130</v>
      </c>
      <c r="AF91" s="213">
        <v>0</v>
      </c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>
      <c r="A92" s="214">
        <v>31</v>
      </c>
      <c r="B92" s="220" t="s">
        <v>234</v>
      </c>
      <c r="C92" s="264" t="s">
        <v>235</v>
      </c>
      <c r="D92" s="222" t="s">
        <v>236</v>
      </c>
      <c r="E92" s="229">
        <v>11.4</v>
      </c>
      <c r="F92" s="232"/>
      <c r="G92" s="233">
        <f>ROUND(E92*F92,2)</f>
        <v>0</v>
      </c>
      <c r="H92" s="232"/>
      <c r="I92" s="233">
        <f>ROUND(E92*H92,2)</f>
        <v>0</v>
      </c>
      <c r="J92" s="232"/>
      <c r="K92" s="233">
        <f>ROUND(E92*J92,2)</f>
        <v>0</v>
      </c>
      <c r="L92" s="233">
        <v>15</v>
      </c>
      <c r="M92" s="233">
        <f>G92*(1+L92/100)</f>
        <v>0</v>
      </c>
      <c r="N92" s="223">
        <v>0</v>
      </c>
      <c r="O92" s="223">
        <f>ROUND(E92*N92,5)</f>
        <v>0</v>
      </c>
      <c r="P92" s="223">
        <v>0</v>
      </c>
      <c r="Q92" s="223">
        <f>ROUND(E92*P92,5)</f>
        <v>0</v>
      </c>
      <c r="R92" s="223"/>
      <c r="S92" s="223"/>
      <c r="T92" s="224">
        <v>0</v>
      </c>
      <c r="U92" s="223">
        <f>ROUND(E92*T92,2)</f>
        <v>0</v>
      </c>
      <c r="V92" s="213"/>
      <c r="W92" s="213"/>
      <c r="X92" s="213"/>
      <c r="Y92" s="213"/>
      <c r="Z92" s="213"/>
      <c r="AA92" s="213"/>
      <c r="AB92" s="213"/>
      <c r="AC92" s="213"/>
      <c r="AD92" s="213"/>
      <c r="AE92" s="213" t="s">
        <v>146</v>
      </c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>
      <c r="A93" s="214"/>
      <c r="B93" s="220"/>
      <c r="C93" s="265" t="s">
        <v>237</v>
      </c>
      <c r="D93" s="225"/>
      <c r="E93" s="230">
        <v>11.4</v>
      </c>
      <c r="F93" s="233"/>
      <c r="G93" s="233"/>
      <c r="H93" s="233"/>
      <c r="I93" s="233"/>
      <c r="J93" s="233"/>
      <c r="K93" s="233"/>
      <c r="L93" s="233"/>
      <c r="M93" s="233"/>
      <c r="N93" s="223"/>
      <c r="O93" s="223"/>
      <c r="P93" s="223"/>
      <c r="Q93" s="223"/>
      <c r="R93" s="223"/>
      <c r="S93" s="223"/>
      <c r="T93" s="224"/>
      <c r="U93" s="223"/>
      <c r="V93" s="213"/>
      <c r="W93" s="213"/>
      <c r="X93" s="213"/>
      <c r="Y93" s="213"/>
      <c r="Z93" s="213"/>
      <c r="AA93" s="213"/>
      <c r="AB93" s="213"/>
      <c r="AC93" s="213"/>
      <c r="AD93" s="213"/>
      <c r="AE93" s="213" t="s">
        <v>130</v>
      </c>
      <c r="AF93" s="213">
        <v>0</v>
      </c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>
      <c r="A94" s="214">
        <v>32</v>
      </c>
      <c r="B94" s="220" t="s">
        <v>238</v>
      </c>
      <c r="C94" s="264" t="s">
        <v>239</v>
      </c>
      <c r="D94" s="222" t="s">
        <v>236</v>
      </c>
      <c r="E94" s="229">
        <v>11.4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15</v>
      </c>
      <c r="M94" s="233">
        <f>G94*(1+L94/100)</f>
        <v>0</v>
      </c>
      <c r="N94" s="223">
        <v>0</v>
      </c>
      <c r="O94" s="223">
        <f>ROUND(E94*N94,5)</f>
        <v>0</v>
      </c>
      <c r="P94" s="223">
        <v>0</v>
      </c>
      <c r="Q94" s="223">
        <f>ROUND(E94*P94,5)</f>
        <v>0</v>
      </c>
      <c r="R94" s="223"/>
      <c r="S94" s="223"/>
      <c r="T94" s="224">
        <v>5.4640000000000004</v>
      </c>
      <c r="U94" s="223">
        <f>ROUND(E94*T94,2)</f>
        <v>62.29</v>
      </c>
      <c r="V94" s="213"/>
      <c r="W94" s="213"/>
      <c r="X94" s="213"/>
      <c r="Y94" s="213"/>
      <c r="Z94" s="213"/>
      <c r="AA94" s="213"/>
      <c r="AB94" s="213"/>
      <c r="AC94" s="213"/>
      <c r="AD94" s="213"/>
      <c r="AE94" s="213" t="s">
        <v>128</v>
      </c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>
      <c r="A95" s="214"/>
      <c r="B95" s="220"/>
      <c r="C95" s="265" t="s">
        <v>237</v>
      </c>
      <c r="D95" s="225"/>
      <c r="E95" s="230">
        <v>11.4</v>
      </c>
      <c r="F95" s="233"/>
      <c r="G95" s="233"/>
      <c r="H95" s="233"/>
      <c r="I95" s="233"/>
      <c r="J95" s="233"/>
      <c r="K95" s="233"/>
      <c r="L95" s="233"/>
      <c r="M95" s="233"/>
      <c r="N95" s="223"/>
      <c r="O95" s="223"/>
      <c r="P95" s="223"/>
      <c r="Q95" s="223"/>
      <c r="R95" s="223"/>
      <c r="S95" s="223"/>
      <c r="T95" s="224"/>
      <c r="U95" s="223"/>
      <c r="V95" s="213"/>
      <c r="W95" s="213"/>
      <c r="X95" s="213"/>
      <c r="Y95" s="213"/>
      <c r="Z95" s="213"/>
      <c r="AA95" s="213"/>
      <c r="AB95" s="213"/>
      <c r="AC95" s="213"/>
      <c r="AD95" s="213"/>
      <c r="AE95" s="213" t="s">
        <v>130</v>
      </c>
      <c r="AF95" s="213">
        <v>0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5" t="s">
        <v>123</v>
      </c>
      <c r="B96" s="221" t="s">
        <v>70</v>
      </c>
      <c r="C96" s="266" t="s">
        <v>71</v>
      </c>
      <c r="D96" s="226"/>
      <c r="E96" s="231"/>
      <c r="F96" s="234"/>
      <c r="G96" s="234">
        <f>SUMIF(AE97:AE98,"&lt;&gt;NOR",G97:G98)</f>
        <v>0</v>
      </c>
      <c r="H96" s="234"/>
      <c r="I96" s="234">
        <f>SUM(I97:I98)</f>
        <v>0</v>
      </c>
      <c r="J96" s="234"/>
      <c r="K96" s="234">
        <f>SUM(K97:K98)</f>
        <v>0</v>
      </c>
      <c r="L96" s="234"/>
      <c r="M96" s="234">
        <f>SUM(M97:M98)</f>
        <v>0</v>
      </c>
      <c r="N96" s="227"/>
      <c r="O96" s="227">
        <f>SUM(O97:O98)</f>
        <v>5.9000000000000003E-4</v>
      </c>
      <c r="P96" s="227"/>
      <c r="Q96" s="227">
        <f>SUM(Q97:Q98)</f>
        <v>0.58320000000000005</v>
      </c>
      <c r="R96" s="227"/>
      <c r="S96" s="227"/>
      <c r="T96" s="228"/>
      <c r="U96" s="227">
        <f>SUM(U97:U98)</f>
        <v>3.5</v>
      </c>
      <c r="AE96" t="s">
        <v>124</v>
      </c>
    </row>
    <row r="97" spans="1:60" outlineLevel="1">
      <c r="A97" s="214">
        <v>33</v>
      </c>
      <c r="B97" s="220" t="s">
        <v>240</v>
      </c>
      <c r="C97" s="264" t="s">
        <v>241</v>
      </c>
      <c r="D97" s="222" t="s">
        <v>127</v>
      </c>
      <c r="E97" s="229">
        <v>0.54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15</v>
      </c>
      <c r="M97" s="233">
        <f>G97*(1+L97/100)</f>
        <v>0</v>
      </c>
      <c r="N97" s="223">
        <v>1.09E-3</v>
      </c>
      <c r="O97" s="223">
        <f>ROUND(E97*N97,5)</f>
        <v>5.9000000000000003E-4</v>
      </c>
      <c r="P97" s="223">
        <v>1.08</v>
      </c>
      <c r="Q97" s="223">
        <f>ROUND(E97*P97,5)</f>
        <v>0.58320000000000005</v>
      </c>
      <c r="R97" s="223"/>
      <c r="S97" s="223"/>
      <c r="T97" s="224">
        <v>6.4854000000000003</v>
      </c>
      <c r="U97" s="223">
        <f>ROUND(E97*T97,2)</f>
        <v>3.5</v>
      </c>
      <c r="V97" s="213"/>
      <c r="W97" s="213"/>
      <c r="X97" s="213"/>
      <c r="Y97" s="213"/>
      <c r="Z97" s="213"/>
      <c r="AA97" s="213"/>
      <c r="AB97" s="213"/>
      <c r="AC97" s="213"/>
      <c r="AD97" s="213"/>
      <c r="AE97" s="213" t="s">
        <v>128</v>
      </c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>
      <c r="A98" s="214"/>
      <c r="B98" s="220"/>
      <c r="C98" s="265" t="s">
        <v>242</v>
      </c>
      <c r="D98" s="225"/>
      <c r="E98" s="230">
        <v>0.54</v>
      </c>
      <c r="F98" s="233"/>
      <c r="G98" s="233"/>
      <c r="H98" s="233"/>
      <c r="I98" s="233"/>
      <c r="J98" s="233"/>
      <c r="K98" s="233"/>
      <c r="L98" s="233"/>
      <c r="M98" s="233"/>
      <c r="N98" s="223"/>
      <c r="O98" s="223"/>
      <c r="P98" s="223"/>
      <c r="Q98" s="223"/>
      <c r="R98" s="223"/>
      <c r="S98" s="223"/>
      <c r="T98" s="224"/>
      <c r="U98" s="223"/>
      <c r="V98" s="213"/>
      <c r="W98" s="213"/>
      <c r="X98" s="213"/>
      <c r="Y98" s="213"/>
      <c r="Z98" s="213"/>
      <c r="AA98" s="213"/>
      <c r="AB98" s="213"/>
      <c r="AC98" s="213"/>
      <c r="AD98" s="213"/>
      <c r="AE98" s="213" t="s">
        <v>130</v>
      </c>
      <c r="AF98" s="213">
        <v>0</v>
      </c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5" t="s">
        <v>123</v>
      </c>
      <c r="B99" s="221" t="s">
        <v>72</v>
      </c>
      <c r="C99" s="266" t="s">
        <v>73</v>
      </c>
      <c r="D99" s="226"/>
      <c r="E99" s="231"/>
      <c r="F99" s="234"/>
      <c r="G99" s="234">
        <f>SUMIF(AE100:AE127,"&lt;&gt;NOR",G100:G127)</f>
        <v>0</v>
      </c>
      <c r="H99" s="234"/>
      <c r="I99" s="234">
        <f>SUM(I100:I127)</f>
        <v>0</v>
      </c>
      <c r="J99" s="234"/>
      <c r="K99" s="234">
        <f>SUM(K100:K127)</f>
        <v>0</v>
      </c>
      <c r="L99" s="234"/>
      <c r="M99" s="234">
        <f>SUM(M100:M127)</f>
        <v>0</v>
      </c>
      <c r="N99" s="227"/>
      <c r="O99" s="227">
        <f>SUM(O100:O127)</f>
        <v>3.0260000000000002E-2</v>
      </c>
      <c r="P99" s="227"/>
      <c r="Q99" s="227">
        <f>SUM(Q100:Q127)</f>
        <v>4.9879999999999994E-2</v>
      </c>
      <c r="R99" s="227"/>
      <c r="S99" s="227"/>
      <c r="T99" s="228"/>
      <c r="U99" s="227">
        <f>SUM(U100:U127)</f>
        <v>20.190000000000001</v>
      </c>
      <c r="AE99" t="s">
        <v>124</v>
      </c>
    </row>
    <row r="100" spans="1:60" outlineLevel="1">
      <c r="A100" s="214">
        <v>34</v>
      </c>
      <c r="B100" s="220" t="s">
        <v>243</v>
      </c>
      <c r="C100" s="264" t="s">
        <v>244</v>
      </c>
      <c r="D100" s="222" t="s">
        <v>221</v>
      </c>
      <c r="E100" s="229">
        <v>15</v>
      </c>
      <c r="F100" s="232"/>
      <c r="G100" s="233">
        <f>ROUND(E100*F100,2)</f>
        <v>0</v>
      </c>
      <c r="H100" s="232"/>
      <c r="I100" s="233">
        <f>ROUND(E100*H100,2)</f>
        <v>0</v>
      </c>
      <c r="J100" s="232"/>
      <c r="K100" s="233">
        <f>ROUND(E100*J100,2)</f>
        <v>0</v>
      </c>
      <c r="L100" s="233">
        <v>15</v>
      </c>
      <c r="M100" s="233">
        <f>G100*(1+L100/100)</f>
        <v>0</v>
      </c>
      <c r="N100" s="223">
        <v>0</v>
      </c>
      <c r="O100" s="223">
        <f>ROUND(E100*N100,5)</f>
        <v>0</v>
      </c>
      <c r="P100" s="223">
        <v>2.0999999999999999E-3</v>
      </c>
      <c r="Q100" s="223">
        <f>ROUND(E100*P100,5)</f>
        <v>3.15E-2</v>
      </c>
      <c r="R100" s="223"/>
      <c r="S100" s="223"/>
      <c r="T100" s="224">
        <v>3.1E-2</v>
      </c>
      <c r="U100" s="223">
        <f>ROUND(E100*T100,2)</f>
        <v>0.47</v>
      </c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 t="s">
        <v>146</v>
      </c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>
      <c r="A101" s="214"/>
      <c r="B101" s="220"/>
      <c r="C101" s="265" t="s">
        <v>245</v>
      </c>
      <c r="D101" s="225"/>
      <c r="E101" s="230">
        <v>15</v>
      </c>
      <c r="F101" s="233"/>
      <c r="G101" s="233"/>
      <c r="H101" s="233"/>
      <c r="I101" s="233"/>
      <c r="J101" s="233"/>
      <c r="K101" s="233"/>
      <c r="L101" s="233"/>
      <c r="M101" s="233"/>
      <c r="N101" s="223"/>
      <c r="O101" s="223"/>
      <c r="P101" s="223"/>
      <c r="Q101" s="223"/>
      <c r="R101" s="223"/>
      <c r="S101" s="223"/>
      <c r="T101" s="224"/>
      <c r="U101" s="22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 t="s">
        <v>130</v>
      </c>
      <c r="AF101" s="213">
        <v>0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>
      <c r="A102" s="214">
        <v>35</v>
      </c>
      <c r="B102" s="220" t="s">
        <v>246</v>
      </c>
      <c r="C102" s="264" t="s">
        <v>247</v>
      </c>
      <c r="D102" s="222" t="s">
        <v>139</v>
      </c>
      <c r="E102" s="229">
        <v>1</v>
      </c>
      <c r="F102" s="232"/>
      <c r="G102" s="233">
        <f>ROUND(E102*F102,2)</f>
        <v>0</v>
      </c>
      <c r="H102" s="232"/>
      <c r="I102" s="233">
        <f>ROUND(E102*H102,2)</f>
        <v>0</v>
      </c>
      <c r="J102" s="232"/>
      <c r="K102" s="233">
        <f>ROUND(E102*J102,2)</f>
        <v>0</v>
      </c>
      <c r="L102" s="233">
        <v>15</v>
      </c>
      <c r="M102" s="233">
        <f>G102*(1+L102/100)</f>
        <v>0</v>
      </c>
      <c r="N102" s="223">
        <v>0</v>
      </c>
      <c r="O102" s="223">
        <f>ROUND(E102*N102,5)</f>
        <v>0</v>
      </c>
      <c r="P102" s="223">
        <v>1.218E-2</v>
      </c>
      <c r="Q102" s="223">
        <f>ROUND(E102*P102,5)</f>
        <v>1.218E-2</v>
      </c>
      <c r="R102" s="223"/>
      <c r="S102" s="223"/>
      <c r="T102" s="224">
        <v>0.33100000000000002</v>
      </c>
      <c r="U102" s="223">
        <f>ROUND(E102*T102,2)</f>
        <v>0.33</v>
      </c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 t="s">
        <v>146</v>
      </c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>
      <c r="A103" s="214"/>
      <c r="B103" s="220"/>
      <c r="C103" s="265" t="s">
        <v>198</v>
      </c>
      <c r="D103" s="225"/>
      <c r="E103" s="230">
        <v>1</v>
      </c>
      <c r="F103" s="233"/>
      <c r="G103" s="233"/>
      <c r="H103" s="233"/>
      <c r="I103" s="233"/>
      <c r="J103" s="233"/>
      <c r="K103" s="233"/>
      <c r="L103" s="233"/>
      <c r="M103" s="233"/>
      <c r="N103" s="223"/>
      <c r="O103" s="223"/>
      <c r="P103" s="223"/>
      <c r="Q103" s="223"/>
      <c r="R103" s="223"/>
      <c r="S103" s="223"/>
      <c r="T103" s="224"/>
      <c r="U103" s="22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 t="s">
        <v>130</v>
      </c>
      <c r="AF103" s="213">
        <v>0</v>
      </c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>
      <c r="A104" s="214">
        <v>36</v>
      </c>
      <c r="B104" s="220" t="s">
        <v>248</v>
      </c>
      <c r="C104" s="264" t="s">
        <v>249</v>
      </c>
      <c r="D104" s="222" t="s">
        <v>139</v>
      </c>
      <c r="E104" s="229">
        <v>2</v>
      </c>
      <c r="F104" s="232"/>
      <c r="G104" s="233">
        <f>ROUND(E104*F104,2)</f>
        <v>0</v>
      </c>
      <c r="H104" s="232"/>
      <c r="I104" s="233">
        <f>ROUND(E104*H104,2)</f>
        <v>0</v>
      </c>
      <c r="J104" s="232"/>
      <c r="K104" s="233">
        <f>ROUND(E104*J104,2)</f>
        <v>0</v>
      </c>
      <c r="L104" s="233">
        <v>15</v>
      </c>
      <c r="M104" s="233">
        <f>G104*(1+L104/100)</f>
        <v>0</v>
      </c>
      <c r="N104" s="223">
        <v>0</v>
      </c>
      <c r="O104" s="223">
        <f>ROUND(E104*N104,5)</f>
        <v>0</v>
      </c>
      <c r="P104" s="223">
        <v>3.0999999999999999E-3</v>
      </c>
      <c r="Q104" s="223">
        <f>ROUND(E104*P104,5)</f>
        <v>6.1999999999999998E-3</v>
      </c>
      <c r="R104" s="223"/>
      <c r="S104" s="223"/>
      <c r="T104" s="224">
        <v>0.31</v>
      </c>
      <c r="U104" s="223">
        <f>ROUND(E104*T104,2)</f>
        <v>0.62</v>
      </c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 t="s">
        <v>146</v>
      </c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>
      <c r="A105" s="214"/>
      <c r="B105" s="220"/>
      <c r="C105" s="265" t="s">
        <v>208</v>
      </c>
      <c r="D105" s="225"/>
      <c r="E105" s="230">
        <v>2</v>
      </c>
      <c r="F105" s="233"/>
      <c r="G105" s="233"/>
      <c r="H105" s="233"/>
      <c r="I105" s="233"/>
      <c r="J105" s="233"/>
      <c r="K105" s="233"/>
      <c r="L105" s="233"/>
      <c r="M105" s="233"/>
      <c r="N105" s="223"/>
      <c r="O105" s="223"/>
      <c r="P105" s="223"/>
      <c r="Q105" s="223"/>
      <c r="R105" s="223"/>
      <c r="S105" s="223"/>
      <c r="T105" s="224"/>
      <c r="U105" s="22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 t="s">
        <v>130</v>
      </c>
      <c r="AF105" s="213">
        <v>0</v>
      </c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>
      <c r="A106" s="214">
        <v>37</v>
      </c>
      <c r="B106" s="220" t="s">
        <v>250</v>
      </c>
      <c r="C106" s="264" t="s">
        <v>251</v>
      </c>
      <c r="D106" s="222" t="s">
        <v>221</v>
      </c>
      <c r="E106" s="229">
        <v>12.2</v>
      </c>
      <c r="F106" s="232"/>
      <c r="G106" s="233">
        <f>ROUND(E106*F106,2)</f>
        <v>0</v>
      </c>
      <c r="H106" s="232"/>
      <c r="I106" s="233">
        <f>ROUND(E106*H106,2)</f>
        <v>0</v>
      </c>
      <c r="J106" s="232"/>
      <c r="K106" s="233">
        <f>ROUND(E106*J106,2)</f>
        <v>0</v>
      </c>
      <c r="L106" s="233">
        <v>15</v>
      </c>
      <c r="M106" s="233">
        <f>G106*(1+L106/100)</f>
        <v>0</v>
      </c>
      <c r="N106" s="223">
        <v>7.3999999999999999E-4</v>
      </c>
      <c r="O106" s="223">
        <f>ROUND(E106*N106,5)</f>
        <v>9.0299999999999998E-3</v>
      </c>
      <c r="P106" s="223">
        <v>0</v>
      </c>
      <c r="Q106" s="223">
        <f>ROUND(E106*P106,5)</f>
        <v>0</v>
      </c>
      <c r="R106" s="223"/>
      <c r="S106" s="223"/>
      <c r="T106" s="224">
        <v>0.66820000000000002</v>
      </c>
      <c r="U106" s="223">
        <f>ROUND(E106*T106,2)</f>
        <v>8.15</v>
      </c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 t="s">
        <v>146</v>
      </c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>
      <c r="A107" s="214"/>
      <c r="B107" s="220"/>
      <c r="C107" s="265" t="s">
        <v>252</v>
      </c>
      <c r="D107" s="225"/>
      <c r="E107" s="230">
        <v>12.2</v>
      </c>
      <c r="F107" s="233"/>
      <c r="G107" s="233"/>
      <c r="H107" s="233"/>
      <c r="I107" s="233"/>
      <c r="J107" s="233"/>
      <c r="K107" s="233"/>
      <c r="L107" s="233"/>
      <c r="M107" s="233"/>
      <c r="N107" s="223"/>
      <c r="O107" s="223"/>
      <c r="P107" s="223"/>
      <c r="Q107" s="223"/>
      <c r="R107" s="223"/>
      <c r="S107" s="223"/>
      <c r="T107" s="224"/>
      <c r="U107" s="22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 t="s">
        <v>130</v>
      </c>
      <c r="AF107" s="213">
        <v>0</v>
      </c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>
      <c r="A108" s="214">
        <v>38</v>
      </c>
      <c r="B108" s="220" t="s">
        <v>253</v>
      </c>
      <c r="C108" s="264" t="s">
        <v>254</v>
      </c>
      <c r="D108" s="222" t="s">
        <v>221</v>
      </c>
      <c r="E108" s="229">
        <v>3.5</v>
      </c>
      <c r="F108" s="232"/>
      <c r="G108" s="233">
        <f>ROUND(E108*F108,2)</f>
        <v>0</v>
      </c>
      <c r="H108" s="232"/>
      <c r="I108" s="233">
        <f>ROUND(E108*H108,2)</f>
        <v>0</v>
      </c>
      <c r="J108" s="232"/>
      <c r="K108" s="233">
        <f>ROUND(E108*J108,2)</f>
        <v>0</v>
      </c>
      <c r="L108" s="233">
        <v>15</v>
      </c>
      <c r="M108" s="233">
        <f>G108*(1+L108/100)</f>
        <v>0</v>
      </c>
      <c r="N108" s="223">
        <v>1.5200000000000001E-3</v>
      </c>
      <c r="O108" s="223">
        <f>ROUND(E108*N108,5)</f>
        <v>5.3200000000000001E-3</v>
      </c>
      <c r="P108" s="223">
        <v>0</v>
      </c>
      <c r="Q108" s="223">
        <f>ROUND(E108*P108,5)</f>
        <v>0</v>
      </c>
      <c r="R108" s="223"/>
      <c r="S108" s="223"/>
      <c r="T108" s="224">
        <v>1.173</v>
      </c>
      <c r="U108" s="223">
        <f>ROUND(E108*T108,2)</f>
        <v>4.1100000000000003</v>
      </c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 t="s">
        <v>146</v>
      </c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>
      <c r="A109" s="214"/>
      <c r="B109" s="220"/>
      <c r="C109" s="265" t="s">
        <v>255</v>
      </c>
      <c r="D109" s="225"/>
      <c r="E109" s="230">
        <v>3.5</v>
      </c>
      <c r="F109" s="233"/>
      <c r="G109" s="233"/>
      <c r="H109" s="233"/>
      <c r="I109" s="233"/>
      <c r="J109" s="233"/>
      <c r="K109" s="233"/>
      <c r="L109" s="233"/>
      <c r="M109" s="233"/>
      <c r="N109" s="223"/>
      <c r="O109" s="223"/>
      <c r="P109" s="223"/>
      <c r="Q109" s="223"/>
      <c r="R109" s="223"/>
      <c r="S109" s="223"/>
      <c r="T109" s="224"/>
      <c r="U109" s="22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 t="s">
        <v>130</v>
      </c>
      <c r="AF109" s="213">
        <v>0</v>
      </c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>
      <c r="A110" s="214">
        <v>39</v>
      </c>
      <c r="B110" s="220" t="s">
        <v>256</v>
      </c>
      <c r="C110" s="264" t="s">
        <v>257</v>
      </c>
      <c r="D110" s="222" t="s">
        <v>221</v>
      </c>
      <c r="E110" s="229">
        <v>6</v>
      </c>
      <c r="F110" s="232"/>
      <c r="G110" s="233">
        <f>ROUND(E110*F110,2)</f>
        <v>0</v>
      </c>
      <c r="H110" s="232"/>
      <c r="I110" s="233">
        <f>ROUND(E110*H110,2)</f>
        <v>0</v>
      </c>
      <c r="J110" s="232"/>
      <c r="K110" s="233">
        <f>ROUND(E110*J110,2)</f>
        <v>0</v>
      </c>
      <c r="L110" s="233">
        <v>15</v>
      </c>
      <c r="M110" s="233">
        <f>G110*(1+L110/100)</f>
        <v>0</v>
      </c>
      <c r="N110" s="223">
        <v>4.6999999999999999E-4</v>
      </c>
      <c r="O110" s="223">
        <f>ROUND(E110*N110,5)</f>
        <v>2.82E-3</v>
      </c>
      <c r="P110" s="223">
        <v>0</v>
      </c>
      <c r="Q110" s="223">
        <f>ROUND(E110*P110,5)</f>
        <v>0</v>
      </c>
      <c r="R110" s="223"/>
      <c r="S110" s="223"/>
      <c r="T110" s="224">
        <v>0.35899999999999999</v>
      </c>
      <c r="U110" s="223">
        <f>ROUND(E110*T110,2)</f>
        <v>2.15</v>
      </c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 t="s">
        <v>146</v>
      </c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>
      <c r="A111" s="214"/>
      <c r="B111" s="220"/>
      <c r="C111" s="265" t="s">
        <v>195</v>
      </c>
      <c r="D111" s="225"/>
      <c r="E111" s="230">
        <v>6</v>
      </c>
      <c r="F111" s="233"/>
      <c r="G111" s="233"/>
      <c r="H111" s="233"/>
      <c r="I111" s="233"/>
      <c r="J111" s="233"/>
      <c r="K111" s="233"/>
      <c r="L111" s="233"/>
      <c r="M111" s="233"/>
      <c r="N111" s="223"/>
      <c r="O111" s="223"/>
      <c r="P111" s="223"/>
      <c r="Q111" s="223"/>
      <c r="R111" s="223"/>
      <c r="S111" s="223"/>
      <c r="T111" s="224"/>
      <c r="U111" s="22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 t="s">
        <v>130</v>
      </c>
      <c r="AF111" s="213">
        <v>0</v>
      </c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>
      <c r="A112" s="214">
        <v>40</v>
      </c>
      <c r="B112" s="220" t="s">
        <v>258</v>
      </c>
      <c r="C112" s="264" t="s">
        <v>259</v>
      </c>
      <c r="D112" s="222" t="s">
        <v>221</v>
      </c>
      <c r="E112" s="229">
        <v>2.2000000000000002</v>
      </c>
      <c r="F112" s="232"/>
      <c r="G112" s="233">
        <f>ROUND(E112*F112,2)</f>
        <v>0</v>
      </c>
      <c r="H112" s="232"/>
      <c r="I112" s="233">
        <f>ROUND(E112*H112,2)</f>
        <v>0</v>
      </c>
      <c r="J112" s="232"/>
      <c r="K112" s="233">
        <f>ROUND(E112*J112,2)</f>
        <v>0</v>
      </c>
      <c r="L112" s="233">
        <v>15</v>
      </c>
      <c r="M112" s="233">
        <f>G112*(1+L112/100)</f>
        <v>0</v>
      </c>
      <c r="N112" s="223">
        <v>4.4000000000000002E-4</v>
      </c>
      <c r="O112" s="223">
        <f>ROUND(E112*N112,5)</f>
        <v>9.7000000000000005E-4</v>
      </c>
      <c r="P112" s="223">
        <v>0</v>
      </c>
      <c r="Q112" s="223">
        <f>ROUND(E112*P112,5)</f>
        <v>0</v>
      </c>
      <c r="R112" s="223"/>
      <c r="S112" s="223"/>
      <c r="T112" s="224">
        <v>0.30099999999999999</v>
      </c>
      <c r="U112" s="223">
        <f>ROUND(E112*T112,2)</f>
        <v>0.66</v>
      </c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 t="s">
        <v>146</v>
      </c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>
      <c r="A113" s="214"/>
      <c r="B113" s="220"/>
      <c r="C113" s="265" t="s">
        <v>260</v>
      </c>
      <c r="D113" s="225"/>
      <c r="E113" s="230">
        <v>2.2000000000000002</v>
      </c>
      <c r="F113" s="233"/>
      <c r="G113" s="233"/>
      <c r="H113" s="233"/>
      <c r="I113" s="233"/>
      <c r="J113" s="233"/>
      <c r="K113" s="233"/>
      <c r="L113" s="233"/>
      <c r="M113" s="233"/>
      <c r="N113" s="223"/>
      <c r="O113" s="223"/>
      <c r="P113" s="223"/>
      <c r="Q113" s="223"/>
      <c r="R113" s="223"/>
      <c r="S113" s="223"/>
      <c r="T113" s="224"/>
      <c r="U113" s="22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 t="s">
        <v>130</v>
      </c>
      <c r="AF113" s="213">
        <v>0</v>
      </c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>
      <c r="A114" s="214">
        <v>41</v>
      </c>
      <c r="B114" s="220" t="s">
        <v>261</v>
      </c>
      <c r="C114" s="264" t="s">
        <v>262</v>
      </c>
      <c r="D114" s="222" t="s">
        <v>139</v>
      </c>
      <c r="E114" s="229">
        <v>2</v>
      </c>
      <c r="F114" s="232"/>
      <c r="G114" s="233">
        <f>ROUND(E114*F114,2)</f>
        <v>0</v>
      </c>
      <c r="H114" s="232"/>
      <c r="I114" s="233">
        <f>ROUND(E114*H114,2)</f>
        <v>0</v>
      </c>
      <c r="J114" s="232"/>
      <c r="K114" s="233">
        <f>ROUND(E114*J114,2)</f>
        <v>0</v>
      </c>
      <c r="L114" s="233">
        <v>15</v>
      </c>
      <c r="M114" s="233">
        <f>G114*(1+L114/100)</f>
        <v>0</v>
      </c>
      <c r="N114" s="223">
        <v>8.0000000000000007E-5</v>
      </c>
      <c r="O114" s="223">
        <f>ROUND(E114*N114,5)</f>
        <v>1.6000000000000001E-4</v>
      </c>
      <c r="P114" s="223">
        <v>0</v>
      </c>
      <c r="Q114" s="223">
        <f>ROUND(E114*P114,5)</f>
        <v>0</v>
      </c>
      <c r="R114" s="223"/>
      <c r="S114" s="223"/>
      <c r="T114" s="224">
        <v>0.14799999999999999</v>
      </c>
      <c r="U114" s="223">
        <f>ROUND(E114*T114,2)</f>
        <v>0.3</v>
      </c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 t="s">
        <v>146</v>
      </c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>
      <c r="A115" s="214"/>
      <c r="B115" s="220"/>
      <c r="C115" s="265" t="s">
        <v>208</v>
      </c>
      <c r="D115" s="225"/>
      <c r="E115" s="230">
        <v>2</v>
      </c>
      <c r="F115" s="233"/>
      <c r="G115" s="233"/>
      <c r="H115" s="233"/>
      <c r="I115" s="233"/>
      <c r="J115" s="233"/>
      <c r="K115" s="233"/>
      <c r="L115" s="233"/>
      <c r="M115" s="233"/>
      <c r="N115" s="223"/>
      <c r="O115" s="223"/>
      <c r="P115" s="223"/>
      <c r="Q115" s="223"/>
      <c r="R115" s="223"/>
      <c r="S115" s="223"/>
      <c r="T115" s="224"/>
      <c r="U115" s="22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 t="s">
        <v>130</v>
      </c>
      <c r="AF115" s="213">
        <v>0</v>
      </c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>
      <c r="A116" s="214">
        <v>42</v>
      </c>
      <c r="B116" s="220" t="s">
        <v>263</v>
      </c>
      <c r="C116" s="264" t="s">
        <v>264</v>
      </c>
      <c r="D116" s="222" t="s">
        <v>139</v>
      </c>
      <c r="E116" s="229">
        <v>1</v>
      </c>
      <c r="F116" s="232"/>
      <c r="G116" s="233">
        <f>ROUND(E116*F116,2)</f>
        <v>0</v>
      </c>
      <c r="H116" s="232"/>
      <c r="I116" s="233">
        <f>ROUND(E116*H116,2)</f>
        <v>0</v>
      </c>
      <c r="J116" s="232"/>
      <c r="K116" s="233">
        <f>ROUND(E116*J116,2)</f>
        <v>0</v>
      </c>
      <c r="L116" s="233">
        <v>15</v>
      </c>
      <c r="M116" s="233">
        <f>G116*(1+L116/100)</f>
        <v>0</v>
      </c>
      <c r="N116" s="223">
        <v>2.2000000000000001E-4</v>
      </c>
      <c r="O116" s="223">
        <f>ROUND(E116*N116,5)</f>
        <v>2.2000000000000001E-4</v>
      </c>
      <c r="P116" s="223">
        <v>0</v>
      </c>
      <c r="Q116" s="223">
        <f>ROUND(E116*P116,5)</f>
        <v>0</v>
      </c>
      <c r="R116" s="223"/>
      <c r="S116" s="223"/>
      <c r="T116" s="224">
        <v>0.47499999999999998</v>
      </c>
      <c r="U116" s="223">
        <f>ROUND(E116*T116,2)</f>
        <v>0.48</v>
      </c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 t="s">
        <v>146</v>
      </c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>
      <c r="A117" s="214"/>
      <c r="B117" s="220"/>
      <c r="C117" s="265" t="s">
        <v>198</v>
      </c>
      <c r="D117" s="225"/>
      <c r="E117" s="230">
        <v>1</v>
      </c>
      <c r="F117" s="233"/>
      <c r="G117" s="233"/>
      <c r="H117" s="233"/>
      <c r="I117" s="233"/>
      <c r="J117" s="233"/>
      <c r="K117" s="233"/>
      <c r="L117" s="233"/>
      <c r="M117" s="233"/>
      <c r="N117" s="223"/>
      <c r="O117" s="223"/>
      <c r="P117" s="223"/>
      <c r="Q117" s="223"/>
      <c r="R117" s="223"/>
      <c r="S117" s="223"/>
      <c r="T117" s="224"/>
      <c r="U117" s="22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 t="s">
        <v>130</v>
      </c>
      <c r="AF117" s="213">
        <v>0</v>
      </c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1">
      <c r="A118" s="214">
        <v>43</v>
      </c>
      <c r="B118" s="220" t="s">
        <v>265</v>
      </c>
      <c r="C118" s="264" t="s">
        <v>266</v>
      </c>
      <c r="D118" s="222" t="s">
        <v>139</v>
      </c>
      <c r="E118" s="229">
        <v>1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15</v>
      </c>
      <c r="M118" s="233">
        <f>G118*(1+L118/100)</f>
        <v>0</v>
      </c>
      <c r="N118" s="223">
        <v>7.3999999999999999E-4</v>
      </c>
      <c r="O118" s="223">
        <f>ROUND(E118*N118,5)</f>
        <v>7.3999999999999999E-4</v>
      </c>
      <c r="P118" s="223">
        <v>0</v>
      </c>
      <c r="Q118" s="223">
        <f>ROUND(E118*P118,5)</f>
        <v>0</v>
      </c>
      <c r="R118" s="223"/>
      <c r="S118" s="223"/>
      <c r="T118" s="224">
        <v>0.92300000000000004</v>
      </c>
      <c r="U118" s="223">
        <f>ROUND(E118*T118,2)</f>
        <v>0.92</v>
      </c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 t="s">
        <v>146</v>
      </c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>
      <c r="A119" s="214"/>
      <c r="B119" s="220"/>
      <c r="C119" s="265" t="s">
        <v>198</v>
      </c>
      <c r="D119" s="225"/>
      <c r="E119" s="230">
        <v>1</v>
      </c>
      <c r="F119" s="233"/>
      <c r="G119" s="233"/>
      <c r="H119" s="233"/>
      <c r="I119" s="233"/>
      <c r="J119" s="233"/>
      <c r="K119" s="233"/>
      <c r="L119" s="233"/>
      <c r="M119" s="233"/>
      <c r="N119" s="223"/>
      <c r="O119" s="223"/>
      <c r="P119" s="223"/>
      <c r="Q119" s="223"/>
      <c r="R119" s="223"/>
      <c r="S119" s="223"/>
      <c r="T119" s="224"/>
      <c r="U119" s="22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 t="s">
        <v>130</v>
      </c>
      <c r="AF119" s="213">
        <v>0</v>
      </c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>
      <c r="A120" s="214">
        <v>44</v>
      </c>
      <c r="B120" s="220" t="s">
        <v>267</v>
      </c>
      <c r="C120" s="264" t="s">
        <v>268</v>
      </c>
      <c r="D120" s="222" t="s">
        <v>221</v>
      </c>
      <c r="E120" s="229">
        <v>2</v>
      </c>
      <c r="F120" s="232"/>
      <c r="G120" s="233">
        <f>ROUND(E120*F120,2)</f>
        <v>0</v>
      </c>
      <c r="H120" s="232"/>
      <c r="I120" s="233">
        <f>ROUND(E120*H120,2)</f>
        <v>0</v>
      </c>
      <c r="J120" s="232"/>
      <c r="K120" s="233">
        <f>ROUND(E120*J120,2)</f>
        <v>0</v>
      </c>
      <c r="L120" s="233">
        <v>15</v>
      </c>
      <c r="M120" s="233">
        <f>G120*(1+L120/100)</f>
        <v>0</v>
      </c>
      <c r="N120" s="223">
        <v>0</v>
      </c>
      <c r="O120" s="223">
        <f>ROUND(E120*N120,5)</f>
        <v>0</v>
      </c>
      <c r="P120" s="223">
        <v>0</v>
      </c>
      <c r="Q120" s="223">
        <f>ROUND(E120*P120,5)</f>
        <v>0</v>
      </c>
      <c r="R120" s="223"/>
      <c r="S120" s="223"/>
      <c r="T120" s="224">
        <v>0.434</v>
      </c>
      <c r="U120" s="223">
        <f>ROUND(E120*T120,2)</f>
        <v>0.87</v>
      </c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 t="s">
        <v>146</v>
      </c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>
      <c r="A121" s="214"/>
      <c r="B121" s="220"/>
      <c r="C121" s="265" t="s">
        <v>208</v>
      </c>
      <c r="D121" s="225"/>
      <c r="E121" s="230">
        <v>2</v>
      </c>
      <c r="F121" s="233"/>
      <c r="G121" s="233"/>
      <c r="H121" s="233"/>
      <c r="I121" s="233"/>
      <c r="J121" s="233"/>
      <c r="K121" s="233"/>
      <c r="L121" s="233"/>
      <c r="M121" s="233"/>
      <c r="N121" s="223"/>
      <c r="O121" s="223"/>
      <c r="P121" s="223"/>
      <c r="Q121" s="223"/>
      <c r="R121" s="223"/>
      <c r="S121" s="223"/>
      <c r="T121" s="224"/>
      <c r="U121" s="22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 t="s">
        <v>130</v>
      </c>
      <c r="AF121" s="213">
        <v>0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>
      <c r="A122" s="214">
        <v>45</v>
      </c>
      <c r="B122" s="220" t="s">
        <v>269</v>
      </c>
      <c r="C122" s="264" t="s">
        <v>270</v>
      </c>
      <c r="D122" s="222" t="s">
        <v>139</v>
      </c>
      <c r="E122" s="229">
        <v>1</v>
      </c>
      <c r="F122" s="232"/>
      <c r="G122" s="233">
        <f>ROUND(E122*F122,2)</f>
        <v>0</v>
      </c>
      <c r="H122" s="232"/>
      <c r="I122" s="233">
        <f>ROUND(E122*H122,2)</f>
        <v>0</v>
      </c>
      <c r="J122" s="232"/>
      <c r="K122" s="233">
        <f>ROUND(E122*J122,2)</f>
        <v>0</v>
      </c>
      <c r="L122" s="233">
        <v>15</v>
      </c>
      <c r="M122" s="233">
        <f>G122*(1+L122/100)</f>
        <v>0</v>
      </c>
      <c r="N122" s="223">
        <v>1.0999999999999999E-2</v>
      </c>
      <c r="O122" s="223">
        <f>ROUND(E122*N122,5)</f>
        <v>1.0999999999999999E-2</v>
      </c>
      <c r="P122" s="223">
        <v>0</v>
      </c>
      <c r="Q122" s="223">
        <f>ROUND(E122*P122,5)</f>
        <v>0</v>
      </c>
      <c r="R122" s="223"/>
      <c r="S122" s="223"/>
      <c r="T122" s="224">
        <v>0</v>
      </c>
      <c r="U122" s="223">
        <f>ROUND(E122*T122,2)</f>
        <v>0</v>
      </c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 t="s">
        <v>271</v>
      </c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>
      <c r="A123" s="214"/>
      <c r="B123" s="220"/>
      <c r="C123" s="265" t="s">
        <v>198</v>
      </c>
      <c r="D123" s="225"/>
      <c r="E123" s="230">
        <v>1</v>
      </c>
      <c r="F123" s="233"/>
      <c r="G123" s="233"/>
      <c r="H123" s="233"/>
      <c r="I123" s="233"/>
      <c r="J123" s="233"/>
      <c r="K123" s="233"/>
      <c r="L123" s="233"/>
      <c r="M123" s="233"/>
      <c r="N123" s="223"/>
      <c r="O123" s="223"/>
      <c r="P123" s="223"/>
      <c r="Q123" s="223"/>
      <c r="R123" s="223"/>
      <c r="S123" s="223"/>
      <c r="T123" s="224"/>
      <c r="U123" s="22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 t="s">
        <v>130</v>
      </c>
      <c r="AF123" s="213">
        <v>0</v>
      </c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>
      <c r="A124" s="214">
        <v>46</v>
      </c>
      <c r="B124" s="220" t="s">
        <v>272</v>
      </c>
      <c r="C124" s="264" t="s">
        <v>273</v>
      </c>
      <c r="D124" s="222" t="s">
        <v>221</v>
      </c>
      <c r="E124" s="229">
        <v>23.5</v>
      </c>
      <c r="F124" s="232"/>
      <c r="G124" s="233">
        <f>ROUND(E124*F124,2)</f>
        <v>0</v>
      </c>
      <c r="H124" s="232"/>
      <c r="I124" s="233">
        <f>ROUND(E124*H124,2)</f>
        <v>0</v>
      </c>
      <c r="J124" s="232"/>
      <c r="K124" s="233">
        <f>ROUND(E124*J124,2)</f>
        <v>0</v>
      </c>
      <c r="L124" s="233">
        <v>15</v>
      </c>
      <c r="M124" s="233">
        <f>G124*(1+L124/100)</f>
        <v>0</v>
      </c>
      <c r="N124" s="223">
        <v>0</v>
      </c>
      <c r="O124" s="223">
        <f>ROUND(E124*N124,5)</f>
        <v>0</v>
      </c>
      <c r="P124" s="223">
        <v>0</v>
      </c>
      <c r="Q124" s="223">
        <f>ROUND(E124*P124,5)</f>
        <v>0</v>
      </c>
      <c r="R124" s="223"/>
      <c r="S124" s="223"/>
      <c r="T124" s="224">
        <v>4.8000000000000001E-2</v>
      </c>
      <c r="U124" s="223">
        <f>ROUND(E124*T124,2)</f>
        <v>1.1299999999999999</v>
      </c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 t="s">
        <v>146</v>
      </c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>
      <c r="A125" s="214"/>
      <c r="B125" s="220"/>
      <c r="C125" s="265" t="s">
        <v>274</v>
      </c>
      <c r="D125" s="225"/>
      <c r="E125" s="230">
        <v>23.5</v>
      </c>
      <c r="F125" s="233"/>
      <c r="G125" s="233"/>
      <c r="H125" s="233"/>
      <c r="I125" s="233"/>
      <c r="J125" s="233"/>
      <c r="K125" s="233"/>
      <c r="L125" s="233"/>
      <c r="M125" s="233"/>
      <c r="N125" s="223"/>
      <c r="O125" s="223"/>
      <c r="P125" s="223"/>
      <c r="Q125" s="223"/>
      <c r="R125" s="223"/>
      <c r="S125" s="223"/>
      <c r="T125" s="224"/>
      <c r="U125" s="22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 t="s">
        <v>130</v>
      </c>
      <c r="AF125" s="213">
        <v>0</v>
      </c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>
      <c r="A126" s="214">
        <v>47</v>
      </c>
      <c r="B126" s="220" t="s">
        <v>275</v>
      </c>
      <c r="C126" s="264" t="s">
        <v>276</v>
      </c>
      <c r="D126" s="222" t="s">
        <v>0</v>
      </c>
      <c r="E126" s="229">
        <v>136.88999999999999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15</v>
      </c>
      <c r="M126" s="233">
        <f>G126*(1+L126/100)</f>
        <v>0</v>
      </c>
      <c r="N126" s="223">
        <v>0</v>
      </c>
      <c r="O126" s="223">
        <f>ROUND(E126*N126,5)</f>
        <v>0</v>
      </c>
      <c r="P126" s="223">
        <v>0</v>
      </c>
      <c r="Q126" s="223">
        <f>ROUND(E126*P126,5)</f>
        <v>0</v>
      </c>
      <c r="R126" s="223"/>
      <c r="S126" s="223"/>
      <c r="T126" s="224">
        <v>0</v>
      </c>
      <c r="U126" s="223">
        <f>ROUND(E126*T126,2)</f>
        <v>0</v>
      </c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 t="s">
        <v>146</v>
      </c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>
      <c r="A127" s="214"/>
      <c r="B127" s="220"/>
      <c r="C127" s="265" t="s">
        <v>277</v>
      </c>
      <c r="D127" s="225"/>
      <c r="E127" s="230">
        <v>136.88999999999999</v>
      </c>
      <c r="F127" s="233"/>
      <c r="G127" s="233"/>
      <c r="H127" s="233"/>
      <c r="I127" s="233"/>
      <c r="J127" s="233"/>
      <c r="K127" s="233"/>
      <c r="L127" s="233"/>
      <c r="M127" s="233"/>
      <c r="N127" s="223"/>
      <c r="O127" s="223"/>
      <c r="P127" s="223"/>
      <c r="Q127" s="223"/>
      <c r="R127" s="223"/>
      <c r="S127" s="223"/>
      <c r="T127" s="224"/>
      <c r="U127" s="22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 t="s">
        <v>130</v>
      </c>
      <c r="AF127" s="213">
        <v>0</v>
      </c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5" t="s">
        <v>123</v>
      </c>
      <c r="B128" s="221" t="s">
        <v>74</v>
      </c>
      <c r="C128" s="266" t="s">
        <v>75</v>
      </c>
      <c r="D128" s="226"/>
      <c r="E128" s="231"/>
      <c r="F128" s="234"/>
      <c r="G128" s="234">
        <f>SUMIF(AE129:AE172,"&lt;&gt;NOR",G129:G172)</f>
        <v>0</v>
      </c>
      <c r="H128" s="234"/>
      <c r="I128" s="234">
        <f>SUM(I129:I172)</f>
        <v>0</v>
      </c>
      <c r="J128" s="234"/>
      <c r="K128" s="234">
        <f>SUM(K129:K172)</f>
        <v>0</v>
      </c>
      <c r="L128" s="234"/>
      <c r="M128" s="234">
        <f>SUM(M129:M172)</f>
        <v>0</v>
      </c>
      <c r="N128" s="227"/>
      <c r="O128" s="227">
        <f>SUM(O129:O172)</f>
        <v>0.16556999999999999</v>
      </c>
      <c r="P128" s="227"/>
      <c r="Q128" s="227">
        <f>SUM(Q129:Q172)</f>
        <v>2.426E-2</v>
      </c>
      <c r="R128" s="227"/>
      <c r="S128" s="227"/>
      <c r="T128" s="228"/>
      <c r="U128" s="227">
        <f>SUM(U129:U172)</f>
        <v>48.689999999999991</v>
      </c>
      <c r="AE128" t="s">
        <v>124</v>
      </c>
    </row>
    <row r="129" spans="1:60" outlineLevel="1">
      <c r="A129" s="214">
        <v>48</v>
      </c>
      <c r="B129" s="220" t="s">
        <v>278</v>
      </c>
      <c r="C129" s="264" t="s">
        <v>279</v>
      </c>
      <c r="D129" s="222" t="s">
        <v>139</v>
      </c>
      <c r="E129" s="229">
        <v>7</v>
      </c>
      <c r="F129" s="232"/>
      <c r="G129" s="233">
        <f>ROUND(E129*F129,2)</f>
        <v>0</v>
      </c>
      <c r="H129" s="232"/>
      <c r="I129" s="233">
        <f>ROUND(E129*H129,2)</f>
        <v>0</v>
      </c>
      <c r="J129" s="232"/>
      <c r="K129" s="233">
        <f>ROUND(E129*J129,2)</f>
        <v>0</v>
      </c>
      <c r="L129" s="233">
        <v>15</v>
      </c>
      <c r="M129" s="233">
        <f>G129*(1+L129/100)</f>
        <v>0</v>
      </c>
      <c r="N129" s="223">
        <v>0</v>
      </c>
      <c r="O129" s="223">
        <f>ROUND(E129*N129,5)</f>
        <v>0</v>
      </c>
      <c r="P129" s="223">
        <v>2.2000000000000001E-4</v>
      </c>
      <c r="Q129" s="223">
        <f>ROUND(E129*P129,5)</f>
        <v>1.5399999999999999E-3</v>
      </c>
      <c r="R129" s="223"/>
      <c r="S129" s="223"/>
      <c r="T129" s="224">
        <v>0.114</v>
      </c>
      <c r="U129" s="223">
        <f>ROUND(E129*T129,2)</f>
        <v>0.8</v>
      </c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 t="s">
        <v>146</v>
      </c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>
      <c r="A130" s="214"/>
      <c r="B130" s="220"/>
      <c r="C130" s="265" t="s">
        <v>280</v>
      </c>
      <c r="D130" s="225"/>
      <c r="E130" s="230">
        <v>7</v>
      </c>
      <c r="F130" s="233"/>
      <c r="G130" s="233"/>
      <c r="H130" s="233"/>
      <c r="I130" s="233"/>
      <c r="J130" s="233"/>
      <c r="K130" s="233"/>
      <c r="L130" s="233"/>
      <c r="M130" s="233"/>
      <c r="N130" s="223"/>
      <c r="O130" s="223"/>
      <c r="P130" s="223"/>
      <c r="Q130" s="223"/>
      <c r="R130" s="223"/>
      <c r="S130" s="223"/>
      <c r="T130" s="224"/>
      <c r="U130" s="22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 t="s">
        <v>130</v>
      </c>
      <c r="AF130" s="213">
        <v>0</v>
      </c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>
      <c r="A131" s="214">
        <v>49</v>
      </c>
      <c r="B131" s="220" t="s">
        <v>281</v>
      </c>
      <c r="C131" s="264" t="s">
        <v>282</v>
      </c>
      <c r="D131" s="222" t="s">
        <v>221</v>
      </c>
      <c r="E131" s="229">
        <v>9</v>
      </c>
      <c r="F131" s="232"/>
      <c r="G131" s="233">
        <f>ROUND(E131*F131,2)</f>
        <v>0</v>
      </c>
      <c r="H131" s="232"/>
      <c r="I131" s="233">
        <f>ROUND(E131*H131,2)</f>
        <v>0</v>
      </c>
      <c r="J131" s="232"/>
      <c r="K131" s="233">
        <f>ROUND(E131*J131,2)</f>
        <v>0</v>
      </c>
      <c r="L131" s="233">
        <v>15</v>
      </c>
      <c r="M131" s="233">
        <f>G131*(1+L131/100)</f>
        <v>0</v>
      </c>
      <c r="N131" s="223">
        <v>0</v>
      </c>
      <c r="O131" s="223">
        <f>ROUND(E131*N131,5)</f>
        <v>0</v>
      </c>
      <c r="P131" s="223">
        <v>2.1299999999999999E-3</v>
      </c>
      <c r="Q131" s="223">
        <f>ROUND(E131*P131,5)</f>
        <v>1.917E-2</v>
      </c>
      <c r="R131" s="223"/>
      <c r="S131" s="223"/>
      <c r="T131" s="224">
        <v>0.17299999999999999</v>
      </c>
      <c r="U131" s="223">
        <f>ROUND(E131*T131,2)</f>
        <v>1.56</v>
      </c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 t="s">
        <v>146</v>
      </c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>
      <c r="A132" s="214"/>
      <c r="B132" s="220"/>
      <c r="C132" s="265" t="s">
        <v>283</v>
      </c>
      <c r="D132" s="225"/>
      <c r="E132" s="230">
        <v>9</v>
      </c>
      <c r="F132" s="233"/>
      <c r="G132" s="233"/>
      <c r="H132" s="233"/>
      <c r="I132" s="233"/>
      <c r="J132" s="233"/>
      <c r="K132" s="233"/>
      <c r="L132" s="233"/>
      <c r="M132" s="233"/>
      <c r="N132" s="223"/>
      <c r="O132" s="223"/>
      <c r="P132" s="223"/>
      <c r="Q132" s="223"/>
      <c r="R132" s="223"/>
      <c r="S132" s="223"/>
      <c r="T132" s="224"/>
      <c r="U132" s="22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 t="s">
        <v>130</v>
      </c>
      <c r="AF132" s="213">
        <v>0</v>
      </c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>
      <c r="A133" s="214">
        <v>50</v>
      </c>
      <c r="B133" s="220" t="s">
        <v>284</v>
      </c>
      <c r="C133" s="264" t="s">
        <v>285</v>
      </c>
      <c r="D133" s="222" t="s">
        <v>221</v>
      </c>
      <c r="E133" s="229">
        <v>3.5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15</v>
      </c>
      <c r="M133" s="233">
        <f>G133*(1+L133/100)</f>
        <v>0</v>
      </c>
      <c r="N133" s="223">
        <v>0</v>
      </c>
      <c r="O133" s="223">
        <f>ROUND(E133*N133,5)</f>
        <v>0</v>
      </c>
      <c r="P133" s="223">
        <v>5.0000000000000001E-4</v>
      </c>
      <c r="Q133" s="223">
        <f>ROUND(E133*P133,5)</f>
        <v>1.75E-3</v>
      </c>
      <c r="R133" s="223"/>
      <c r="S133" s="223"/>
      <c r="T133" s="224">
        <v>5.0999999999999997E-2</v>
      </c>
      <c r="U133" s="223">
        <f>ROUND(E133*T133,2)</f>
        <v>0.18</v>
      </c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 t="s">
        <v>146</v>
      </c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>
      <c r="A134" s="214"/>
      <c r="B134" s="220"/>
      <c r="C134" s="265" t="s">
        <v>255</v>
      </c>
      <c r="D134" s="225"/>
      <c r="E134" s="230">
        <v>3.5</v>
      </c>
      <c r="F134" s="233"/>
      <c r="G134" s="233"/>
      <c r="H134" s="233"/>
      <c r="I134" s="233"/>
      <c r="J134" s="233"/>
      <c r="K134" s="233"/>
      <c r="L134" s="233"/>
      <c r="M134" s="233"/>
      <c r="N134" s="223"/>
      <c r="O134" s="223"/>
      <c r="P134" s="223"/>
      <c r="Q134" s="223"/>
      <c r="R134" s="223"/>
      <c r="S134" s="223"/>
      <c r="T134" s="224"/>
      <c r="U134" s="22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 t="s">
        <v>130</v>
      </c>
      <c r="AF134" s="213">
        <v>0</v>
      </c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>
      <c r="A135" s="214">
        <v>51</v>
      </c>
      <c r="B135" s="220" t="s">
        <v>286</v>
      </c>
      <c r="C135" s="264" t="s">
        <v>287</v>
      </c>
      <c r="D135" s="222" t="s">
        <v>139</v>
      </c>
      <c r="E135" s="229">
        <v>2</v>
      </c>
      <c r="F135" s="232"/>
      <c r="G135" s="233">
        <f>ROUND(E135*F135,2)</f>
        <v>0</v>
      </c>
      <c r="H135" s="232"/>
      <c r="I135" s="233">
        <f>ROUND(E135*H135,2)</f>
        <v>0</v>
      </c>
      <c r="J135" s="232"/>
      <c r="K135" s="233">
        <f>ROUND(E135*J135,2)</f>
        <v>0</v>
      </c>
      <c r="L135" s="233">
        <v>15</v>
      </c>
      <c r="M135" s="233">
        <f>G135*(1+L135/100)</f>
        <v>0</v>
      </c>
      <c r="N135" s="223">
        <v>5.9999999999999995E-4</v>
      </c>
      <c r="O135" s="223">
        <f>ROUND(E135*N135,5)</f>
        <v>1.1999999999999999E-3</v>
      </c>
      <c r="P135" s="223">
        <v>0</v>
      </c>
      <c r="Q135" s="223">
        <f>ROUND(E135*P135,5)</f>
        <v>0</v>
      </c>
      <c r="R135" s="223"/>
      <c r="S135" s="223"/>
      <c r="T135" s="224">
        <v>0</v>
      </c>
      <c r="U135" s="223">
        <f>ROUND(E135*T135,2)</f>
        <v>0</v>
      </c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 t="s">
        <v>271</v>
      </c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>
      <c r="A136" s="214"/>
      <c r="B136" s="220"/>
      <c r="C136" s="265" t="s">
        <v>208</v>
      </c>
      <c r="D136" s="225"/>
      <c r="E136" s="230">
        <v>2</v>
      </c>
      <c r="F136" s="233"/>
      <c r="G136" s="233"/>
      <c r="H136" s="233"/>
      <c r="I136" s="233"/>
      <c r="J136" s="233"/>
      <c r="K136" s="233"/>
      <c r="L136" s="233"/>
      <c r="M136" s="233"/>
      <c r="N136" s="223"/>
      <c r="O136" s="223"/>
      <c r="P136" s="223"/>
      <c r="Q136" s="223"/>
      <c r="R136" s="223"/>
      <c r="S136" s="223"/>
      <c r="T136" s="224"/>
      <c r="U136" s="22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 t="s">
        <v>130</v>
      </c>
      <c r="AF136" s="213">
        <v>0</v>
      </c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>
      <c r="A137" s="214">
        <v>52</v>
      </c>
      <c r="B137" s="220" t="s">
        <v>288</v>
      </c>
      <c r="C137" s="264" t="s">
        <v>289</v>
      </c>
      <c r="D137" s="222" t="s">
        <v>139</v>
      </c>
      <c r="E137" s="229">
        <v>1</v>
      </c>
      <c r="F137" s="232"/>
      <c r="G137" s="233">
        <f>ROUND(E137*F137,2)</f>
        <v>0</v>
      </c>
      <c r="H137" s="232"/>
      <c r="I137" s="233">
        <f>ROUND(E137*H137,2)</f>
        <v>0</v>
      </c>
      <c r="J137" s="232"/>
      <c r="K137" s="233">
        <f>ROUND(E137*J137,2)</f>
        <v>0</v>
      </c>
      <c r="L137" s="233">
        <v>15</v>
      </c>
      <c r="M137" s="233">
        <f>G137*(1+L137/100)</f>
        <v>0</v>
      </c>
      <c r="N137" s="223">
        <v>4.0000000000000003E-5</v>
      </c>
      <c r="O137" s="223">
        <f>ROUND(E137*N137,5)</f>
        <v>4.0000000000000003E-5</v>
      </c>
      <c r="P137" s="223">
        <v>4.4999999999999999E-4</v>
      </c>
      <c r="Q137" s="223">
        <f>ROUND(E137*P137,5)</f>
        <v>4.4999999999999999E-4</v>
      </c>
      <c r="R137" s="223"/>
      <c r="S137" s="223"/>
      <c r="T137" s="224">
        <v>5.1999999999999998E-2</v>
      </c>
      <c r="U137" s="223">
        <f>ROUND(E137*T137,2)</f>
        <v>0.05</v>
      </c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 t="s">
        <v>146</v>
      </c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>
      <c r="A138" s="214"/>
      <c r="B138" s="220"/>
      <c r="C138" s="265" t="s">
        <v>198</v>
      </c>
      <c r="D138" s="225"/>
      <c r="E138" s="230">
        <v>1</v>
      </c>
      <c r="F138" s="233"/>
      <c r="G138" s="233"/>
      <c r="H138" s="233"/>
      <c r="I138" s="233"/>
      <c r="J138" s="233"/>
      <c r="K138" s="233"/>
      <c r="L138" s="233"/>
      <c r="M138" s="233"/>
      <c r="N138" s="223"/>
      <c r="O138" s="223"/>
      <c r="P138" s="223"/>
      <c r="Q138" s="223"/>
      <c r="R138" s="223"/>
      <c r="S138" s="223"/>
      <c r="T138" s="224"/>
      <c r="U138" s="22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 t="s">
        <v>130</v>
      </c>
      <c r="AF138" s="213">
        <v>0</v>
      </c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>
      <c r="A139" s="214">
        <v>53</v>
      </c>
      <c r="B139" s="220" t="s">
        <v>290</v>
      </c>
      <c r="C139" s="264" t="s">
        <v>291</v>
      </c>
      <c r="D139" s="222" t="s">
        <v>139</v>
      </c>
      <c r="E139" s="229">
        <v>3</v>
      </c>
      <c r="F139" s="232"/>
      <c r="G139" s="233">
        <f>ROUND(E139*F139,2)</f>
        <v>0</v>
      </c>
      <c r="H139" s="232"/>
      <c r="I139" s="233">
        <f>ROUND(E139*H139,2)</f>
        <v>0</v>
      </c>
      <c r="J139" s="232"/>
      <c r="K139" s="233">
        <f>ROUND(E139*J139,2)</f>
        <v>0</v>
      </c>
      <c r="L139" s="233">
        <v>15</v>
      </c>
      <c r="M139" s="233">
        <f>G139*(1+L139/100)</f>
        <v>0</v>
      </c>
      <c r="N139" s="223">
        <v>9.0000000000000006E-5</v>
      </c>
      <c r="O139" s="223">
        <f>ROUND(E139*N139,5)</f>
        <v>2.7E-4</v>
      </c>
      <c r="P139" s="223">
        <v>4.4999999999999999E-4</v>
      </c>
      <c r="Q139" s="223">
        <f>ROUND(E139*P139,5)</f>
        <v>1.3500000000000001E-3</v>
      </c>
      <c r="R139" s="223"/>
      <c r="S139" s="223"/>
      <c r="T139" s="224">
        <v>0.16600000000000001</v>
      </c>
      <c r="U139" s="223">
        <f>ROUND(E139*T139,2)</f>
        <v>0.5</v>
      </c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 t="s">
        <v>146</v>
      </c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>
      <c r="A140" s="214"/>
      <c r="B140" s="220"/>
      <c r="C140" s="265" t="s">
        <v>56</v>
      </c>
      <c r="D140" s="225"/>
      <c r="E140" s="230">
        <v>3</v>
      </c>
      <c r="F140" s="233"/>
      <c r="G140" s="233"/>
      <c r="H140" s="233"/>
      <c r="I140" s="233"/>
      <c r="J140" s="233"/>
      <c r="K140" s="233"/>
      <c r="L140" s="233"/>
      <c r="M140" s="233"/>
      <c r="N140" s="223"/>
      <c r="O140" s="223"/>
      <c r="P140" s="223"/>
      <c r="Q140" s="223"/>
      <c r="R140" s="223"/>
      <c r="S140" s="223"/>
      <c r="T140" s="224"/>
      <c r="U140" s="22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 t="s">
        <v>130</v>
      </c>
      <c r="AF140" s="213">
        <v>0</v>
      </c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>
      <c r="A141" s="214">
        <v>54</v>
      </c>
      <c r="B141" s="220" t="s">
        <v>292</v>
      </c>
      <c r="C141" s="264" t="s">
        <v>293</v>
      </c>
      <c r="D141" s="222" t="s">
        <v>221</v>
      </c>
      <c r="E141" s="229">
        <v>18.5</v>
      </c>
      <c r="F141" s="232"/>
      <c r="G141" s="233">
        <f>ROUND(E141*F141,2)</f>
        <v>0</v>
      </c>
      <c r="H141" s="232"/>
      <c r="I141" s="233">
        <f>ROUND(E141*H141,2)</f>
        <v>0</v>
      </c>
      <c r="J141" s="232"/>
      <c r="K141" s="233">
        <f>ROUND(E141*J141,2)</f>
        <v>0</v>
      </c>
      <c r="L141" s="233">
        <v>15</v>
      </c>
      <c r="M141" s="233">
        <f>G141*(1+L141/100)</f>
        <v>0</v>
      </c>
      <c r="N141" s="223">
        <v>3.9899999999999996E-3</v>
      </c>
      <c r="O141" s="223">
        <f>ROUND(E141*N141,5)</f>
        <v>7.3819999999999997E-2</v>
      </c>
      <c r="P141" s="223">
        <v>0</v>
      </c>
      <c r="Q141" s="223">
        <f>ROUND(E141*P141,5)</f>
        <v>0</v>
      </c>
      <c r="R141" s="223"/>
      <c r="S141" s="223"/>
      <c r="T141" s="224">
        <v>0.54290000000000005</v>
      </c>
      <c r="U141" s="223">
        <f>ROUND(E141*T141,2)</f>
        <v>10.039999999999999</v>
      </c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 t="s">
        <v>146</v>
      </c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>
      <c r="A142" s="214"/>
      <c r="B142" s="220"/>
      <c r="C142" s="265" t="s">
        <v>294</v>
      </c>
      <c r="D142" s="225"/>
      <c r="E142" s="230">
        <v>18.5</v>
      </c>
      <c r="F142" s="233"/>
      <c r="G142" s="233"/>
      <c r="H142" s="233"/>
      <c r="I142" s="233"/>
      <c r="J142" s="233"/>
      <c r="K142" s="233"/>
      <c r="L142" s="233"/>
      <c r="M142" s="233"/>
      <c r="N142" s="223"/>
      <c r="O142" s="223"/>
      <c r="P142" s="223"/>
      <c r="Q142" s="223"/>
      <c r="R142" s="223"/>
      <c r="S142" s="223"/>
      <c r="T142" s="224"/>
      <c r="U142" s="22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 t="s">
        <v>130</v>
      </c>
      <c r="AF142" s="213">
        <v>0</v>
      </c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>
      <c r="A143" s="214">
        <v>55</v>
      </c>
      <c r="B143" s="220" t="s">
        <v>295</v>
      </c>
      <c r="C143" s="264" t="s">
        <v>296</v>
      </c>
      <c r="D143" s="222" t="s">
        <v>221</v>
      </c>
      <c r="E143" s="229">
        <v>15.5</v>
      </c>
      <c r="F143" s="232"/>
      <c r="G143" s="233">
        <f>ROUND(E143*F143,2)</f>
        <v>0</v>
      </c>
      <c r="H143" s="232"/>
      <c r="I143" s="233">
        <f>ROUND(E143*H143,2)</f>
        <v>0</v>
      </c>
      <c r="J143" s="232"/>
      <c r="K143" s="233">
        <f>ROUND(E143*J143,2)</f>
        <v>0</v>
      </c>
      <c r="L143" s="233">
        <v>15</v>
      </c>
      <c r="M143" s="233">
        <f>G143*(1+L143/100)</f>
        <v>0</v>
      </c>
      <c r="N143" s="223">
        <v>4.0099999999999997E-3</v>
      </c>
      <c r="O143" s="223">
        <f>ROUND(E143*N143,5)</f>
        <v>6.216E-2</v>
      </c>
      <c r="P143" s="223">
        <v>0</v>
      </c>
      <c r="Q143" s="223">
        <f>ROUND(E143*P143,5)</f>
        <v>0</v>
      </c>
      <c r="R143" s="223"/>
      <c r="S143" s="223"/>
      <c r="T143" s="224">
        <v>0.54290000000000005</v>
      </c>
      <c r="U143" s="223">
        <f>ROUND(E143*T143,2)</f>
        <v>8.41</v>
      </c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 t="s">
        <v>146</v>
      </c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>
      <c r="A144" s="214"/>
      <c r="B144" s="220"/>
      <c r="C144" s="265" t="s">
        <v>297</v>
      </c>
      <c r="D144" s="225"/>
      <c r="E144" s="230">
        <v>15.5</v>
      </c>
      <c r="F144" s="233"/>
      <c r="G144" s="233"/>
      <c r="H144" s="233"/>
      <c r="I144" s="233"/>
      <c r="J144" s="233"/>
      <c r="K144" s="233"/>
      <c r="L144" s="233"/>
      <c r="M144" s="233"/>
      <c r="N144" s="223"/>
      <c r="O144" s="223"/>
      <c r="P144" s="223"/>
      <c r="Q144" s="223"/>
      <c r="R144" s="223"/>
      <c r="S144" s="223"/>
      <c r="T144" s="224"/>
      <c r="U144" s="22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 t="s">
        <v>130</v>
      </c>
      <c r="AF144" s="213">
        <v>0</v>
      </c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>
      <c r="A145" s="214">
        <v>56</v>
      </c>
      <c r="B145" s="220" t="s">
        <v>298</v>
      </c>
      <c r="C145" s="264" t="s">
        <v>299</v>
      </c>
      <c r="D145" s="222" t="s">
        <v>221</v>
      </c>
      <c r="E145" s="229">
        <v>14.5</v>
      </c>
      <c r="F145" s="232"/>
      <c r="G145" s="233">
        <f>ROUND(E145*F145,2)</f>
        <v>0</v>
      </c>
      <c r="H145" s="232"/>
      <c r="I145" s="233">
        <f>ROUND(E145*H145,2)</f>
        <v>0</v>
      </c>
      <c r="J145" s="232"/>
      <c r="K145" s="233">
        <f>ROUND(E145*J145,2)</f>
        <v>0</v>
      </c>
      <c r="L145" s="233">
        <v>15</v>
      </c>
      <c r="M145" s="233">
        <f>G145*(1+L145/100)</f>
        <v>0</v>
      </c>
      <c r="N145" s="223">
        <v>5.8E-4</v>
      </c>
      <c r="O145" s="223">
        <f>ROUND(E145*N145,5)</f>
        <v>8.4100000000000008E-3</v>
      </c>
      <c r="P145" s="223">
        <v>0</v>
      </c>
      <c r="Q145" s="223">
        <f>ROUND(E145*P145,5)</f>
        <v>0</v>
      </c>
      <c r="R145" s="223"/>
      <c r="S145" s="223"/>
      <c r="T145" s="224">
        <v>0.6159</v>
      </c>
      <c r="U145" s="223">
        <f>ROUND(E145*T145,2)</f>
        <v>8.93</v>
      </c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 t="s">
        <v>146</v>
      </c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>
      <c r="A146" s="214"/>
      <c r="B146" s="220"/>
      <c r="C146" s="265" t="s">
        <v>300</v>
      </c>
      <c r="D146" s="225"/>
      <c r="E146" s="230">
        <v>14.5</v>
      </c>
      <c r="F146" s="233"/>
      <c r="G146" s="233"/>
      <c r="H146" s="233"/>
      <c r="I146" s="233"/>
      <c r="J146" s="233"/>
      <c r="K146" s="233"/>
      <c r="L146" s="233"/>
      <c r="M146" s="233"/>
      <c r="N146" s="223"/>
      <c r="O146" s="223"/>
      <c r="P146" s="223"/>
      <c r="Q146" s="223"/>
      <c r="R146" s="223"/>
      <c r="S146" s="223"/>
      <c r="T146" s="224"/>
      <c r="U146" s="22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 t="s">
        <v>130</v>
      </c>
      <c r="AF146" s="213">
        <v>0</v>
      </c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>
      <c r="A147" s="214">
        <v>57</v>
      </c>
      <c r="B147" s="220" t="s">
        <v>301</v>
      </c>
      <c r="C147" s="264" t="s">
        <v>302</v>
      </c>
      <c r="D147" s="222" t="s">
        <v>221</v>
      </c>
      <c r="E147" s="229">
        <v>48.5</v>
      </c>
      <c r="F147" s="232"/>
      <c r="G147" s="233">
        <f>ROUND(E147*F147,2)</f>
        <v>0</v>
      </c>
      <c r="H147" s="232"/>
      <c r="I147" s="233">
        <f>ROUND(E147*H147,2)</f>
        <v>0</v>
      </c>
      <c r="J147" s="232"/>
      <c r="K147" s="233">
        <f>ROUND(E147*J147,2)</f>
        <v>0</v>
      </c>
      <c r="L147" s="233">
        <v>15</v>
      </c>
      <c r="M147" s="233">
        <f>G147*(1+L147/100)</f>
        <v>0</v>
      </c>
      <c r="N147" s="223">
        <v>2.0000000000000002E-5</v>
      </c>
      <c r="O147" s="223">
        <f>ROUND(E147*N147,5)</f>
        <v>9.7000000000000005E-4</v>
      </c>
      <c r="P147" s="223">
        <v>0</v>
      </c>
      <c r="Q147" s="223">
        <f>ROUND(E147*P147,5)</f>
        <v>0</v>
      </c>
      <c r="R147" s="223"/>
      <c r="S147" s="223"/>
      <c r="T147" s="224">
        <v>0.129</v>
      </c>
      <c r="U147" s="223">
        <f>ROUND(E147*T147,2)</f>
        <v>6.26</v>
      </c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 t="s">
        <v>146</v>
      </c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>
      <c r="A148" s="214"/>
      <c r="B148" s="220"/>
      <c r="C148" s="265" t="s">
        <v>303</v>
      </c>
      <c r="D148" s="225"/>
      <c r="E148" s="230">
        <v>48.5</v>
      </c>
      <c r="F148" s="233"/>
      <c r="G148" s="233"/>
      <c r="H148" s="233"/>
      <c r="I148" s="233"/>
      <c r="J148" s="233"/>
      <c r="K148" s="233"/>
      <c r="L148" s="233"/>
      <c r="M148" s="233"/>
      <c r="N148" s="223"/>
      <c r="O148" s="223"/>
      <c r="P148" s="223"/>
      <c r="Q148" s="223"/>
      <c r="R148" s="223"/>
      <c r="S148" s="223"/>
      <c r="T148" s="224"/>
      <c r="U148" s="22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 t="s">
        <v>130</v>
      </c>
      <c r="AF148" s="213">
        <v>0</v>
      </c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>
      <c r="A149" s="214">
        <v>58</v>
      </c>
      <c r="B149" s="220" t="s">
        <v>304</v>
      </c>
      <c r="C149" s="264" t="s">
        <v>305</v>
      </c>
      <c r="D149" s="222" t="s">
        <v>221</v>
      </c>
      <c r="E149" s="229">
        <v>48.5</v>
      </c>
      <c r="F149" s="232"/>
      <c r="G149" s="233">
        <f>ROUND(E149*F149,2)</f>
        <v>0</v>
      </c>
      <c r="H149" s="232"/>
      <c r="I149" s="233">
        <f>ROUND(E149*H149,2)</f>
        <v>0</v>
      </c>
      <c r="J149" s="232"/>
      <c r="K149" s="233">
        <f>ROUND(E149*J149,2)</f>
        <v>0</v>
      </c>
      <c r="L149" s="233">
        <v>15</v>
      </c>
      <c r="M149" s="233">
        <f>G149*(1+L149/100)</f>
        <v>0</v>
      </c>
      <c r="N149" s="223">
        <v>0</v>
      </c>
      <c r="O149" s="223">
        <f>ROUND(E149*N149,5)</f>
        <v>0</v>
      </c>
      <c r="P149" s="223">
        <v>0</v>
      </c>
      <c r="Q149" s="223">
        <f>ROUND(E149*P149,5)</f>
        <v>0</v>
      </c>
      <c r="R149" s="223"/>
      <c r="S149" s="223"/>
      <c r="T149" s="224">
        <v>2.9000000000000001E-2</v>
      </c>
      <c r="U149" s="223">
        <f>ROUND(E149*T149,2)</f>
        <v>1.41</v>
      </c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 t="s">
        <v>146</v>
      </c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>
      <c r="A150" s="214"/>
      <c r="B150" s="220"/>
      <c r="C150" s="265" t="s">
        <v>303</v>
      </c>
      <c r="D150" s="225"/>
      <c r="E150" s="230">
        <v>48.5</v>
      </c>
      <c r="F150" s="233"/>
      <c r="G150" s="233"/>
      <c r="H150" s="233"/>
      <c r="I150" s="233"/>
      <c r="J150" s="233"/>
      <c r="K150" s="233"/>
      <c r="L150" s="233"/>
      <c r="M150" s="233"/>
      <c r="N150" s="223"/>
      <c r="O150" s="223"/>
      <c r="P150" s="223"/>
      <c r="Q150" s="223"/>
      <c r="R150" s="223"/>
      <c r="S150" s="223"/>
      <c r="T150" s="224"/>
      <c r="U150" s="22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 t="s">
        <v>130</v>
      </c>
      <c r="AF150" s="213">
        <v>0</v>
      </c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2.5" outlineLevel="1">
      <c r="A151" s="214">
        <v>59</v>
      </c>
      <c r="B151" s="220" t="s">
        <v>306</v>
      </c>
      <c r="C151" s="264" t="s">
        <v>307</v>
      </c>
      <c r="D151" s="222" t="s">
        <v>139</v>
      </c>
      <c r="E151" s="229">
        <v>8</v>
      </c>
      <c r="F151" s="232"/>
      <c r="G151" s="233">
        <f>ROUND(E151*F151,2)</f>
        <v>0</v>
      </c>
      <c r="H151" s="232"/>
      <c r="I151" s="233">
        <f>ROUND(E151*H151,2)</f>
        <v>0</v>
      </c>
      <c r="J151" s="232"/>
      <c r="K151" s="233">
        <f>ROUND(E151*J151,2)</f>
        <v>0</v>
      </c>
      <c r="L151" s="233">
        <v>15</v>
      </c>
      <c r="M151" s="233">
        <f>G151*(1+L151/100)</f>
        <v>0</v>
      </c>
      <c r="N151" s="223">
        <v>1.2E-4</v>
      </c>
      <c r="O151" s="223">
        <f>ROUND(E151*N151,5)</f>
        <v>9.6000000000000002E-4</v>
      </c>
      <c r="P151" s="223">
        <v>0</v>
      </c>
      <c r="Q151" s="223">
        <f>ROUND(E151*P151,5)</f>
        <v>0</v>
      </c>
      <c r="R151" s="223"/>
      <c r="S151" s="223"/>
      <c r="T151" s="224">
        <v>0.18554999999999999</v>
      </c>
      <c r="U151" s="223">
        <f>ROUND(E151*T151,2)</f>
        <v>1.48</v>
      </c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 t="s">
        <v>146</v>
      </c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>
      <c r="A152" s="214"/>
      <c r="B152" s="220"/>
      <c r="C152" s="265" t="s">
        <v>308</v>
      </c>
      <c r="D152" s="225"/>
      <c r="E152" s="230">
        <v>8</v>
      </c>
      <c r="F152" s="233"/>
      <c r="G152" s="233"/>
      <c r="H152" s="233"/>
      <c r="I152" s="233"/>
      <c r="J152" s="233"/>
      <c r="K152" s="233"/>
      <c r="L152" s="233"/>
      <c r="M152" s="233"/>
      <c r="N152" s="223"/>
      <c r="O152" s="223"/>
      <c r="P152" s="223"/>
      <c r="Q152" s="223"/>
      <c r="R152" s="223"/>
      <c r="S152" s="223"/>
      <c r="T152" s="224"/>
      <c r="U152" s="22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 t="s">
        <v>130</v>
      </c>
      <c r="AF152" s="213">
        <v>0</v>
      </c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>
      <c r="A153" s="214">
        <v>60</v>
      </c>
      <c r="B153" s="220" t="s">
        <v>309</v>
      </c>
      <c r="C153" s="264" t="s">
        <v>310</v>
      </c>
      <c r="D153" s="222" t="s">
        <v>139</v>
      </c>
      <c r="E153" s="229">
        <v>3</v>
      </c>
      <c r="F153" s="232"/>
      <c r="G153" s="233">
        <f>ROUND(E153*F153,2)</f>
        <v>0</v>
      </c>
      <c r="H153" s="232"/>
      <c r="I153" s="233">
        <f>ROUND(E153*H153,2)</f>
        <v>0</v>
      </c>
      <c r="J153" s="232"/>
      <c r="K153" s="233">
        <f>ROUND(E153*J153,2)</f>
        <v>0</v>
      </c>
      <c r="L153" s="233">
        <v>15</v>
      </c>
      <c r="M153" s="233">
        <f>G153*(1+L153/100)</f>
        <v>0</v>
      </c>
      <c r="N153" s="223">
        <v>6.3000000000000003E-4</v>
      </c>
      <c r="O153" s="223">
        <f>ROUND(E153*N153,5)</f>
        <v>1.89E-3</v>
      </c>
      <c r="P153" s="223">
        <v>0</v>
      </c>
      <c r="Q153" s="223">
        <f>ROUND(E153*P153,5)</f>
        <v>0</v>
      </c>
      <c r="R153" s="223"/>
      <c r="S153" s="223"/>
      <c r="T153" s="224">
        <v>0.27200000000000002</v>
      </c>
      <c r="U153" s="223">
        <f>ROUND(E153*T153,2)</f>
        <v>0.82</v>
      </c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 t="s">
        <v>146</v>
      </c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>
      <c r="A154" s="214"/>
      <c r="B154" s="220"/>
      <c r="C154" s="265" t="s">
        <v>56</v>
      </c>
      <c r="D154" s="225"/>
      <c r="E154" s="230">
        <v>3</v>
      </c>
      <c r="F154" s="233"/>
      <c r="G154" s="233"/>
      <c r="H154" s="233"/>
      <c r="I154" s="233"/>
      <c r="J154" s="233"/>
      <c r="K154" s="233"/>
      <c r="L154" s="233"/>
      <c r="M154" s="233"/>
      <c r="N154" s="223"/>
      <c r="O154" s="223"/>
      <c r="P154" s="223"/>
      <c r="Q154" s="223"/>
      <c r="R154" s="223"/>
      <c r="S154" s="223"/>
      <c r="T154" s="224"/>
      <c r="U154" s="22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 t="s">
        <v>130</v>
      </c>
      <c r="AF154" s="213">
        <v>0</v>
      </c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>
      <c r="A155" s="214">
        <v>61</v>
      </c>
      <c r="B155" s="220" t="s">
        <v>311</v>
      </c>
      <c r="C155" s="264" t="s">
        <v>312</v>
      </c>
      <c r="D155" s="222" t="s">
        <v>313</v>
      </c>
      <c r="E155" s="229">
        <v>4</v>
      </c>
      <c r="F155" s="232"/>
      <c r="G155" s="233">
        <f>ROUND(E155*F155,2)</f>
        <v>0</v>
      </c>
      <c r="H155" s="232"/>
      <c r="I155" s="233">
        <f>ROUND(E155*H155,2)</f>
        <v>0</v>
      </c>
      <c r="J155" s="232"/>
      <c r="K155" s="233">
        <f>ROUND(E155*J155,2)</f>
        <v>0</v>
      </c>
      <c r="L155" s="233">
        <v>15</v>
      </c>
      <c r="M155" s="233">
        <f>G155*(1+L155/100)</f>
        <v>0</v>
      </c>
      <c r="N155" s="223">
        <v>1.48E-3</v>
      </c>
      <c r="O155" s="223">
        <f>ROUND(E155*N155,5)</f>
        <v>5.9199999999999999E-3</v>
      </c>
      <c r="P155" s="223">
        <v>0</v>
      </c>
      <c r="Q155" s="223">
        <f>ROUND(E155*P155,5)</f>
        <v>0</v>
      </c>
      <c r="R155" s="223"/>
      <c r="S155" s="223"/>
      <c r="T155" s="224">
        <v>0.54</v>
      </c>
      <c r="U155" s="223">
        <f>ROUND(E155*T155,2)</f>
        <v>2.16</v>
      </c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 t="s">
        <v>146</v>
      </c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>
      <c r="A156" s="214"/>
      <c r="B156" s="220"/>
      <c r="C156" s="265" t="s">
        <v>140</v>
      </c>
      <c r="D156" s="225"/>
      <c r="E156" s="230">
        <v>4</v>
      </c>
      <c r="F156" s="233"/>
      <c r="G156" s="233"/>
      <c r="H156" s="233"/>
      <c r="I156" s="233"/>
      <c r="J156" s="233"/>
      <c r="K156" s="233"/>
      <c r="L156" s="233"/>
      <c r="M156" s="233"/>
      <c r="N156" s="223"/>
      <c r="O156" s="223"/>
      <c r="P156" s="223"/>
      <c r="Q156" s="223"/>
      <c r="R156" s="223"/>
      <c r="S156" s="223"/>
      <c r="T156" s="224"/>
      <c r="U156" s="22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 t="s">
        <v>130</v>
      </c>
      <c r="AF156" s="213">
        <v>0</v>
      </c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>
      <c r="A157" s="214">
        <v>62</v>
      </c>
      <c r="B157" s="220" t="s">
        <v>314</v>
      </c>
      <c r="C157" s="264" t="s">
        <v>315</v>
      </c>
      <c r="D157" s="222" t="s">
        <v>139</v>
      </c>
      <c r="E157" s="229">
        <v>2</v>
      </c>
      <c r="F157" s="232"/>
      <c r="G157" s="233">
        <f>ROUND(E157*F157,2)</f>
        <v>0</v>
      </c>
      <c r="H157" s="232"/>
      <c r="I157" s="233">
        <f>ROUND(E157*H157,2)</f>
        <v>0</v>
      </c>
      <c r="J157" s="232"/>
      <c r="K157" s="233">
        <f>ROUND(E157*J157,2)</f>
        <v>0</v>
      </c>
      <c r="L157" s="233">
        <v>15</v>
      </c>
      <c r="M157" s="233">
        <f>G157*(1+L157/100)</f>
        <v>0</v>
      </c>
      <c r="N157" s="223">
        <v>1.07E-3</v>
      </c>
      <c r="O157" s="223">
        <f>ROUND(E157*N157,5)</f>
        <v>2.14E-3</v>
      </c>
      <c r="P157" s="223">
        <v>0</v>
      </c>
      <c r="Q157" s="223">
        <f>ROUND(E157*P157,5)</f>
        <v>0</v>
      </c>
      <c r="R157" s="223"/>
      <c r="S157" s="223"/>
      <c r="T157" s="224">
        <v>0</v>
      </c>
      <c r="U157" s="223">
        <f>ROUND(E157*T157,2)</f>
        <v>0</v>
      </c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 t="s">
        <v>271</v>
      </c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>
      <c r="A158" s="214"/>
      <c r="B158" s="220"/>
      <c r="C158" s="265" t="s">
        <v>316</v>
      </c>
      <c r="D158" s="225"/>
      <c r="E158" s="230">
        <v>2</v>
      </c>
      <c r="F158" s="233"/>
      <c r="G158" s="233"/>
      <c r="H158" s="233"/>
      <c r="I158" s="233"/>
      <c r="J158" s="233"/>
      <c r="K158" s="233"/>
      <c r="L158" s="233"/>
      <c r="M158" s="233"/>
      <c r="N158" s="223"/>
      <c r="O158" s="223"/>
      <c r="P158" s="223"/>
      <c r="Q158" s="223"/>
      <c r="R158" s="223"/>
      <c r="S158" s="223"/>
      <c r="T158" s="224"/>
      <c r="U158" s="22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 t="s">
        <v>130</v>
      </c>
      <c r="AF158" s="213">
        <v>0</v>
      </c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>
      <c r="A159" s="214">
        <v>63</v>
      </c>
      <c r="B159" s="220" t="s">
        <v>317</v>
      </c>
      <c r="C159" s="264" t="s">
        <v>318</v>
      </c>
      <c r="D159" s="222" t="s">
        <v>221</v>
      </c>
      <c r="E159" s="229">
        <v>48.5</v>
      </c>
      <c r="F159" s="232"/>
      <c r="G159" s="233">
        <f>ROUND(E159*F159,2)</f>
        <v>0</v>
      </c>
      <c r="H159" s="232"/>
      <c r="I159" s="233">
        <f>ROUND(E159*H159,2)</f>
        <v>0</v>
      </c>
      <c r="J159" s="232"/>
      <c r="K159" s="233">
        <f>ROUND(E159*J159,2)</f>
        <v>0</v>
      </c>
      <c r="L159" s="233">
        <v>15</v>
      </c>
      <c r="M159" s="233">
        <f>G159*(1+L159/100)</f>
        <v>0</v>
      </c>
      <c r="N159" s="223">
        <v>1.0000000000000001E-5</v>
      </c>
      <c r="O159" s="223">
        <f>ROUND(E159*N159,5)</f>
        <v>4.8999999999999998E-4</v>
      </c>
      <c r="P159" s="223">
        <v>0</v>
      </c>
      <c r="Q159" s="223">
        <f>ROUND(E159*P159,5)</f>
        <v>0</v>
      </c>
      <c r="R159" s="223"/>
      <c r="S159" s="223"/>
      <c r="T159" s="224">
        <v>6.2E-2</v>
      </c>
      <c r="U159" s="223">
        <f>ROUND(E159*T159,2)</f>
        <v>3.01</v>
      </c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 t="s">
        <v>146</v>
      </c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>
      <c r="A160" s="214"/>
      <c r="B160" s="220"/>
      <c r="C160" s="265" t="s">
        <v>303</v>
      </c>
      <c r="D160" s="225"/>
      <c r="E160" s="230">
        <v>48.5</v>
      </c>
      <c r="F160" s="233"/>
      <c r="G160" s="233"/>
      <c r="H160" s="233"/>
      <c r="I160" s="233"/>
      <c r="J160" s="233"/>
      <c r="K160" s="233"/>
      <c r="L160" s="233"/>
      <c r="M160" s="233"/>
      <c r="N160" s="223"/>
      <c r="O160" s="223"/>
      <c r="P160" s="223"/>
      <c r="Q160" s="223"/>
      <c r="R160" s="223"/>
      <c r="S160" s="223"/>
      <c r="T160" s="224"/>
      <c r="U160" s="22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 t="s">
        <v>130</v>
      </c>
      <c r="AF160" s="213">
        <v>0</v>
      </c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>
      <c r="A161" s="214">
        <v>64</v>
      </c>
      <c r="B161" s="220" t="s">
        <v>319</v>
      </c>
      <c r="C161" s="264" t="s">
        <v>320</v>
      </c>
      <c r="D161" s="222" t="s">
        <v>139</v>
      </c>
      <c r="E161" s="229">
        <v>1</v>
      </c>
      <c r="F161" s="232"/>
      <c r="G161" s="233">
        <f>ROUND(E161*F161,2)</f>
        <v>0</v>
      </c>
      <c r="H161" s="232"/>
      <c r="I161" s="233">
        <f>ROUND(E161*H161,2)</f>
        <v>0</v>
      </c>
      <c r="J161" s="232"/>
      <c r="K161" s="233">
        <f>ROUND(E161*J161,2)</f>
        <v>0</v>
      </c>
      <c r="L161" s="233">
        <v>15</v>
      </c>
      <c r="M161" s="233">
        <f>G161*(1+L161/100)</f>
        <v>0</v>
      </c>
      <c r="N161" s="223">
        <v>1.72E-3</v>
      </c>
      <c r="O161" s="223">
        <f>ROUND(E161*N161,5)</f>
        <v>1.72E-3</v>
      </c>
      <c r="P161" s="223">
        <v>0</v>
      </c>
      <c r="Q161" s="223">
        <f>ROUND(E161*P161,5)</f>
        <v>0</v>
      </c>
      <c r="R161" s="223"/>
      <c r="S161" s="223"/>
      <c r="T161" s="224">
        <v>0.47599999999999998</v>
      </c>
      <c r="U161" s="223">
        <f>ROUND(E161*T161,2)</f>
        <v>0.48</v>
      </c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 t="s">
        <v>146</v>
      </c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>
      <c r="A162" s="214"/>
      <c r="B162" s="220"/>
      <c r="C162" s="265" t="s">
        <v>198</v>
      </c>
      <c r="D162" s="225"/>
      <c r="E162" s="230">
        <v>1</v>
      </c>
      <c r="F162" s="233"/>
      <c r="G162" s="233"/>
      <c r="H162" s="233"/>
      <c r="I162" s="233"/>
      <c r="J162" s="233"/>
      <c r="K162" s="233"/>
      <c r="L162" s="233"/>
      <c r="M162" s="233"/>
      <c r="N162" s="223"/>
      <c r="O162" s="223"/>
      <c r="P162" s="223"/>
      <c r="Q162" s="223"/>
      <c r="R162" s="223"/>
      <c r="S162" s="223"/>
      <c r="T162" s="224"/>
      <c r="U162" s="22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 t="s">
        <v>130</v>
      </c>
      <c r="AF162" s="213">
        <v>0</v>
      </c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>
      <c r="A163" s="214">
        <v>65</v>
      </c>
      <c r="B163" s="220" t="s">
        <v>321</v>
      </c>
      <c r="C163" s="264" t="s">
        <v>322</v>
      </c>
      <c r="D163" s="222" t="s">
        <v>139</v>
      </c>
      <c r="E163" s="229">
        <v>2</v>
      </c>
      <c r="F163" s="232"/>
      <c r="G163" s="233">
        <f>ROUND(E163*F163,2)</f>
        <v>0</v>
      </c>
      <c r="H163" s="232"/>
      <c r="I163" s="233">
        <f>ROUND(E163*H163,2)</f>
        <v>0</v>
      </c>
      <c r="J163" s="232"/>
      <c r="K163" s="233">
        <f>ROUND(E163*J163,2)</f>
        <v>0</v>
      </c>
      <c r="L163" s="233">
        <v>15</v>
      </c>
      <c r="M163" s="233">
        <f>G163*(1+L163/100)</f>
        <v>0</v>
      </c>
      <c r="N163" s="223">
        <v>8.4999999999999995E-4</v>
      </c>
      <c r="O163" s="223">
        <f>ROUND(E163*N163,5)</f>
        <v>1.6999999999999999E-3</v>
      </c>
      <c r="P163" s="223">
        <v>0</v>
      </c>
      <c r="Q163" s="223">
        <f>ROUND(E163*P163,5)</f>
        <v>0</v>
      </c>
      <c r="R163" s="223"/>
      <c r="S163" s="223"/>
      <c r="T163" s="224">
        <v>0.44500000000000001</v>
      </c>
      <c r="U163" s="223">
        <f>ROUND(E163*T163,2)</f>
        <v>0.89</v>
      </c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 t="s">
        <v>146</v>
      </c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>
      <c r="A164" s="214"/>
      <c r="B164" s="220"/>
      <c r="C164" s="265" t="s">
        <v>208</v>
      </c>
      <c r="D164" s="225"/>
      <c r="E164" s="230">
        <v>2</v>
      </c>
      <c r="F164" s="233"/>
      <c r="G164" s="233"/>
      <c r="H164" s="233"/>
      <c r="I164" s="233"/>
      <c r="J164" s="233"/>
      <c r="K164" s="233"/>
      <c r="L164" s="233"/>
      <c r="M164" s="233"/>
      <c r="N164" s="223"/>
      <c r="O164" s="223"/>
      <c r="P164" s="223"/>
      <c r="Q164" s="223"/>
      <c r="R164" s="223"/>
      <c r="S164" s="223"/>
      <c r="T164" s="224"/>
      <c r="U164" s="22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 t="s">
        <v>130</v>
      </c>
      <c r="AF164" s="213">
        <v>0</v>
      </c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>
      <c r="A165" s="214">
        <v>66</v>
      </c>
      <c r="B165" s="220" t="s">
        <v>323</v>
      </c>
      <c r="C165" s="264" t="s">
        <v>324</v>
      </c>
      <c r="D165" s="222" t="s">
        <v>139</v>
      </c>
      <c r="E165" s="229">
        <v>1</v>
      </c>
      <c r="F165" s="232"/>
      <c r="G165" s="233">
        <f>ROUND(E165*F165,2)</f>
        <v>0</v>
      </c>
      <c r="H165" s="232"/>
      <c r="I165" s="233">
        <f>ROUND(E165*H165,2)</f>
        <v>0</v>
      </c>
      <c r="J165" s="232"/>
      <c r="K165" s="233">
        <f>ROUND(E165*J165,2)</f>
        <v>0</v>
      </c>
      <c r="L165" s="233">
        <v>15</v>
      </c>
      <c r="M165" s="233">
        <f>G165*(1+L165/100)</f>
        <v>0</v>
      </c>
      <c r="N165" s="223">
        <v>1.5200000000000001E-3</v>
      </c>
      <c r="O165" s="223">
        <f>ROUND(E165*N165,5)</f>
        <v>1.5200000000000001E-3</v>
      </c>
      <c r="P165" s="223">
        <v>0</v>
      </c>
      <c r="Q165" s="223">
        <f>ROUND(E165*P165,5)</f>
        <v>0</v>
      </c>
      <c r="R165" s="223"/>
      <c r="S165" s="223"/>
      <c r="T165" s="224">
        <v>0.58699999999999997</v>
      </c>
      <c r="U165" s="223">
        <f>ROUND(E165*T165,2)</f>
        <v>0.59</v>
      </c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 t="s">
        <v>146</v>
      </c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>
      <c r="A166" s="214"/>
      <c r="B166" s="220"/>
      <c r="C166" s="265" t="s">
        <v>198</v>
      </c>
      <c r="D166" s="225"/>
      <c r="E166" s="230">
        <v>1</v>
      </c>
      <c r="F166" s="233"/>
      <c r="G166" s="233"/>
      <c r="H166" s="233"/>
      <c r="I166" s="233"/>
      <c r="J166" s="233"/>
      <c r="K166" s="233"/>
      <c r="L166" s="233"/>
      <c r="M166" s="233"/>
      <c r="N166" s="223"/>
      <c r="O166" s="223"/>
      <c r="P166" s="223"/>
      <c r="Q166" s="223"/>
      <c r="R166" s="223"/>
      <c r="S166" s="223"/>
      <c r="T166" s="224"/>
      <c r="U166" s="22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 t="s">
        <v>130</v>
      </c>
      <c r="AF166" s="213">
        <v>0</v>
      </c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>
      <c r="A167" s="214">
        <v>67</v>
      </c>
      <c r="B167" s="220" t="s">
        <v>325</v>
      </c>
      <c r="C167" s="264" t="s">
        <v>326</v>
      </c>
      <c r="D167" s="222" t="s">
        <v>327</v>
      </c>
      <c r="E167" s="229">
        <v>9</v>
      </c>
      <c r="F167" s="232"/>
      <c r="G167" s="233">
        <f>ROUND(E167*F167,2)</f>
        <v>0</v>
      </c>
      <c r="H167" s="232"/>
      <c r="I167" s="233">
        <f>ROUND(E167*H167,2)</f>
        <v>0</v>
      </c>
      <c r="J167" s="232"/>
      <c r="K167" s="233">
        <f>ROUND(E167*J167,2)</f>
        <v>0</v>
      </c>
      <c r="L167" s="233">
        <v>15</v>
      </c>
      <c r="M167" s="233">
        <f>G167*(1+L167/100)</f>
        <v>0</v>
      </c>
      <c r="N167" s="223">
        <v>2.4000000000000001E-4</v>
      </c>
      <c r="O167" s="223">
        <f>ROUND(E167*N167,5)</f>
        <v>2.16E-3</v>
      </c>
      <c r="P167" s="223">
        <v>0</v>
      </c>
      <c r="Q167" s="223">
        <f>ROUND(E167*P167,5)</f>
        <v>0</v>
      </c>
      <c r="R167" s="223"/>
      <c r="S167" s="223"/>
      <c r="T167" s="224">
        <v>0.124</v>
      </c>
      <c r="U167" s="223">
        <f>ROUND(E167*T167,2)</f>
        <v>1.1200000000000001</v>
      </c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 t="s">
        <v>146</v>
      </c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>
      <c r="A168" s="214"/>
      <c r="B168" s="220"/>
      <c r="C168" s="265" t="s">
        <v>283</v>
      </c>
      <c r="D168" s="225"/>
      <c r="E168" s="230">
        <v>9</v>
      </c>
      <c r="F168" s="233"/>
      <c r="G168" s="233"/>
      <c r="H168" s="233"/>
      <c r="I168" s="233"/>
      <c r="J168" s="233"/>
      <c r="K168" s="233"/>
      <c r="L168" s="233"/>
      <c r="M168" s="233"/>
      <c r="N168" s="223"/>
      <c r="O168" s="223"/>
      <c r="P168" s="223"/>
      <c r="Q168" s="223"/>
      <c r="R168" s="223"/>
      <c r="S168" s="223"/>
      <c r="T168" s="224"/>
      <c r="U168" s="22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 t="s">
        <v>130</v>
      </c>
      <c r="AF168" s="213">
        <v>0</v>
      </c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>
      <c r="A169" s="214">
        <v>68</v>
      </c>
      <c r="B169" s="220" t="s">
        <v>328</v>
      </c>
      <c r="C169" s="264" t="s">
        <v>329</v>
      </c>
      <c r="D169" s="222" t="s">
        <v>139</v>
      </c>
      <c r="E169" s="229">
        <v>1</v>
      </c>
      <c r="F169" s="232"/>
      <c r="G169" s="233">
        <f>ROUND(E169*F169,2)</f>
        <v>0</v>
      </c>
      <c r="H169" s="232"/>
      <c r="I169" s="233">
        <f>ROUND(E169*H169,2)</f>
        <v>0</v>
      </c>
      <c r="J169" s="232"/>
      <c r="K169" s="233">
        <f>ROUND(E169*J169,2)</f>
        <v>0</v>
      </c>
      <c r="L169" s="233">
        <v>15</v>
      </c>
      <c r="M169" s="233">
        <f>G169*(1+L169/100)</f>
        <v>0</v>
      </c>
      <c r="N169" s="223">
        <v>2.0000000000000001E-4</v>
      </c>
      <c r="O169" s="223">
        <f>ROUND(E169*N169,5)</f>
        <v>2.0000000000000001E-4</v>
      </c>
      <c r="P169" s="223">
        <v>0</v>
      </c>
      <c r="Q169" s="223">
        <f>ROUND(E169*P169,5)</f>
        <v>0</v>
      </c>
      <c r="R169" s="223"/>
      <c r="S169" s="223"/>
      <c r="T169" s="224">
        <v>0</v>
      </c>
      <c r="U169" s="223">
        <f>ROUND(E169*T169,2)</f>
        <v>0</v>
      </c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 t="s">
        <v>271</v>
      </c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>
      <c r="A170" s="214"/>
      <c r="B170" s="220"/>
      <c r="C170" s="265" t="s">
        <v>198</v>
      </c>
      <c r="D170" s="225"/>
      <c r="E170" s="230">
        <v>1</v>
      </c>
      <c r="F170" s="233"/>
      <c r="G170" s="233"/>
      <c r="H170" s="233"/>
      <c r="I170" s="233"/>
      <c r="J170" s="233"/>
      <c r="K170" s="233"/>
      <c r="L170" s="233"/>
      <c r="M170" s="233"/>
      <c r="N170" s="223"/>
      <c r="O170" s="223"/>
      <c r="P170" s="223"/>
      <c r="Q170" s="223"/>
      <c r="R170" s="223"/>
      <c r="S170" s="223"/>
      <c r="T170" s="224"/>
      <c r="U170" s="22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 t="s">
        <v>130</v>
      </c>
      <c r="AF170" s="213">
        <v>0</v>
      </c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>
      <c r="A171" s="214">
        <v>69</v>
      </c>
      <c r="B171" s="220" t="s">
        <v>330</v>
      </c>
      <c r="C171" s="264" t="s">
        <v>331</v>
      </c>
      <c r="D171" s="222" t="s">
        <v>0</v>
      </c>
      <c r="E171" s="229">
        <v>338.9</v>
      </c>
      <c r="F171" s="232"/>
      <c r="G171" s="233">
        <f>ROUND(E171*F171,2)</f>
        <v>0</v>
      </c>
      <c r="H171" s="232"/>
      <c r="I171" s="233">
        <f>ROUND(E171*H171,2)</f>
        <v>0</v>
      </c>
      <c r="J171" s="232"/>
      <c r="K171" s="233">
        <f>ROUND(E171*J171,2)</f>
        <v>0</v>
      </c>
      <c r="L171" s="233">
        <v>15</v>
      </c>
      <c r="M171" s="233">
        <f>G171*(1+L171/100)</f>
        <v>0</v>
      </c>
      <c r="N171" s="223">
        <v>0</v>
      </c>
      <c r="O171" s="223">
        <f>ROUND(E171*N171,5)</f>
        <v>0</v>
      </c>
      <c r="P171" s="223">
        <v>0</v>
      </c>
      <c r="Q171" s="223">
        <f>ROUND(E171*P171,5)</f>
        <v>0</v>
      </c>
      <c r="R171" s="223"/>
      <c r="S171" s="223"/>
      <c r="T171" s="224">
        <v>0</v>
      </c>
      <c r="U171" s="223">
        <f>ROUND(E171*T171,2)</f>
        <v>0</v>
      </c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 t="s">
        <v>146</v>
      </c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>
      <c r="A172" s="214"/>
      <c r="B172" s="220"/>
      <c r="C172" s="265" t="s">
        <v>332</v>
      </c>
      <c r="D172" s="225"/>
      <c r="E172" s="230">
        <v>338.9</v>
      </c>
      <c r="F172" s="233"/>
      <c r="G172" s="233"/>
      <c r="H172" s="233"/>
      <c r="I172" s="233"/>
      <c r="J172" s="233"/>
      <c r="K172" s="233"/>
      <c r="L172" s="233"/>
      <c r="M172" s="233"/>
      <c r="N172" s="223"/>
      <c r="O172" s="223"/>
      <c r="P172" s="223"/>
      <c r="Q172" s="223"/>
      <c r="R172" s="223"/>
      <c r="S172" s="223"/>
      <c r="T172" s="224"/>
      <c r="U172" s="22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 t="s">
        <v>130</v>
      </c>
      <c r="AF172" s="213">
        <v>0</v>
      </c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5" t="s">
        <v>123</v>
      </c>
      <c r="B173" s="221" t="s">
        <v>76</v>
      </c>
      <c r="C173" s="266" t="s">
        <v>77</v>
      </c>
      <c r="D173" s="226"/>
      <c r="E173" s="231"/>
      <c r="F173" s="234"/>
      <c r="G173" s="234">
        <f>SUMIF(AE174:AE189,"&lt;&gt;NOR",G174:G189)</f>
        <v>0</v>
      </c>
      <c r="H173" s="234"/>
      <c r="I173" s="234">
        <f>SUM(I174:I189)</f>
        <v>0</v>
      </c>
      <c r="J173" s="234"/>
      <c r="K173" s="234">
        <f>SUM(K174:K189)</f>
        <v>0</v>
      </c>
      <c r="L173" s="234"/>
      <c r="M173" s="234">
        <f>SUM(M174:M189)</f>
        <v>0</v>
      </c>
      <c r="N173" s="227"/>
      <c r="O173" s="227">
        <f>SUM(O174:O189)</f>
        <v>5.0130000000000008E-2</v>
      </c>
      <c r="P173" s="227"/>
      <c r="Q173" s="227">
        <f>SUM(Q174:Q189)</f>
        <v>2.921E-2</v>
      </c>
      <c r="R173" s="227"/>
      <c r="S173" s="227"/>
      <c r="T173" s="228"/>
      <c r="U173" s="227">
        <f>SUM(U174:U189)</f>
        <v>13.899999999999999</v>
      </c>
      <c r="AE173" t="s">
        <v>124</v>
      </c>
    </row>
    <row r="174" spans="1:60" outlineLevel="1">
      <c r="A174" s="214">
        <v>70</v>
      </c>
      <c r="B174" s="220" t="s">
        <v>333</v>
      </c>
      <c r="C174" s="264" t="s">
        <v>334</v>
      </c>
      <c r="D174" s="222" t="s">
        <v>221</v>
      </c>
      <c r="E174" s="229">
        <v>11.5</v>
      </c>
      <c r="F174" s="232"/>
      <c r="G174" s="233">
        <f>ROUND(E174*F174,2)</f>
        <v>0</v>
      </c>
      <c r="H174" s="232"/>
      <c r="I174" s="233">
        <f>ROUND(E174*H174,2)</f>
        <v>0</v>
      </c>
      <c r="J174" s="232"/>
      <c r="K174" s="233">
        <f>ROUND(E174*J174,2)</f>
        <v>0</v>
      </c>
      <c r="L174" s="233">
        <v>15</v>
      </c>
      <c r="M174" s="233">
        <f>G174*(1+L174/100)</f>
        <v>0</v>
      </c>
      <c r="N174" s="223">
        <v>2.5000000000000001E-4</v>
      </c>
      <c r="O174" s="223">
        <f>ROUND(E174*N174,5)</f>
        <v>2.8800000000000002E-3</v>
      </c>
      <c r="P174" s="223">
        <v>2.5400000000000002E-3</v>
      </c>
      <c r="Q174" s="223">
        <f>ROUND(E174*P174,5)</f>
        <v>2.921E-2</v>
      </c>
      <c r="R174" s="223"/>
      <c r="S174" s="223"/>
      <c r="T174" s="224">
        <v>0.03</v>
      </c>
      <c r="U174" s="223">
        <f>ROUND(E174*T174,2)</f>
        <v>0.35</v>
      </c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 t="s">
        <v>146</v>
      </c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>
      <c r="A175" s="214"/>
      <c r="B175" s="220"/>
      <c r="C175" s="265" t="s">
        <v>335</v>
      </c>
      <c r="D175" s="225"/>
      <c r="E175" s="230">
        <v>11.5</v>
      </c>
      <c r="F175" s="233"/>
      <c r="G175" s="233"/>
      <c r="H175" s="233"/>
      <c r="I175" s="233"/>
      <c r="J175" s="233"/>
      <c r="K175" s="233"/>
      <c r="L175" s="233"/>
      <c r="M175" s="233"/>
      <c r="N175" s="223"/>
      <c r="O175" s="223"/>
      <c r="P175" s="223"/>
      <c r="Q175" s="223"/>
      <c r="R175" s="223"/>
      <c r="S175" s="223"/>
      <c r="T175" s="224"/>
      <c r="U175" s="22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 t="s">
        <v>130</v>
      </c>
      <c r="AF175" s="213">
        <v>0</v>
      </c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>
      <c r="A176" s="214">
        <v>71</v>
      </c>
      <c r="B176" s="220" t="s">
        <v>336</v>
      </c>
      <c r="C176" s="264" t="s">
        <v>337</v>
      </c>
      <c r="D176" s="222" t="s">
        <v>139</v>
      </c>
      <c r="E176" s="229">
        <v>2</v>
      </c>
      <c r="F176" s="232"/>
      <c r="G176" s="233">
        <f>ROUND(E176*F176,2)</f>
        <v>0</v>
      </c>
      <c r="H176" s="232"/>
      <c r="I176" s="233">
        <f>ROUND(E176*H176,2)</f>
        <v>0</v>
      </c>
      <c r="J176" s="232"/>
      <c r="K176" s="233">
        <f>ROUND(E176*J176,2)</f>
        <v>0</v>
      </c>
      <c r="L176" s="233">
        <v>15</v>
      </c>
      <c r="M176" s="233">
        <f>G176*(1+L176/100)</f>
        <v>0</v>
      </c>
      <c r="N176" s="223">
        <v>2.8600000000000001E-3</v>
      </c>
      <c r="O176" s="223">
        <f>ROUND(E176*N176,5)</f>
        <v>5.7200000000000003E-3</v>
      </c>
      <c r="P176" s="223">
        <v>0</v>
      </c>
      <c r="Q176" s="223">
        <f>ROUND(E176*P176,5)</f>
        <v>0</v>
      </c>
      <c r="R176" s="223"/>
      <c r="S176" s="223"/>
      <c r="T176" s="224">
        <v>1.6904999999999999</v>
      </c>
      <c r="U176" s="223">
        <f>ROUND(E176*T176,2)</f>
        <v>3.38</v>
      </c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 t="s">
        <v>128</v>
      </c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>
      <c r="A177" s="214"/>
      <c r="B177" s="220"/>
      <c r="C177" s="265" t="s">
        <v>208</v>
      </c>
      <c r="D177" s="225"/>
      <c r="E177" s="230">
        <v>2</v>
      </c>
      <c r="F177" s="233"/>
      <c r="G177" s="233"/>
      <c r="H177" s="233"/>
      <c r="I177" s="233"/>
      <c r="J177" s="233"/>
      <c r="K177" s="233"/>
      <c r="L177" s="233"/>
      <c r="M177" s="233"/>
      <c r="N177" s="223"/>
      <c r="O177" s="223"/>
      <c r="P177" s="223"/>
      <c r="Q177" s="223"/>
      <c r="R177" s="223"/>
      <c r="S177" s="223"/>
      <c r="T177" s="224"/>
      <c r="U177" s="22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 t="s">
        <v>130</v>
      </c>
      <c r="AF177" s="213">
        <v>0</v>
      </c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>
      <c r="A178" s="214">
        <v>72</v>
      </c>
      <c r="B178" s="220" t="s">
        <v>338</v>
      </c>
      <c r="C178" s="264" t="s">
        <v>339</v>
      </c>
      <c r="D178" s="222" t="s">
        <v>327</v>
      </c>
      <c r="E178" s="229">
        <v>1</v>
      </c>
      <c r="F178" s="232"/>
      <c r="G178" s="233">
        <f>ROUND(E178*F178,2)</f>
        <v>0</v>
      </c>
      <c r="H178" s="232"/>
      <c r="I178" s="233">
        <f>ROUND(E178*H178,2)</f>
        <v>0</v>
      </c>
      <c r="J178" s="232"/>
      <c r="K178" s="233">
        <f>ROUND(E178*J178,2)</f>
        <v>0</v>
      </c>
      <c r="L178" s="233">
        <v>15</v>
      </c>
      <c r="M178" s="233">
        <f>G178*(1+L178/100)</f>
        <v>0</v>
      </c>
      <c r="N178" s="223">
        <v>3.2499999999999999E-3</v>
      </c>
      <c r="O178" s="223">
        <f>ROUND(E178*N178,5)</f>
        <v>3.2499999999999999E-3</v>
      </c>
      <c r="P178" s="223">
        <v>0</v>
      </c>
      <c r="Q178" s="223">
        <f>ROUND(E178*P178,5)</f>
        <v>0</v>
      </c>
      <c r="R178" s="223"/>
      <c r="S178" s="223"/>
      <c r="T178" s="224">
        <v>1.78</v>
      </c>
      <c r="U178" s="223">
        <f>ROUND(E178*T178,2)</f>
        <v>1.78</v>
      </c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 t="s">
        <v>146</v>
      </c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>
      <c r="A179" s="214"/>
      <c r="B179" s="220"/>
      <c r="C179" s="265" t="s">
        <v>198</v>
      </c>
      <c r="D179" s="225"/>
      <c r="E179" s="230">
        <v>1</v>
      </c>
      <c r="F179" s="233"/>
      <c r="G179" s="233"/>
      <c r="H179" s="233"/>
      <c r="I179" s="233"/>
      <c r="J179" s="233"/>
      <c r="K179" s="233"/>
      <c r="L179" s="233"/>
      <c r="M179" s="233"/>
      <c r="N179" s="223"/>
      <c r="O179" s="223"/>
      <c r="P179" s="223"/>
      <c r="Q179" s="223"/>
      <c r="R179" s="223"/>
      <c r="S179" s="223"/>
      <c r="T179" s="224"/>
      <c r="U179" s="22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 t="s">
        <v>130</v>
      </c>
      <c r="AF179" s="213">
        <v>0</v>
      </c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>
      <c r="A180" s="214">
        <v>73</v>
      </c>
      <c r="B180" s="220" t="s">
        <v>340</v>
      </c>
      <c r="C180" s="264" t="s">
        <v>341</v>
      </c>
      <c r="D180" s="222" t="s">
        <v>221</v>
      </c>
      <c r="E180" s="229">
        <v>14.7</v>
      </c>
      <c r="F180" s="232"/>
      <c r="G180" s="233">
        <f>ROUND(E180*F180,2)</f>
        <v>0</v>
      </c>
      <c r="H180" s="232"/>
      <c r="I180" s="233">
        <f>ROUND(E180*H180,2)</f>
        <v>0</v>
      </c>
      <c r="J180" s="232"/>
      <c r="K180" s="233">
        <f>ROUND(E180*J180,2)</f>
        <v>0</v>
      </c>
      <c r="L180" s="233">
        <v>15</v>
      </c>
      <c r="M180" s="233">
        <f>G180*(1+L180/100)</f>
        <v>0</v>
      </c>
      <c r="N180" s="223">
        <v>1.66E-3</v>
      </c>
      <c r="O180" s="223">
        <f>ROUND(E180*N180,5)</f>
        <v>2.4400000000000002E-2</v>
      </c>
      <c r="P180" s="223">
        <v>0</v>
      </c>
      <c r="Q180" s="223">
        <f>ROUND(E180*P180,5)</f>
        <v>0</v>
      </c>
      <c r="R180" s="223"/>
      <c r="S180" s="223"/>
      <c r="T180" s="224">
        <v>0.35470000000000002</v>
      </c>
      <c r="U180" s="223">
        <f>ROUND(E180*T180,2)</f>
        <v>5.21</v>
      </c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 t="s">
        <v>146</v>
      </c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>
      <c r="A181" s="214"/>
      <c r="B181" s="220"/>
      <c r="C181" s="265" t="s">
        <v>342</v>
      </c>
      <c r="D181" s="225"/>
      <c r="E181" s="230">
        <v>14.7</v>
      </c>
      <c r="F181" s="233"/>
      <c r="G181" s="233"/>
      <c r="H181" s="233"/>
      <c r="I181" s="233"/>
      <c r="J181" s="233"/>
      <c r="K181" s="233"/>
      <c r="L181" s="233"/>
      <c r="M181" s="233"/>
      <c r="N181" s="223"/>
      <c r="O181" s="223"/>
      <c r="P181" s="223"/>
      <c r="Q181" s="223"/>
      <c r="R181" s="223"/>
      <c r="S181" s="223"/>
      <c r="T181" s="224"/>
      <c r="U181" s="22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 t="s">
        <v>130</v>
      </c>
      <c r="AF181" s="213">
        <v>0</v>
      </c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>
      <c r="A182" s="214">
        <v>74</v>
      </c>
      <c r="B182" s="220" t="s">
        <v>343</v>
      </c>
      <c r="C182" s="264" t="s">
        <v>344</v>
      </c>
      <c r="D182" s="222" t="s">
        <v>221</v>
      </c>
      <c r="E182" s="229">
        <v>4.5</v>
      </c>
      <c r="F182" s="232"/>
      <c r="G182" s="233">
        <f>ROUND(E182*F182,2)</f>
        <v>0</v>
      </c>
      <c r="H182" s="232"/>
      <c r="I182" s="233">
        <f>ROUND(E182*H182,2)</f>
        <v>0</v>
      </c>
      <c r="J182" s="232"/>
      <c r="K182" s="233">
        <f>ROUND(E182*J182,2)</f>
        <v>0</v>
      </c>
      <c r="L182" s="233">
        <v>15</v>
      </c>
      <c r="M182" s="233">
        <f>G182*(1+L182/100)</f>
        <v>0</v>
      </c>
      <c r="N182" s="223">
        <v>7.9000000000000001E-4</v>
      </c>
      <c r="O182" s="223">
        <f>ROUND(E182*N182,5)</f>
        <v>3.5599999999999998E-3</v>
      </c>
      <c r="P182" s="223">
        <v>0</v>
      </c>
      <c r="Q182" s="223">
        <f>ROUND(E182*P182,5)</f>
        <v>0</v>
      </c>
      <c r="R182" s="223"/>
      <c r="S182" s="223"/>
      <c r="T182" s="224">
        <v>0.30869000000000002</v>
      </c>
      <c r="U182" s="223">
        <f>ROUND(E182*T182,2)</f>
        <v>1.39</v>
      </c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 t="s">
        <v>146</v>
      </c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>
      <c r="A183" s="214"/>
      <c r="B183" s="220"/>
      <c r="C183" s="265" t="s">
        <v>345</v>
      </c>
      <c r="D183" s="225"/>
      <c r="E183" s="230">
        <v>4.5</v>
      </c>
      <c r="F183" s="233"/>
      <c r="G183" s="233"/>
      <c r="H183" s="233"/>
      <c r="I183" s="233"/>
      <c r="J183" s="233"/>
      <c r="K183" s="233"/>
      <c r="L183" s="233"/>
      <c r="M183" s="233"/>
      <c r="N183" s="223"/>
      <c r="O183" s="223"/>
      <c r="P183" s="223"/>
      <c r="Q183" s="223"/>
      <c r="R183" s="223"/>
      <c r="S183" s="223"/>
      <c r="T183" s="224"/>
      <c r="U183" s="22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 t="s">
        <v>130</v>
      </c>
      <c r="AF183" s="213">
        <v>0</v>
      </c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>
      <c r="A184" s="214">
        <v>75</v>
      </c>
      <c r="B184" s="220" t="s">
        <v>346</v>
      </c>
      <c r="C184" s="264" t="s">
        <v>347</v>
      </c>
      <c r="D184" s="222" t="s">
        <v>139</v>
      </c>
      <c r="E184" s="229">
        <v>1</v>
      </c>
      <c r="F184" s="232"/>
      <c r="G184" s="233">
        <f>ROUND(E184*F184,2)</f>
        <v>0</v>
      </c>
      <c r="H184" s="232"/>
      <c r="I184" s="233">
        <f>ROUND(E184*H184,2)</f>
        <v>0</v>
      </c>
      <c r="J184" s="232"/>
      <c r="K184" s="233">
        <f>ROUND(E184*J184,2)</f>
        <v>0</v>
      </c>
      <c r="L184" s="233">
        <v>15</v>
      </c>
      <c r="M184" s="233">
        <f>G184*(1+L184/100)</f>
        <v>0</v>
      </c>
      <c r="N184" s="223">
        <v>1.82E-3</v>
      </c>
      <c r="O184" s="223">
        <f>ROUND(E184*N184,5)</f>
        <v>1.82E-3</v>
      </c>
      <c r="P184" s="223">
        <v>0</v>
      </c>
      <c r="Q184" s="223">
        <f>ROUND(E184*P184,5)</f>
        <v>0</v>
      </c>
      <c r="R184" s="223"/>
      <c r="S184" s="223"/>
      <c r="T184" s="224">
        <v>1.262</v>
      </c>
      <c r="U184" s="223">
        <f>ROUND(E184*T184,2)</f>
        <v>1.26</v>
      </c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 t="s">
        <v>146</v>
      </c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>
      <c r="A185" s="214"/>
      <c r="B185" s="220"/>
      <c r="C185" s="265" t="s">
        <v>198</v>
      </c>
      <c r="D185" s="225"/>
      <c r="E185" s="230">
        <v>1</v>
      </c>
      <c r="F185" s="233"/>
      <c r="G185" s="233"/>
      <c r="H185" s="233"/>
      <c r="I185" s="233"/>
      <c r="J185" s="233"/>
      <c r="K185" s="233"/>
      <c r="L185" s="233"/>
      <c r="M185" s="233"/>
      <c r="N185" s="223"/>
      <c r="O185" s="223"/>
      <c r="P185" s="223"/>
      <c r="Q185" s="223"/>
      <c r="R185" s="223"/>
      <c r="S185" s="223"/>
      <c r="T185" s="224"/>
      <c r="U185" s="22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 t="s">
        <v>130</v>
      </c>
      <c r="AF185" s="213">
        <v>0</v>
      </c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>
      <c r="A186" s="214">
        <v>76</v>
      </c>
      <c r="B186" s="220" t="s">
        <v>348</v>
      </c>
      <c r="C186" s="264" t="s">
        <v>349</v>
      </c>
      <c r="D186" s="222" t="s">
        <v>139</v>
      </c>
      <c r="E186" s="229">
        <v>1</v>
      </c>
      <c r="F186" s="232"/>
      <c r="G186" s="233">
        <f>ROUND(E186*F186,2)</f>
        <v>0</v>
      </c>
      <c r="H186" s="232"/>
      <c r="I186" s="233">
        <f>ROUND(E186*H186,2)</f>
        <v>0</v>
      </c>
      <c r="J186" s="232"/>
      <c r="K186" s="233">
        <f>ROUND(E186*J186,2)</f>
        <v>0</v>
      </c>
      <c r="L186" s="233">
        <v>15</v>
      </c>
      <c r="M186" s="233">
        <f>G186*(1+L186/100)</f>
        <v>0</v>
      </c>
      <c r="N186" s="223">
        <v>8.5000000000000006E-3</v>
      </c>
      <c r="O186" s="223">
        <f>ROUND(E186*N186,5)</f>
        <v>8.5000000000000006E-3</v>
      </c>
      <c r="P186" s="223">
        <v>0</v>
      </c>
      <c r="Q186" s="223">
        <f>ROUND(E186*P186,5)</f>
        <v>0</v>
      </c>
      <c r="R186" s="223"/>
      <c r="S186" s="223"/>
      <c r="T186" s="224">
        <v>0</v>
      </c>
      <c r="U186" s="223">
        <f>ROUND(E186*T186,2)</f>
        <v>0</v>
      </c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 t="s">
        <v>271</v>
      </c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>
      <c r="A187" s="214"/>
      <c r="B187" s="220"/>
      <c r="C187" s="265" t="s">
        <v>198</v>
      </c>
      <c r="D187" s="225"/>
      <c r="E187" s="230">
        <v>1</v>
      </c>
      <c r="F187" s="233"/>
      <c r="G187" s="233"/>
      <c r="H187" s="233"/>
      <c r="I187" s="233"/>
      <c r="J187" s="233"/>
      <c r="K187" s="233"/>
      <c r="L187" s="233"/>
      <c r="M187" s="233"/>
      <c r="N187" s="223"/>
      <c r="O187" s="223"/>
      <c r="P187" s="223"/>
      <c r="Q187" s="223"/>
      <c r="R187" s="223"/>
      <c r="S187" s="223"/>
      <c r="T187" s="224"/>
      <c r="U187" s="22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 t="s">
        <v>130</v>
      </c>
      <c r="AF187" s="213">
        <v>0</v>
      </c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>
      <c r="A188" s="214">
        <v>77</v>
      </c>
      <c r="B188" s="220" t="s">
        <v>350</v>
      </c>
      <c r="C188" s="264" t="s">
        <v>351</v>
      </c>
      <c r="D188" s="222" t="s">
        <v>236</v>
      </c>
      <c r="E188" s="229">
        <v>0.4</v>
      </c>
      <c r="F188" s="232"/>
      <c r="G188" s="233">
        <f>ROUND(E188*F188,2)</f>
        <v>0</v>
      </c>
      <c r="H188" s="232"/>
      <c r="I188" s="233">
        <f>ROUND(E188*H188,2)</f>
        <v>0</v>
      </c>
      <c r="J188" s="232"/>
      <c r="K188" s="233">
        <f>ROUND(E188*J188,2)</f>
        <v>0</v>
      </c>
      <c r="L188" s="233">
        <v>15</v>
      </c>
      <c r="M188" s="233">
        <f>G188*(1+L188/100)</f>
        <v>0</v>
      </c>
      <c r="N188" s="223">
        <v>0</v>
      </c>
      <c r="O188" s="223">
        <f>ROUND(E188*N188,5)</f>
        <v>0</v>
      </c>
      <c r="P188" s="223">
        <v>0</v>
      </c>
      <c r="Q188" s="223">
        <f>ROUND(E188*P188,5)</f>
        <v>0</v>
      </c>
      <c r="R188" s="223"/>
      <c r="S188" s="223"/>
      <c r="T188" s="224">
        <v>1.333</v>
      </c>
      <c r="U188" s="223">
        <f>ROUND(E188*T188,2)</f>
        <v>0.53</v>
      </c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 t="s">
        <v>146</v>
      </c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>
      <c r="A189" s="214"/>
      <c r="B189" s="220"/>
      <c r="C189" s="265" t="s">
        <v>352</v>
      </c>
      <c r="D189" s="225"/>
      <c r="E189" s="230">
        <v>0.4</v>
      </c>
      <c r="F189" s="233"/>
      <c r="G189" s="233"/>
      <c r="H189" s="233"/>
      <c r="I189" s="233"/>
      <c r="J189" s="233"/>
      <c r="K189" s="233"/>
      <c r="L189" s="233"/>
      <c r="M189" s="233"/>
      <c r="N189" s="223"/>
      <c r="O189" s="223"/>
      <c r="P189" s="223"/>
      <c r="Q189" s="223"/>
      <c r="R189" s="223"/>
      <c r="S189" s="223"/>
      <c r="T189" s="224"/>
      <c r="U189" s="22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 t="s">
        <v>130</v>
      </c>
      <c r="AF189" s="213">
        <v>0</v>
      </c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>
      <c r="A190" s="215" t="s">
        <v>123</v>
      </c>
      <c r="B190" s="221" t="s">
        <v>78</v>
      </c>
      <c r="C190" s="266" t="s">
        <v>79</v>
      </c>
      <c r="D190" s="226"/>
      <c r="E190" s="231"/>
      <c r="F190" s="234"/>
      <c r="G190" s="234">
        <f>SUMIF(AE191:AE220,"&lt;&gt;NOR",G191:G220)</f>
        <v>0</v>
      </c>
      <c r="H190" s="234"/>
      <c r="I190" s="234">
        <f>SUM(I191:I220)</f>
        <v>0</v>
      </c>
      <c r="J190" s="234"/>
      <c r="K190" s="234">
        <f>SUM(K191:K220)</f>
        <v>0</v>
      </c>
      <c r="L190" s="234"/>
      <c r="M190" s="234">
        <f>SUM(M191:M220)</f>
        <v>0</v>
      </c>
      <c r="N190" s="227"/>
      <c r="O190" s="227">
        <f>SUM(O191:O220)</f>
        <v>6.1619999999999994E-2</v>
      </c>
      <c r="P190" s="227"/>
      <c r="Q190" s="227">
        <f>SUM(Q191:Q220)</f>
        <v>0.58666000000000007</v>
      </c>
      <c r="R190" s="227"/>
      <c r="S190" s="227"/>
      <c r="T190" s="228"/>
      <c r="U190" s="227">
        <f>SUM(U191:U220)</f>
        <v>20.250000000000004</v>
      </c>
      <c r="AE190" t="s">
        <v>124</v>
      </c>
    </row>
    <row r="191" spans="1:60" outlineLevel="1">
      <c r="A191" s="214">
        <v>78</v>
      </c>
      <c r="B191" s="220" t="s">
        <v>353</v>
      </c>
      <c r="C191" s="264" t="s">
        <v>354</v>
      </c>
      <c r="D191" s="222" t="s">
        <v>139</v>
      </c>
      <c r="E191" s="229">
        <v>1</v>
      </c>
      <c r="F191" s="232"/>
      <c r="G191" s="233">
        <f>ROUND(E191*F191,2)</f>
        <v>0</v>
      </c>
      <c r="H191" s="232"/>
      <c r="I191" s="233">
        <f>ROUND(E191*H191,2)</f>
        <v>0</v>
      </c>
      <c r="J191" s="232"/>
      <c r="K191" s="233">
        <f>ROUND(E191*J191,2)</f>
        <v>0</v>
      </c>
      <c r="L191" s="233">
        <v>15</v>
      </c>
      <c r="M191" s="233">
        <f>G191*(1+L191/100)</f>
        <v>0</v>
      </c>
      <c r="N191" s="223">
        <v>0</v>
      </c>
      <c r="O191" s="223">
        <f>ROUND(E191*N191,5)</f>
        <v>0</v>
      </c>
      <c r="P191" s="223">
        <v>1.933E-2</v>
      </c>
      <c r="Q191" s="223">
        <f>ROUND(E191*P191,5)</f>
        <v>1.933E-2</v>
      </c>
      <c r="R191" s="223"/>
      <c r="S191" s="223"/>
      <c r="T191" s="224">
        <v>0.64383000000000001</v>
      </c>
      <c r="U191" s="223">
        <f>ROUND(E191*T191,2)</f>
        <v>0.64</v>
      </c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 t="s">
        <v>128</v>
      </c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>
      <c r="A192" s="214"/>
      <c r="B192" s="220"/>
      <c r="C192" s="265" t="s">
        <v>198</v>
      </c>
      <c r="D192" s="225"/>
      <c r="E192" s="230">
        <v>1</v>
      </c>
      <c r="F192" s="233"/>
      <c r="G192" s="233"/>
      <c r="H192" s="233"/>
      <c r="I192" s="233"/>
      <c r="J192" s="233"/>
      <c r="K192" s="233"/>
      <c r="L192" s="233"/>
      <c r="M192" s="233"/>
      <c r="N192" s="223"/>
      <c r="O192" s="223"/>
      <c r="P192" s="223"/>
      <c r="Q192" s="223"/>
      <c r="R192" s="223"/>
      <c r="S192" s="223"/>
      <c r="T192" s="224"/>
      <c r="U192" s="22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 t="s">
        <v>130</v>
      </c>
      <c r="AF192" s="213">
        <v>0</v>
      </c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>
      <c r="A193" s="214">
        <v>79</v>
      </c>
      <c r="B193" s="220" t="s">
        <v>355</v>
      </c>
      <c r="C193" s="264" t="s">
        <v>356</v>
      </c>
      <c r="D193" s="222" t="s">
        <v>139</v>
      </c>
      <c r="E193" s="229">
        <v>1</v>
      </c>
      <c r="F193" s="232"/>
      <c r="G193" s="233">
        <f>ROUND(E193*F193,2)</f>
        <v>0</v>
      </c>
      <c r="H193" s="232"/>
      <c r="I193" s="233">
        <f>ROUND(E193*H193,2)</f>
        <v>0</v>
      </c>
      <c r="J193" s="232"/>
      <c r="K193" s="233">
        <f>ROUND(E193*J193,2)</f>
        <v>0</v>
      </c>
      <c r="L193" s="233">
        <v>15</v>
      </c>
      <c r="M193" s="233">
        <f>G193*(1+L193/100)</f>
        <v>0</v>
      </c>
      <c r="N193" s="223">
        <v>0</v>
      </c>
      <c r="O193" s="223">
        <f>ROUND(E193*N193,5)</f>
        <v>0</v>
      </c>
      <c r="P193" s="223">
        <v>3.1870000000000002E-2</v>
      </c>
      <c r="Q193" s="223">
        <f>ROUND(E193*P193,5)</f>
        <v>3.1870000000000002E-2</v>
      </c>
      <c r="R193" s="223"/>
      <c r="S193" s="223"/>
      <c r="T193" s="224">
        <v>0.89376</v>
      </c>
      <c r="U193" s="223">
        <f>ROUND(E193*T193,2)</f>
        <v>0.89</v>
      </c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 t="s">
        <v>128</v>
      </c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>
      <c r="A194" s="214"/>
      <c r="B194" s="220"/>
      <c r="C194" s="265" t="s">
        <v>198</v>
      </c>
      <c r="D194" s="225"/>
      <c r="E194" s="230">
        <v>1</v>
      </c>
      <c r="F194" s="233"/>
      <c r="G194" s="233"/>
      <c r="H194" s="233"/>
      <c r="I194" s="233"/>
      <c r="J194" s="233"/>
      <c r="K194" s="233"/>
      <c r="L194" s="233"/>
      <c r="M194" s="233"/>
      <c r="N194" s="223"/>
      <c r="O194" s="223"/>
      <c r="P194" s="223"/>
      <c r="Q194" s="223"/>
      <c r="R194" s="223"/>
      <c r="S194" s="223"/>
      <c r="T194" s="224"/>
      <c r="U194" s="22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 t="s">
        <v>130</v>
      </c>
      <c r="AF194" s="213">
        <v>0</v>
      </c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>
      <c r="A195" s="214">
        <v>80</v>
      </c>
      <c r="B195" s="220" t="s">
        <v>357</v>
      </c>
      <c r="C195" s="264" t="s">
        <v>358</v>
      </c>
      <c r="D195" s="222" t="s">
        <v>139</v>
      </c>
      <c r="E195" s="229">
        <v>1</v>
      </c>
      <c r="F195" s="232"/>
      <c r="G195" s="233">
        <f>ROUND(E195*F195,2)</f>
        <v>0</v>
      </c>
      <c r="H195" s="232"/>
      <c r="I195" s="233">
        <f>ROUND(E195*H195,2)</f>
        <v>0</v>
      </c>
      <c r="J195" s="232"/>
      <c r="K195" s="233">
        <f>ROUND(E195*J195,2)</f>
        <v>0</v>
      </c>
      <c r="L195" s="233">
        <v>15</v>
      </c>
      <c r="M195" s="233">
        <f>G195*(1+L195/100)</f>
        <v>0</v>
      </c>
      <c r="N195" s="223">
        <v>9.5E-4</v>
      </c>
      <c r="O195" s="223">
        <f>ROUND(E195*N195,5)</f>
        <v>9.5E-4</v>
      </c>
      <c r="P195" s="223">
        <v>0.38046000000000002</v>
      </c>
      <c r="Q195" s="223">
        <f>ROUND(E195*P195,5)</f>
        <v>0.38046000000000002</v>
      </c>
      <c r="R195" s="223"/>
      <c r="S195" s="223"/>
      <c r="T195" s="224">
        <v>2.7551199999999998</v>
      </c>
      <c r="U195" s="223">
        <f>ROUND(E195*T195,2)</f>
        <v>2.76</v>
      </c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 t="s">
        <v>128</v>
      </c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>
      <c r="A196" s="214"/>
      <c r="B196" s="220"/>
      <c r="C196" s="265" t="s">
        <v>198</v>
      </c>
      <c r="D196" s="225"/>
      <c r="E196" s="230">
        <v>1</v>
      </c>
      <c r="F196" s="233"/>
      <c r="G196" s="233"/>
      <c r="H196" s="233"/>
      <c r="I196" s="233"/>
      <c r="J196" s="233"/>
      <c r="K196" s="233"/>
      <c r="L196" s="233"/>
      <c r="M196" s="233"/>
      <c r="N196" s="223"/>
      <c r="O196" s="223"/>
      <c r="P196" s="223"/>
      <c r="Q196" s="223"/>
      <c r="R196" s="223"/>
      <c r="S196" s="223"/>
      <c r="T196" s="224"/>
      <c r="U196" s="22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 t="s">
        <v>130</v>
      </c>
      <c r="AF196" s="213">
        <v>0</v>
      </c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>
      <c r="A197" s="214">
        <v>81</v>
      </c>
      <c r="B197" s="220" t="s">
        <v>359</v>
      </c>
      <c r="C197" s="264" t="s">
        <v>360</v>
      </c>
      <c r="D197" s="222" t="s">
        <v>327</v>
      </c>
      <c r="E197" s="229">
        <v>1</v>
      </c>
      <c r="F197" s="232"/>
      <c r="G197" s="233">
        <f>ROUND(E197*F197,2)</f>
        <v>0</v>
      </c>
      <c r="H197" s="232"/>
      <c r="I197" s="233">
        <f>ROUND(E197*H197,2)</f>
        <v>0</v>
      </c>
      <c r="J197" s="232"/>
      <c r="K197" s="233">
        <f>ROUND(E197*J197,2)</f>
        <v>0</v>
      </c>
      <c r="L197" s="233">
        <v>15</v>
      </c>
      <c r="M197" s="233">
        <f>G197*(1+L197/100)</f>
        <v>0</v>
      </c>
      <c r="N197" s="223">
        <v>0</v>
      </c>
      <c r="O197" s="223">
        <f>ROUND(E197*N197,5)</f>
        <v>0</v>
      </c>
      <c r="P197" s="223">
        <v>0.155</v>
      </c>
      <c r="Q197" s="223">
        <f>ROUND(E197*P197,5)</f>
        <v>0.155</v>
      </c>
      <c r="R197" s="223"/>
      <c r="S197" s="223"/>
      <c r="T197" s="224">
        <v>0.83699999999999997</v>
      </c>
      <c r="U197" s="223">
        <f>ROUND(E197*T197,2)</f>
        <v>0.84</v>
      </c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 t="s">
        <v>146</v>
      </c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>
      <c r="A198" s="214"/>
      <c r="B198" s="220"/>
      <c r="C198" s="265" t="s">
        <v>198</v>
      </c>
      <c r="D198" s="225"/>
      <c r="E198" s="230">
        <v>1</v>
      </c>
      <c r="F198" s="233"/>
      <c r="G198" s="233"/>
      <c r="H198" s="233"/>
      <c r="I198" s="233"/>
      <c r="J198" s="233"/>
      <c r="K198" s="233"/>
      <c r="L198" s="233"/>
      <c r="M198" s="233"/>
      <c r="N198" s="223"/>
      <c r="O198" s="223"/>
      <c r="P198" s="223"/>
      <c r="Q198" s="223"/>
      <c r="R198" s="223"/>
      <c r="S198" s="223"/>
      <c r="T198" s="224"/>
      <c r="U198" s="22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 t="s">
        <v>130</v>
      </c>
      <c r="AF198" s="213">
        <v>0</v>
      </c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>
      <c r="A199" s="214">
        <v>82</v>
      </c>
      <c r="B199" s="220" t="s">
        <v>361</v>
      </c>
      <c r="C199" s="264" t="s">
        <v>362</v>
      </c>
      <c r="D199" s="222" t="s">
        <v>139</v>
      </c>
      <c r="E199" s="229">
        <v>1</v>
      </c>
      <c r="F199" s="232"/>
      <c r="G199" s="233">
        <f>ROUND(E199*F199,2)</f>
        <v>0</v>
      </c>
      <c r="H199" s="232"/>
      <c r="I199" s="233">
        <f>ROUND(E199*H199,2)</f>
        <v>0</v>
      </c>
      <c r="J199" s="232"/>
      <c r="K199" s="233">
        <f>ROUND(E199*J199,2)</f>
        <v>0</v>
      </c>
      <c r="L199" s="233">
        <v>15</v>
      </c>
      <c r="M199" s="233">
        <f>G199*(1+L199/100)</f>
        <v>0</v>
      </c>
      <c r="N199" s="223">
        <v>1.57E-3</v>
      </c>
      <c r="O199" s="223">
        <f>ROUND(E199*N199,5)</f>
        <v>1.57E-3</v>
      </c>
      <c r="P199" s="223">
        <v>0</v>
      </c>
      <c r="Q199" s="223">
        <f>ROUND(E199*P199,5)</f>
        <v>0</v>
      </c>
      <c r="R199" s="223"/>
      <c r="S199" s="223"/>
      <c r="T199" s="224">
        <v>8.7904699999999991</v>
      </c>
      <c r="U199" s="223">
        <f>ROUND(E199*T199,2)</f>
        <v>8.7899999999999991</v>
      </c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 t="s">
        <v>128</v>
      </c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>
      <c r="A200" s="214"/>
      <c r="B200" s="220"/>
      <c r="C200" s="265" t="s">
        <v>198</v>
      </c>
      <c r="D200" s="225"/>
      <c r="E200" s="230">
        <v>1</v>
      </c>
      <c r="F200" s="233"/>
      <c r="G200" s="233"/>
      <c r="H200" s="233"/>
      <c r="I200" s="233"/>
      <c r="J200" s="233"/>
      <c r="K200" s="233"/>
      <c r="L200" s="233"/>
      <c r="M200" s="233"/>
      <c r="N200" s="223"/>
      <c r="O200" s="223"/>
      <c r="P200" s="223"/>
      <c r="Q200" s="223"/>
      <c r="R200" s="223"/>
      <c r="S200" s="223"/>
      <c r="T200" s="224"/>
      <c r="U200" s="22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 t="s">
        <v>130</v>
      </c>
      <c r="AF200" s="213">
        <v>0</v>
      </c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33.75" outlineLevel="1">
      <c r="A201" s="214">
        <v>83</v>
      </c>
      <c r="B201" s="220" t="s">
        <v>363</v>
      </c>
      <c r="C201" s="264" t="s">
        <v>364</v>
      </c>
      <c r="D201" s="222" t="s">
        <v>139</v>
      </c>
      <c r="E201" s="229">
        <v>1</v>
      </c>
      <c r="F201" s="232"/>
      <c r="G201" s="233">
        <f>ROUND(E201*F201,2)</f>
        <v>0</v>
      </c>
      <c r="H201" s="232"/>
      <c r="I201" s="233">
        <f>ROUND(E201*H201,2)</f>
        <v>0</v>
      </c>
      <c r="J201" s="232"/>
      <c r="K201" s="233">
        <f>ROUND(E201*J201,2)</f>
        <v>0</v>
      </c>
      <c r="L201" s="233">
        <v>15</v>
      </c>
      <c r="M201" s="233">
        <f>G201*(1+L201/100)</f>
        <v>0</v>
      </c>
      <c r="N201" s="223">
        <v>8.0000000000000002E-3</v>
      </c>
      <c r="O201" s="223">
        <f>ROUND(E201*N201,5)</f>
        <v>8.0000000000000002E-3</v>
      </c>
      <c r="P201" s="223">
        <v>0</v>
      </c>
      <c r="Q201" s="223">
        <f>ROUND(E201*P201,5)</f>
        <v>0</v>
      </c>
      <c r="R201" s="223"/>
      <c r="S201" s="223"/>
      <c r="T201" s="224">
        <v>0</v>
      </c>
      <c r="U201" s="223">
        <f>ROUND(E201*T201,2)</f>
        <v>0</v>
      </c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 t="s">
        <v>271</v>
      </c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>
      <c r="A202" s="214"/>
      <c r="B202" s="220"/>
      <c r="C202" s="265" t="s">
        <v>198</v>
      </c>
      <c r="D202" s="225"/>
      <c r="E202" s="230">
        <v>1</v>
      </c>
      <c r="F202" s="233"/>
      <c r="G202" s="233"/>
      <c r="H202" s="233"/>
      <c r="I202" s="233"/>
      <c r="J202" s="233"/>
      <c r="K202" s="233"/>
      <c r="L202" s="233"/>
      <c r="M202" s="233"/>
      <c r="N202" s="223"/>
      <c r="O202" s="223"/>
      <c r="P202" s="223"/>
      <c r="Q202" s="223"/>
      <c r="R202" s="223"/>
      <c r="S202" s="223"/>
      <c r="T202" s="224"/>
      <c r="U202" s="22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 t="s">
        <v>130</v>
      </c>
      <c r="AF202" s="213">
        <v>0</v>
      </c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>
      <c r="A203" s="214">
        <v>84</v>
      </c>
      <c r="B203" s="220" t="s">
        <v>365</v>
      </c>
      <c r="C203" s="264" t="s">
        <v>366</v>
      </c>
      <c r="D203" s="222" t="s">
        <v>327</v>
      </c>
      <c r="E203" s="229">
        <v>1</v>
      </c>
      <c r="F203" s="232"/>
      <c r="G203" s="233">
        <f>ROUND(E203*F203,2)</f>
        <v>0</v>
      </c>
      <c r="H203" s="232"/>
      <c r="I203" s="233">
        <f>ROUND(E203*H203,2)</f>
        <v>0</v>
      </c>
      <c r="J203" s="232"/>
      <c r="K203" s="233">
        <f>ROUND(E203*J203,2)</f>
        <v>0</v>
      </c>
      <c r="L203" s="233">
        <v>15</v>
      </c>
      <c r="M203" s="233">
        <f>G203*(1+L203/100)</f>
        <v>0</v>
      </c>
      <c r="N203" s="223">
        <v>1.201E-2</v>
      </c>
      <c r="O203" s="223">
        <f>ROUND(E203*N203,5)</f>
        <v>1.201E-2</v>
      </c>
      <c r="P203" s="223">
        <v>0</v>
      </c>
      <c r="Q203" s="223">
        <f>ROUND(E203*P203,5)</f>
        <v>0</v>
      </c>
      <c r="R203" s="223"/>
      <c r="S203" s="223"/>
      <c r="T203" s="224">
        <v>1.1890000000000001</v>
      </c>
      <c r="U203" s="223">
        <f>ROUND(E203*T203,2)</f>
        <v>1.19</v>
      </c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 t="s">
        <v>146</v>
      </c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>
      <c r="A204" s="214"/>
      <c r="B204" s="220"/>
      <c r="C204" s="265" t="s">
        <v>198</v>
      </c>
      <c r="D204" s="225"/>
      <c r="E204" s="230">
        <v>1</v>
      </c>
      <c r="F204" s="233"/>
      <c r="G204" s="233"/>
      <c r="H204" s="233"/>
      <c r="I204" s="233"/>
      <c r="J204" s="233"/>
      <c r="K204" s="233"/>
      <c r="L204" s="233"/>
      <c r="M204" s="233"/>
      <c r="N204" s="223"/>
      <c r="O204" s="223"/>
      <c r="P204" s="223"/>
      <c r="Q204" s="223"/>
      <c r="R204" s="223"/>
      <c r="S204" s="223"/>
      <c r="T204" s="224"/>
      <c r="U204" s="22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 t="s">
        <v>130</v>
      </c>
      <c r="AF204" s="213">
        <v>0</v>
      </c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>
      <c r="A205" s="214">
        <v>85</v>
      </c>
      <c r="B205" s="220" t="s">
        <v>367</v>
      </c>
      <c r="C205" s="264" t="s">
        <v>368</v>
      </c>
      <c r="D205" s="222" t="s">
        <v>139</v>
      </c>
      <c r="E205" s="229">
        <v>1</v>
      </c>
      <c r="F205" s="232"/>
      <c r="G205" s="233">
        <f>ROUND(E205*F205,2)</f>
        <v>0</v>
      </c>
      <c r="H205" s="232"/>
      <c r="I205" s="233">
        <f>ROUND(E205*H205,2)</f>
        <v>0</v>
      </c>
      <c r="J205" s="232"/>
      <c r="K205" s="233">
        <f>ROUND(E205*J205,2)</f>
        <v>0</v>
      </c>
      <c r="L205" s="233">
        <v>15</v>
      </c>
      <c r="M205" s="233">
        <f>G205*(1+L205/100)</f>
        <v>0</v>
      </c>
      <c r="N205" s="223">
        <v>6.4999999999999997E-3</v>
      </c>
      <c r="O205" s="223">
        <f>ROUND(E205*N205,5)</f>
        <v>6.4999999999999997E-3</v>
      </c>
      <c r="P205" s="223">
        <v>0</v>
      </c>
      <c r="Q205" s="223">
        <f>ROUND(E205*P205,5)</f>
        <v>0</v>
      </c>
      <c r="R205" s="223"/>
      <c r="S205" s="223"/>
      <c r="T205" s="224">
        <v>0</v>
      </c>
      <c r="U205" s="223">
        <f>ROUND(E205*T205,2)</f>
        <v>0</v>
      </c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 t="s">
        <v>271</v>
      </c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>
      <c r="A206" s="214"/>
      <c r="B206" s="220"/>
      <c r="C206" s="265" t="s">
        <v>198</v>
      </c>
      <c r="D206" s="225"/>
      <c r="E206" s="230">
        <v>1</v>
      </c>
      <c r="F206" s="233"/>
      <c r="G206" s="233"/>
      <c r="H206" s="233"/>
      <c r="I206" s="233"/>
      <c r="J206" s="233"/>
      <c r="K206" s="233"/>
      <c r="L206" s="233"/>
      <c r="M206" s="233"/>
      <c r="N206" s="223"/>
      <c r="O206" s="223"/>
      <c r="P206" s="223"/>
      <c r="Q206" s="223"/>
      <c r="R206" s="223"/>
      <c r="S206" s="223"/>
      <c r="T206" s="224"/>
      <c r="U206" s="22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 t="s">
        <v>130</v>
      </c>
      <c r="AF206" s="213">
        <v>0</v>
      </c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>
      <c r="A207" s="214">
        <v>86</v>
      </c>
      <c r="B207" s="220" t="s">
        <v>369</v>
      </c>
      <c r="C207" s="264" t="s">
        <v>370</v>
      </c>
      <c r="D207" s="222" t="s">
        <v>139</v>
      </c>
      <c r="E207" s="229">
        <v>1</v>
      </c>
      <c r="F207" s="232"/>
      <c r="G207" s="233">
        <f>ROUND(E207*F207,2)</f>
        <v>0</v>
      </c>
      <c r="H207" s="232"/>
      <c r="I207" s="233">
        <f>ROUND(E207*H207,2)</f>
        <v>0</v>
      </c>
      <c r="J207" s="232"/>
      <c r="K207" s="233">
        <f>ROUND(E207*J207,2)</f>
        <v>0</v>
      </c>
      <c r="L207" s="233">
        <v>15</v>
      </c>
      <c r="M207" s="233">
        <f>G207*(1+L207/100)</f>
        <v>0</v>
      </c>
      <c r="N207" s="223">
        <v>0</v>
      </c>
      <c r="O207" s="223">
        <f>ROUND(E207*N207,5)</f>
        <v>0</v>
      </c>
      <c r="P207" s="223">
        <v>0</v>
      </c>
      <c r="Q207" s="223">
        <f>ROUND(E207*P207,5)</f>
        <v>0</v>
      </c>
      <c r="R207" s="223"/>
      <c r="S207" s="223"/>
      <c r="T207" s="224">
        <v>1.77</v>
      </c>
      <c r="U207" s="223">
        <f>ROUND(E207*T207,2)</f>
        <v>1.77</v>
      </c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 t="s">
        <v>146</v>
      </c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>
      <c r="A208" s="214"/>
      <c r="B208" s="220"/>
      <c r="C208" s="265" t="s">
        <v>198</v>
      </c>
      <c r="D208" s="225"/>
      <c r="E208" s="230">
        <v>1</v>
      </c>
      <c r="F208" s="233"/>
      <c r="G208" s="233"/>
      <c r="H208" s="233"/>
      <c r="I208" s="233"/>
      <c r="J208" s="233"/>
      <c r="K208" s="233"/>
      <c r="L208" s="233"/>
      <c r="M208" s="233"/>
      <c r="N208" s="223"/>
      <c r="O208" s="223"/>
      <c r="P208" s="223"/>
      <c r="Q208" s="223"/>
      <c r="R208" s="223"/>
      <c r="S208" s="223"/>
      <c r="T208" s="224"/>
      <c r="U208" s="223"/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 t="s">
        <v>130</v>
      </c>
      <c r="AF208" s="213">
        <v>0</v>
      </c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2.5" outlineLevel="1">
      <c r="A209" s="214">
        <v>87</v>
      </c>
      <c r="B209" s="220" t="s">
        <v>371</v>
      </c>
      <c r="C209" s="264" t="s">
        <v>372</v>
      </c>
      <c r="D209" s="222" t="s">
        <v>139</v>
      </c>
      <c r="E209" s="229">
        <v>1</v>
      </c>
      <c r="F209" s="232"/>
      <c r="G209" s="233">
        <f>ROUND(E209*F209,2)</f>
        <v>0</v>
      </c>
      <c r="H209" s="232"/>
      <c r="I209" s="233">
        <f>ROUND(E209*H209,2)</f>
        <v>0</v>
      </c>
      <c r="J209" s="232"/>
      <c r="K209" s="233">
        <f>ROUND(E209*J209,2)</f>
        <v>0</v>
      </c>
      <c r="L209" s="233">
        <v>15</v>
      </c>
      <c r="M209" s="233">
        <f>G209*(1+L209/100)</f>
        <v>0</v>
      </c>
      <c r="N209" s="223">
        <v>2.6499999999999999E-2</v>
      </c>
      <c r="O209" s="223">
        <f>ROUND(E209*N209,5)</f>
        <v>2.6499999999999999E-2</v>
      </c>
      <c r="P209" s="223">
        <v>0</v>
      </c>
      <c r="Q209" s="223">
        <f>ROUND(E209*P209,5)</f>
        <v>0</v>
      </c>
      <c r="R209" s="223"/>
      <c r="S209" s="223"/>
      <c r="T209" s="224">
        <v>0</v>
      </c>
      <c r="U209" s="223">
        <f>ROUND(E209*T209,2)</f>
        <v>0</v>
      </c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 t="s">
        <v>271</v>
      </c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>
      <c r="A210" s="214"/>
      <c r="B210" s="220"/>
      <c r="C210" s="265" t="s">
        <v>198</v>
      </c>
      <c r="D210" s="225"/>
      <c r="E210" s="230">
        <v>1</v>
      </c>
      <c r="F210" s="233"/>
      <c r="G210" s="233"/>
      <c r="H210" s="233"/>
      <c r="I210" s="233"/>
      <c r="J210" s="233"/>
      <c r="K210" s="233"/>
      <c r="L210" s="233"/>
      <c r="M210" s="233"/>
      <c r="N210" s="223"/>
      <c r="O210" s="223"/>
      <c r="P210" s="223"/>
      <c r="Q210" s="223"/>
      <c r="R210" s="223"/>
      <c r="S210" s="223"/>
      <c r="T210" s="224"/>
      <c r="U210" s="223"/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 t="s">
        <v>130</v>
      </c>
      <c r="AF210" s="213">
        <v>0</v>
      </c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>
      <c r="A211" s="214">
        <v>88</v>
      </c>
      <c r="B211" s="220" t="s">
        <v>373</v>
      </c>
      <c r="C211" s="264" t="s">
        <v>374</v>
      </c>
      <c r="D211" s="222" t="s">
        <v>327</v>
      </c>
      <c r="E211" s="229">
        <v>1</v>
      </c>
      <c r="F211" s="232"/>
      <c r="G211" s="233">
        <f>ROUND(E211*F211,2)</f>
        <v>0</v>
      </c>
      <c r="H211" s="232"/>
      <c r="I211" s="233">
        <f>ROUND(E211*H211,2)</f>
        <v>0</v>
      </c>
      <c r="J211" s="232"/>
      <c r="K211" s="233">
        <f>ROUND(E211*J211,2)</f>
        <v>0</v>
      </c>
      <c r="L211" s="233">
        <v>15</v>
      </c>
      <c r="M211" s="233">
        <f>G211*(1+L211/100)</f>
        <v>0</v>
      </c>
      <c r="N211" s="223">
        <v>6.2E-4</v>
      </c>
      <c r="O211" s="223">
        <f>ROUND(E211*N211,5)</f>
        <v>6.2E-4</v>
      </c>
      <c r="P211" s="223">
        <v>0</v>
      </c>
      <c r="Q211" s="223">
        <f>ROUND(E211*P211,5)</f>
        <v>0</v>
      </c>
      <c r="R211" s="223"/>
      <c r="S211" s="223"/>
      <c r="T211" s="224">
        <v>2.6</v>
      </c>
      <c r="U211" s="223">
        <f>ROUND(E211*T211,2)</f>
        <v>2.6</v>
      </c>
      <c r="V211" s="213"/>
      <c r="W211" s="213"/>
      <c r="X211" s="213"/>
      <c r="Y211" s="213"/>
      <c r="Z211" s="213"/>
      <c r="AA211" s="213"/>
      <c r="AB211" s="213"/>
      <c r="AC211" s="213"/>
      <c r="AD211" s="213"/>
      <c r="AE211" s="213" t="s">
        <v>146</v>
      </c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>
      <c r="A212" s="214"/>
      <c r="B212" s="220"/>
      <c r="C212" s="265" t="s">
        <v>198</v>
      </c>
      <c r="D212" s="225"/>
      <c r="E212" s="230">
        <v>1</v>
      </c>
      <c r="F212" s="233"/>
      <c r="G212" s="233"/>
      <c r="H212" s="233"/>
      <c r="I212" s="233"/>
      <c r="J212" s="233"/>
      <c r="K212" s="233"/>
      <c r="L212" s="233"/>
      <c r="M212" s="233"/>
      <c r="N212" s="223"/>
      <c r="O212" s="223"/>
      <c r="P212" s="223"/>
      <c r="Q212" s="223"/>
      <c r="R212" s="223"/>
      <c r="S212" s="223"/>
      <c r="T212" s="224"/>
      <c r="U212" s="223"/>
      <c r="V212" s="213"/>
      <c r="W212" s="213"/>
      <c r="X212" s="213"/>
      <c r="Y212" s="213"/>
      <c r="Z212" s="213"/>
      <c r="AA212" s="213"/>
      <c r="AB212" s="213"/>
      <c r="AC212" s="213"/>
      <c r="AD212" s="213"/>
      <c r="AE212" s="213" t="s">
        <v>130</v>
      </c>
      <c r="AF212" s="213">
        <v>0</v>
      </c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>
      <c r="A213" s="214">
        <v>89</v>
      </c>
      <c r="B213" s="220" t="s">
        <v>375</v>
      </c>
      <c r="C213" s="264" t="s">
        <v>376</v>
      </c>
      <c r="D213" s="222" t="s">
        <v>327</v>
      </c>
      <c r="E213" s="229">
        <v>1</v>
      </c>
      <c r="F213" s="232"/>
      <c r="G213" s="233">
        <f>ROUND(E213*F213,2)</f>
        <v>0</v>
      </c>
      <c r="H213" s="232"/>
      <c r="I213" s="233">
        <f>ROUND(E213*H213,2)</f>
        <v>0</v>
      </c>
      <c r="J213" s="232"/>
      <c r="K213" s="233">
        <f>ROUND(E213*J213,2)</f>
        <v>0</v>
      </c>
      <c r="L213" s="233">
        <v>15</v>
      </c>
      <c r="M213" s="233">
        <f>G213*(1+L213/100)</f>
        <v>0</v>
      </c>
      <c r="N213" s="223">
        <v>2.5000000000000001E-4</v>
      </c>
      <c r="O213" s="223">
        <f>ROUND(E213*N213,5)</f>
        <v>2.5000000000000001E-4</v>
      </c>
      <c r="P213" s="223">
        <v>0</v>
      </c>
      <c r="Q213" s="223">
        <f>ROUND(E213*P213,5)</f>
        <v>0</v>
      </c>
      <c r="R213" s="223"/>
      <c r="S213" s="223"/>
      <c r="T213" s="224">
        <v>0.25800000000000001</v>
      </c>
      <c r="U213" s="223">
        <f>ROUND(E213*T213,2)</f>
        <v>0.26</v>
      </c>
      <c r="V213" s="213"/>
      <c r="W213" s="213"/>
      <c r="X213" s="213"/>
      <c r="Y213" s="213"/>
      <c r="Z213" s="213"/>
      <c r="AA213" s="213"/>
      <c r="AB213" s="213"/>
      <c r="AC213" s="213"/>
      <c r="AD213" s="213"/>
      <c r="AE213" s="213" t="s">
        <v>146</v>
      </c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>
      <c r="A214" s="214"/>
      <c r="B214" s="220"/>
      <c r="C214" s="265" t="s">
        <v>198</v>
      </c>
      <c r="D214" s="225"/>
      <c r="E214" s="230">
        <v>1</v>
      </c>
      <c r="F214" s="233"/>
      <c r="G214" s="233"/>
      <c r="H214" s="233"/>
      <c r="I214" s="233"/>
      <c r="J214" s="233"/>
      <c r="K214" s="233"/>
      <c r="L214" s="233"/>
      <c r="M214" s="233"/>
      <c r="N214" s="223"/>
      <c r="O214" s="223"/>
      <c r="P214" s="223"/>
      <c r="Q214" s="223"/>
      <c r="R214" s="223"/>
      <c r="S214" s="223"/>
      <c r="T214" s="224"/>
      <c r="U214" s="223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 t="s">
        <v>130</v>
      </c>
      <c r="AF214" s="213">
        <v>0</v>
      </c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>
      <c r="A215" s="214">
        <v>90</v>
      </c>
      <c r="B215" s="220" t="s">
        <v>377</v>
      </c>
      <c r="C215" s="264" t="s">
        <v>378</v>
      </c>
      <c r="D215" s="222" t="s">
        <v>327</v>
      </c>
      <c r="E215" s="229">
        <v>1</v>
      </c>
      <c r="F215" s="232"/>
      <c r="G215" s="233">
        <f>ROUND(E215*F215,2)</f>
        <v>0</v>
      </c>
      <c r="H215" s="232"/>
      <c r="I215" s="233">
        <f>ROUND(E215*H215,2)</f>
        <v>0</v>
      </c>
      <c r="J215" s="232"/>
      <c r="K215" s="233">
        <f>ROUND(E215*J215,2)</f>
        <v>0</v>
      </c>
      <c r="L215" s="233">
        <v>15</v>
      </c>
      <c r="M215" s="233">
        <f>G215*(1+L215/100)</f>
        <v>0</v>
      </c>
      <c r="N215" s="223">
        <v>7.2000000000000005E-4</v>
      </c>
      <c r="O215" s="223">
        <f>ROUND(E215*N215,5)</f>
        <v>7.2000000000000005E-4</v>
      </c>
      <c r="P215" s="223">
        <v>0</v>
      </c>
      <c r="Q215" s="223">
        <f>ROUND(E215*P215,5)</f>
        <v>0</v>
      </c>
      <c r="R215" s="223"/>
      <c r="S215" s="223"/>
      <c r="T215" s="224">
        <v>0.50600000000000001</v>
      </c>
      <c r="U215" s="223">
        <f>ROUND(E215*T215,2)</f>
        <v>0.51</v>
      </c>
      <c r="V215" s="213"/>
      <c r="W215" s="213"/>
      <c r="X215" s="213"/>
      <c r="Y215" s="213"/>
      <c r="Z215" s="213"/>
      <c r="AA215" s="213"/>
      <c r="AB215" s="213"/>
      <c r="AC215" s="213"/>
      <c r="AD215" s="213"/>
      <c r="AE215" s="213" t="s">
        <v>146</v>
      </c>
      <c r="AF215" s="213"/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>
      <c r="A216" s="214"/>
      <c r="B216" s="220"/>
      <c r="C216" s="265" t="s">
        <v>198</v>
      </c>
      <c r="D216" s="225"/>
      <c r="E216" s="230">
        <v>1</v>
      </c>
      <c r="F216" s="233"/>
      <c r="G216" s="233"/>
      <c r="H216" s="233"/>
      <c r="I216" s="233"/>
      <c r="J216" s="233"/>
      <c r="K216" s="233"/>
      <c r="L216" s="233"/>
      <c r="M216" s="233"/>
      <c r="N216" s="223"/>
      <c r="O216" s="223"/>
      <c r="P216" s="223"/>
      <c r="Q216" s="223"/>
      <c r="R216" s="223"/>
      <c r="S216" s="223"/>
      <c r="T216" s="224"/>
      <c r="U216" s="22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 t="s">
        <v>130</v>
      </c>
      <c r="AF216" s="213">
        <v>0</v>
      </c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>
      <c r="A217" s="214">
        <v>91</v>
      </c>
      <c r="B217" s="220" t="s">
        <v>379</v>
      </c>
      <c r="C217" s="264" t="s">
        <v>380</v>
      </c>
      <c r="D217" s="222" t="s">
        <v>139</v>
      </c>
      <c r="E217" s="229">
        <v>1</v>
      </c>
      <c r="F217" s="232"/>
      <c r="G217" s="233">
        <f>ROUND(E217*F217,2)</f>
        <v>0</v>
      </c>
      <c r="H217" s="232"/>
      <c r="I217" s="233">
        <f>ROUND(E217*H217,2)</f>
        <v>0</v>
      </c>
      <c r="J217" s="232"/>
      <c r="K217" s="233">
        <f>ROUND(E217*J217,2)</f>
        <v>0</v>
      </c>
      <c r="L217" s="233">
        <v>15</v>
      </c>
      <c r="M217" s="233">
        <f>G217*(1+L217/100)</f>
        <v>0</v>
      </c>
      <c r="N217" s="223">
        <v>4.4999999999999997E-3</v>
      </c>
      <c r="O217" s="223">
        <f>ROUND(E217*N217,5)</f>
        <v>4.4999999999999997E-3</v>
      </c>
      <c r="P217" s="223">
        <v>0</v>
      </c>
      <c r="Q217" s="223">
        <f>ROUND(E217*P217,5)</f>
        <v>0</v>
      </c>
      <c r="R217" s="223"/>
      <c r="S217" s="223"/>
      <c r="T217" s="224">
        <v>0</v>
      </c>
      <c r="U217" s="223">
        <f>ROUND(E217*T217,2)</f>
        <v>0</v>
      </c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 t="s">
        <v>271</v>
      </c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>
      <c r="A218" s="214"/>
      <c r="B218" s="220"/>
      <c r="C218" s="265" t="s">
        <v>198</v>
      </c>
      <c r="D218" s="225"/>
      <c r="E218" s="230">
        <v>1</v>
      </c>
      <c r="F218" s="233"/>
      <c r="G218" s="233"/>
      <c r="H218" s="233"/>
      <c r="I218" s="233"/>
      <c r="J218" s="233"/>
      <c r="K218" s="233"/>
      <c r="L218" s="233"/>
      <c r="M218" s="233"/>
      <c r="N218" s="223"/>
      <c r="O218" s="223"/>
      <c r="P218" s="223"/>
      <c r="Q218" s="223"/>
      <c r="R218" s="223"/>
      <c r="S218" s="223"/>
      <c r="T218" s="224"/>
      <c r="U218" s="22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 t="s">
        <v>130</v>
      </c>
      <c r="AF218" s="213">
        <v>0</v>
      </c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>
      <c r="A219" s="214">
        <v>92</v>
      </c>
      <c r="B219" s="220" t="s">
        <v>381</v>
      </c>
      <c r="C219" s="264" t="s">
        <v>382</v>
      </c>
      <c r="D219" s="222" t="s">
        <v>0</v>
      </c>
      <c r="E219" s="229">
        <v>175.46</v>
      </c>
      <c r="F219" s="232"/>
      <c r="G219" s="233">
        <f>ROUND(E219*F219,2)</f>
        <v>0</v>
      </c>
      <c r="H219" s="232"/>
      <c r="I219" s="233">
        <f>ROUND(E219*H219,2)</f>
        <v>0</v>
      </c>
      <c r="J219" s="232"/>
      <c r="K219" s="233">
        <f>ROUND(E219*J219,2)</f>
        <v>0</v>
      </c>
      <c r="L219" s="233">
        <v>15</v>
      </c>
      <c r="M219" s="233">
        <f>G219*(1+L219/100)</f>
        <v>0</v>
      </c>
      <c r="N219" s="223">
        <v>0</v>
      </c>
      <c r="O219" s="223">
        <f>ROUND(E219*N219,5)</f>
        <v>0</v>
      </c>
      <c r="P219" s="223">
        <v>0</v>
      </c>
      <c r="Q219" s="223">
        <f>ROUND(E219*P219,5)</f>
        <v>0</v>
      </c>
      <c r="R219" s="223"/>
      <c r="S219" s="223"/>
      <c r="T219" s="224">
        <v>0</v>
      </c>
      <c r="U219" s="223">
        <f>ROUND(E219*T219,2)</f>
        <v>0</v>
      </c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 t="s">
        <v>146</v>
      </c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>
      <c r="A220" s="214"/>
      <c r="B220" s="220"/>
      <c r="C220" s="265" t="s">
        <v>383</v>
      </c>
      <c r="D220" s="225"/>
      <c r="E220" s="230">
        <v>175.46</v>
      </c>
      <c r="F220" s="233"/>
      <c r="G220" s="233"/>
      <c r="H220" s="233"/>
      <c r="I220" s="233"/>
      <c r="J220" s="233"/>
      <c r="K220" s="233"/>
      <c r="L220" s="233"/>
      <c r="M220" s="233"/>
      <c r="N220" s="223"/>
      <c r="O220" s="223"/>
      <c r="P220" s="223"/>
      <c r="Q220" s="223"/>
      <c r="R220" s="223"/>
      <c r="S220" s="223"/>
      <c r="T220" s="224"/>
      <c r="U220" s="223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 t="s">
        <v>130</v>
      </c>
      <c r="AF220" s="213">
        <v>0</v>
      </c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>
      <c r="A221" s="215" t="s">
        <v>123</v>
      </c>
      <c r="B221" s="221" t="s">
        <v>80</v>
      </c>
      <c r="C221" s="266" t="s">
        <v>81</v>
      </c>
      <c r="D221" s="226"/>
      <c r="E221" s="231"/>
      <c r="F221" s="234"/>
      <c r="G221" s="234">
        <f>SUMIF(AE222:AE223,"&lt;&gt;NOR",G222:G223)</f>
        <v>0</v>
      </c>
      <c r="H221" s="234"/>
      <c r="I221" s="234">
        <f>SUM(I222:I223)</f>
        <v>0</v>
      </c>
      <c r="J221" s="234"/>
      <c r="K221" s="234">
        <f>SUM(K222:K223)</f>
        <v>0</v>
      </c>
      <c r="L221" s="234"/>
      <c r="M221" s="234">
        <f>SUM(M222:M223)</f>
        <v>0</v>
      </c>
      <c r="N221" s="227"/>
      <c r="O221" s="227">
        <f>SUM(O222:O223)</f>
        <v>7.417E-2</v>
      </c>
      <c r="P221" s="227"/>
      <c r="Q221" s="227">
        <f>SUM(Q222:Q223)</f>
        <v>0</v>
      </c>
      <c r="R221" s="227"/>
      <c r="S221" s="227"/>
      <c r="T221" s="228"/>
      <c r="U221" s="227">
        <f>SUM(U222:U223)</f>
        <v>2.77</v>
      </c>
      <c r="AE221" t="s">
        <v>124</v>
      </c>
    </row>
    <row r="222" spans="1:60" outlineLevel="1">
      <c r="A222" s="214">
        <v>93</v>
      </c>
      <c r="B222" s="220" t="s">
        <v>384</v>
      </c>
      <c r="C222" s="264" t="s">
        <v>385</v>
      </c>
      <c r="D222" s="222" t="s">
        <v>386</v>
      </c>
      <c r="E222" s="229">
        <v>1</v>
      </c>
      <c r="F222" s="232"/>
      <c r="G222" s="233">
        <f>ROUND(E222*F222,2)</f>
        <v>0</v>
      </c>
      <c r="H222" s="232"/>
      <c r="I222" s="233">
        <f>ROUND(E222*H222,2)</f>
        <v>0</v>
      </c>
      <c r="J222" s="232"/>
      <c r="K222" s="233">
        <f>ROUND(E222*J222,2)</f>
        <v>0</v>
      </c>
      <c r="L222" s="233">
        <v>15</v>
      </c>
      <c r="M222" s="233">
        <f>G222*(1+L222/100)</f>
        <v>0</v>
      </c>
      <c r="N222" s="223">
        <v>7.417E-2</v>
      </c>
      <c r="O222" s="223">
        <f>ROUND(E222*N222,5)</f>
        <v>7.417E-2</v>
      </c>
      <c r="P222" s="223">
        <v>0</v>
      </c>
      <c r="Q222" s="223">
        <f>ROUND(E222*P222,5)</f>
        <v>0</v>
      </c>
      <c r="R222" s="223"/>
      <c r="S222" s="223"/>
      <c r="T222" s="224">
        <v>2.7669999999999999</v>
      </c>
      <c r="U222" s="223">
        <f>ROUND(E222*T222,2)</f>
        <v>2.77</v>
      </c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 t="s">
        <v>146</v>
      </c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>
      <c r="A223" s="214"/>
      <c r="B223" s="220"/>
      <c r="C223" s="265" t="s">
        <v>198</v>
      </c>
      <c r="D223" s="225"/>
      <c r="E223" s="230">
        <v>1</v>
      </c>
      <c r="F223" s="233"/>
      <c r="G223" s="233"/>
      <c r="H223" s="233"/>
      <c r="I223" s="233"/>
      <c r="J223" s="233"/>
      <c r="K223" s="233"/>
      <c r="L223" s="233"/>
      <c r="M223" s="233"/>
      <c r="N223" s="223"/>
      <c r="O223" s="223"/>
      <c r="P223" s="223"/>
      <c r="Q223" s="223"/>
      <c r="R223" s="223"/>
      <c r="S223" s="223"/>
      <c r="T223" s="224"/>
      <c r="U223" s="223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3" t="s">
        <v>130</v>
      </c>
      <c r="AF223" s="213">
        <v>0</v>
      </c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>
      <c r="A224" s="215" t="s">
        <v>123</v>
      </c>
      <c r="B224" s="221" t="s">
        <v>82</v>
      </c>
      <c r="C224" s="266" t="s">
        <v>83</v>
      </c>
      <c r="D224" s="226"/>
      <c r="E224" s="231"/>
      <c r="F224" s="234"/>
      <c r="G224" s="234">
        <f>SUMIF(AE225:AE253,"&lt;&gt;NOR",G225:G253)</f>
        <v>0</v>
      </c>
      <c r="H224" s="234"/>
      <c r="I224" s="234">
        <f>SUM(I225:I253)</f>
        <v>0</v>
      </c>
      <c r="J224" s="234"/>
      <c r="K224" s="234">
        <f>SUM(K225:K253)</f>
        <v>0</v>
      </c>
      <c r="L224" s="234"/>
      <c r="M224" s="234">
        <f>SUM(M225:M253)</f>
        <v>0</v>
      </c>
      <c r="N224" s="227"/>
      <c r="O224" s="227">
        <f>SUM(O225:O253)</f>
        <v>0.42240000000000005</v>
      </c>
      <c r="P224" s="227"/>
      <c r="Q224" s="227">
        <f>SUM(Q225:Q253)</f>
        <v>1.044</v>
      </c>
      <c r="R224" s="227"/>
      <c r="S224" s="227"/>
      <c r="T224" s="228"/>
      <c r="U224" s="227">
        <f>SUM(U225:U253)</f>
        <v>39.010000000000005</v>
      </c>
      <c r="AE224" t="s">
        <v>124</v>
      </c>
    </row>
    <row r="225" spans="1:60" outlineLevel="1">
      <c r="A225" s="214">
        <v>94</v>
      </c>
      <c r="B225" s="220" t="s">
        <v>387</v>
      </c>
      <c r="C225" s="264" t="s">
        <v>388</v>
      </c>
      <c r="D225" s="222" t="s">
        <v>139</v>
      </c>
      <c r="E225" s="229">
        <v>2</v>
      </c>
      <c r="F225" s="232"/>
      <c r="G225" s="233">
        <f>ROUND(E225*F225,2)</f>
        <v>0</v>
      </c>
      <c r="H225" s="232"/>
      <c r="I225" s="233">
        <f>ROUND(E225*H225,2)</f>
        <v>0</v>
      </c>
      <c r="J225" s="232"/>
      <c r="K225" s="233">
        <f>ROUND(E225*J225,2)</f>
        <v>0</v>
      </c>
      <c r="L225" s="233">
        <v>15</v>
      </c>
      <c r="M225" s="233">
        <f>G225*(1+L225/100)</f>
        <v>0</v>
      </c>
      <c r="N225" s="223">
        <v>1.42E-3</v>
      </c>
      <c r="O225" s="223">
        <f>ROUND(E225*N225,5)</f>
        <v>2.8400000000000001E-3</v>
      </c>
      <c r="P225" s="223">
        <v>0</v>
      </c>
      <c r="Q225" s="223">
        <f>ROUND(E225*P225,5)</f>
        <v>0</v>
      </c>
      <c r="R225" s="223"/>
      <c r="S225" s="223"/>
      <c r="T225" s="224">
        <v>2.0434399999999999</v>
      </c>
      <c r="U225" s="223">
        <f>ROUND(E225*T225,2)</f>
        <v>4.09</v>
      </c>
      <c r="V225" s="213"/>
      <c r="W225" s="213"/>
      <c r="X225" s="213"/>
      <c r="Y225" s="213"/>
      <c r="Z225" s="213"/>
      <c r="AA225" s="213"/>
      <c r="AB225" s="213"/>
      <c r="AC225" s="213"/>
      <c r="AD225" s="213"/>
      <c r="AE225" s="213" t="s">
        <v>128</v>
      </c>
      <c r="AF225" s="213"/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>
      <c r="A226" s="214"/>
      <c r="B226" s="220"/>
      <c r="C226" s="265" t="s">
        <v>208</v>
      </c>
      <c r="D226" s="225"/>
      <c r="E226" s="230">
        <v>2</v>
      </c>
      <c r="F226" s="233"/>
      <c r="G226" s="233"/>
      <c r="H226" s="233"/>
      <c r="I226" s="233"/>
      <c r="J226" s="233"/>
      <c r="K226" s="233"/>
      <c r="L226" s="233"/>
      <c r="M226" s="233"/>
      <c r="N226" s="223"/>
      <c r="O226" s="223"/>
      <c r="P226" s="223"/>
      <c r="Q226" s="223"/>
      <c r="R226" s="223"/>
      <c r="S226" s="223"/>
      <c r="T226" s="224"/>
      <c r="U226" s="22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 t="s">
        <v>130</v>
      </c>
      <c r="AF226" s="213">
        <v>0</v>
      </c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>
      <c r="A227" s="214">
        <v>95</v>
      </c>
      <c r="B227" s="220" t="s">
        <v>389</v>
      </c>
      <c r="C227" s="264" t="s">
        <v>390</v>
      </c>
      <c r="D227" s="222" t="s">
        <v>139</v>
      </c>
      <c r="E227" s="229">
        <v>2</v>
      </c>
      <c r="F227" s="232"/>
      <c r="G227" s="233">
        <f>ROUND(E227*F227,2)</f>
        <v>0</v>
      </c>
      <c r="H227" s="232"/>
      <c r="I227" s="233">
        <f>ROUND(E227*H227,2)</f>
        <v>0</v>
      </c>
      <c r="J227" s="232"/>
      <c r="K227" s="233">
        <f>ROUND(E227*J227,2)</f>
        <v>0</v>
      </c>
      <c r="L227" s="233">
        <v>15</v>
      </c>
      <c r="M227" s="233">
        <f>G227*(1+L227/100)</f>
        <v>0</v>
      </c>
      <c r="N227" s="223">
        <v>1.6199999999999999E-3</v>
      </c>
      <c r="O227" s="223">
        <f>ROUND(E227*N227,5)</f>
        <v>3.2399999999999998E-3</v>
      </c>
      <c r="P227" s="223">
        <v>0</v>
      </c>
      <c r="Q227" s="223">
        <f>ROUND(E227*P227,5)</f>
        <v>0</v>
      </c>
      <c r="R227" s="223"/>
      <c r="S227" s="223"/>
      <c r="T227" s="224">
        <v>2.04392</v>
      </c>
      <c r="U227" s="223">
        <f>ROUND(E227*T227,2)</f>
        <v>4.09</v>
      </c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 t="s">
        <v>128</v>
      </c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>
      <c r="A228" s="214"/>
      <c r="B228" s="220"/>
      <c r="C228" s="265" t="s">
        <v>208</v>
      </c>
      <c r="D228" s="225"/>
      <c r="E228" s="230">
        <v>2</v>
      </c>
      <c r="F228" s="233"/>
      <c r="G228" s="233"/>
      <c r="H228" s="233"/>
      <c r="I228" s="233"/>
      <c r="J228" s="233"/>
      <c r="K228" s="233"/>
      <c r="L228" s="233"/>
      <c r="M228" s="233"/>
      <c r="N228" s="223"/>
      <c r="O228" s="223"/>
      <c r="P228" s="223"/>
      <c r="Q228" s="223"/>
      <c r="R228" s="223"/>
      <c r="S228" s="223"/>
      <c r="T228" s="224"/>
      <c r="U228" s="223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 t="s">
        <v>130</v>
      </c>
      <c r="AF228" s="213">
        <v>0</v>
      </c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>
      <c r="A229" s="214">
        <v>96</v>
      </c>
      <c r="B229" s="220" t="s">
        <v>391</v>
      </c>
      <c r="C229" s="264" t="s">
        <v>392</v>
      </c>
      <c r="D229" s="222" t="s">
        <v>139</v>
      </c>
      <c r="E229" s="229">
        <v>2</v>
      </c>
      <c r="F229" s="232"/>
      <c r="G229" s="233">
        <f>ROUND(E229*F229,2)</f>
        <v>0</v>
      </c>
      <c r="H229" s="232"/>
      <c r="I229" s="233">
        <f>ROUND(E229*H229,2)</f>
        <v>0</v>
      </c>
      <c r="J229" s="232"/>
      <c r="K229" s="233">
        <f>ROUND(E229*J229,2)</f>
        <v>0</v>
      </c>
      <c r="L229" s="233">
        <v>15</v>
      </c>
      <c r="M229" s="233">
        <f>G229*(1+L229/100)</f>
        <v>0</v>
      </c>
      <c r="N229" s="223">
        <v>1.9E-2</v>
      </c>
      <c r="O229" s="223">
        <f>ROUND(E229*N229,5)</f>
        <v>3.7999999999999999E-2</v>
      </c>
      <c r="P229" s="223">
        <v>0</v>
      </c>
      <c r="Q229" s="223">
        <f>ROUND(E229*P229,5)</f>
        <v>0</v>
      </c>
      <c r="R229" s="223"/>
      <c r="S229" s="223"/>
      <c r="T229" s="224">
        <v>0</v>
      </c>
      <c r="U229" s="223">
        <f>ROUND(E229*T229,2)</f>
        <v>0</v>
      </c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 t="s">
        <v>271</v>
      </c>
      <c r="AF229" s="213"/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>
      <c r="A230" s="214"/>
      <c r="B230" s="220"/>
      <c r="C230" s="265" t="s">
        <v>208</v>
      </c>
      <c r="D230" s="225"/>
      <c r="E230" s="230">
        <v>2</v>
      </c>
      <c r="F230" s="233"/>
      <c r="G230" s="233"/>
      <c r="H230" s="233"/>
      <c r="I230" s="233"/>
      <c r="J230" s="233"/>
      <c r="K230" s="233"/>
      <c r="L230" s="233"/>
      <c r="M230" s="233"/>
      <c r="N230" s="223"/>
      <c r="O230" s="223"/>
      <c r="P230" s="223"/>
      <c r="Q230" s="223"/>
      <c r="R230" s="223"/>
      <c r="S230" s="223"/>
      <c r="T230" s="224"/>
      <c r="U230" s="22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 t="s">
        <v>130</v>
      </c>
      <c r="AF230" s="213">
        <v>0</v>
      </c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>
      <c r="A231" s="214">
        <v>97</v>
      </c>
      <c r="B231" s="220" t="s">
        <v>393</v>
      </c>
      <c r="C231" s="264" t="s">
        <v>394</v>
      </c>
      <c r="D231" s="222" t="s">
        <v>139</v>
      </c>
      <c r="E231" s="229">
        <v>2</v>
      </c>
      <c r="F231" s="232"/>
      <c r="G231" s="233">
        <f>ROUND(E231*F231,2)</f>
        <v>0</v>
      </c>
      <c r="H231" s="232"/>
      <c r="I231" s="233">
        <f>ROUND(E231*H231,2)</f>
        <v>0</v>
      </c>
      <c r="J231" s="232"/>
      <c r="K231" s="233">
        <f>ROUND(E231*J231,2)</f>
        <v>0</v>
      </c>
      <c r="L231" s="233">
        <v>15</v>
      </c>
      <c r="M231" s="233">
        <f>G231*(1+L231/100)</f>
        <v>0</v>
      </c>
      <c r="N231" s="223">
        <v>2.4E-2</v>
      </c>
      <c r="O231" s="223">
        <f>ROUND(E231*N231,5)</f>
        <v>4.8000000000000001E-2</v>
      </c>
      <c r="P231" s="223">
        <v>0</v>
      </c>
      <c r="Q231" s="223">
        <f>ROUND(E231*P231,5)</f>
        <v>0</v>
      </c>
      <c r="R231" s="223"/>
      <c r="S231" s="223"/>
      <c r="T231" s="224">
        <v>0</v>
      </c>
      <c r="U231" s="223">
        <f>ROUND(E231*T231,2)</f>
        <v>0</v>
      </c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 t="s">
        <v>271</v>
      </c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>
      <c r="A232" s="214"/>
      <c r="B232" s="220"/>
      <c r="C232" s="265" t="s">
        <v>208</v>
      </c>
      <c r="D232" s="225"/>
      <c r="E232" s="230">
        <v>2</v>
      </c>
      <c r="F232" s="233"/>
      <c r="G232" s="233"/>
      <c r="H232" s="233"/>
      <c r="I232" s="233"/>
      <c r="J232" s="233"/>
      <c r="K232" s="233"/>
      <c r="L232" s="233"/>
      <c r="M232" s="233"/>
      <c r="N232" s="223"/>
      <c r="O232" s="223"/>
      <c r="P232" s="223"/>
      <c r="Q232" s="223"/>
      <c r="R232" s="223"/>
      <c r="S232" s="223"/>
      <c r="T232" s="224"/>
      <c r="U232" s="22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 t="s">
        <v>130</v>
      </c>
      <c r="AF232" s="213">
        <v>0</v>
      </c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22.5" outlineLevel="1">
      <c r="A233" s="214">
        <v>98</v>
      </c>
      <c r="B233" s="220" t="s">
        <v>395</v>
      </c>
      <c r="C233" s="264" t="s">
        <v>396</v>
      </c>
      <c r="D233" s="222" t="s">
        <v>139</v>
      </c>
      <c r="E233" s="229">
        <v>1</v>
      </c>
      <c r="F233" s="232"/>
      <c r="G233" s="233">
        <f>ROUND(E233*F233,2)</f>
        <v>0</v>
      </c>
      <c r="H233" s="232"/>
      <c r="I233" s="233">
        <f>ROUND(E233*H233,2)</f>
        <v>0</v>
      </c>
      <c r="J233" s="232"/>
      <c r="K233" s="233">
        <f>ROUND(E233*J233,2)</f>
        <v>0</v>
      </c>
      <c r="L233" s="233">
        <v>15</v>
      </c>
      <c r="M233" s="233">
        <f>G233*(1+L233/100)</f>
        <v>0</v>
      </c>
      <c r="N233" s="223">
        <v>2.5000000000000001E-2</v>
      </c>
      <c r="O233" s="223">
        <f>ROUND(E233*N233,5)</f>
        <v>2.5000000000000001E-2</v>
      </c>
      <c r="P233" s="223">
        <v>0</v>
      </c>
      <c r="Q233" s="223">
        <f>ROUND(E233*P233,5)</f>
        <v>0</v>
      </c>
      <c r="R233" s="223"/>
      <c r="S233" s="223"/>
      <c r="T233" s="224">
        <v>0</v>
      </c>
      <c r="U233" s="223">
        <f>ROUND(E233*T233,2)</f>
        <v>0</v>
      </c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 t="s">
        <v>271</v>
      </c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>
      <c r="A234" s="214"/>
      <c r="B234" s="220"/>
      <c r="C234" s="265" t="s">
        <v>198</v>
      </c>
      <c r="D234" s="225"/>
      <c r="E234" s="230">
        <v>1</v>
      </c>
      <c r="F234" s="233"/>
      <c r="G234" s="233"/>
      <c r="H234" s="233"/>
      <c r="I234" s="233"/>
      <c r="J234" s="233"/>
      <c r="K234" s="233"/>
      <c r="L234" s="233"/>
      <c r="M234" s="233"/>
      <c r="N234" s="223"/>
      <c r="O234" s="223"/>
      <c r="P234" s="223"/>
      <c r="Q234" s="223"/>
      <c r="R234" s="223"/>
      <c r="S234" s="223"/>
      <c r="T234" s="224"/>
      <c r="U234" s="22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 t="s">
        <v>130</v>
      </c>
      <c r="AF234" s="213">
        <v>0</v>
      </c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>
      <c r="A235" s="214">
        <v>99</v>
      </c>
      <c r="B235" s="220" t="s">
        <v>397</v>
      </c>
      <c r="C235" s="264" t="s">
        <v>398</v>
      </c>
      <c r="D235" s="222" t="s">
        <v>139</v>
      </c>
      <c r="E235" s="229">
        <v>1</v>
      </c>
      <c r="F235" s="232"/>
      <c r="G235" s="233">
        <f>ROUND(E235*F235,2)</f>
        <v>0</v>
      </c>
      <c r="H235" s="232"/>
      <c r="I235" s="233">
        <f>ROUND(E235*H235,2)</f>
        <v>0</v>
      </c>
      <c r="J235" s="232"/>
      <c r="K235" s="233">
        <f>ROUND(E235*J235,2)</f>
        <v>0</v>
      </c>
      <c r="L235" s="233">
        <v>15</v>
      </c>
      <c r="M235" s="233">
        <f>G235*(1+L235/100)</f>
        <v>0</v>
      </c>
      <c r="N235" s="223">
        <v>0.184</v>
      </c>
      <c r="O235" s="223">
        <f>ROUND(E235*N235,5)</f>
        <v>0.184</v>
      </c>
      <c r="P235" s="223">
        <v>0</v>
      </c>
      <c r="Q235" s="223">
        <f>ROUND(E235*P235,5)</f>
        <v>0</v>
      </c>
      <c r="R235" s="223"/>
      <c r="S235" s="223"/>
      <c r="T235" s="224">
        <v>4.5124700000000004</v>
      </c>
      <c r="U235" s="223">
        <f>ROUND(E235*T235,2)</f>
        <v>4.51</v>
      </c>
      <c r="V235" s="213"/>
      <c r="W235" s="213"/>
      <c r="X235" s="213"/>
      <c r="Y235" s="213"/>
      <c r="Z235" s="213"/>
      <c r="AA235" s="213"/>
      <c r="AB235" s="213"/>
      <c r="AC235" s="213"/>
      <c r="AD235" s="213"/>
      <c r="AE235" s="213" t="s">
        <v>128</v>
      </c>
      <c r="AF235" s="213"/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>
      <c r="A236" s="214"/>
      <c r="B236" s="220"/>
      <c r="C236" s="265" t="s">
        <v>198</v>
      </c>
      <c r="D236" s="225"/>
      <c r="E236" s="230">
        <v>1</v>
      </c>
      <c r="F236" s="233"/>
      <c r="G236" s="233"/>
      <c r="H236" s="233"/>
      <c r="I236" s="233"/>
      <c r="J236" s="233"/>
      <c r="K236" s="233"/>
      <c r="L236" s="233"/>
      <c r="M236" s="233"/>
      <c r="N236" s="223"/>
      <c r="O236" s="223"/>
      <c r="P236" s="223"/>
      <c r="Q236" s="223"/>
      <c r="R236" s="223"/>
      <c r="S236" s="223"/>
      <c r="T236" s="224"/>
      <c r="U236" s="22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 t="s">
        <v>130</v>
      </c>
      <c r="AF236" s="213">
        <v>0</v>
      </c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>
      <c r="A237" s="214">
        <v>100</v>
      </c>
      <c r="B237" s="220" t="s">
        <v>399</v>
      </c>
      <c r="C237" s="264" t="s">
        <v>400</v>
      </c>
      <c r="D237" s="222" t="s">
        <v>127</v>
      </c>
      <c r="E237" s="229">
        <v>7.9359999999999999</v>
      </c>
      <c r="F237" s="232"/>
      <c r="G237" s="233">
        <f>ROUND(E237*F237,2)</f>
        <v>0</v>
      </c>
      <c r="H237" s="232"/>
      <c r="I237" s="233">
        <f>ROUND(E237*H237,2)</f>
        <v>0</v>
      </c>
      <c r="J237" s="232"/>
      <c r="K237" s="233">
        <f>ROUND(E237*J237,2)</f>
        <v>0</v>
      </c>
      <c r="L237" s="233">
        <v>15</v>
      </c>
      <c r="M237" s="233">
        <f>G237*(1+L237/100)</f>
        <v>0</v>
      </c>
      <c r="N237" s="223">
        <v>2.7999999999999998E-4</v>
      </c>
      <c r="O237" s="223">
        <f>ROUND(E237*N237,5)</f>
        <v>2.2200000000000002E-3</v>
      </c>
      <c r="P237" s="223">
        <v>0</v>
      </c>
      <c r="Q237" s="223">
        <f>ROUND(E237*P237,5)</f>
        <v>0</v>
      </c>
      <c r="R237" s="223"/>
      <c r="S237" s="223"/>
      <c r="T237" s="224">
        <v>1.1559999999999999</v>
      </c>
      <c r="U237" s="223">
        <f>ROUND(E237*T237,2)</f>
        <v>9.17</v>
      </c>
      <c r="V237" s="213"/>
      <c r="W237" s="213"/>
      <c r="X237" s="213"/>
      <c r="Y237" s="213"/>
      <c r="Z237" s="213"/>
      <c r="AA237" s="213"/>
      <c r="AB237" s="213"/>
      <c r="AC237" s="213"/>
      <c r="AD237" s="213"/>
      <c r="AE237" s="213" t="s">
        <v>146</v>
      </c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>
      <c r="A238" s="214"/>
      <c r="B238" s="220"/>
      <c r="C238" s="265" t="s">
        <v>401</v>
      </c>
      <c r="D238" s="225"/>
      <c r="E238" s="230">
        <v>6.4859999999999998</v>
      </c>
      <c r="F238" s="233"/>
      <c r="G238" s="233"/>
      <c r="H238" s="233"/>
      <c r="I238" s="233"/>
      <c r="J238" s="233"/>
      <c r="K238" s="233"/>
      <c r="L238" s="233"/>
      <c r="M238" s="233"/>
      <c r="N238" s="223"/>
      <c r="O238" s="223"/>
      <c r="P238" s="223"/>
      <c r="Q238" s="223"/>
      <c r="R238" s="223"/>
      <c r="S238" s="223"/>
      <c r="T238" s="224"/>
      <c r="U238" s="223"/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 t="s">
        <v>130</v>
      </c>
      <c r="AF238" s="213">
        <v>0</v>
      </c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>
      <c r="A239" s="214"/>
      <c r="B239" s="220"/>
      <c r="C239" s="265" t="s">
        <v>402</v>
      </c>
      <c r="D239" s="225"/>
      <c r="E239" s="230">
        <v>1.45</v>
      </c>
      <c r="F239" s="233"/>
      <c r="G239" s="233"/>
      <c r="H239" s="233"/>
      <c r="I239" s="233"/>
      <c r="J239" s="233"/>
      <c r="K239" s="233"/>
      <c r="L239" s="233"/>
      <c r="M239" s="233"/>
      <c r="N239" s="223"/>
      <c r="O239" s="223"/>
      <c r="P239" s="223"/>
      <c r="Q239" s="223"/>
      <c r="R239" s="223"/>
      <c r="S239" s="223"/>
      <c r="T239" s="224"/>
      <c r="U239" s="223"/>
      <c r="V239" s="213"/>
      <c r="W239" s="213"/>
      <c r="X239" s="213"/>
      <c r="Y239" s="213"/>
      <c r="Z239" s="213"/>
      <c r="AA239" s="213"/>
      <c r="AB239" s="213"/>
      <c r="AC239" s="213"/>
      <c r="AD239" s="213"/>
      <c r="AE239" s="213" t="s">
        <v>130</v>
      </c>
      <c r="AF239" s="213">
        <v>0</v>
      </c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>
      <c r="A240" s="214">
        <v>101</v>
      </c>
      <c r="B240" s="220" t="s">
        <v>403</v>
      </c>
      <c r="C240" s="264" t="s">
        <v>404</v>
      </c>
      <c r="D240" s="222" t="s">
        <v>139</v>
      </c>
      <c r="E240" s="229">
        <v>5</v>
      </c>
      <c r="F240" s="232"/>
      <c r="G240" s="233">
        <f>ROUND(E240*F240,2)</f>
        <v>0</v>
      </c>
      <c r="H240" s="232"/>
      <c r="I240" s="233">
        <f>ROUND(E240*H240,2)</f>
        <v>0</v>
      </c>
      <c r="J240" s="232"/>
      <c r="K240" s="233">
        <f>ROUND(E240*J240,2)</f>
        <v>0</v>
      </c>
      <c r="L240" s="233">
        <v>15</v>
      </c>
      <c r="M240" s="233">
        <f>G240*(1+L240/100)</f>
        <v>0</v>
      </c>
      <c r="N240" s="223">
        <v>8.9999999999999998E-4</v>
      </c>
      <c r="O240" s="223">
        <f>ROUND(E240*N240,5)</f>
        <v>4.4999999999999997E-3</v>
      </c>
      <c r="P240" s="223">
        <v>0</v>
      </c>
      <c r="Q240" s="223">
        <f>ROUND(E240*P240,5)</f>
        <v>0</v>
      </c>
      <c r="R240" s="223"/>
      <c r="S240" s="223"/>
      <c r="T240" s="224">
        <v>2.29</v>
      </c>
      <c r="U240" s="223">
        <f>ROUND(E240*T240,2)</f>
        <v>11.45</v>
      </c>
      <c r="V240" s="213"/>
      <c r="W240" s="213"/>
      <c r="X240" s="213"/>
      <c r="Y240" s="213"/>
      <c r="Z240" s="213"/>
      <c r="AA240" s="213"/>
      <c r="AB240" s="213"/>
      <c r="AC240" s="213"/>
      <c r="AD240" s="213"/>
      <c r="AE240" s="213" t="s">
        <v>146</v>
      </c>
      <c r="AF240" s="213"/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>
      <c r="A241" s="214"/>
      <c r="B241" s="220"/>
      <c r="C241" s="265" t="s">
        <v>143</v>
      </c>
      <c r="D241" s="225"/>
      <c r="E241" s="230">
        <v>5</v>
      </c>
      <c r="F241" s="233"/>
      <c r="G241" s="233"/>
      <c r="H241" s="233"/>
      <c r="I241" s="233"/>
      <c r="J241" s="233"/>
      <c r="K241" s="233"/>
      <c r="L241" s="233"/>
      <c r="M241" s="233"/>
      <c r="N241" s="223"/>
      <c r="O241" s="223"/>
      <c r="P241" s="223"/>
      <c r="Q241" s="223"/>
      <c r="R241" s="223"/>
      <c r="S241" s="223"/>
      <c r="T241" s="224"/>
      <c r="U241" s="223"/>
      <c r="V241" s="213"/>
      <c r="W241" s="213"/>
      <c r="X241" s="213"/>
      <c r="Y241" s="213"/>
      <c r="Z241" s="213"/>
      <c r="AA241" s="213"/>
      <c r="AB241" s="213"/>
      <c r="AC241" s="213"/>
      <c r="AD241" s="213"/>
      <c r="AE241" s="213" t="s">
        <v>130</v>
      </c>
      <c r="AF241" s="213">
        <v>0</v>
      </c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>
      <c r="A242" s="214">
        <v>102</v>
      </c>
      <c r="B242" s="220" t="s">
        <v>405</v>
      </c>
      <c r="C242" s="264" t="s">
        <v>406</v>
      </c>
      <c r="D242" s="222" t="s">
        <v>139</v>
      </c>
      <c r="E242" s="229">
        <v>2</v>
      </c>
      <c r="F242" s="232"/>
      <c r="G242" s="233">
        <f>ROUND(E242*F242,2)</f>
        <v>0</v>
      </c>
      <c r="H242" s="232"/>
      <c r="I242" s="233">
        <f>ROUND(E242*H242,2)</f>
        <v>0</v>
      </c>
      <c r="J242" s="232"/>
      <c r="K242" s="233">
        <f>ROUND(E242*J242,2)</f>
        <v>0</v>
      </c>
      <c r="L242" s="233">
        <v>15</v>
      </c>
      <c r="M242" s="233">
        <f>G242*(1+L242/100)</f>
        <v>0</v>
      </c>
      <c r="N242" s="223">
        <v>1.4E-2</v>
      </c>
      <c r="O242" s="223">
        <f>ROUND(E242*N242,5)</f>
        <v>2.8000000000000001E-2</v>
      </c>
      <c r="P242" s="223">
        <v>0</v>
      </c>
      <c r="Q242" s="223">
        <f>ROUND(E242*P242,5)</f>
        <v>0</v>
      </c>
      <c r="R242" s="223"/>
      <c r="S242" s="223"/>
      <c r="T242" s="224">
        <v>0</v>
      </c>
      <c r="U242" s="223">
        <f>ROUND(E242*T242,2)</f>
        <v>0</v>
      </c>
      <c r="V242" s="213"/>
      <c r="W242" s="213"/>
      <c r="X242" s="213"/>
      <c r="Y242" s="213"/>
      <c r="Z242" s="213"/>
      <c r="AA242" s="213"/>
      <c r="AB242" s="213"/>
      <c r="AC242" s="213"/>
      <c r="AD242" s="213"/>
      <c r="AE242" s="213" t="s">
        <v>271</v>
      </c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>
      <c r="A243" s="214"/>
      <c r="B243" s="220"/>
      <c r="C243" s="265" t="s">
        <v>208</v>
      </c>
      <c r="D243" s="225"/>
      <c r="E243" s="230">
        <v>2</v>
      </c>
      <c r="F243" s="233"/>
      <c r="G243" s="233"/>
      <c r="H243" s="233"/>
      <c r="I243" s="233"/>
      <c r="J243" s="233"/>
      <c r="K243" s="233"/>
      <c r="L243" s="233"/>
      <c r="M243" s="233"/>
      <c r="N243" s="223"/>
      <c r="O243" s="223"/>
      <c r="P243" s="223"/>
      <c r="Q243" s="223"/>
      <c r="R243" s="223"/>
      <c r="S243" s="223"/>
      <c r="T243" s="224"/>
      <c r="U243" s="223"/>
      <c r="V243" s="213"/>
      <c r="W243" s="213"/>
      <c r="X243" s="213"/>
      <c r="Y243" s="213"/>
      <c r="Z243" s="213"/>
      <c r="AA243" s="213"/>
      <c r="AB243" s="213"/>
      <c r="AC243" s="213"/>
      <c r="AD243" s="213"/>
      <c r="AE243" s="213" t="s">
        <v>130</v>
      </c>
      <c r="AF243" s="213">
        <v>0</v>
      </c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>
      <c r="A244" s="214">
        <v>103</v>
      </c>
      <c r="B244" s="220" t="s">
        <v>407</v>
      </c>
      <c r="C244" s="264" t="s">
        <v>408</v>
      </c>
      <c r="D244" s="222" t="s">
        <v>139</v>
      </c>
      <c r="E244" s="229">
        <v>1</v>
      </c>
      <c r="F244" s="232"/>
      <c r="G244" s="233">
        <f>ROUND(E244*F244,2)</f>
        <v>0</v>
      </c>
      <c r="H244" s="232"/>
      <c r="I244" s="233">
        <f>ROUND(E244*H244,2)</f>
        <v>0</v>
      </c>
      <c r="J244" s="232"/>
      <c r="K244" s="233">
        <f>ROUND(E244*J244,2)</f>
        <v>0</v>
      </c>
      <c r="L244" s="233">
        <v>15</v>
      </c>
      <c r="M244" s="233">
        <f>G244*(1+L244/100)</f>
        <v>0</v>
      </c>
      <c r="N244" s="223">
        <v>2.1000000000000001E-2</v>
      </c>
      <c r="O244" s="223">
        <f>ROUND(E244*N244,5)</f>
        <v>2.1000000000000001E-2</v>
      </c>
      <c r="P244" s="223">
        <v>0</v>
      </c>
      <c r="Q244" s="223">
        <f>ROUND(E244*P244,5)</f>
        <v>0</v>
      </c>
      <c r="R244" s="223"/>
      <c r="S244" s="223"/>
      <c r="T244" s="224">
        <v>0</v>
      </c>
      <c r="U244" s="223">
        <f>ROUND(E244*T244,2)</f>
        <v>0</v>
      </c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 t="s">
        <v>271</v>
      </c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>
      <c r="A245" s="214"/>
      <c r="B245" s="220"/>
      <c r="C245" s="265" t="s">
        <v>198</v>
      </c>
      <c r="D245" s="225"/>
      <c r="E245" s="230">
        <v>1</v>
      </c>
      <c r="F245" s="233"/>
      <c r="G245" s="233"/>
      <c r="H245" s="233"/>
      <c r="I245" s="233"/>
      <c r="J245" s="233"/>
      <c r="K245" s="233"/>
      <c r="L245" s="233"/>
      <c r="M245" s="233"/>
      <c r="N245" s="223"/>
      <c r="O245" s="223"/>
      <c r="P245" s="223"/>
      <c r="Q245" s="223"/>
      <c r="R245" s="223"/>
      <c r="S245" s="223"/>
      <c r="T245" s="224"/>
      <c r="U245" s="223"/>
      <c r="V245" s="213"/>
      <c r="W245" s="213"/>
      <c r="X245" s="213"/>
      <c r="Y245" s="213"/>
      <c r="Z245" s="213"/>
      <c r="AA245" s="213"/>
      <c r="AB245" s="213"/>
      <c r="AC245" s="213"/>
      <c r="AD245" s="213"/>
      <c r="AE245" s="213" t="s">
        <v>130</v>
      </c>
      <c r="AF245" s="213">
        <v>0</v>
      </c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>
      <c r="A246" s="214">
        <v>104</v>
      </c>
      <c r="B246" s="220" t="s">
        <v>409</v>
      </c>
      <c r="C246" s="264" t="s">
        <v>410</v>
      </c>
      <c r="D246" s="222" t="s">
        <v>139</v>
      </c>
      <c r="E246" s="229">
        <v>1</v>
      </c>
      <c r="F246" s="232"/>
      <c r="G246" s="233">
        <f>ROUND(E246*F246,2)</f>
        <v>0</v>
      </c>
      <c r="H246" s="232"/>
      <c r="I246" s="233">
        <f>ROUND(E246*H246,2)</f>
        <v>0</v>
      </c>
      <c r="J246" s="232"/>
      <c r="K246" s="233">
        <f>ROUND(E246*J246,2)</f>
        <v>0</v>
      </c>
      <c r="L246" s="233">
        <v>15</v>
      </c>
      <c r="M246" s="233">
        <f>G246*(1+L246/100)</f>
        <v>0</v>
      </c>
      <c r="N246" s="223">
        <v>4.24E-2</v>
      </c>
      <c r="O246" s="223">
        <f>ROUND(E246*N246,5)</f>
        <v>4.24E-2</v>
      </c>
      <c r="P246" s="223">
        <v>0</v>
      </c>
      <c r="Q246" s="223">
        <f>ROUND(E246*P246,5)</f>
        <v>0</v>
      </c>
      <c r="R246" s="223"/>
      <c r="S246" s="223"/>
      <c r="T246" s="224">
        <v>0</v>
      </c>
      <c r="U246" s="223">
        <f>ROUND(E246*T246,2)</f>
        <v>0</v>
      </c>
      <c r="V246" s="213"/>
      <c r="W246" s="213"/>
      <c r="X246" s="213"/>
      <c r="Y246" s="213"/>
      <c r="Z246" s="213"/>
      <c r="AA246" s="213"/>
      <c r="AB246" s="213"/>
      <c r="AC246" s="213"/>
      <c r="AD246" s="213"/>
      <c r="AE246" s="213" t="s">
        <v>271</v>
      </c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>
      <c r="A247" s="214"/>
      <c r="B247" s="220"/>
      <c r="C247" s="265" t="s">
        <v>198</v>
      </c>
      <c r="D247" s="225"/>
      <c r="E247" s="230">
        <v>1</v>
      </c>
      <c r="F247" s="233"/>
      <c r="G247" s="233"/>
      <c r="H247" s="233"/>
      <c r="I247" s="233"/>
      <c r="J247" s="233"/>
      <c r="K247" s="233"/>
      <c r="L247" s="233"/>
      <c r="M247" s="233"/>
      <c r="N247" s="223"/>
      <c r="O247" s="223"/>
      <c r="P247" s="223"/>
      <c r="Q247" s="223"/>
      <c r="R247" s="223"/>
      <c r="S247" s="223"/>
      <c r="T247" s="224"/>
      <c r="U247" s="223"/>
      <c r="V247" s="213"/>
      <c r="W247" s="213"/>
      <c r="X247" s="213"/>
      <c r="Y247" s="213"/>
      <c r="Z247" s="213"/>
      <c r="AA247" s="213"/>
      <c r="AB247" s="213"/>
      <c r="AC247" s="213"/>
      <c r="AD247" s="213"/>
      <c r="AE247" s="213" t="s">
        <v>130</v>
      </c>
      <c r="AF247" s="213">
        <v>0</v>
      </c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>
      <c r="A248" s="214">
        <v>105</v>
      </c>
      <c r="B248" s="220" t="s">
        <v>411</v>
      </c>
      <c r="C248" s="264" t="s">
        <v>412</v>
      </c>
      <c r="D248" s="222" t="s">
        <v>139</v>
      </c>
      <c r="E248" s="229">
        <v>1</v>
      </c>
      <c r="F248" s="232"/>
      <c r="G248" s="233">
        <f>ROUND(E248*F248,2)</f>
        <v>0</v>
      </c>
      <c r="H248" s="232"/>
      <c r="I248" s="233">
        <f>ROUND(E248*H248,2)</f>
        <v>0</v>
      </c>
      <c r="J248" s="232"/>
      <c r="K248" s="233">
        <f>ROUND(E248*J248,2)</f>
        <v>0</v>
      </c>
      <c r="L248" s="233">
        <v>15</v>
      </c>
      <c r="M248" s="233">
        <f>G248*(1+L248/100)</f>
        <v>0</v>
      </c>
      <c r="N248" s="223">
        <v>2.3199999999999998E-2</v>
      </c>
      <c r="O248" s="223">
        <f>ROUND(E248*N248,5)</f>
        <v>2.3199999999999998E-2</v>
      </c>
      <c r="P248" s="223">
        <v>0</v>
      </c>
      <c r="Q248" s="223">
        <f>ROUND(E248*P248,5)</f>
        <v>0</v>
      </c>
      <c r="R248" s="223"/>
      <c r="S248" s="223"/>
      <c r="T248" s="224">
        <v>0</v>
      </c>
      <c r="U248" s="223">
        <f>ROUND(E248*T248,2)</f>
        <v>0</v>
      </c>
      <c r="V248" s="213"/>
      <c r="W248" s="213"/>
      <c r="X248" s="213"/>
      <c r="Y248" s="213"/>
      <c r="Z248" s="213"/>
      <c r="AA248" s="213"/>
      <c r="AB248" s="213"/>
      <c r="AC248" s="213"/>
      <c r="AD248" s="213"/>
      <c r="AE248" s="213" t="s">
        <v>271</v>
      </c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>
      <c r="A249" s="214"/>
      <c r="B249" s="220"/>
      <c r="C249" s="265" t="s">
        <v>198</v>
      </c>
      <c r="D249" s="225"/>
      <c r="E249" s="230">
        <v>1</v>
      </c>
      <c r="F249" s="233"/>
      <c r="G249" s="233"/>
      <c r="H249" s="233"/>
      <c r="I249" s="233"/>
      <c r="J249" s="233"/>
      <c r="K249" s="233"/>
      <c r="L249" s="233"/>
      <c r="M249" s="233"/>
      <c r="N249" s="223"/>
      <c r="O249" s="223"/>
      <c r="P249" s="223"/>
      <c r="Q249" s="223"/>
      <c r="R249" s="223"/>
      <c r="S249" s="223"/>
      <c r="T249" s="224"/>
      <c r="U249" s="223"/>
      <c r="V249" s="213"/>
      <c r="W249" s="213"/>
      <c r="X249" s="213"/>
      <c r="Y249" s="213"/>
      <c r="Z249" s="213"/>
      <c r="AA249" s="213"/>
      <c r="AB249" s="213"/>
      <c r="AC249" s="213"/>
      <c r="AD249" s="213"/>
      <c r="AE249" s="213" t="s">
        <v>130</v>
      </c>
      <c r="AF249" s="213">
        <v>0</v>
      </c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>
      <c r="A250" s="214">
        <v>106</v>
      </c>
      <c r="B250" s="220" t="s">
        <v>413</v>
      </c>
      <c r="C250" s="264" t="s">
        <v>414</v>
      </c>
      <c r="D250" s="222" t="s">
        <v>139</v>
      </c>
      <c r="E250" s="229">
        <v>6</v>
      </c>
      <c r="F250" s="232"/>
      <c r="G250" s="233">
        <f>ROUND(E250*F250,2)</f>
        <v>0</v>
      </c>
      <c r="H250" s="232"/>
      <c r="I250" s="233">
        <f>ROUND(E250*H250,2)</f>
        <v>0</v>
      </c>
      <c r="J250" s="232"/>
      <c r="K250" s="233">
        <f>ROUND(E250*J250,2)</f>
        <v>0</v>
      </c>
      <c r="L250" s="233">
        <v>15</v>
      </c>
      <c r="M250" s="233">
        <f>G250*(1+L250/100)</f>
        <v>0</v>
      </c>
      <c r="N250" s="223">
        <v>0</v>
      </c>
      <c r="O250" s="223">
        <f>ROUND(E250*N250,5)</f>
        <v>0</v>
      </c>
      <c r="P250" s="223">
        <v>0.17399999999999999</v>
      </c>
      <c r="Q250" s="223">
        <f>ROUND(E250*P250,5)</f>
        <v>1.044</v>
      </c>
      <c r="R250" s="223"/>
      <c r="S250" s="223"/>
      <c r="T250" s="224">
        <v>0.95</v>
      </c>
      <c r="U250" s="223">
        <f>ROUND(E250*T250,2)</f>
        <v>5.7</v>
      </c>
      <c r="V250" s="213"/>
      <c r="W250" s="213"/>
      <c r="X250" s="213"/>
      <c r="Y250" s="213"/>
      <c r="Z250" s="213"/>
      <c r="AA250" s="213"/>
      <c r="AB250" s="213"/>
      <c r="AC250" s="213"/>
      <c r="AD250" s="213"/>
      <c r="AE250" s="213" t="s">
        <v>146</v>
      </c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>
      <c r="A251" s="214"/>
      <c r="B251" s="220"/>
      <c r="C251" s="265" t="s">
        <v>415</v>
      </c>
      <c r="D251" s="225"/>
      <c r="E251" s="230">
        <v>6</v>
      </c>
      <c r="F251" s="233"/>
      <c r="G251" s="233"/>
      <c r="H251" s="233"/>
      <c r="I251" s="233"/>
      <c r="J251" s="233"/>
      <c r="K251" s="233"/>
      <c r="L251" s="233"/>
      <c r="M251" s="233"/>
      <c r="N251" s="223"/>
      <c r="O251" s="223"/>
      <c r="P251" s="223"/>
      <c r="Q251" s="223"/>
      <c r="R251" s="223"/>
      <c r="S251" s="223"/>
      <c r="T251" s="224"/>
      <c r="U251" s="223"/>
      <c r="V251" s="213"/>
      <c r="W251" s="213"/>
      <c r="X251" s="213"/>
      <c r="Y251" s="213"/>
      <c r="Z251" s="213"/>
      <c r="AA251" s="213"/>
      <c r="AB251" s="213"/>
      <c r="AC251" s="213"/>
      <c r="AD251" s="213"/>
      <c r="AE251" s="213" t="s">
        <v>130</v>
      </c>
      <c r="AF251" s="213">
        <v>0</v>
      </c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>
      <c r="A252" s="214">
        <v>107</v>
      </c>
      <c r="B252" s="220" t="s">
        <v>416</v>
      </c>
      <c r="C252" s="264" t="s">
        <v>417</v>
      </c>
      <c r="D252" s="222" t="s">
        <v>0</v>
      </c>
      <c r="E252" s="229">
        <v>700.13</v>
      </c>
      <c r="F252" s="232"/>
      <c r="G252" s="233">
        <f>ROUND(E252*F252,2)</f>
        <v>0</v>
      </c>
      <c r="H252" s="232"/>
      <c r="I252" s="233">
        <f>ROUND(E252*H252,2)</f>
        <v>0</v>
      </c>
      <c r="J252" s="232"/>
      <c r="K252" s="233">
        <f>ROUND(E252*J252,2)</f>
        <v>0</v>
      </c>
      <c r="L252" s="233">
        <v>15</v>
      </c>
      <c r="M252" s="233">
        <f>G252*(1+L252/100)</f>
        <v>0</v>
      </c>
      <c r="N252" s="223">
        <v>0</v>
      </c>
      <c r="O252" s="223">
        <f>ROUND(E252*N252,5)</f>
        <v>0</v>
      </c>
      <c r="P252" s="223">
        <v>0</v>
      </c>
      <c r="Q252" s="223">
        <f>ROUND(E252*P252,5)</f>
        <v>0</v>
      </c>
      <c r="R252" s="223"/>
      <c r="S252" s="223"/>
      <c r="T252" s="224">
        <v>0</v>
      </c>
      <c r="U252" s="223">
        <f>ROUND(E252*T252,2)</f>
        <v>0</v>
      </c>
      <c r="V252" s="213"/>
      <c r="W252" s="213"/>
      <c r="X252" s="213"/>
      <c r="Y252" s="213"/>
      <c r="Z252" s="213"/>
      <c r="AA252" s="213"/>
      <c r="AB252" s="213"/>
      <c r="AC252" s="213"/>
      <c r="AD252" s="213"/>
      <c r="AE252" s="213" t="s">
        <v>146</v>
      </c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>
      <c r="A253" s="214"/>
      <c r="B253" s="220"/>
      <c r="C253" s="265" t="s">
        <v>418</v>
      </c>
      <c r="D253" s="225"/>
      <c r="E253" s="230">
        <v>700.13</v>
      </c>
      <c r="F253" s="233"/>
      <c r="G253" s="233"/>
      <c r="H253" s="233"/>
      <c r="I253" s="233"/>
      <c r="J253" s="233"/>
      <c r="K253" s="233"/>
      <c r="L253" s="233"/>
      <c r="M253" s="233"/>
      <c r="N253" s="223"/>
      <c r="O253" s="223"/>
      <c r="P253" s="223"/>
      <c r="Q253" s="223"/>
      <c r="R253" s="223"/>
      <c r="S253" s="223"/>
      <c r="T253" s="224"/>
      <c r="U253" s="223"/>
      <c r="V253" s="213"/>
      <c r="W253" s="213"/>
      <c r="X253" s="213"/>
      <c r="Y253" s="213"/>
      <c r="Z253" s="213"/>
      <c r="AA253" s="213"/>
      <c r="AB253" s="213"/>
      <c r="AC253" s="213"/>
      <c r="AD253" s="213"/>
      <c r="AE253" s="213" t="s">
        <v>130</v>
      </c>
      <c r="AF253" s="213">
        <v>0</v>
      </c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>
      <c r="A254" s="215" t="s">
        <v>123</v>
      </c>
      <c r="B254" s="221" t="s">
        <v>84</v>
      </c>
      <c r="C254" s="266" t="s">
        <v>85</v>
      </c>
      <c r="D254" s="226"/>
      <c r="E254" s="231"/>
      <c r="F254" s="234"/>
      <c r="G254" s="234">
        <f>SUMIF(AE255:AE260,"&lt;&gt;NOR",G255:G260)</f>
        <v>0</v>
      </c>
      <c r="H254" s="234"/>
      <c r="I254" s="234">
        <f>SUM(I255:I260)</f>
        <v>0</v>
      </c>
      <c r="J254" s="234"/>
      <c r="K254" s="234">
        <f>SUM(K255:K260)</f>
        <v>0</v>
      </c>
      <c r="L254" s="234"/>
      <c r="M254" s="234">
        <f>SUM(M255:M260)</f>
        <v>0</v>
      </c>
      <c r="N254" s="227"/>
      <c r="O254" s="227">
        <f>SUM(O255:O260)</f>
        <v>1.5039899999999999</v>
      </c>
      <c r="P254" s="227"/>
      <c r="Q254" s="227">
        <f>SUM(Q255:Q260)</f>
        <v>0</v>
      </c>
      <c r="R254" s="227"/>
      <c r="S254" s="227"/>
      <c r="T254" s="228"/>
      <c r="U254" s="227">
        <f>SUM(U255:U260)</f>
        <v>8.56</v>
      </c>
      <c r="AE254" t="s">
        <v>124</v>
      </c>
    </row>
    <row r="255" spans="1:60" ht="22.5" outlineLevel="1">
      <c r="A255" s="214">
        <v>108</v>
      </c>
      <c r="B255" s="220" t="s">
        <v>419</v>
      </c>
      <c r="C255" s="264" t="s">
        <v>420</v>
      </c>
      <c r="D255" s="222" t="s">
        <v>127</v>
      </c>
      <c r="E255" s="229">
        <v>5.0999999999999996</v>
      </c>
      <c r="F255" s="232"/>
      <c r="G255" s="233">
        <f>ROUND(E255*F255,2)</f>
        <v>0</v>
      </c>
      <c r="H255" s="232"/>
      <c r="I255" s="233">
        <f>ROUND(E255*H255,2)</f>
        <v>0</v>
      </c>
      <c r="J255" s="232"/>
      <c r="K255" s="233">
        <f>ROUND(E255*J255,2)</f>
        <v>0</v>
      </c>
      <c r="L255" s="233">
        <v>15</v>
      </c>
      <c r="M255" s="233">
        <f>G255*(1+L255/100)</f>
        <v>0</v>
      </c>
      <c r="N255" s="223">
        <v>0.27378000000000002</v>
      </c>
      <c r="O255" s="223">
        <f>ROUND(E255*N255,5)</f>
        <v>1.39628</v>
      </c>
      <c r="P255" s="223">
        <v>0</v>
      </c>
      <c r="Q255" s="223">
        <f>ROUND(E255*P255,5)</f>
        <v>0</v>
      </c>
      <c r="R255" s="223"/>
      <c r="S255" s="223"/>
      <c r="T255" s="224">
        <v>1.67849</v>
      </c>
      <c r="U255" s="223">
        <f>ROUND(E255*T255,2)</f>
        <v>8.56</v>
      </c>
      <c r="V255" s="213"/>
      <c r="W255" s="213"/>
      <c r="X255" s="213"/>
      <c r="Y255" s="213"/>
      <c r="Z255" s="213"/>
      <c r="AA255" s="213"/>
      <c r="AB255" s="213"/>
      <c r="AC255" s="213"/>
      <c r="AD255" s="213"/>
      <c r="AE255" s="213" t="s">
        <v>128</v>
      </c>
      <c r="AF255" s="213"/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>
      <c r="A256" s="214"/>
      <c r="B256" s="220"/>
      <c r="C256" s="265" t="s">
        <v>192</v>
      </c>
      <c r="D256" s="225"/>
      <c r="E256" s="230">
        <v>5.0999999999999996</v>
      </c>
      <c r="F256" s="233"/>
      <c r="G256" s="233"/>
      <c r="H256" s="233"/>
      <c r="I256" s="233"/>
      <c r="J256" s="233"/>
      <c r="K256" s="233"/>
      <c r="L256" s="233"/>
      <c r="M256" s="233"/>
      <c r="N256" s="223"/>
      <c r="O256" s="223"/>
      <c r="P256" s="223"/>
      <c r="Q256" s="223"/>
      <c r="R256" s="223"/>
      <c r="S256" s="223"/>
      <c r="T256" s="224"/>
      <c r="U256" s="223"/>
      <c r="V256" s="213"/>
      <c r="W256" s="213"/>
      <c r="X256" s="213"/>
      <c r="Y256" s="213"/>
      <c r="Z256" s="213"/>
      <c r="AA256" s="213"/>
      <c r="AB256" s="213"/>
      <c r="AC256" s="213"/>
      <c r="AD256" s="213"/>
      <c r="AE256" s="213" t="s">
        <v>130</v>
      </c>
      <c r="AF256" s="213">
        <v>0</v>
      </c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>
      <c r="A257" s="214">
        <v>109</v>
      </c>
      <c r="B257" s="220" t="s">
        <v>421</v>
      </c>
      <c r="C257" s="264" t="s">
        <v>422</v>
      </c>
      <c r="D257" s="222" t="s">
        <v>127</v>
      </c>
      <c r="E257" s="229">
        <v>5.61</v>
      </c>
      <c r="F257" s="232"/>
      <c r="G257" s="233">
        <f>ROUND(E257*F257,2)</f>
        <v>0</v>
      </c>
      <c r="H257" s="232"/>
      <c r="I257" s="233">
        <f>ROUND(E257*H257,2)</f>
        <v>0</v>
      </c>
      <c r="J257" s="232"/>
      <c r="K257" s="233">
        <f>ROUND(E257*J257,2)</f>
        <v>0</v>
      </c>
      <c r="L257" s="233">
        <v>15</v>
      </c>
      <c r="M257" s="233">
        <f>G257*(1+L257/100)</f>
        <v>0</v>
      </c>
      <c r="N257" s="223">
        <v>1.9199999999999998E-2</v>
      </c>
      <c r="O257" s="223">
        <f>ROUND(E257*N257,5)</f>
        <v>0.10771</v>
      </c>
      <c r="P257" s="223">
        <v>0</v>
      </c>
      <c r="Q257" s="223">
        <f>ROUND(E257*P257,5)</f>
        <v>0</v>
      </c>
      <c r="R257" s="223"/>
      <c r="S257" s="223"/>
      <c r="T257" s="224">
        <v>0</v>
      </c>
      <c r="U257" s="223">
        <f>ROUND(E257*T257,2)</f>
        <v>0</v>
      </c>
      <c r="V257" s="213"/>
      <c r="W257" s="213"/>
      <c r="X257" s="213"/>
      <c r="Y257" s="213"/>
      <c r="Z257" s="213"/>
      <c r="AA257" s="213"/>
      <c r="AB257" s="213"/>
      <c r="AC257" s="213"/>
      <c r="AD257" s="213"/>
      <c r="AE257" s="213" t="s">
        <v>271</v>
      </c>
      <c r="AF257" s="213"/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>
      <c r="A258" s="214"/>
      <c r="B258" s="220"/>
      <c r="C258" s="265" t="s">
        <v>423</v>
      </c>
      <c r="D258" s="225"/>
      <c r="E258" s="230">
        <v>5.61</v>
      </c>
      <c r="F258" s="233"/>
      <c r="G258" s="233"/>
      <c r="H258" s="233"/>
      <c r="I258" s="233"/>
      <c r="J258" s="233"/>
      <c r="K258" s="233"/>
      <c r="L258" s="233"/>
      <c r="M258" s="233"/>
      <c r="N258" s="223"/>
      <c r="O258" s="223"/>
      <c r="P258" s="223"/>
      <c r="Q258" s="223"/>
      <c r="R258" s="223"/>
      <c r="S258" s="223"/>
      <c r="T258" s="224"/>
      <c r="U258" s="223"/>
      <c r="V258" s="213"/>
      <c r="W258" s="213"/>
      <c r="X258" s="213"/>
      <c r="Y258" s="213"/>
      <c r="Z258" s="213"/>
      <c r="AA258" s="213"/>
      <c r="AB258" s="213"/>
      <c r="AC258" s="213"/>
      <c r="AD258" s="213"/>
      <c r="AE258" s="213" t="s">
        <v>130</v>
      </c>
      <c r="AF258" s="213">
        <v>0</v>
      </c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>
      <c r="A259" s="214">
        <v>110</v>
      </c>
      <c r="B259" s="220" t="s">
        <v>424</v>
      </c>
      <c r="C259" s="264" t="s">
        <v>425</v>
      </c>
      <c r="D259" s="222" t="s">
        <v>0</v>
      </c>
      <c r="E259" s="229">
        <v>92</v>
      </c>
      <c r="F259" s="232"/>
      <c r="G259" s="233">
        <f>ROUND(E259*F259,2)</f>
        <v>0</v>
      </c>
      <c r="H259" s="232"/>
      <c r="I259" s="233">
        <f>ROUND(E259*H259,2)</f>
        <v>0</v>
      </c>
      <c r="J259" s="232"/>
      <c r="K259" s="233">
        <f>ROUND(E259*J259,2)</f>
        <v>0</v>
      </c>
      <c r="L259" s="233">
        <v>15</v>
      </c>
      <c r="M259" s="233">
        <f>G259*(1+L259/100)</f>
        <v>0</v>
      </c>
      <c r="N259" s="223">
        <v>0</v>
      </c>
      <c r="O259" s="223">
        <f>ROUND(E259*N259,5)</f>
        <v>0</v>
      </c>
      <c r="P259" s="223">
        <v>0</v>
      </c>
      <c r="Q259" s="223">
        <f>ROUND(E259*P259,5)</f>
        <v>0</v>
      </c>
      <c r="R259" s="223"/>
      <c r="S259" s="223"/>
      <c r="T259" s="224">
        <v>0</v>
      </c>
      <c r="U259" s="223">
        <f>ROUND(E259*T259,2)</f>
        <v>0</v>
      </c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 t="s">
        <v>146</v>
      </c>
      <c r="AF259" s="213"/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>
      <c r="A260" s="214"/>
      <c r="B260" s="220"/>
      <c r="C260" s="265" t="s">
        <v>426</v>
      </c>
      <c r="D260" s="225"/>
      <c r="E260" s="230">
        <v>92</v>
      </c>
      <c r="F260" s="233"/>
      <c r="G260" s="233"/>
      <c r="H260" s="233"/>
      <c r="I260" s="233"/>
      <c r="J260" s="233"/>
      <c r="K260" s="233"/>
      <c r="L260" s="233"/>
      <c r="M260" s="233"/>
      <c r="N260" s="223"/>
      <c r="O260" s="223"/>
      <c r="P260" s="223"/>
      <c r="Q260" s="223"/>
      <c r="R260" s="223"/>
      <c r="S260" s="223"/>
      <c r="T260" s="224"/>
      <c r="U260" s="22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 t="s">
        <v>130</v>
      </c>
      <c r="AF260" s="213">
        <v>0</v>
      </c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>
      <c r="A261" s="215" t="s">
        <v>123</v>
      </c>
      <c r="B261" s="221" t="s">
        <v>86</v>
      </c>
      <c r="C261" s="266" t="s">
        <v>87</v>
      </c>
      <c r="D261" s="226"/>
      <c r="E261" s="231"/>
      <c r="F261" s="234"/>
      <c r="G261" s="234">
        <f>SUMIF(AE262:AE263,"&lt;&gt;NOR",G262:G263)</f>
        <v>0</v>
      </c>
      <c r="H261" s="234"/>
      <c r="I261" s="234">
        <f>SUM(I262:I263)</f>
        <v>0</v>
      </c>
      <c r="J261" s="234"/>
      <c r="K261" s="234">
        <f>SUM(K262:K263)</f>
        <v>0</v>
      </c>
      <c r="L261" s="234"/>
      <c r="M261" s="234">
        <f>SUM(M262:M263)</f>
        <v>0</v>
      </c>
      <c r="N261" s="227"/>
      <c r="O261" s="227">
        <f>SUM(O262:O263)</f>
        <v>4.2999999999999999E-4</v>
      </c>
      <c r="P261" s="227"/>
      <c r="Q261" s="227">
        <f>SUM(Q262:Q263)</f>
        <v>0</v>
      </c>
      <c r="R261" s="227"/>
      <c r="S261" s="227"/>
      <c r="T261" s="228"/>
      <c r="U261" s="227">
        <f>SUM(U262:U263)</f>
        <v>14.72</v>
      </c>
      <c r="AE261" t="s">
        <v>124</v>
      </c>
    </row>
    <row r="262" spans="1:60" outlineLevel="1">
      <c r="A262" s="214">
        <v>111</v>
      </c>
      <c r="B262" s="220" t="s">
        <v>427</v>
      </c>
      <c r="C262" s="264" t="s">
        <v>428</v>
      </c>
      <c r="D262" s="222" t="s">
        <v>127</v>
      </c>
      <c r="E262" s="229">
        <v>43.3</v>
      </c>
      <c r="F262" s="232"/>
      <c r="G262" s="233">
        <f>ROUND(E262*F262,2)</f>
        <v>0</v>
      </c>
      <c r="H262" s="232"/>
      <c r="I262" s="233">
        <f>ROUND(E262*H262,2)</f>
        <v>0</v>
      </c>
      <c r="J262" s="232"/>
      <c r="K262" s="233">
        <f>ROUND(E262*J262,2)</f>
        <v>0</v>
      </c>
      <c r="L262" s="233">
        <v>15</v>
      </c>
      <c r="M262" s="233">
        <f>G262*(1+L262/100)</f>
        <v>0</v>
      </c>
      <c r="N262" s="223">
        <v>1.0000000000000001E-5</v>
      </c>
      <c r="O262" s="223">
        <f>ROUND(E262*N262,5)</f>
        <v>4.2999999999999999E-4</v>
      </c>
      <c r="P262" s="223">
        <v>0</v>
      </c>
      <c r="Q262" s="223">
        <f>ROUND(E262*P262,5)</f>
        <v>0</v>
      </c>
      <c r="R262" s="223"/>
      <c r="S262" s="223"/>
      <c r="T262" s="224">
        <v>0.34</v>
      </c>
      <c r="U262" s="223">
        <f>ROUND(E262*T262,2)</f>
        <v>14.72</v>
      </c>
      <c r="V262" s="213"/>
      <c r="W262" s="213"/>
      <c r="X262" s="213"/>
      <c r="Y262" s="213"/>
      <c r="Z262" s="213"/>
      <c r="AA262" s="213"/>
      <c r="AB262" s="213"/>
      <c r="AC262" s="213"/>
      <c r="AD262" s="213"/>
      <c r="AE262" s="213" t="s">
        <v>146</v>
      </c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>
      <c r="A263" s="214"/>
      <c r="B263" s="220"/>
      <c r="C263" s="265" t="s">
        <v>429</v>
      </c>
      <c r="D263" s="225"/>
      <c r="E263" s="230">
        <v>43.3</v>
      </c>
      <c r="F263" s="233"/>
      <c r="G263" s="233"/>
      <c r="H263" s="233"/>
      <c r="I263" s="233"/>
      <c r="J263" s="233"/>
      <c r="K263" s="233"/>
      <c r="L263" s="233"/>
      <c r="M263" s="233"/>
      <c r="N263" s="223"/>
      <c r="O263" s="223"/>
      <c r="P263" s="223"/>
      <c r="Q263" s="223"/>
      <c r="R263" s="223"/>
      <c r="S263" s="223"/>
      <c r="T263" s="224"/>
      <c r="U263" s="223"/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 t="s">
        <v>130</v>
      </c>
      <c r="AF263" s="213">
        <v>0</v>
      </c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>
      <c r="A264" s="215" t="s">
        <v>123</v>
      </c>
      <c r="B264" s="221" t="s">
        <v>88</v>
      </c>
      <c r="C264" s="266" t="s">
        <v>89</v>
      </c>
      <c r="D264" s="226"/>
      <c r="E264" s="231"/>
      <c r="F264" s="234"/>
      <c r="G264" s="234">
        <f>SUMIF(AE265:AE278,"&lt;&gt;NOR",G265:G278)</f>
        <v>0</v>
      </c>
      <c r="H264" s="234"/>
      <c r="I264" s="234">
        <f>SUM(I265:I278)</f>
        <v>0</v>
      </c>
      <c r="J264" s="234"/>
      <c r="K264" s="234">
        <f>SUM(K265:K278)</f>
        <v>0</v>
      </c>
      <c r="L264" s="234"/>
      <c r="M264" s="234">
        <f>SUM(M265:M278)</f>
        <v>0</v>
      </c>
      <c r="N264" s="227"/>
      <c r="O264" s="227">
        <f>SUM(O265:O278)</f>
        <v>7.1660000000000001E-2</v>
      </c>
      <c r="P264" s="227"/>
      <c r="Q264" s="227">
        <f>SUM(Q265:Q278)</f>
        <v>1.6299999999999999E-2</v>
      </c>
      <c r="R264" s="227"/>
      <c r="S264" s="227"/>
      <c r="T264" s="228"/>
      <c r="U264" s="227">
        <f>SUM(U265:U278)</f>
        <v>16.630000000000003</v>
      </c>
      <c r="AE264" t="s">
        <v>124</v>
      </c>
    </row>
    <row r="265" spans="1:60" outlineLevel="1">
      <c r="A265" s="214">
        <v>112</v>
      </c>
      <c r="B265" s="220" t="s">
        <v>430</v>
      </c>
      <c r="C265" s="264" t="s">
        <v>431</v>
      </c>
      <c r="D265" s="222" t="s">
        <v>127</v>
      </c>
      <c r="E265" s="229">
        <v>16.3</v>
      </c>
      <c r="F265" s="232"/>
      <c r="G265" s="233">
        <f>ROUND(E265*F265,2)</f>
        <v>0</v>
      </c>
      <c r="H265" s="232"/>
      <c r="I265" s="233">
        <f>ROUND(E265*H265,2)</f>
        <v>0</v>
      </c>
      <c r="J265" s="232"/>
      <c r="K265" s="233">
        <f>ROUND(E265*J265,2)</f>
        <v>0</v>
      </c>
      <c r="L265" s="233">
        <v>15</v>
      </c>
      <c r="M265" s="233">
        <f>G265*(1+L265/100)</f>
        <v>0</v>
      </c>
      <c r="N265" s="223">
        <v>0</v>
      </c>
      <c r="O265" s="223">
        <f>ROUND(E265*N265,5)</f>
        <v>0</v>
      </c>
      <c r="P265" s="223">
        <v>1E-3</v>
      </c>
      <c r="Q265" s="223">
        <f>ROUND(E265*P265,5)</f>
        <v>1.6299999999999999E-2</v>
      </c>
      <c r="R265" s="223"/>
      <c r="S265" s="223"/>
      <c r="T265" s="224">
        <v>0.255</v>
      </c>
      <c r="U265" s="223">
        <f>ROUND(E265*T265,2)</f>
        <v>4.16</v>
      </c>
      <c r="V265" s="213"/>
      <c r="W265" s="213"/>
      <c r="X265" s="213"/>
      <c r="Y265" s="213"/>
      <c r="Z265" s="213"/>
      <c r="AA265" s="213"/>
      <c r="AB265" s="213"/>
      <c r="AC265" s="213"/>
      <c r="AD265" s="213"/>
      <c r="AE265" s="213" t="s">
        <v>146</v>
      </c>
      <c r="AF265" s="213"/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>
      <c r="A266" s="214"/>
      <c r="B266" s="220"/>
      <c r="C266" s="265" t="s">
        <v>432</v>
      </c>
      <c r="D266" s="225"/>
      <c r="E266" s="230">
        <v>16.3</v>
      </c>
      <c r="F266" s="233"/>
      <c r="G266" s="233"/>
      <c r="H266" s="233"/>
      <c r="I266" s="233"/>
      <c r="J266" s="233"/>
      <c r="K266" s="233"/>
      <c r="L266" s="233"/>
      <c r="M266" s="233"/>
      <c r="N266" s="223"/>
      <c r="O266" s="223"/>
      <c r="P266" s="223"/>
      <c r="Q266" s="223"/>
      <c r="R266" s="223"/>
      <c r="S266" s="223"/>
      <c r="T266" s="224"/>
      <c r="U266" s="223"/>
      <c r="V266" s="213"/>
      <c r="W266" s="213"/>
      <c r="X266" s="213"/>
      <c r="Y266" s="213"/>
      <c r="Z266" s="213"/>
      <c r="AA266" s="213"/>
      <c r="AB266" s="213"/>
      <c r="AC266" s="213"/>
      <c r="AD266" s="213"/>
      <c r="AE266" s="213" t="s">
        <v>130</v>
      </c>
      <c r="AF266" s="213">
        <v>0</v>
      </c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>
      <c r="A267" s="214">
        <v>113</v>
      </c>
      <c r="B267" s="220" t="s">
        <v>433</v>
      </c>
      <c r="C267" s="264" t="s">
        <v>434</v>
      </c>
      <c r="D267" s="222" t="s">
        <v>221</v>
      </c>
      <c r="E267" s="229">
        <v>16.649999999999999</v>
      </c>
      <c r="F267" s="232"/>
      <c r="G267" s="233">
        <f>ROUND(E267*F267,2)</f>
        <v>0</v>
      </c>
      <c r="H267" s="232"/>
      <c r="I267" s="233">
        <f>ROUND(E267*H267,2)</f>
        <v>0</v>
      </c>
      <c r="J267" s="232"/>
      <c r="K267" s="233">
        <f>ROUND(E267*J267,2)</f>
        <v>0</v>
      </c>
      <c r="L267" s="233">
        <v>15</v>
      </c>
      <c r="M267" s="233">
        <f>G267*(1+L267/100)</f>
        <v>0</v>
      </c>
      <c r="N267" s="223">
        <v>0</v>
      </c>
      <c r="O267" s="223">
        <f>ROUND(E267*N267,5)</f>
        <v>0</v>
      </c>
      <c r="P267" s="223">
        <v>0</v>
      </c>
      <c r="Q267" s="223">
        <f>ROUND(E267*P267,5)</f>
        <v>0</v>
      </c>
      <c r="R267" s="223"/>
      <c r="S267" s="223"/>
      <c r="T267" s="224">
        <v>3.5000000000000003E-2</v>
      </c>
      <c r="U267" s="223">
        <f>ROUND(E267*T267,2)</f>
        <v>0.57999999999999996</v>
      </c>
      <c r="V267" s="213"/>
      <c r="W267" s="213"/>
      <c r="X267" s="213"/>
      <c r="Y267" s="213"/>
      <c r="Z267" s="213"/>
      <c r="AA267" s="213"/>
      <c r="AB267" s="213"/>
      <c r="AC267" s="213"/>
      <c r="AD267" s="213"/>
      <c r="AE267" s="213" t="s">
        <v>146</v>
      </c>
      <c r="AF267" s="213"/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>
      <c r="A268" s="214"/>
      <c r="B268" s="220"/>
      <c r="C268" s="265" t="s">
        <v>435</v>
      </c>
      <c r="D268" s="225"/>
      <c r="E268" s="230">
        <v>12.4</v>
      </c>
      <c r="F268" s="233"/>
      <c r="G268" s="233"/>
      <c r="H268" s="233"/>
      <c r="I268" s="233"/>
      <c r="J268" s="233"/>
      <c r="K268" s="233"/>
      <c r="L268" s="233"/>
      <c r="M268" s="233"/>
      <c r="N268" s="223"/>
      <c r="O268" s="223"/>
      <c r="P268" s="223"/>
      <c r="Q268" s="223"/>
      <c r="R268" s="223"/>
      <c r="S268" s="223"/>
      <c r="T268" s="224"/>
      <c r="U268" s="223"/>
      <c r="V268" s="213"/>
      <c r="W268" s="213"/>
      <c r="X268" s="213"/>
      <c r="Y268" s="213"/>
      <c r="Z268" s="213"/>
      <c r="AA268" s="213"/>
      <c r="AB268" s="213"/>
      <c r="AC268" s="213"/>
      <c r="AD268" s="213"/>
      <c r="AE268" s="213" t="s">
        <v>130</v>
      </c>
      <c r="AF268" s="213">
        <v>0</v>
      </c>
      <c r="AG268" s="213"/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>
      <c r="A269" s="214"/>
      <c r="B269" s="220"/>
      <c r="C269" s="265" t="s">
        <v>436</v>
      </c>
      <c r="D269" s="225"/>
      <c r="E269" s="230">
        <v>4.25</v>
      </c>
      <c r="F269" s="233"/>
      <c r="G269" s="233"/>
      <c r="H269" s="233"/>
      <c r="I269" s="233"/>
      <c r="J269" s="233"/>
      <c r="K269" s="233"/>
      <c r="L269" s="233"/>
      <c r="M269" s="233"/>
      <c r="N269" s="223"/>
      <c r="O269" s="223"/>
      <c r="P269" s="223"/>
      <c r="Q269" s="223"/>
      <c r="R269" s="223"/>
      <c r="S269" s="223"/>
      <c r="T269" s="224"/>
      <c r="U269" s="223"/>
      <c r="V269" s="213"/>
      <c r="W269" s="213"/>
      <c r="X269" s="213"/>
      <c r="Y269" s="213"/>
      <c r="Z269" s="213"/>
      <c r="AA269" s="213"/>
      <c r="AB269" s="213"/>
      <c r="AC269" s="213"/>
      <c r="AD269" s="213"/>
      <c r="AE269" s="213" t="s">
        <v>130</v>
      </c>
      <c r="AF269" s="213">
        <v>0</v>
      </c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>
      <c r="A270" s="214">
        <v>114</v>
      </c>
      <c r="B270" s="220" t="s">
        <v>437</v>
      </c>
      <c r="C270" s="264" t="s">
        <v>438</v>
      </c>
      <c r="D270" s="222" t="s">
        <v>127</v>
      </c>
      <c r="E270" s="229">
        <v>17.3</v>
      </c>
      <c r="F270" s="232"/>
      <c r="G270" s="233">
        <f>ROUND(E270*F270,2)</f>
        <v>0</v>
      </c>
      <c r="H270" s="232"/>
      <c r="I270" s="233">
        <f>ROUND(E270*H270,2)</f>
        <v>0</v>
      </c>
      <c r="J270" s="232"/>
      <c r="K270" s="233">
        <f>ROUND(E270*J270,2)</f>
        <v>0</v>
      </c>
      <c r="L270" s="233">
        <v>15</v>
      </c>
      <c r="M270" s="233">
        <f>G270*(1+L270/100)</f>
        <v>0</v>
      </c>
      <c r="N270" s="223">
        <v>4.1099999999999999E-3</v>
      </c>
      <c r="O270" s="223">
        <f>ROUND(E270*N270,5)</f>
        <v>7.1099999999999997E-2</v>
      </c>
      <c r="P270" s="223">
        <v>0</v>
      </c>
      <c r="Q270" s="223">
        <f>ROUND(E270*P270,5)</f>
        <v>0</v>
      </c>
      <c r="R270" s="223"/>
      <c r="S270" s="223"/>
      <c r="T270" s="224">
        <v>0.53832999999999998</v>
      </c>
      <c r="U270" s="223">
        <f>ROUND(E270*T270,2)</f>
        <v>9.31</v>
      </c>
      <c r="V270" s="213"/>
      <c r="W270" s="213"/>
      <c r="X270" s="213"/>
      <c r="Y270" s="213"/>
      <c r="Z270" s="213"/>
      <c r="AA270" s="213"/>
      <c r="AB270" s="213"/>
      <c r="AC270" s="213"/>
      <c r="AD270" s="213"/>
      <c r="AE270" s="213" t="s">
        <v>128</v>
      </c>
      <c r="AF270" s="213"/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>
      <c r="A271" s="214"/>
      <c r="B271" s="220"/>
      <c r="C271" s="265" t="s">
        <v>439</v>
      </c>
      <c r="D271" s="225"/>
      <c r="E271" s="230">
        <v>17.3</v>
      </c>
      <c r="F271" s="233"/>
      <c r="G271" s="233"/>
      <c r="H271" s="233"/>
      <c r="I271" s="233"/>
      <c r="J271" s="233"/>
      <c r="K271" s="233"/>
      <c r="L271" s="233"/>
      <c r="M271" s="233"/>
      <c r="N271" s="223"/>
      <c r="O271" s="223"/>
      <c r="P271" s="223"/>
      <c r="Q271" s="223"/>
      <c r="R271" s="223"/>
      <c r="S271" s="223"/>
      <c r="T271" s="224"/>
      <c r="U271" s="223"/>
      <c r="V271" s="213"/>
      <c r="W271" s="213"/>
      <c r="X271" s="213"/>
      <c r="Y271" s="213"/>
      <c r="Z271" s="213"/>
      <c r="AA271" s="213"/>
      <c r="AB271" s="213"/>
      <c r="AC271" s="213"/>
      <c r="AD271" s="213"/>
      <c r="AE271" s="213" t="s">
        <v>130</v>
      </c>
      <c r="AF271" s="213">
        <v>0</v>
      </c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>
      <c r="A272" s="214">
        <v>115</v>
      </c>
      <c r="B272" s="220" t="s">
        <v>440</v>
      </c>
      <c r="C272" s="264" t="s">
        <v>441</v>
      </c>
      <c r="D272" s="222" t="s">
        <v>221</v>
      </c>
      <c r="E272" s="229">
        <v>18.82</v>
      </c>
      <c r="F272" s="232"/>
      <c r="G272" s="233">
        <f>ROUND(E272*F272,2)</f>
        <v>0</v>
      </c>
      <c r="H272" s="232"/>
      <c r="I272" s="233">
        <f>ROUND(E272*H272,2)</f>
        <v>0</v>
      </c>
      <c r="J272" s="232"/>
      <c r="K272" s="233">
        <f>ROUND(E272*J272,2)</f>
        <v>0</v>
      </c>
      <c r="L272" s="233">
        <v>15</v>
      </c>
      <c r="M272" s="233">
        <f>G272*(1+L272/100)</f>
        <v>0</v>
      </c>
      <c r="N272" s="223">
        <v>3.0000000000000001E-5</v>
      </c>
      <c r="O272" s="223">
        <f>ROUND(E272*N272,5)</f>
        <v>5.5999999999999995E-4</v>
      </c>
      <c r="P272" s="223">
        <v>0</v>
      </c>
      <c r="Q272" s="223">
        <f>ROUND(E272*P272,5)</f>
        <v>0</v>
      </c>
      <c r="R272" s="223"/>
      <c r="S272" s="223"/>
      <c r="T272" s="224">
        <v>0.13719999999999999</v>
      </c>
      <c r="U272" s="223">
        <f>ROUND(E272*T272,2)</f>
        <v>2.58</v>
      </c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 t="s">
        <v>146</v>
      </c>
      <c r="AF272" s="213"/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>
      <c r="A273" s="214"/>
      <c r="B273" s="220"/>
      <c r="C273" s="265" t="s">
        <v>442</v>
      </c>
      <c r="D273" s="225"/>
      <c r="E273" s="230">
        <v>10.220000000000001</v>
      </c>
      <c r="F273" s="233"/>
      <c r="G273" s="233"/>
      <c r="H273" s="233"/>
      <c r="I273" s="233"/>
      <c r="J273" s="233"/>
      <c r="K273" s="233"/>
      <c r="L273" s="233"/>
      <c r="M273" s="233"/>
      <c r="N273" s="223"/>
      <c r="O273" s="223"/>
      <c r="P273" s="223"/>
      <c r="Q273" s="223"/>
      <c r="R273" s="223"/>
      <c r="S273" s="223"/>
      <c r="T273" s="224"/>
      <c r="U273" s="22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 t="s">
        <v>130</v>
      </c>
      <c r="AF273" s="213">
        <v>0</v>
      </c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>
      <c r="A274" s="214"/>
      <c r="B274" s="220"/>
      <c r="C274" s="265" t="s">
        <v>443</v>
      </c>
      <c r="D274" s="225"/>
      <c r="E274" s="230">
        <v>-3.8</v>
      </c>
      <c r="F274" s="233"/>
      <c r="G274" s="233"/>
      <c r="H274" s="233"/>
      <c r="I274" s="233"/>
      <c r="J274" s="233"/>
      <c r="K274" s="233"/>
      <c r="L274" s="233"/>
      <c r="M274" s="233"/>
      <c r="N274" s="223"/>
      <c r="O274" s="223"/>
      <c r="P274" s="223"/>
      <c r="Q274" s="223"/>
      <c r="R274" s="223"/>
      <c r="S274" s="223"/>
      <c r="T274" s="224"/>
      <c r="U274" s="223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 t="s">
        <v>130</v>
      </c>
      <c r="AF274" s="213">
        <v>0</v>
      </c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>
      <c r="A275" s="214"/>
      <c r="B275" s="220"/>
      <c r="C275" s="265" t="s">
        <v>444</v>
      </c>
      <c r="D275" s="225"/>
      <c r="E275" s="230">
        <v>13.2</v>
      </c>
      <c r="F275" s="233"/>
      <c r="G275" s="233"/>
      <c r="H275" s="233"/>
      <c r="I275" s="233"/>
      <c r="J275" s="233"/>
      <c r="K275" s="233"/>
      <c r="L275" s="233"/>
      <c r="M275" s="233"/>
      <c r="N275" s="223"/>
      <c r="O275" s="223"/>
      <c r="P275" s="223"/>
      <c r="Q275" s="223"/>
      <c r="R275" s="223"/>
      <c r="S275" s="223"/>
      <c r="T275" s="224"/>
      <c r="U275" s="223"/>
      <c r="V275" s="213"/>
      <c r="W275" s="213"/>
      <c r="X275" s="213"/>
      <c r="Y275" s="213"/>
      <c r="Z275" s="213"/>
      <c r="AA275" s="213"/>
      <c r="AB275" s="213"/>
      <c r="AC275" s="213"/>
      <c r="AD275" s="213"/>
      <c r="AE275" s="213" t="s">
        <v>130</v>
      </c>
      <c r="AF275" s="213">
        <v>0</v>
      </c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>
      <c r="A276" s="214"/>
      <c r="B276" s="220"/>
      <c r="C276" s="265" t="s">
        <v>445</v>
      </c>
      <c r="D276" s="225"/>
      <c r="E276" s="230">
        <v>-0.8</v>
      </c>
      <c r="F276" s="233"/>
      <c r="G276" s="233"/>
      <c r="H276" s="233"/>
      <c r="I276" s="233"/>
      <c r="J276" s="233"/>
      <c r="K276" s="233"/>
      <c r="L276" s="233"/>
      <c r="M276" s="233"/>
      <c r="N276" s="223"/>
      <c r="O276" s="223"/>
      <c r="P276" s="223"/>
      <c r="Q276" s="223"/>
      <c r="R276" s="223"/>
      <c r="S276" s="223"/>
      <c r="T276" s="224"/>
      <c r="U276" s="223"/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 t="s">
        <v>130</v>
      </c>
      <c r="AF276" s="213">
        <v>0</v>
      </c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>
      <c r="A277" s="214">
        <v>116</v>
      </c>
      <c r="B277" s="220" t="s">
        <v>446</v>
      </c>
      <c r="C277" s="264" t="s">
        <v>447</v>
      </c>
      <c r="D277" s="222" t="s">
        <v>0</v>
      </c>
      <c r="E277" s="229">
        <v>12</v>
      </c>
      <c r="F277" s="232"/>
      <c r="G277" s="233">
        <f>ROUND(E277*F277,2)</f>
        <v>0</v>
      </c>
      <c r="H277" s="232"/>
      <c r="I277" s="233">
        <f>ROUND(E277*H277,2)</f>
        <v>0</v>
      </c>
      <c r="J277" s="232"/>
      <c r="K277" s="233">
        <f>ROUND(E277*J277,2)</f>
        <v>0</v>
      </c>
      <c r="L277" s="233">
        <v>15</v>
      </c>
      <c r="M277" s="233">
        <f>G277*(1+L277/100)</f>
        <v>0</v>
      </c>
      <c r="N277" s="223">
        <v>0</v>
      </c>
      <c r="O277" s="223">
        <f>ROUND(E277*N277,5)</f>
        <v>0</v>
      </c>
      <c r="P277" s="223">
        <v>0</v>
      </c>
      <c r="Q277" s="223">
        <f>ROUND(E277*P277,5)</f>
        <v>0</v>
      </c>
      <c r="R277" s="223"/>
      <c r="S277" s="223"/>
      <c r="T277" s="224">
        <v>0</v>
      </c>
      <c r="U277" s="223">
        <f>ROUND(E277*T277,2)</f>
        <v>0</v>
      </c>
      <c r="V277" s="213"/>
      <c r="W277" s="213"/>
      <c r="X277" s="213"/>
      <c r="Y277" s="213"/>
      <c r="Z277" s="213"/>
      <c r="AA277" s="213"/>
      <c r="AB277" s="213"/>
      <c r="AC277" s="213"/>
      <c r="AD277" s="213"/>
      <c r="AE277" s="213" t="s">
        <v>146</v>
      </c>
      <c r="AF277" s="213"/>
      <c r="AG277" s="213"/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>
      <c r="A278" s="214"/>
      <c r="B278" s="220"/>
      <c r="C278" s="265" t="s">
        <v>448</v>
      </c>
      <c r="D278" s="225"/>
      <c r="E278" s="230">
        <v>12</v>
      </c>
      <c r="F278" s="233"/>
      <c r="G278" s="233"/>
      <c r="H278" s="233"/>
      <c r="I278" s="233"/>
      <c r="J278" s="233"/>
      <c r="K278" s="233"/>
      <c r="L278" s="233"/>
      <c r="M278" s="233"/>
      <c r="N278" s="223"/>
      <c r="O278" s="223"/>
      <c r="P278" s="223"/>
      <c r="Q278" s="223"/>
      <c r="R278" s="223"/>
      <c r="S278" s="223"/>
      <c r="T278" s="224"/>
      <c r="U278" s="223"/>
      <c r="V278" s="213"/>
      <c r="W278" s="213"/>
      <c r="X278" s="213"/>
      <c r="Y278" s="213"/>
      <c r="Z278" s="213"/>
      <c r="AA278" s="213"/>
      <c r="AB278" s="213"/>
      <c r="AC278" s="213"/>
      <c r="AD278" s="213"/>
      <c r="AE278" s="213" t="s">
        <v>130</v>
      </c>
      <c r="AF278" s="213">
        <v>0</v>
      </c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>
      <c r="A279" s="215" t="s">
        <v>123</v>
      </c>
      <c r="B279" s="221" t="s">
        <v>90</v>
      </c>
      <c r="C279" s="266" t="s">
        <v>91</v>
      </c>
      <c r="D279" s="226"/>
      <c r="E279" s="231"/>
      <c r="F279" s="234"/>
      <c r="G279" s="234">
        <f>SUMIF(AE280:AE289,"&lt;&gt;NOR",G280:G289)</f>
        <v>0</v>
      </c>
      <c r="H279" s="234"/>
      <c r="I279" s="234">
        <f>SUM(I280:I289)</f>
        <v>0</v>
      </c>
      <c r="J279" s="234"/>
      <c r="K279" s="234">
        <f>SUM(K280:K289)</f>
        <v>0</v>
      </c>
      <c r="L279" s="234"/>
      <c r="M279" s="234">
        <f>SUM(M280:M289)</f>
        <v>0</v>
      </c>
      <c r="N279" s="227"/>
      <c r="O279" s="227">
        <f>SUM(O280:O289)</f>
        <v>0.51149</v>
      </c>
      <c r="P279" s="227"/>
      <c r="Q279" s="227">
        <f>SUM(Q280:Q289)</f>
        <v>1.53102</v>
      </c>
      <c r="R279" s="227"/>
      <c r="S279" s="227"/>
      <c r="T279" s="228"/>
      <c r="U279" s="227">
        <f>SUM(U280:U289)</f>
        <v>40.700000000000003</v>
      </c>
      <c r="AE279" t="s">
        <v>124</v>
      </c>
    </row>
    <row r="280" spans="1:60" ht="22.5" outlineLevel="1">
      <c r="A280" s="214">
        <v>117</v>
      </c>
      <c r="B280" s="220" t="s">
        <v>449</v>
      </c>
      <c r="C280" s="264" t="s">
        <v>450</v>
      </c>
      <c r="D280" s="222" t="s">
        <v>127</v>
      </c>
      <c r="E280" s="229">
        <v>22.515000000000001</v>
      </c>
      <c r="F280" s="232"/>
      <c r="G280" s="233">
        <f>ROUND(E280*F280,2)</f>
        <v>0</v>
      </c>
      <c r="H280" s="232"/>
      <c r="I280" s="233">
        <f>ROUND(E280*H280,2)</f>
        <v>0</v>
      </c>
      <c r="J280" s="232"/>
      <c r="K280" s="233">
        <f>ROUND(E280*J280,2)</f>
        <v>0</v>
      </c>
      <c r="L280" s="233">
        <v>15</v>
      </c>
      <c r="M280" s="233">
        <f>G280*(1+L280/100)</f>
        <v>0</v>
      </c>
      <c r="N280" s="223">
        <v>0</v>
      </c>
      <c r="O280" s="223">
        <f>ROUND(E280*N280,5)</f>
        <v>0</v>
      </c>
      <c r="P280" s="223">
        <v>6.8000000000000005E-2</v>
      </c>
      <c r="Q280" s="223">
        <f>ROUND(E280*P280,5)</f>
        <v>1.53102</v>
      </c>
      <c r="R280" s="223"/>
      <c r="S280" s="223"/>
      <c r="T280" s="224">
        <v>0.66937999999999998</v>
      </c>
      <c r="U280" s="223">
        <f>ROUND(E280*T280,2)</f>
        <v>15.07</v>
      </c>
      <c r="V280" s="213"/>
      <c r="W280" s="213"/>
      <c r="X280" s="213"/>
      <c r="Y280" s="213"/>
      <c r="Z280" s="213"/>
      <c r="AA280" s="213"/>
      <c r="AB280" s="213"/>
      <c r="AC280" s="213"/>
      <c r="AD280" s="213"/>
      <c r="AE280" s="213" t="s">
        <v>128</v>
      </c>
      <c r="AF280" s="213"/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>
      <c r="A281" s="214"/>
      <c r="B281" s="220"/>
      <c r="C281" s="265" t="s">
        <v>451</v>
      </c>
      <c r="D281" s="225"/>
      <c r="E281" s="230">
        <v>20.114999999999998</v>
      </c>
      <c r="F281" s="233"/>
      <c r="G281" s="233"/>
      <c r="H281" s="233"/>
      <c r="I281" s="233"/>
      <c r="J281" s="233"/>
      <c r="K281" s="233"/>
      <c r="L281" s="233"/>
      <c r="M281" s="233"/>
      <c r="N281" s="223"/>
      <c r="O281" s="223"/>
      <c r="P281" s="223"/>
      <c r="Q281" s="223"/>
      <c r="R281" s="223"/>
      <c r="S281" s="223"/>
      <c r="T281" s="224"/>
      <c r="U281" s="223"/>
      <c r="V281" s="213"/>
      <c r="W281" s="213"/>
      <c r="X281" s="213"/>
      <c r="Y281" s="213"/>
      <c r="Z281" s="213"/>
      <c r="AA281" s="213"/>
      <c r="AB281" s="213"/>
      <c r="AC281" s="213"/>
      <c r="AD281" s="213"/>
      <c r="AE281" s="213" t="s">
        <v>130</v>
      </c>
      <c r="AF281" s="213">
        <v>0</v>
      </c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>
      <c r="A282" s="214"/>
      <c r="B282" s="220"/>
      <c r="C282" s="265" t="s">
        <v>452</v>
      </c>
      <c r="D282" s="225"/>
      <c r="E282" s="230">
        <v>2.4</v>
      </c>
      <c r="F282" s="233"/>
      <c r="G282" s="233"/>
      <c r="H282" s="233"/>
      <c r="I282" s="233"/>
      <c r="J282" s="233"/>
      <c r="K282" s="233"/>
      <c r="L282" s="233"/>
      <c r="M282" s="233"/>
      <c r="N282" s="223"/>
      <c r="O282" s="223"/>
      <c r="P282" s="223"/>
      <c r="Q282" s="223"/>
      <c r="R282" s="223"/>
      <c r="S282" s="223"/>
      <c r="T282" s="224"/>
      <c r="U282" s="223"/>
      <c r="V282" s="213"/>
      <c r="W282" s="213"/>
      <c r="X282" s="213"/>
      <c r="Y282" s="213"/>
      <c r="Z282" s="213"/>
      <c r="AA282" s="213"/>
      <c r="AB282" s="213"/>
      <c r="AC282" s="213"/>
      <c r="AD282" s="213"/>
      <c r="AE282" s="213" t="s">
        <v>130</v>
      </c>
      <c r="AF282" s="213">
        <v>0</v>
      </c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22.5" outlineLevel="1">
      <c r="A283" s="214">
        <v>118</v>
      </c>
      <c r="B283" s="220" t="s">
        <v>453</v>
      </c>
      <c r="C283" s="264" t="s">
        <v>454</v>
      </c>
      <c r="D283" s="222" t="s">
        <v>127</v>
      </c>
      <c r="E283" s="229">
        <v>21.94</v>
      </c>
      <c r="F283" s="232"/>
      <c r="G283" s="233">
        <f>ROUND(E283*F283,2)</f>
        <v>0</v>
      </c>
      <c r="H283" s="232"/>
      <c r="I283" s="233">
        <f>ROUND(E283*H283,2)</f>
        <v>0</v>
      </c>
      <c r="J283" s="232"/>
      <c r="K283" s="233">
        <f>ROUND(E283*J283,2)</f>
        <v>0</v>
      </c>
      <c r="L283" s="233">
        <v>15</v>
      </c>
      <c r="M283" s="233">
        <f>G283*(1+L283/100)</f>
        <v>0</v>
      </c>
      <c r="N283" s="223">
        <v>3.8999999999999998E-3</v>
      </c>
      <c r="O283" s="223">
        <f>ROUND(E283*N283,5)</f>
        <v>8.5569999999999993E-2</v>
      </c>
      <c r="P283" s="223">
        <v>0</v>
      </c>
      <c r="Q283" s="223">
        <f>ROUND(E283*P283,5)</f>
        <v>0</v>
      </c>
      <c r="R283" s="223"/>
      <c r="S283" s="223"/>
      <c r="T283" s="224">
        <v>1.1679999999999999</v>
      </c>
      <c r="U283" s="223">
        <f>ROUND(E283*T283,2)</f>
        <v>25.63</v>
      </c>
      <c r="V283" s="213"/>
      <c r="W283" s="213"/>
      <c r="X283" s="213"/>
      <c r="Y283" s="213"/>
      <c r="Z283" s="213"/>
      <c r="AA283" s="213"/>
      <c r="AB283" s="213"/>
      <c r="AC283" s="213"/>
      <c r="AD283" s="213"/>
      <c r="AE283" s="213" t="s">
        <v>146</v>
      </c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>
      <c r="A284" s="214"/>
      <c r="B284" s="220"/>
      <c r="C284" s="265" t="s">
        <v>157</v>
      </c>
      <c r="D284" s="225"/>
      <c r="E284" s="230">
        <v>12.8</v>
      </c>
      <c r="F284" s="233"/>
      <c r="G284" s="233"/>
      <c r="H284" s="233"/>
      <c r="I284" s="233"/>
      <c r="J284" s="233"/>
      <c r="K284" s="233"/>
      <c r="L284" s="233"/>
      <c r="M284" s="233"/>
      <c r="N284" s="223"/>
      <c r="O284" s="223"/>
      <c r="P284" s="223"/>
      <c r="Q284" s="223"/>
      <c r="R284" s="223"/>
      <c r="S284" s="223"/>
      <c r="T284" s="224"/>
      <c r="U284" s="223"/>
      <c r="V284" s="213"/>
      <c r="W284" s="213"/>
      <c r="X284" s="213"/>
      <c r="Y284" s="213"/>
      <c r="Z284" s="213"/>
      <c r="AA284" s="213"/>
      <c r="AB284" s="213"/>
      <c r="AC284" s="213"/>
      <c r="AD284" s="213"/>
      <c r="AE284" s="213" t="s">
        <v>130</v>
      </c>
      <c r="AF284" s="213">
        <v>0</v>
      </c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>
      <c r="A285" s="214"/>
      <c r="B285" s="220"/>
      <c r="C285" s="265" t="s">
        <v>158</v>
      </c>
      <c r="D285" s="225"/>
      <c r="E285" s="230">
        <v>9.14</v>
      </c>
      <c r="F285" s="233"/>
      <c r="G285" s="233"/>
      <c r="H285" s="233"/>
      <c r="I285" s="233"/>
      <c r="J285" s="233"/>
      <c r="K285" s="233"/>
      <c r="L285" s="233"/>
      <c r="M285" s="233"/>
      <c r="N285" s="223"/>
      <c r="O285" s="223"/>
      <c r="P285" s="223"/>
      <c r="Q285" s="223"/>
      <c r="R285" s="223"/>
      <c r="S285" s="223"/>
      <c r="T285" s="224"/>
      <c r="U285" s="223"/>
      <c r="V285" s="213"/>
      <c r="W285" s="213"/>
      <c r="X285" s="213"/>
      <c r="Y285" s="213"/>
      <c r="Z285" s="213"/>
      <c r="AA285" s="213"/>
      <c r="AB285" s="213"/>
      <c r="AC285" s="213"/>
      <c r="AD285" s="213"/>
      <c r="AE285" s="213" t="s">
        <v>130</v>
      </c>
      <c r="AF285" s="213">
        <v>0</v>
      </c>
      <c r="AG285" s="213"/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>
      <c r="A286" s="214">
        <v>119</v>
      </c>
      <c r="B286" s="220" t="s">
        <v>455</v>
      </c>
      <c r="C286" s="264" t="s">
        <v>456</v>
      </c>
      <c r="D286" s="222" t="s">
        <v>127</v>
      </c>
      <c r="E286" s="229">
        <v>24.2</v>
      </c>
      <c r="F286" s="232"/>
      <c r="G286" s="233">
        <f>ROUND(E286*F286,2)</f>
        <v>0</v>
      </c>
      <c r="H286" s="232"/>
      <c r="I286" s="233">
        <f>ROUND(E286*H286,2)</f>
        <v>0</v>
      </c>
      <c r="J286" s="232"/>
      <c r="K286" s="233">
        <f>ROUND(E286*J286,2)</f>
        <v>0</v>
      </c>
      <c r="L286" s="233">
        <v>15</v>
      </c>
      <c r="M286" s="233">
        <f>G286*(1+L286/100)</f>
        <v>0</v>
      </c>
      <c r="N286" s="223">
        <v>1.7600000000000001E-2</v>
      </c>
      <c r="O286" s="223">
        <f>ROUND(E286*N286,5)</f>
        <v>0.42592000000000002</v>
      </c>
      <c r="P286" s="223">
        <v>0</v>
      </c>
      <c r="Q286" s="223">
        <f>ROUND(E286*P286,5)</f>
        <v>0</v>
      </c>
      <c r="R286" s="223"/>
      <c r="S286" s="223"/>
      <c r="T286" s="224">
        <v>0</v>
      </c>
      <c r="U286" s="223">
        <f>ROUND(E286*T286,2)</f>
        <v>0</v>
      </c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 t="s">
        <v>271</v>
      </c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>
      <c r="A287" s="214"/>
      <c r="B287" s="220"/>
      <c r="C287" s="265" t="s">
        <v>457</v>
      </c>
      <c r="D287" s="225"/>
      <c r="E287" s="230">
        <v>24.2</v>
      </c>
      <c r="F287" s="233"/>
      <c r="G287" s="233"/>
      <c r="H287" s="233"/>
      <c r="I287" s="233"/>
      <c r="J287" s="233"/>
      <c r="K287" s="233"/>
      <c r="L287" s="233"/>
      <c r="M287" s="233"/>
      <c r="N287" s="223"/>
      <c r="O287" s="223"/>
      <c r="P287" s="223"/>
      <c r="Q287" s="223"/>
      <c r="R287" s="223"/>
      <c r="S287" s="223"/>
      <c r="T287" s="224"/>
      <c r="U287" s="22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 t="s">
        <v>130</v>
      </c>
      <c r="AF287" s="213">
        <v>0</v>
      </c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>
      <c r="A288" s="214">
        <v>120</v>
      </c>
      <c r="B288" s="220" t="s">
        <v>458</v>
      </c>
      <c r="C288" s="264" t="s">
        <v>459</v>
      </c>
      <c r="D288" s="222" t="s">
        <v>0</v>
      </c>
      <c r="E288" s="229">
        <v>21.4</v>
      </c>
      <c r="F288" s="232"/>
      <c r="G288" s="233">
        <f>ROUND(E288*F288,2)</f>
        <v>0</v>
      </c>
      <c r="H288" s="232"/>
      <c r="I288" s="233">
        <f>ROUND(E288*H288,2)</f>
        <v>0</v>
      </c>
      <c r="J288" s="232"/>
      <c r="K288" s="233">
        <f>ROUND(E288*J288,2)</f>
        <v>0</v>
      </c>
      <c r="L288" s="233">
        <v>15</v>
      </c>
      <c r="M288" s="233">
        <f>G288*(1+L288/100)</f>
        <v>0</v>
      </c>
      <c r="N288" s="223">
        <v>0</v>
      </c>
      <c r="O288" s="223">
        <f>ROUND(E288*N288,5)</f>
        <v>0</v>
      </c>
      <c r="P288" s="223">
        <v>0</v>
      </c>
      <c r="Q288" s="223">
        <f>ROUND(E288*P288,5)</f>
        <v>0</v>
      </c>
      <c r="R288" s="223"/>
      <c r="S288" s="223"/>
      <c r="T288" s="224">
        <v>0</v>
      </c>
      <c r="U288" s="223">
        <f>ROUND(E288*T288,2)</f>
        <v>0</v>
      </c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 t="s">
        <v>146</v>
      </c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>
      <c r="A289" s="214"/>
      <c r="B289" s="220"/>
      <c r="C289" s="265" t="s">
        <v>460</v>
      </c>
      <c r="D289" s="225"/>
      <c r="E289" s="230">
        <v>21.4</v>
      </c>
      <c r="F289" s="233"/>
      <c r="G289" s="233"/>
      <c r="H289" s="233"/>
      <c r="I289" s="233"/>
      <c r="J289" s="233"/>
      <c r="K289" s="233"/>
      <c r="L289" s="233"/>
      <c r="M289" s="233"/>
      <c r="N289" s="223"/>
      <c r="O289" s="223"/>
      <c r="P289" s="223"/>
      <c r="Q289" s="223"/>
      <c r="R289" s="223"/>
      <c r="S289" s="223"/>
      <c r="T289" s="224"/>
      <c r="U289" s="22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 t="s">
        <v>130</v>
      </c>
      <c r="AF289" s="213">
        <v>0</v>
      </c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>
      <c r="A290" s="215" t="s">
        <v>123</v>
      </c>
      <c r="B290" s="221" t="s">
        <v>92</v>
      </c>
      <c r="C290" s="266" t="s">
        <v>93</v>
      </c>
      <c r="D290" s="226"/>
      <c r="E290" s="231"/>
      <c r="F290" s="234"/>
      <c r="G290" s="234">
        <f>SUMIF(AE291:AE296,"&lt;&gt;NOR",G291:G296)</f>
        <v>0</v>
      </c>
      <c r="H290" s="234"/>
      <c r="I290" s="234">
        <f>SUM(I291:I296)</f>
        <v>0</v>
      </c>
      <c r="J290" s="234"/>
      <c r="K290" s="234">
        <f>SUM(K291:K296)</f>
        <v>0</v>
      </c>
      <c r="L290" s="234"/>
      <c r="M290" s="234">
        <f>SUM(M291:M296)</f>
        <v>0</v>
      </c>
      <c r="N290" s="227"/>
      <c r="O290" s="227">
        <f>SUM(O291:O296)</f>
        <v>5.5480000000000002E-2</v>
      </c>
      <c r="P290" s="227"/>
      <c r="Q290" s="227">
        <f>SUM(Q291:Q296)</f>
        <v>0</v>
      </c>
      <c r="R290" s="227"/>
      <c r="S290" s="227"/>
      <c r="T290" s="228"/>
      <c r="U290" s="227">
        <f>SUM(U291:U296)</f>
        <v>42.75</v>
      </c>
      <c r="AE290" t="s">
        <v>124</v>
      </c>
    </row>
    <row r="291" spans="1:60" outlineLevel="1">
      <c r="A291" s="214">
        <v>121</v>
      </c>
      <c r="B291" s="220" t="s">
        <v>461</v>
      </c>
      <c r="C291" s="264" t="s">
        <v>462</v>
      </c>
      <c r="D291" s="222" t="s">
        <v>127</v>
      </c>
      <c r="E291" s="229">
        <v>122.2</v>
      </c>
      <c r="F291" s="232"/>
      <c r="G291" s="233">
        <f>ROUND(E291*F291,2)</f>
        <v>0</v>
      </c>
      <c r="H291" s="232"/>
      <c r="I291" s="233">
        <f>ROUND(E291*H291,2)</f>
        <v>0</v>
      </c>
      <c r="J291" s="232"/>
      <c r="K291" s="233">
        <f>ROUND(E291*J291,2)</f>
        <v>0</v>
      </c>
      <c r="L291" s="233">
        <v>15</v>
      </c>
      <c r="M291" s="233">
        <f>G291*(1+L291/100)</f>
        <v>0</v>
      </c>
      <c r="N291" s="223">
        <v>0</v>
      </c>
      <c r="O291" s="223">
        <f>ROUND(E291*N291,5)</f>
        <v>0</v>
      </c>
      <c r="P291" s="223">
        <v>0</v>
      </c>
      <c r="Q291" s="223">
        <f>ROUND(E291*P291,5)</f>
        <v>0</v>
      </c>
      <c r="R291" s="223"/>
      <c r="S291" s="223"/>
      <c r="T291" s="224">
        <v>7.2499999999999995E-2</v>
      </c>
      <c r="U291" s="223">
        <f>ROUND(E291*T291,2)</f>
        <v>8.86</v>
      </c>
      <c r="V291" s="213"/>
      <c r="W291" s="213"/>
      <c r="X291" s="213"/>
      <c r="Y291" s="213"/>
      <c r="Z291" s="213"/>
      <c r="AA291" s="213"/>
      <c r="AB291" s="213"/>
      <c r="AC291" s="213"/>
      <c r="AD291" s="213"/>
      <c r="AE291" s="213" t="s">
        <v>146</v>
      </c>
      <c r="AF291" s="213"/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>
      <c r="A292" s="214"/>
      <c r="B292" s="220"/>
      <c r="C292" s="265" t="s">
        <v>463</v>
      </c>
      <c r="D292" s="225"/>
      <c r="E292" s="230">
        <v>122.2</v>
      </c>
      <c r="F292" s="233"/>
      <c r="G292" s="233"/>
      <c r="H292" s="233"/>
      <c r="I292" s="233"/>
      <c r="J292" s="233"/>
      <c r="K292" s="233"/>
      <c r="L292" s="233"/>
      <c r="M292" s="233"/>
      <c r="N292" s="223"/>
      <c r="O292" s="223"/>
      <c r="P292" s="223"/>
      <c r="Q292" s="223"/>
      <c r="R292" s="223"/>
      <c r="S292" s="223"/>
      <c r="T292" s="224"/>
      <c r="U292" s="223"/>
      <c r="V292" s="213"/>
      <c r="W292" s="213"/>
      <c r="X292" s="213"/>
      <c r="Y292" s="213"/>
      <c r="Z292" s="213"/>
      <c r="AA292" s="213"/>
      <c r="AB292" s="213"/>
      <c r="AC292" s="213"/>
      <c r="AD292" s="213"/>
      <c r="AE292" s="213" t="s">
        <v>130</v>
      </c>
      <c r="AF292" s="213">
        <v>0</v>
      </c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>
      <c r="A293" s="214">
        <v>122</v>
      </c>
      <c r="B293" s="220" t="s">
        <v>464</v>
      </c>
      <c r="C293" s="264" t="s">
        <v>465</v>
      </c>
      <c r="D293" s="222" t="s">
        <v>127</v>
      </c>
      <c r="E293" s="229">
        <v>252.2</v>
      </c>
      <c r="F293" s="232"/>
      <c r="G293" s="233">
        <f>ROUND(E293*F293,2)</f>
        <v>0</v>
      </c>
      <c r="H293" s="232"/>
      <c r="I293" s="233">
        <f>ROUND(E293*H293,2)</f>
        <v>0</v>
      </c>
      <c r="J293" s="232"/>
      <c r="K293" s="233">
        <f>ROUND(E293*J293,2)</f>
        <v>0</v>
      </c>
      <c r="L293" s="233">
        <v>15</v>
      </c>
      <c r="M293" s="233">
        <f>G293*(1+L293/100)</f>
        <v>0</v>
      </c>
      <c r="N293" s="223">
        <v>6.9999999999999994E-5</v>
      </c>
      <c r="O293" s="223">
        <f>ROUND(E293*N293,5)</f>
        <v>1.7649999999999999E-2</v>
      </c>
      <c r="P293" s="223">
        <v>0</v>
      </c>
      <c r="Q293" s="223">
        <f>ROUND(E293*P293,5)</f>
        <v>0</v>
      </c>
      <c r="R293" s="223"/>
      <c r="S293" s="223"/>
      <c r="T293" s="224">
        <v>3.2480000000000002E-2</v>
      </c>
      <c r="U293" s="223">
        <f>ROUND(E293*T293,2)</f>
        <v>8.19</v>
      </c>
      <c r="V293" s="213"/>
      <c r="W293" s="213"/>
      <c r="X293" s="213"/>
      <c r="Y293" s="213"/>
      <c r="Z293" s="213"/>
      <c r="AA293" s="213"/>
      <c r="AB293" s="213"/>
      <c r="AC293" s="213"/>
      <c r="AD293" s="213"/>
      <c r="AE293" s="213" t="s">
        <v>146</v>
      </c>
      <c r="AF293" s="213"/>
      <c r="AG293" s="213"/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>
      <c r="A294" s="214"/>
      <c r="B294" s="220"/>
      <c r="C294" s="265" t="s">
        <v>466</v>
      </c>
      <c r="D294" s="225"/>
      <c r="E294" s="230">
        <v>252.2</v>
      </c>
      <c r="F294" s="233"/>
      <c r="G294" s="233"/>
      <c r="H294" s="233"/>
      <c r="I294" s="233"/>
      <c r="J294" s="233"/>
      <c r="K294" s="233"/>
      <c r="L294" s="233"/>
      <c r="M294" s="233"/>
      <c r="N294" s="223"/>
      <c r="O294" s="223"/>
      <c r="P294" s="223"/>
      <c r="Q294" s="223"/>
      <c r="R294" s="223"/>
      <c r="S294" s="223"/>
      <c r="T294" s="224"/>
      <c r="U294" s="223"/>
      <c r="V294" s="213"/>
      <c r="W294" s="213"/>
      <c r="X294" s="213"/>
      <c r="Y294" s="213"/>
      <c r="Z294" s="213"/>
      <c r="AA294" s="213"/>
      <c r="AB294" s="213"/>
      <c r="AC294" s="213"/>
      <c r="AD294" s="213"/>
      <c r="AE294" s="213" t="s">
        <v>130</v>
      </c>
      <c r="AF294" s="213">
        <v>0</v>
      </c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>
      <c r="A295" s="214">
        <v>123</v>
      </c>
      <c r="B295" s="220" t="s">
        <v>467</v>
      </c>
      <c r="C295" s="264" t="s">
        <v>468</v>
      </c>
      <c r="D295" s="222" t="s">
        <v>127</v>
      </c>
      <c r="E295" s="229">
        <v>252.2</v>
      </c>
      <c r="F295" s="232"/>
      <c r="G295" s="233">
        <f>ROUND(E295*F295,2)</f>
        <v>0</v>
      </c>
      <c r="H295" s="232"/>
      <c r="I295" s="233">
        <f>ROUND(E295*H295,2)</f>
        <v>0</v>
      </c>
      <c r="J295" s="232"/>
      <c r="K295" s="233">
        <f>ROUND(E295*J295,2)</f>
        <v>0</v>
      </c>
      <c r="L295" s="233">
        <v>15</v>
      </c>
      <c r="M295" s="233">
        <f>G295*(1+L295/100)</f>
        <v>0</v>
      </c>
      <c r="N295" s="223">
        <v>1.4999999999999999E-4</v>
      </c>
      <c r="O295" s="223">
        <f>ROUND(E295*N295,5)</f>
        <v>3.7830000000000003E-2</v>
      </c>
      <c r="P295" s="223">
        <v>0</v>
      </c>
      <c r="Q295" s="223">
        <f>ROUND(E295*P295,5)</f>
        <v>0</v>
      </c>
      <c r="R295" s="223"/>
      <c r="S295" s="223"/>
      <c r="T295" s="224">
        <v>0.10191</v>
      </c>
      <c r="U295" s="223">
        <f>ROUND(E295*T295,2)</f>
        <v>25.7</v>
      </c>
      <c r="V295" s="213"/>
      <c r="W295" s="213"/>
      <c r="X295" s="213"/>
      <c r="Y295" s="213"/>
      <c r="Z295" s="213"/>
      <c r="AA295" s="213"/>
      <c r="AB295" s="213"/>
      <c r="AC295" s="213"/>
      <c r="AD295" s="213"/>
      <c r="AE295" s="213" t="s">
        <v>146</v>
      </c>
      <c r="AF295" s="213"/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>
      <c r="A296" s="214"/>
      <c r="B296" s="220"/>
      <c r="C296" s="265" t="s">
        <v>469</v>
      </c>
      <c r="D296" s="225"/>
      <c r="E296" s="230">
        <v>252.2</v>
      </c>
      <c r="F296" s="233"/>
      <c r="G296" s="233"/>
      <c r="H296" s="233"/>
      <c r="I296" s="233"/>
      <c r="J296" s="233"/>
      <c r="K296" s="233"/>
      <c r="L296" s="233"/>
      <c r="M296" s="233"/>
      <c r="N296" s="223"/>
      <c r="O296" s="223"/>
      <c r="P296" s="223"/>
      <c r="Q296" s="223"/>
      <c r="R296" s="223"/>
      <c r="S296" s="223"/>
      <c r="T296" s="224"/>
      <c r="U296" s="223"/>
      <c r="V296" s="213"/>
      <c r="W296" s="213"/>
      <c r="X296" s="213"/>
      <c r="Y296" s="213"/>
      <c r="Z296" s="213"/>
      <c r="AA296" s="213"/>
      <c r="AB296" s="213"/>
      <c r="AC296" s="213"/>
      <c r="AD296" s="213"/>
      <c r="AE296" s="213" t="s">
        <v>130</v>
      </c>
      <c r="AF296" s="213">
        <v>0</v>
      </c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>
      <c r="A297" s="215" t="s">
        <v>123</v>
      </c>
      <c r="B297" s="221" t="s">
        <v>94</v>
      </c>
      <c r="C297" s="266" t="s">
        <v>95</v>
      </c>
      <c r="D297" s="226"/>
      <c r="E297" s="231"/>
      <c r="F297" s="234"/>
      <c r="G297" s="234">
        <f>SUMIF(AE298:AE299,"&lt;&gt;NOR",G298:G299)</f>
        <v>0</v>
      </c>
      <c r="H297" s="234"/>
      <c r="I297" s="234">
        <f>SUM(I298:I299)</f>
        <v>0</v>
      </c>
      <c r="J297" s="234"/>
      <c r="K297" s="234">
        <f>SUM(K298:K299)</f>
        <v>0</v>
      </c>
      <c r="L297" s="234"/>
      <c r="M297" s="234">
        <f>SUM(M298:M299)</f>
        <v>0</v>
      </c>
      <c r="N297" s="227"/>
      <c r="O297" s="227">
        <f>SUM(O298:O299)</f>
        <v>0</v>
      </c>
      <c r="P297" s="227"/>
      <c r="Q297" s="227">
        <f>SUM(Q298:Q299)</f>
        <v>0</v>
      </c>
      <c r="R297" s="227"/>
      <c r="S297" s="227"/>
      <c r="T297" s="228"/>
      <c r="U297" s="227">
        <f>SUM(U298:U299)</f>
        <v>0.17</v>
      </c>
      <c r="AE297" t="s">
        <v>124</v>
      </c>
    </row>
    <row r="298" spans="1:60" outlineLevel="1">
      <c r="A298" s="214">
        <v>124</v>
      </c>
      <c r="B298" s="220" t="s">
        <v>470</v>
      </c>
      <c r="C298" s="264" t="s">
        <v>471</v>
      </c>
      <c r="D298" s="222" t="s">
        <v>386</v>
      </c>
      <c r="E298" s="229">
        <v>1</v>
      </c>
      <c r="F298" s="232"/>
      <c r="G298" s="233">
        <f>ROUND(E298*F298,2)</f>
        <v>0</v>
      </c>
      <c r="H298" s="232"/>
      <c r="I298" s="233">
        <f>ROUND(E298*H298,2)</f>
        <v>0</v>
      </c>
      <c r="J298" s="232"/>
      <c r="K298" s="233">
        <f>ROUND(E298*J298,2)</f>
        <v>0</v>
      </c>
      <c r="L298" s="233">
        <v>15</v>
      </c>
      <c r="M298" s="233">
        <f>G298*(1+L298/100)</f>
        <v>0</v>
      </c>
      <c r="N298" s="223">
        <v>0</v>
      </c>
      <c r="O298" s="223">
        <f>ROUND(E298*N298,5)</f>
        <v>0</v>
      </c>
      <c r="P298" s="223">
        <v>0</v>
      </c>
      <c r="Q298" s="223">
        <f>ROUND(E298*P298,5)</f>
        <v>0</v>
      </c>
      <c r="R298" s="223"/>
      <c r="S298" s="223"/>
      <c r="T298" s="224">
        <v>0.17083000000000001</v>
      </c>
      <c r="U298" s="223">
        <f>ROUND(E298*T298,2)</f>
        <v>0.17</v>
      </c>
      <c r="V298" s="213"/>
      <c r="W298" s="213"/>
      <c r="X298" s="213"/>
      <c r="Y298" s="213"/>
      <c r="Z298" s="213"/>
      <c r="AA298" s="213"/>
      <c r="AB298" s="213"/>
      <c r="AC298" s="213"/>
      <c r="AD298" s="213"/>
      <c r="AE298" s="213" t="s">
        <v>146</v>
      </c>
      <c r="AF298" s="213"/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>
      <c r="A299" s="243"/>
      <c r="B299" s="244"/>
      <c r="C299" s="267" t="s">
        <v>198</v>
      </c>
      <c r="D299" s="245"/>
      <c r="E299" s="246">
        <v>1</v>
      </c>
      <c r="F299" s="247"/>
      <c r="G299" s="247"/>
      <c r="H299" s="247"/>
      <c r="I299" s="247"/>
      <c r="J299" s="247"/>
      <c r="K299" s="247"/>
      <c r="L299" s="247"/>
      <c r="M299" s="247"/>
      <c r="N299" s="248"/>
      <c r="O299" s="248"/>
      <c r="P299" s="248"/>
      <c r="Q299" s="248"/>
      <c r="R299" s="248"/>
      <c r="S299" s="248"/>
      <c r="T299" s="249"/>
      <c r="U299" s="248"/>
      <c r="V299" s="213"/>
      <c r="W299" s="213"/>
      <c r="X299" s="213"/>
      <c r="Y299" s="213"/>
      <c r="Z299" s="213"/>
      <c r="AA299" s="213"/>
      <c r="AB299" s="213"/>
      <c r="AC299" s="213"/>
      <c r="AD299" s="213"/>
      <c r="AE299" s="213" t="s">
        <v>130</v>
      </c>
      <c r="AF299" s="213">
        <v>0</v>
      </c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>
      <c r="A300" s="6"/>
      <c r="B300" s="7" t="s">
        <v>472</v>
      </c>
      <c r="C300" s="268" t="s">
        <v>472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AC300">
        <v>15</v>
      </c>
      <c r="AD300">
        <v>21</v>
      </c>
    </row>
    <row r="301" spans="1:60">
      <c r="A301" s="250"/>
      <c r="B301" s="251">
        <v>26</v>
      </c>
      <c r="C301" s="269" t="s">
        <v>472</v>
      </c>
      <c r="D301" s="252"/>
      <c r="E301" s="252"/>
      <c r="F301" s="252"/>
      <c r="G301" s="263">
        <f>G8+G23+G45+G58+G65+G68+G73+G96+G99+G128+G173+G190+G221+G224+G254+G261+G264+G279+G290+G297</f>
        <v>0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AC301">
        <f>SUMIF(L7:L299,AC300,G7:G299)</f>
        <v>0</v>
      </c>
      <c r="AD301">
        <f>SUMIF(L7:L299,AD300,G7:G299)</f>
        <v>0</v>
      </c>
      <c r="AE301" t="s">
        <v>473</v>
      </c>
    </row>
    <row r="302" spans="1:60">
      <c r="A302" s="6"/>
      <c r="B302" s="7" t="s">
        <v>472</v>
      </c>
      <c r="C302" s="268" t="s">
        <v>472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60">
      <c r="A303" s="6"/>
      <c r="B303" s="7" t="s">
        <v>472</v>
      </c>
      <c r="C303" s="268" t="s">
        <v>472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60">
      <c r="A304" s="253">
        <v>33</v>
      </c>
      <c r="B304" s="253"/>
      <c r="C304" s="270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31">
      <c r="A305" s="254"/>
      <c r="B305" s="255"/>
      <c r="C305" s="271"/>
      <c r="D305" s="255"/>
      <c r="E305" s="255"/>
      <c r="F305" s="255"/>
      <c r="G305" s="25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AE305" t="s">
        <v>474</v>
      </c>
    </row>
    <row r="306" spans="1:31">
      <c r="A306" s="257"/>
      <c r="B306" s="258"/>
      <c r="C306" s="272"/>
      <c r="D306" s="258"/>
      <c r="E306" s="258"/>
      <c r="F306" s="258"/>
      <c r="G306" s="259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31">
      <c r="A307" s="257"/>
      <c r="B307" s="258"/>
      <c r="C307" s="272"/>
      <c r="D307" s="258"/>
      <c r="E307" s="258"/>
      <c r="F307" s="258"/>
      <c r="G307" s="259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31">
      <c r="A308" s="257"/>
      <c r="B308" s="258"/>
      <c r="C308" s="272"/>
      <c r="D308" s="258"/>
      <c r="E308" s="258"/>
      <c r="F308" s="258"/>
      <c r="G308" s="259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31">
      <c r="A309" s="260"/>
      <c r="B309" s="261"/>
      <c r="C309" s="273"/>
      <c r="D309" s="261"/>
      <c r="E309" s="261"/>
      <c r="F309" s="261"/>
      <c r="G309" s="262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31">
      <c r="A310" s="6"/>
      <c r="B310" s="7" t="s">
        <v>472</v>
      </c>
      <c r="C310" s="268" t="s">
        <v>472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31">
      <c r="C311" s="274"/>
      <c r="AE311" t="s">
        <v>475</v>
      </c>
    </row>
  </sheetData>
  <mergeCells count="6">
    <mergeCell ref="A1:G1"/>
    <mergeCell ref="C2:G2"/>
    <mergeCell ref="C3:G3"/>
    <mergeCell ref="C4:G4"/>
    <mergeCell ref="A304:C304"/>
    <mergeCell ref="A305:G309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Vokolek</dc:creator>
  <cp:lastModifiedBy>Jaroslav Vokolek</cp:lastModifiedBy>
  <cp:lastPrinted>2014-02-28T09:52:57Z</cp:lastPrinted>
  <dcterms:created xsi:type="dcterms:W3CDTF">2009-04-08T07:15:50Z</dcterms:created>
  <dcterms:modified xsi:type="dcterms:W3CDTF">2017-06-19T06:07:50Z</dcterms:modified>
</cp:coreProperties>
</file>