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500" firstSheet="2" activeTab="7"/>
  </bookViews>
  <sheets>
    <sheet name="Rekapitulace zakázky" sheetId="1" r:id="rId1"/>
    <sheet name="rekapitulace dílčích částí" sheetId="2" r:id="rId2"/>
    <sheet name="D.1.4.1" sheetId="3" r:id="rId3"/>
    <sheet name="D.1.4.2" sheetId="4" r:id="rId4"/>
    <sheet name="D.1.4.3" sheetId="5" r:id="rId5"/>
    <sheet name="D.1.4.4" sheetId="6" r:id="rId6"/>
    <sheet name="D.1.4.5" sheetId="7" r:id="rId7"/>
    <sheet name="D.1.4.6" sheetId="8" r:id="rId8"/>
    <sheet name="D.1.4.7" sheetId="9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<sst xmlns="http://schemas.openxmlformats.org/spreadsheetml/2006/main" count="536" uniqueCount="279">
  <si>
    <t>Stavba:</t>
  </si>
  <si>
    <t>INSTALACE KGJ, VÝMĚNA 4KS, HLOUŠKA A ŠIPŠÍ, KUTNÁ HORA</t>
  </si>
  <si>
    <t>Místo stavby:</t>
  </si>
  <si>
    <r>
      <t>Plynová kotelna</t>
    </r>
    <r>
      <rPr>
        <b/>
        <sz val="12"/>
        <rFont val="Calibri"/>
        <family val="2"/>
      </rPr>
      <t xml:space="preserve"> Šipší, ul. Ortenova 184, Kutná Hora 284 01 </t>
    </r>
  </si>
  <si>
    <r>
      <t>Plynová kotelna</t>
    </r>
    <r>
      <rPr>
        <b/>
        <sz val="12"/>
        <rFont val="Calibri"/>
        <family val="2"/>
      </rPr>
      <t xml:space="preserve"> Hlouška, ul. Puškinská 641, Kutná Hora 284 01 </t>
    </r>
  </si>
  <si>
    <t>Investor:</t>
  </si>
  <si>
    <t>KH TEBIS s.r.o</t>
  </si>
  <si>
    <t>(Provozovatel KGJ)</t>
  </si>
  <si>
    <t>Puškinská 641,  284 01 Kutná Hora IČO 47542713</t>
  </si>
  <si>
    <t>Vlastník objektu:</t>
  </si>
  <si>
    <t>Město Kutná Hora, Havlíčkovo náměstí 552/1</t>
  </si>
  <si>
    <t xml:space="preserve"> 284 01 Kutná Hora</t>
  </si>
  <si>
    <t>REKAPITULACE ČÁSTÍ ZAKÁZKY</t>
  </si>
  <si>
    <t xml:space="preserve">Cena </t>
  </si>
  <si>
    <t>Cena za dodávku 4ks KGJ (cena kompaktních strojů vč. všech spalin. výměníků a tlumičů hluku a řídicích systémů HW/SW, vč. dopravy do Kutné Hory, bez montáže</t>
  </si>
  <si>
    <t>Cena za veškeré dodavatelské a montážní práce pro 4 KGJ</t>
  </si>
  <si>
    <t>Cena pravidelné údržby za 4 KGJ za 1 rok při proběhu 3000 motohodin/rok</t>
  </si>
  <si>
    <t>CELKEM NABÍDKOVÁ CENA Kč bez  DPH</t>
  </si>
  <si>
    <t>INSTALACE KGJ, VÝMĚNA 4KS, ŠIPŠÍ, KUTNÁ HORA</t>
  </si>
  <si>
    <t>REKAPITULACE OBJEKTŮ STAVBY</t>
  </si>
  <si>
    <t>Objekt</t>
  </si>
  <si>
    <t>Profese</t>
  </si>
  <si>
    <t>SO 01</t>
  </si>
  <si>
    <t>STROJOVNA KGJ</t>
  </si>
  <si>
    <t>D.1.4.1</t>
  </si>
  <si>
    <t>PLYNOINSTALACE</t>
  </si>
  <si>
    <t>D.1.4.2</t>
  </si>
  <si>
    <t>VYVEDENÍ TEPELNÉHO VÝKONU</t>
  </si>
  <si>
    <t>D.1.4.3</t>
  </si>
  <si>
    <t>VZDUCHOTECHNIKA</t>
  </si>
  <si>
    <t>D.1.4.4</t>
  </si>
  <si>
    <t>ODVOD SPALIN</t>
  </si>
  <si>
    <t>D.1.4.5</t>
  </si>
  <si>
    <t>VYVEDENÍ ELEKTRICKÉHO VÝKONU</t>
  </si>
  <si>
    <t>D.1.4.6</t>
  </si>
  <si>
    <t>MaR</t>
  </si>
  <si>
    <t>D.1.4.7</t>
  </si>
  <si>
    <t>PROVÁDĚCÍ PROJEKTOVÁ DOKUMENTACE</t>
  </si>
  <si>
    <t>POJIŠTĚNÍ</t>
  </si>
  <si>
    <t>Celkem Kč bez  DPH</t>
  </si>
  <si>
    <t>Instalace KGJ, výměna 4ks, Šipší, Kutná Hora</t>
  </si>
  <si>
    <t>SO 01 Strojovna KGJ</t>
  </si>
  <si>
    <t>D.1.4.1 Plynoinstalace</t>
  </si>
  <si>
    <t>POLOŽKOVÝ ROZPOČET</t>
  </si>
  <si>
    <t>Pol.</t>
  </si>
  <si>
    <t>Název</t>
  </si>
  <si>
    <t>Množ.</t>
  </si>
  <si>
    <t>MJ</t>
  </si>
  <si>
    <t>Dodávka</t>
  </si>
  <si>
    <t>Montáž</t>
  </si>
  <si>
    <t>Cena celkem</t>
  </si>
  <si>
    <t xml:space="preserve">Plynovodní potrubí </t>
  </si>
  <si>
    <t>Potrubí z ocelových trub hladkých, vč. tvarovek (ohyby, redukce, atd.), DN 15</t>
  </si>
  <si>
    <t>m</t>
  </si>
  <si>
    <t>Potrubí z ocelových trub hladkých, vč. tvarovek (ohyby, redukce, atd.), DN 80</t>
  </si>
  <si>
    <t>Montáže potrubí</t>
  </si>
  <si>
    <t>soub</t>
  </si>
  <si>
    <t xml:space="preserve">Šikmý návarek s vnitřním závitem M20x1,5 s jímkou pro teplotní čidlo přepočítávače </t>
  </si>
  <si>
    <t>ks</t>
  </si>
  <si>
    <t>Armatury</t>
  </si>
  <si>
    <t>Mezipřírubová uzavírací klapka DN 80 PN 16</t>
  </si>
  <si>
    <t>Šroubení topenářské přímé 1/2"</t>
  </si>
  <si>
    <t>Plynový filtr FO 80F, DN 80 PN 6</t>
  </si>
  <si>
    <r>
      <t>Plynoměr radiální turbínový TRZ 2 G65 DN 50, max. průtok 65 m</t>
    </r>
    <r>
      <rPr>
        <sz val="11"/>
        <rFont val="Arial"/>
        <family val="2"/>
      </rPr>
      <t>³</t>
    </r>
    <r>
      <rPr>
        <sz val="11"/>
        <rFont val="Calibri"/>
        <family val="2"/>
      </rPr>
      <t>/h s přepočítávačem množství plnyu miniELCOR</t>
    </r>
  </si>
  <si>
    <t>Plynová řada DN 80 (dodávka KGJ)</t>
  </si>
  <si>
    <t>Kohout kulový s páčkou DN 15 PN 16</t>
  </si>
  <si>
    <t>Vzorkovací kohout DN 15 PN 16</t>
  </si>
  <si>
    <t>Montáž odvzdušnění</t>
  </si>
  <si>
    <t>Manometr 0 - 6 kPa, včetně uzávěru a kompenzační smyčky</t>
  </si>
  <si>
    <t>Ostatní</t>
  </si>
  <si>
    <t>Chránička DN 25</t>
  </si>
  <si>
    <t>Uložení potrubí, objímky a třmeny</t>
  </si>
  <si>
    <t>Nátěr potrubí - 2x základní + 1x vrchní</t>
  </si>
  <si>
    <t>Vnitrostaveništní přesuny hmot</t>
  </si>
  <si>
    <t>kpl</t>
  </si>
  <si>
    <t>Tlakové zkoušky, revize</t>
  </si>
  <si>
    <t>Likvidace odpadu, zaslepení stáv napojení KJ</t>
  </si>
  <si>
    <t>Projekt skutečného provedení</t>
  </si>
  <si>
    <t>Doprava, zařízení staveniště</t>
  </si>
  <si>
    <t>Celkem Kč bez DPH</t>
  </si>
  <si>
    <t>Regulace plynu zůstává stávající!</t>
  </si>
  <si>
    <t>Instalace KGJ, Výměna 4ks, Šipší, Kutná Hora</t>
  </si>
  <si>
    <t>D.1.4.2 STROJNÍ TECHNOLOGIE</t>
  </si>
  <si>
    <t>Položka</t>
  </si>
  <si>
    <t>Pozice</t>
  </si>
  <si>
    <t>Množství</t>
  </si>
  <si>
    <t>KGJ</t>
  </si>
  <si>
    <r>
      <t>Kogenerační jednotka s elektrickým výkonem 200 kWe</t>
    </r>
    <r>
      <rPr>
        <sz val="11"/>
        <rFont val="Calibri"/>
        <family val="2"/>
        <scheme val="minor"/>
      </rPr>
      <t xml:space="preserve"> s celkovou účinností min 90 %,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s max. emisní zátěží 250 mg NOx/Nm3, </t>
    </r>
    <r>
      <rPr>
        <sz val="10"/>
        <rFont val="Arial"/>
        <family val="2"/>
      </rPr>
      <t>v kapotovaném provedeni, včetně všech spalinových výměníků tepla, tlumičů hluku spalin (max. hluk 65 dB(a)), a včetně všech řídicích a bezpečnostních elektrických HW/SW systémů, a dále včetně dopravy do místa montáže (kotelny Hlouška a Šipší)</t>
    </r>
  </si>
  <si>
    <t>SPV</t>
  </si>
  <si>
    <t>Dodatečné, doplněné či vylepšené výrobní a řídicí komponenty kogenerační jednotky - účinější výměníky spalin vč. tepelené izolace, účinější tlumiče hluku, řídicí HW/SW systémy, atp.</t>
  </si>
  <si>
    <t>v ceně položky 1</t>
  </si>
  <si>
    <t>M1</t>
  </si>
  <si>
    <r>
      <t xml:space="preserve">Čerpadlo GRUNDFOS MAGNA3 40-80F, </t>
    </r>
    <r>
      <rPr>
        <sz val="10"/>
        <rFont val="Arial"/>
        <family val="2"/>
      </rPr>
      <t>1f, 265W, 1.2A vč. protipřírub (sekundární čerpdlo KGJ) Q=11,5m3/h, H=5,4m</t>
    </r>
  </si>
  <si>
    <t>MT1</t>
  </si>
  <si>
    <r>
      <t>Ultrazvukový měřič tepla HYDROMETER - SHARKY 775 (kompaktní)  
přírubové provedení DN 40</t>
    </r>
    <r>
      <rPr>
        <sz val="10"/>
        <rFont val="Arial"/>
        <family val="2"/>
      </rPr>
      <t xml:space="preserve">, PN25, externí napájení 3...5,5 VDC, MID 
qp=10m3/h, dl. 300mm </t>
    </r>
    <r>
      <rPr>
        <b/>
        <sz val="11"/>
        <rFont val="Calibri"/>
        <family val="2"/>
        <scheme val="minor"/>
      </rPr>
      <t xml:space="preserve">
</t>
    </r>
    <r>
      <rPr>
        <sz val="10"/>
        <rFont val="Arial"/>
        <family val="2"/>
      </rPr>
      <t xml:space="preserve">instalace ve zpátečce, vč. jímek, teploměrů Pt500, šroubení        </t>
    </r>
  </si>
  <si>
    <t>Komunikační modul M-BUS pro MT HYDROMETER</t>
  </si>
  <si>
    <t>Napájecí modul 230 VAC pro MT HYDROMETER</t>
  </si>
  <si>
    <r>
      <rPr>
        <b/>
        <sz val="11"/>
        <color theme="1"/>
        <rFont val="Calibri"/>
        <family val="2"/>
        <scheme val="minor"/>
      </rPr>
      <t>Tlaková expanzní nádoba s membránou REFLEX S 12/10</t>
    </r>
    <r>
      <rPr>
        <sz val="10"/>
        <rFont val="Arial"/>
        <family val="2"/>
      </rPr>
      <t xml:space="preserve"> vč. MK 3/4"</t>
    </r>
  </si>
  <si>
    <t>Potrubí z ocelových trub hladkých, j.m. 11353.1, vč. tvarovek (ohyby, redukce, atd.)</t>
  </si>
  <si>
    <t>Příruba krková přivařovací DN 50/PN 6 (včetně spojovacího materiálu, těsnění ploché)</t>
  </si>
  <si>
    <t>DN 65</t>
  </si>
  <si>
    <t>Potrubí z ocelových trub závitových, bezešvých, j.m. 11353.1, vč. tvarovek (ohyby, redukce, atd.)</t>
  </si>
  <si>
    <t>G 3/4"</t>
  </si>
  <si>
    <t>5/4"</t>
  </si>
  <si>
    <t>DN 50 - G 2"</t>
  </si>
  <si>
    <t>Tepelná izolace potrubí</t>
  </si>
  <si>
    <t>Tepelná izolace potrubí minerální vlnou s Al fólií (příp. ISOVER ML3), tl. = 50 mm, DN 65</t>
  </si>
  <si>
    <t>Tepelná izolace potrubí minerální vlnou s Al fólií (příp. ISOVER ML3), tl. = 40 mm, DN 50 (2")</t>
  </si>
  <si>
    <t>Nátěry</t>
  </si>
  <si>
    <t>Nátěr potrubí - 2x základní (pod tepelnou izolaci) do DN 50</t>
  </si>
  <si>
    <t xml:space="preserve">Nátěr potrubí - 2x základní (pod tepelnou izolaci) od DN 65 </t>
  </si>
  <si>
    <t xml:space="preserve">Nátěr potrubí - 1x základní + 2x vrchní (potrubí bez izolace) od DN 40 </t>
  </si>
  <si>
    <t>Nátěr konstrukcí - 1x základní + 2x vrchní</t>
  </si>
  <si>
    <t>Filtr s výměnnou vložkou DN 65 PN16, vč. protipřírub a izol. Návleku</t>
  </si>
  <si>
    <t xml:space="preserve">kompenzátor gumový se šroubení 5/4", odolné teplotě do 110°C </t>
  </si>
  <si>
    <t>šroubení topenářské přímé 5/4"</t>
  </si>
  <si>
    <t>Mezipřírubová uzavírací klapka DN 65, PN16 -20°C +130°C, vč. protipřírub a izol. návleku</t>
  </si>
  <si>
    <t>Přírubový kulový uzávěr Ballomax DN 65, PN16, vč. protipřírub a izol. návleku</t>
  </si>
  <si>
    <t xml:space="preserve">Kohout kulový s páčkou, s oboust.vnitř.závity, chrom, PN16, 180°C, DN 25 </t>
  </si>
  <si>
    <t xml:space="preserve">Kohout kulový s páčkou, s oboust.vnitř.závity, chrom, PN16, 180°C, DN 32 </t>
  </si>
  <si>
    <t>Zpětná klapka DN 65 (G2 1/2"), závitová, kovový disk</t>
  </si>
  <si>
    <t>Ventil odvzdušňovací FLAMCO - Flexvent Super 1/2" vč. uzavíracího ventilu (TO KGJ)</t>
  </si>
  <si>
    <t>Ventil odvzdušňovací FLAMCO - Flexvent 1/2" vč. uzavíracího ventilu (SO KGJ)</t>
  </si>
  <si>
    <t>Teploměr 0-120°C, včetně návarku a teploměrné jímky G 1/2"</t>
  </si>
  <si>
    <t>Manometr 0-400 kPa + 3-cestný zkušební ventil + manometrová smyčka</t>
  </si>
  <si>
    <t>Manometr 0-600 kPa + 3-cestný zkušební ventil + manometrová smyčka</t>
  </si>
  <si>
    <t>Pojistný ventil DUCO 1"x 5/4", 6 bar</t>
  </si>
  <si>
    <t>Pojistný ventil DUCO 1/2"x 3/4", 4.0 bar</t>
  </si>
  <si>
    <t>Vypouštěcí kulový kohout G 1/2"</t>
  </si>
  <si>
    <t>Návarek G 1/2" dl. 100 mm</t>
  </si>
  <si>
    <t>Úpravy stávající technologie související s instalací kogenerační jednotky</t>
  </si>
  <si>
    <t>1.</t>
  </si>
  <si>
    <t>Nové napojení větve kogen. jednotky, vč. vypuštění a napuštění systému</t>
  </si>
  <si>
    <r>
      <t xml:space="preserve">Demontáž a likvidace stávajícho potrubí </t>
    </r>
    <r>
      <rPr>
        <b/>
        <sz val="11"/>
        <color theme="1"/>
        <rFont val="Calibri"/>
        <family val="2"/>
        <scheme val="minor"/>
      </rPr>
      <t>(likvidace KJ zajišťuje investor)</t>
    </r>
  </si>
  <si>
    <t>Lešení, plošiny</t>
  </si>
  <si>
    <t>Autojeřáb pro složení a nastěhování KGJ do strojovny, vč. příslušenství</t>
  </si>
  <si>
    <t>Tlakové zkoušky + revize</t>
  </si>
  <si>
    <t>Uvedení do provozu, zaškolení obsluhy</t>
  </si>
  <si>
    <t>Štítky a nápisy</t>
  </si>
  <si>
    <t>Likvidace odpadu</t>
  </si>
  <si>
    <t>D.1.4.3 Vzduchotechnika</t>
  </si>
  <si>
    <t>Tlumící vložka 800 x 800/150 mm</t>
  </si>
  <si>
    <r>
      <t xml:space="preserve">Trouba </t>
    </r>
    <r>
      <rPr>
        <sz val="11"/>
        <rFont val="Calibri"/>
        <family val="2"/>
      </rPr>
      <t>800 x 800 mm/1000 mm</t>
    </r>
  </si>
  <si>
    <r>
      <t>Oblouk 90</t>
    </r>
    <r>
      <rPr>
        <sz val="11"/>
        <rFont val="Arial"/>
        <family val="2"/>
      </rPr>
      <t xml:space="preserve">° </t>
    </r>
    <r>
      <rPr>
        <sz val="11"/>
        <rFont val="Calibri"/>
        <family val="2"/>
      </rPr>
      <t>800 x 800 mm</t>
    </r>
  </si>
  <si>
    <r>
      <t>Oblouk 45</t>
    </r>
    <r>
      <rPr>
        <sz val="11"/>
        <rFont val="Arial"/>
        <family val="2"/>
      </rPr>
      <t xml:space="preserve">° </t>
    </r>
    <r>
      <rPr>
        <sz val="11"/>
        <rFont val="Calibri"/>
        <family val="2"/>
      </rPr>
      <t>800 x 800 mm</t>
    </r>
  </si>
  <si>
    <t>Vzduchotechnická klapka 800 x 800/150 mm + pohon SM230A + pomocný kontakt S2A</t>
  </si>
  <si>
    <t>Vzduchotechnická klapka 800 x 500/150 mm + pohon SM230A + pomocný kontakt S2A</t>
  </si>
  <si>
    <t xml:space="preserve">Tlumič hluku 800 x 800/dl. 1000 mm </t>
  </si>
  <si>
    <t xml:space="preserve">Tlumič hluku 800 x 500/dl. 800 mm </t>
  </si>
  <si>
    <t>T-kus 800 x 800 / 800 x 500 / 800 x 800/800 mm</t>
  </si>
  <si>
    <t>Ochranné síto 800 x 800 mm</t>
  </si>
  <si>
    <t>Protidešťová žaluzie 800 x 800 mm vč. pozedního rámu</t>
  </si>
  <si>
    <t>Krycí mřížka 800 x 500 mm</t>
  </si>
  <si>
    <t xml:space="preserve">Montáž VZT potrubí </t>
  </si>
  <si>
    <t>Montáž tlumičů hluku</t>
  </si>
  <si>
    <t>Montáž tlumících nástavců</t>
  </si>
  <si>
    <t>Montáž tlumící desky</t>
  </si>
  <si>
    <t>Montážní, závěsný a spojovací materiál</t>
  </si>
  <si>
    <t>Doprava</t>
  </si>
  <si>
    <t>D.1.4.4 Odvod spalin</t>
  </si>
  <si>
    <r>
      <rPr>
        <b/>
        <sz val="11"/>
        <rFont val="Calibri"/>
        <family val="2"/>
        <scheme val="minor"/>
      </rPr>
      <t>Kouřovod - KGJ - tlumič hluku spalin (kondenzační výměník)</t>
    </r>
    <r>
      <rPr>
        <sz val="11"/>
        <rFont val="Calibri"/>
        <family val="2"/>
        <scheme val="minor"/>
      </rPr>
      <t xml:space="preserve"> DN 150 - 4 m                         Vložka Nr. 2 mm 17 248 (izolace Sibral 25 mm + minerální vata s Al polepem 100 mm)     Plášť nerez. 0,8 m                                                                                                                                           Rovné díly, kolena, díl s kontrolním otvorem vč. nosných prvků - konzol, objímek</t>
    </r>
  </si>
  <si>
    <r>
      <rPr>
        <b/>
        <sz val="11"/>
        <rFont val="Calibri"/>
        <family val="2"/>
        <scheme val="minor"/>
      </rPr>
      <t xml:space="preserve">Kouřovod - kondenzační výměník - komín </t>
    </r>
    <r>
      <rPr>
        <sz val="11"/>
        <rFont val="Calibri"/>
        <family val="2"/>
        <scheme val="minor"/>
      </rPr>
      <t>DN 150 - 11 m                                                        Vložka Nr. 1 mm 17349 (izolace LSP s Al polepem 50 mm)                                                          Plášť nere. 0,8 mm                                                                                                                                          Rovné díly, kolena, díly s kontrolním otvorem, lemování vč. nosných prvků</t>
    </r>
  </si>
  <si>
    <r>
      <rPr>
        <b/>
        <sz val="11"/>
        <rFont val="Calibri"/>
        <family val="2"/>
        <scheme val="minor"/>
      </rPr>
      <t xml:space="preserve">Komínové těleso </t>
    </r>
    <r>
      <rPr>
        <sz val="11"/>
        <rFont val="Calibri"/>
        <family val="2"/>
        <scheme val="minor"/>
      </rPr>
      <t xml:space="preserve">DN 150 - 9 m - nerezový třívrstvý fasádní komín                                              Patní koleno, rovné díly, krycí límec, komínová hlava, komínová stříška, objímka pro hromosvod                                                                                             </t>
    </r>
  </si>
  <si>
    <t>Nerezový vlnovcový kompenzátor DN 150 dl. 300 mm</t>
  </si>
  <si>
    <t xml:space="preserve">Neutalizační box pro úpravu kondenzátu, max. teplota vstup 40°C, vstup pH 2,8; výstup pH 6,5 (dodávka KGJ) </t>
  </si>
  <si>
    <t>Odvod kondenzátu z tlumiče hluku spalin a kondenzačního výměníku KGJ                              do neutralizačního boxu (potrubí PPR vč. uchycení, sifonu z kolen a kulového kohoutu)</t>
  </si>
  <si>
    <t>D.1.4.5 VYVEDENÍ EL. VÝKONU</t>
  </si>
  <si>
    <t>č.</t>
  </si>
  <si>
    <t>Počet</t>
  </si>
  <si>
    <t>Materiál</t>
  </si>
  <si>
    <t>Celkem</t>
  </si>
  <si>
    <t>Dodávky</t>
  </si>
  <si>
    <t>Skříň pro dispečerské řízení od provozovatele soustavy</t>
  </si>
  <si>
    <t>Kabelový žlab MERKUR 50/50 včetně příslušenství</t>
  </si>
  <si>
    <t>Vodič CYA 25 ZŽ</t>
  </si>
  <si>
    <t>Ukončení vodiče do pr.25mm</t>
  </si>
  <si>
    <t>kabel 1-CHBU 1x185</t>
  </si>
  <si>
    <t>kabel 1-CHBU 1x185 ZŽ</t>
  </si>
  <si>
    <t>mosazná kabelová vývodka včetně matice MS-M včetně otvorů do nemagnetického plechu</t>
  </si>
  <si>
    <t>Kabelový žlab MERKUR 250/50</t>
  </si>
  <si>
    <t>Kabelová svorka 2056F 64 FT s plastovou opěrkou</t>
  </si>
  <si>
    <t>kabelové oko 18512 KU-F-V dle DIN</t>
  </si>
  <si>
    <t>Teplem smrštitelná trubice TLS pro kabel pr.185</t>
  </si>
  <si>
    <t>Dielektrický koberec šířky 1,5m</t>
  </si>
  <si>
    <t>Kabel CYKY-J 5x4</t>
  </si>
  <si>
    <t>Kabel CYKY-J 3x2,5</t>
  </si>
  <si>
    <t>Kabel CYKY-J 3x1,5</t>
  </si>
  <si>
    <t>Kabel CYKY-O 7x4</t>
  </si>
  <si>
    <t>Kabel CYKY-J 5x2,5</t>
  </si>
  <si>
    <t>Kabel JYTY 14x1</t>
  </si>
  <si>
    <t>Kabel JYTY 12x1</t>
  </si>
  <si>
    <t>Kabel JYTY 9x1</t>
  </si>
  <si>
    <t>Kabel NYY-O 4x1,5 RE</t>
  </si>
  <si>
    <t>Kabel Unitronic BUS CAN 1X2X0,34</t>
  </si>
  <si>
    <t>Kabel CMFM 2AX0,5</t>
  </si>
  <si>
    <t>Snímač teploty prostoru Pt 1000</t>
  </si>
  <si>
    <t>Označení kabelů štítkem</t>
  </si>
  <si>
    <t>sd</t>
  </si>
  <si>
    <t>Kabelový prostup zdivem DN50</t>
  </si>
  <si>
    <t>Protipožární prostup zdivem pro kabely Vyvedení výkonu</t>
  </si>
  <si>
    <t>m2</t>
  </si>
  <si>
    <t>Zprovoznění, parametrizace Dispečerského řízení</t>
  </si>
  <si>
    <t>Zpracování Místně provozního předpisu výrobny</t>
  </si>
  <si>
    <t>Koordinace a spolupráce s PDS ČEZ Distribuce a.s.</t>
  </si>
  <si>
    <t>hod</t>
  </si>
  <si>
    <t>Koordinace a spolupráce s dodavatelem KGJ</t>
  </si>
  <si>
    <t>Projektová dokumentace Skutečného provedení</t>
  </si>
  <si>
    <t>Dokončovací práce</t>
  </si>
  <si>
    <t>Revize</t>
  </si>
  <si>
    <t xml:space="preserve">K pozici č. 29 Zprovoznění a parametrizaci Dispečerského řízení, je nutné upozornit, že může nastat požadavek od Distribuce na řízení všech instalovaných KGJ. Tato položka se dá nacenit až po upřesnění požadavku Distribuce. </t>
  </si>
  <si>
    <t>Připojovací silová kabeláž k transformátoru, není řešená, musí být posouzeno revizním technikem v místě, zda kabely vyhovují a je možné je nadále použít.</t>
  </si>
  <si>
    <t>MaR KGJ a úpravy MaR kotelny Šipší, Kutná Hora</t>
  </si>
  <si>
    <t>Rozpočet</t>
  </si>
  <si>
    <t>Popis</t>
  </si>
  <si>
    <t>Cena/MJ</t>
  </si>
  <si>
    <t>Periferie MaR KJ</t>
  </si>
  <si>
    <t>snímač teploty stonkový Ni1000, NS121-120 s jímkou G1/2"</t>
  </si>
  <si>
    <t>snímač teploty stonkový Ni1000, NS121-420 s jímkou G1/2"</t>
  </si>
  <si>
    <t>snímač teploty stonkový Ni1000, NS520-180 s jímkou G1/2"</t>
  </si>
  <si>
    <t>snímač teploty prostoru Ni1000, NS510</t>
  </si>
  <si>
    <t>tlačítko central stop</t>
  </si>
  <si>
    <t>čidlo úniku plynu GI30</t>
  </si>
  <si>
    <t xml:space="preserve">termostat prostoru strojovny </t>
  </si>
  <si>
    <t>sonda zaplavení PS-2-5</t>
  </si>
  <si>
    <t>montáž prvků MaR</t>
  </si>
  <si>
    <t>Kabelové trasy</t>
  </si>
  <si>
    <t>žlab Merkur 50/50</t>
  </si>
  <si>
    <t>nosník Merkur 100</t>
  </si>
  <si>
    <t xml:space="preserve">ks </t>
  </si>
  <si>
    <t>žlab Merkur 100/50</t>
  </si>
  <si>
    <t>nosník Merkur 250</t>
  </si>
  <si>
    <t>spojovací materiál Merkur</t>
  </si>
  <si>
    <t>závitové tyče s držákem žlabu MERKUR, montáž do stropu</t>
  </si>
  <si>
    <t>lišta LV25/20</t>
  </si>
  <si>
    <t>žlab MARS 50/50</t>
  </si>
  <si>
    <t>víko žlabu MARS 50x50</t>
  </si>
  <si>
    <t>nosník MARS 50</t>
  </si>
  <si>
    <t>trubka PVC pevná 25mm</t>
  </si>
  <si>
    <t>příchytky trubky PVC 25</t>
  </si>
  <si>
    <t>instalační krabice 80x80x40 GW44003</t>
  </si>
  <si>
    <t>instalační krabice 190x140x70 GW44207 včetně svorek a průchodek</t>
  </si>
  <si>
    <t>Ovladač vypnutí napájení servopohonů</t>
  </si>
  <si>
    <t>pomocný materiál (hmoždinky, šrouby, svorky, vazací pásky...)</t>
  </si>
  <si>
    <t>CYKY-J 3x2,5</t>
  </si>
  <si>
    <t>CYKY-J 4x1,5</t>
  </si>
  <si>
    <t>JYTY 2x1</t>
  </si>
  <si>
    <t>JYTY-O 4x1</t>
  </si>
  <si>
    <t>JYTY-O 7x1</t>
  </si>
  <si>
    <t>JYTY-O 12x1</t>
  </si>
  <si>
    <t>CMSM 2x0,75</t>
  </si>
  <si>
    <t>CMSM 3x0,75</t>
  </si>
  <si>
    <t>LiYCY 2x0,5</t>
  </si>
  <si>
    <t>LiYCY 4x0,5</t>
  </si>
  <si>
    <t>FTP CAT 5e</t>
  </si>
  <si>
    <t>NHXH 3x1,5</t>
  </si>
  <si>
    <t>J-H(St)H BD 2x2x0,6</t>
  </si>
  <si>
    <t>ukončení kabelů do pr.4mm2</t>
  </si>
  <si>
    <t>průrazy do průměru 50mm/350mm</t>
  </si>
  <si>
    <t>protipožární utěsnění prostupů do 3000mm2</t>
  </si>
  <si>
    <t>montáž kabelových tras a kabelů</t>
  </si>
  <si>
    <t>ostatní náklady (cesta, nocležné, ...)</t>
  </si>
  <si>
    <t>Úpravy stávajícího MaR kotelny</t>
  </si>
  <si>
    <t>úpravy rozvaděče MaR kotelny včetně dokumentace skutečného stavu</t>
  </si>
  <si>
    <t>úprava SW řídicího systému MaR kotelny</t>
  </si>
  <si>
    <t>Ostatní náklady</t>
  </si>
  <si>
    <t>revize</t>
  </si>
  <si>
    <t>inženýrská činnost</t>
  </si>
  <si>
    <t>projekt skutečného provedení</t>
  </si>
  <si>
    <t>součinnost s ostatními profesemi</t>
  </si>
  <si>
    <t>D.1.4.7  Prováděcí projektová dokumentace, vyhotovení ve 4 výtiscích + CD</t>
  </si>
  <si>
    <t>Instalace čtyř nových kogeneračních jednotek o elektrickém výkonu 4 x 200 kW do kotelny, výměna za stávající jednotky</t>
  </si>
  <si>
    <t>Plynoinstalace včetně měření spotřeby plynu</t>
  </si>
  <si>
    <t>Vyvedení el. výkonu KGJ do rozvodny v prostoru kotelny, řízení jednotek v souladu se smlouvou o připojení</t>
  </si>
  <si>
    <t>Vyvedení tepelného výkonu KGJ do teplovodního okruhu kotelny</t>
  </si>
  <si>
    <t>Chlazení technologického okruhu KGJ včetně instalace chladiče vzduch - voda</t>
  </si>
  <si>
    <t>Odvod spalin, připojení kondenzačního výměníku, komínové těleso</t>
  </si>
  <si>
    <t>Odvod ventilačního vzduchu KGJ</t>
  </si>
  <si>
    <t>Měření a regulace (MaR)</t>
  </si>
  <si>
    <t>CELKOVÉ NÁKLADY,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</si>
</sst>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;[Red]#,##0.00"/>
    <numFmt numFmtId="166" formatCode="#,##0.0"/>
    <numFmt numFmtId="167" formatCode="#,##0.0\ &quot;Kč&quot;"/>
  </numFmts>
  <fonts count="44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CC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rgb="FFFF0000"/>
      <name val="Arial CE"/>
      <family val="2"/>
    </font>
    <font>
      <b/>
      <sz val="16"/>
      <name val="Calibri"/>
      <family val="2"/>
      <scheme val="minor"/>
    </font>
    <font>
      <sz val="11"/>
      <color rgb="FFFF0000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EB4E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9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medium"/>
      <top style="hair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9"/>
      </left>
      <right style="thin">
        <color indexed="9"/>
      </right>
      <top style="hair"/>
      <bottom style="hair"/>
    </border>
    <border>
      <left style="thin">
        <color indexed="9"/>
      </left>
      <right style="thin">
        <color indexed="9"/>
      </right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hair"/>
      <top style="hair"/>
      <bottom style="hair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7"/>
    </xf>
    <xf numFmtId="0" fontId="5" fillId="0" borderId="0" xfId="0" applyFont="1"/>
    <xf numFmtId="3" fontId="5" fillId="0" borderId="0" xfId="0" applyNumberFormat="1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3" fontId="9" fillId="0" borderId="0" xfId="0" applyNumberFormat="1" applyFont="1" applyAlignment="1">
      <alignment vertical="center"/>
    </xf>
    <xf numFmtId="0" fontId="11" fillId="0" borderId="0" xfId="0" applyFont="1"/>
    <xf numFmtId="3" fontId="11" fillId="0" borderId="0" xfId="0" applyNumberFormat="1" applyFont="1"/>
    <xf numFmtId="0" fontId="1" fillId="0" borderId="0" xfId="0" applyFont="1"/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0" fontId="13" fillId="0" borderId="0" xfId="0" applyFont="1"/>
    <xf numFmtId="3" fontId="14" fillId="2" borderId="1" xfId="0" applyNumberFormat="1" applyFont="1" applyFill="1" applyBorder="1"/>
    <xf numFmtId="4" fontId="5" fillId="0" borderId="2" xfId="0" applyNumberFormat="1" applyFont="1" applyFill="1" applyBorder="1"/>
    <xf numFmtId="4" fontId="5" fillId="0" borderId="2" xfId="0" applyNumberFormat="1" applyFont="1" applyBorder="1" applyAlignment="1">
      <alignment horizontal="right"/>
    </xf>
    <xf numFmtId="4" fontId="4" fillId="2" borderId="3" xfId="0" applyNumberFormat="1" applyFont="1" applyFill="1" applyBorder="1" applyAlignment="1">
      <alignment horizontal="right"/>
    </xf>
    <xf numFmtId="0" fontId="16" fillId="0" borderId="0" xfId="0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3" fontId="18" fillId="0" borderId="0" xfId="0" applyNumberFormat="1" applyFont="1"/>
    <xf numFmtId="0" fontId="12" fillId="0" borderId="0" xfId="0" applyFont="1" applyFill="1" applyBorder="1"/>
    <xf numFmtId="0" fontId="2" fillId="0" borderId="0" xfId="0" applyFont="1" applyFill="1" applyBorder="1"/>
    <xf numFmtId="0" fontId="13" fillId="0" borderId="0" xfId="0" applyFont="1" applyFill="1" applyBorder="1"/>
    <xf numFmtId="3" fontId="13" fillId="0" borderId="0" xfId="0" applyNumberFormat="1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3" fontId="0" fillId="0" borderId="0" xfId="0" applyNumberFormat="1"/>
    <xf numFmtId="0" fontId="8" fillId="0" borderId="0" xfId="0" applyFont="1" applyAlignment="1">
      <alignment horizontal="left" vertical="center" indent="7"/>
    </xf>
    <xf numFmtId="0" fontId="14" fillId="2" borderId="4" xfId="0" applyFont="1" applyFill="1" applyBorder="1"/>
    <xf numFmtId="0" fontId="5" fillId="0" borderId="5" xfId="0" applyFont="1" applyFill="1" applyBorder="1"/>
    <xf numFmtId="4" fontId="5" fillId="0" borderId="6" xfId="0" applyNumberFormat="1" applyFont="1" applyFill="1" applyBorder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" fontId="5" fillId="0" borderId="9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 vertical="top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" fontId="5" fillId="0" borderId="16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" fillId="2" borderId="18" xfId="0" applyNumberFormat="1" applyFont="1" applyFill="1" applyBorder="1" applyAlignment="1">
      <alignment horizontal="right"/>
    </xf>
    <xf numFmtId="0" fontId="21" fillId="0" borderId="0" xfId="0" applyFont="1"/>
    <xf numFmtId="0" fontId="22" fillId="0" borderId="0" xfId="0" applyFont="1" applyBorder="1"/>
    <xf numFmtId="0" fontId="11" fillId="0" borderId="0" xfId="0" applyFont="1" applyBorder="1"/>
    <xf numFmtId="0" fontId="3" fillId="0" borderId="0" xfId="0" applyFont="1" applyBorder="1" applyAlignment="1">
      <alignment horizontal="left"/>
    </xf>
    <xf numFmtId="0" fontId="14" fillId="3" borderId="4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left"/>
    </xf>
    <xf numFmtId="0" fontId="14" fillId="3" borderId="19" xfId="0" applyFont="1" applyFill="1" applyBorder="1" applyAlignment="1">
      <alignment/>
    </xf>
    <xf numFmtId="0" fontId="14" fillId="3" borderId="19" xfId="0" applyFont="1" applyFill="1" applyBorder="1" applyAlignment="1">
      <alignment horizontal="right"/>
    </xf>
    <xf numFmtId="0" fontId="14" fillId="3" borderId="20" xfId="0" applyFont="1" applyFill="1" applyBorder="1" applyAlignment="1">
      <alignment horizontal="right"/>
    </xf>
    <xf numFmtId="0" fontId="15" fillId="0" borderId="0" xfId="0" applyFont="1"/>
    <xf numFmtId="0" fontId="15" fillId="4" borderId="21" xfId="0" applyFont="1" applyFill="1" applyBorder="1" applyAlignment="1">
      <alignment horizontal="center"/>
    </xf>
    <xf numFmtId="0" fontId="15" fillId="4" borderId="2" xfId="0" applyFont="1" applyFill="1" applyBorder="1"/>
    <xf numFmtId="164" fontId="15" fillId="4" borderId="2" xfId="0" applyNumberFormat="1" applyFont="1" applyFill="1" applyBorder="1" applyAlignment="1">
      <alignment horizontal="right"/>
    </xf>
    <xf numFmtId="0" fontId="15" fillId="4" borderId="2" xfId="0" applyFont="1" applyFill="1" applyBorder="1" applyAlignment="1">
      <alignment horizontal="right"/>
    </xf>
    <xf numFmtId="4" fontId="15" fillId="4" borderId="2" xfId="0" applyNumberFormat="1" applyFont="1" applyFill="1" applyBorder="1" applyAlignment="1">
      <alignment horizontal="right"/>
    </xf>
    <xf numFmtId="165" fontId="15" fillId="4" borderId="2" xfId="0" applyNumberFormat="1" applyFont="1" applyFill="1" applyBorder="1" applyAlignment="1">
      <alignment/>
    </xf>
    <xf numFmtId="165" fontId="15" fillId="4" borderId="22" xfId="0" applyNumberFormat="1" applyFont="1" applyFill="1" applyBorder="1" applyAlignment="1">
      <alignment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15" fillId="4" borderId="2" xfId="0" applyNumberFormat="1" applyFont="1" applyFill="1" applyBorder="1" applyAlignment="1">
      <alignment horizontal="right" vertical="center"/>
    </xf>
    <xf numFmtId="0" fontId="15" fillId="4" borderId="2" xfId="0" applyFont="1" applyFill="1" applyBorder="1" applyAlignment="1">
      <alignment horizontal="right" vertical="center"/>
    </xf>
    <xf numFmtId="4" fontId="15" fillId="4" borderId="2" xfId="0" applyNumberFormat="1" applyFont="1" applyFill="1" applyBorder="1" applyAlignment="1">
      <alignment horizontal="right" vertical="center"/>
    </xf>
    <xf numFmtId="165" fontId="15" fillId="4" borderId="2" xfId="0" applyNumberFormat="1" applyFont="1" applyFill="1" applyBorder="1" applyAlignment="1">
      <alignment horizontal="right" vertical="center"/>
    </xf>
    <xf numFmtId="165" fontId="18" fillId="0" borderId="0" xfId="0" applyNumberFormat="1" applyFont="1"/>
    <xf numFmtId="0" fontId="15" fillId="0" borderId="23" xfId="0" applyFont="1" applyBorder="1" applyAlignment="1">
      <alignment vertical="center" wrapText="1"/>
    </xf>
    <xf numFmtId="1" fontId="15" fillId="4" borderId="2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15" fillId="4" borderId="2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left"/>
    </xf>
    <xf numFmtId="0" fontId="18" fillId="0" borderId="0" xfId="0" applyFont="1" applyFill="1"/>
    <xf numFmtId="0" fontId="15" fillId="4" borderId="2" xfId="0" applyFont="1" applyFill="1" applyBorder="1" applyAlignment="1">
      <alignment horizontal="left" wrapText="1"/>
    </xf>
    <xf numFmtId="165" fontId="15" fillId="4" borderId="2" xfId="0" applyNumberFormat="1" applyFont="1" applyFill="1" applyBorder="1" applyAlignment="1">
      <alignment vertical="center"/>
    </xf>
    <xf numFmtId="0" fontId="15" fillId="4" borderId="25" xfId="0" applyFont="1" applyFill="1" applyBorder="1"/>
    <xf numFmtId="0" fontId="15" fillId="4" borderId="2" xfId="0" applyFont="1" applyFill="1" applyBorder="1" applyAlignment="1">
      <alignment horizontal="left" vertical="center" wrapText="1"/>
    </xf>
    <xf numFmtId="165" fontId="15" fillId="4" borderId="22" xfId="0" applyNumberFormat="1" applyFont="1" applyFill="1" applyBorder="1" applyAlignment="1">
      <alignment vertical="center"/>
    </xf>
    <xf numFmtId="0" fontId="15" fillId="0" borderId="2" xfId="0" applyFont="1" applyBorder="1"/>
    <xf numFmtId="0" fontId="18" fillId="0" borderId="0" xfId="0" applyFont="1" applyBorder="1"/>
    <xf numFmtId="4" fontId="15" fillId="4" borderId="2" xfId="0" applyNumberFormat="1" applyFont="1" applyFill="1" applyBorder="1" applyAlignment="1">
      <alignment vertical="center"/>
    </xf>
    <xf numFmtId="0" fontId="15" fillId="4" borderId="25" xfId="0" applyFont="1" applyFill="1" applyBorder="1" applyAlignment="1">
      <alignment horizontal="right"/>
    </xf>
    <xf numFmtId="4" fontId="15" fillId="4" borderId="25" xfId="0" applyNumberFormat="1" applyFont="1" applyFill="1" applyBorder="1" applyAlignment="1">
      <alignment horizontal="right"/>
    </xf>
    <xf numFmtId="4" fontId="15" fillId="4" borderId="25" xfId="0" applyNumberFormat="1" applyFont="1" applyFill="1" applyBorder="1" applyAlignment="1">
      <alignment vertical="center"/>
    </xf>
    <xf numFmtId="165" fontId="15" fillId="4" borderId="26" xfId="0" applyNumberFormat="1" applyFont="1" applyFill="1" applyBorder="1" applyAlignment="1">
      <alignment/>
    </xf>
    <xf numFmtId="4" fontId="26" fillId="5" borderId="18" xfId="20" applyNumberFormat="1" applyFont="1" applyFill="1" applyBorder="1" applyAlignment="1">
      <alignment horizontal="right"/>
      <protection/>
    </xf>
    <xf numFmtId="0" fontId="27" fillId="0" borderId="0" xfId="0" applyFont="1"/>
    <xf numFmtId="4" fontId="0" fillId="0" borderId="0" xfId="0" applyNumberFormat="1"/>
    <xf numFmtId="0" fontId="28" fillId="0" borderId="0" xfId="21">
      <alignment/>
      <protection/>
    </xf>
    <xf numFmtId="0" fontId="11" fillId="0" borderId="0" xfId="21" applyFont="1">
      <alignment/>
      <protection/>
    </xf>
    <xf numFmtId="0" fontId="22" fillId="0" borderId="27" xfId="21" applyFont="1" applyBorder="1">
      <alignment/>
      <protection/>
    </xf>
    <xf numFmtId="0" fontId="22" fillId="0" borderId="28" xfId="21" applyFont="1" applyBorder="1">
      <alignment/>
      <protection/>
    </xf>
    <xf numFmtId="0" fontId="11" fillId="0" borderId="28" xfId="21" applyFont="1" applyBorder="1">
      <alignment/>
      <protection/>
    </xf>
    <xf numFmtId="0" fontId="11" fillId="0" borderId="20" xfId="21" applyFont="1" applyBorder="1">
      <alignment/>
      <protection/>
    </xf>
    <xf numFmtId="0" fontId="11" fillId="0" borderId="0" xfId="21" applyFont="1" applyBorder="1" applyAlignment="1">
      <alignment horizontal="left"/>
      <protection/>
    </xf>
    <xf numFmtId="0" fontId="29" fillId="2" borderId="4" xfId="21" applyFont="1" applyFill="1" applyBorder="1">
      <alignment/>
      <protection/>
    </xf>
    <xf numFmtId="0" fontId="29" fillId="2" borderId="28" xfId="21" applyFont="1" applyFill="1" applyBorder="1" applyAlignment="1">
      <alignment horizontal="center"/>
      <protection/>
    </xf>
    <xf numFmtId="0" fontId="29" fillId="2" borderId="19" xfId="21" applyFont="1" applyFill="1" applyBorder="1">
      <alignment/>
      <protection/>
    </xf>
    <xf numFmtId="0" fontId="29" fillId="2" borderId="29" xfId="21" applyFont="1" applyFill="1" applyBorder="1">
      <alignment/>
      <protection/>
    </xf>
    <xf numFmtId="0" fontId="29" fillId="2" borderId="29" xfId="21" applyFont="1" applyFill="1" applyBorder="1" applyAlignment="1">
      <alignment horizontal="right"/>
      <protection/>
    </xf>
    <xf numFmtId="0" fontId="29" fillId="2" borderId="29" xfId="21" applyFont="1" applyFill="1" applyBorder="1" applyAlignment="1">
      <alignment horizontal="center"/>
      <protection/>
    </xf>
    <xf numFmtId="0" fontId="29" fillId="2" borderId="1" xfId="21" applyFont="1" applyFill="1" applyBorder="1" applyAlignment="1">
      <alignment horizontal="right"/>
      <protection/>
    </xf>
    <xf numFmtId="0" fontId="11" fillId="0" borderId="30" xfId="21" applyFont="1" applyBorder="1" applyAlignment="1">
      <alignment horizontal="center" vertical="top"/>
      <protection/>
    </xf>
    <xf numFmtId="0" fontId="17" fillId="0" borderId="25" xfId="21" applyFont="1" applyBorder="1" applyAlignment="1">
      <alignment horizontal="center" vertical="top"/>
      <protection/>
    </xf>
    <xf numFmtId="0" fontId="17" fillId="0" borderId="25" xfId="21" applyFont="1" applyBorder="1" applyAlignment="1">
      <alignment vertical="top" wrapText="1"/>
      <protection/>
    </xf>
    <xf numFmtId="0" fontId="15" fillId="0" borderId="25" xfId="21" applyFont="1" applyFill="1" applyBorder="1" applyAlignment="1">
      <alignment vertical="top"/>
      <protection/>
    </xf>
    <xf numFmtId="0" fontId="15" fillId="0" borderId="25" xfId="21" applyFont="1" applyFill="1" applyBorder="1" applyAlignment="1">
      <alignment horizontal="right" vertical="top"/>
      <protection/>
    </xf>
    <xf numFmtId="4" fontId="15" fillId="6" borderId="25" xfId="21" applyNumberFormat="1" applyFont="1" applyFill="1" applyBorder="1" applyAlignment="1">
      <alignment/>
      <protection/>
    </xf>
    <xf numFmtId="4" fontId="15" fillId="7" borderId="25" xfId="21" applyNumberFormat="1" applyFont="1" applyFill="1" applyBorder="1" applyAlignment="1">
      <alignment/>
      <protection/>
    </xf>
    <xf numFmtId="4" fontId="15" fillId="0" borderId="31" xfId="21" applyNumberFormat="1" applyFont="1" applyBorder="1" applyAlignment="1">
      <alignment/>
      <protection/>
    </xf>
    <xf numFmtId="0" fontId="28" fillId="0" borderId="0" xfId="21" applyFill="1">
      <alignment/>
      <protection/>
    </xf>
    <xf numFmtId="0" fontId="11" fillId="0" borderId="21" xfId="21" applyFont="1" applyBorder="1" applyAlignment="1">
      <alignment horizontal="center" vertical="top"/>
      <protection/>
    </xf>
    <xf numFmtId="0" fontId="17" fillId="0" borderId="2" xfId="21" applyFont="1" applyBorder="1" applyAlignment="1">
      <alignment horizontal="center" vertical="top"/>
      <protection/>
    </xf>
    <xf numFmtId="0" fontId="15" fillId="0" borderId="2" xfId="21" applyFont="1" applyBorder="1" applyAlignment="1">
      <alignment horizontal="left" vertical="top" wrapText="1"/>
      <protection/>
    </xf>
    <xf numFmtId="0" fontId="15" fillId="0" borderId="32" xfId="21" applyFont="1" applyFill="1" applyBorder="1" applyAlignment="1">
      <alignment horizontal="right" vertical="top"/>
      <protection/>
    </xf>
    <xf numFmtId="4" fontId="15" fillId="8" borderId="32" xfId="21" applyNumberFormat="1" applyFont="1" applyFill="1" applyBorder="1" applyAlignment="1">
      <alignment horizontal="right" wrapText="1"/>
      <protection/>
    </xf>
    <xf numFmtId="4" fontId="18" fillId="7" borderId="2" xfId="21" applyNumberFormat="1" applyFont="1" applyFill="1" applyBorder="1" applyAlignment="1">
      <alignment horizontal="right"/>
      <protection/>
    </xf>
    <xf numFmtId="0" fontId="15" fillId="0" borderId="25" xfId="21" applyFont="1" applyBorder="1" applyAlignment="1">
      <alignment vertical="top"/>
      <protection/>
    </xf>
    <xf numFmtId="0" fontId="15" fillId="0" borderId="25" xfId="21" applyFont="1" applyBorder="1" applyAlignment="1">
      <alignment horizontal="right" vertical="top"/>
      <protection/>
    </xf>
    <xf numFmtId="4" fontId="15" fillId="8" borderId="25" xfId="21" applyNumberFormat="1" applyFont="1" applyFill="1" applyBorder="1" applyAlignment="1">
      <alignment/>
      <protection/>
    </xf>
    <xf numFmtId="0" fontId="17" fillId="0" borderId="23" xfId="21" applyFont="1" applyBorder="1" applyAlignment="1">
      <alignment horizontal="center" vertical="top"/>
      <protection/>
    </xf>
    <xf numFmtId="0" fontId="17" fillId="0" borderId="2" xfId="21" applyFont="1" applyBorder="1" applyAlignment="1">
      <alignment vertical="top" wrapText="1"/>
      <protection/>
    </xf>
    <xf numFmtId="0" fontId="15" fillId="0" borderId="32" xfId="21" applyFont="1" applyBorder="1" applyAlignment="1">
      <alignment horizontal="right" vertical="top"/>
      <protection/>
    </xf>
    <xf numFmtId="4" fontId="15" fillId="8" borderId="32" xfId="21" applyNumberFormat="1" applyFont="1" applyFill="1" applyBorder="1" applyAlignment="1">
      <alignment horizontal="right"/>
      <protection/>
    </xf>
    <xf numFmtId="4" fontId="15" fillId="7" borderId="32" xfId="21" applyNumberFormat="1" applyFont="1" applyFill="1" applyBorder="1" applyAlignment="1">
      <alignment horizontal="right"/>
      <protection/>
    </xf>
    <xf numFmtId="4" fontId="15" fillId="0" borderId="6" xfId="21" applyNumberFormat="1" applyFont="1" applyBorder="1" applyAlignment="1">
      <alignment/>
      <protection/>
    </xf>
    <xf numFmtId="0" fontId="11" fillId="0" borderId="21" xfId="21" applyFont="1" applyBorder="1" applyAlignment="1">
      <alignment horizontal="center" vertical="center"/>
      <protection/>
    </xf>
    <xf numFmtId="0" fontId="11" fillId="0" borderId="23" xfId="21" applyFont="1" applyBorder="1" applyAlignment="1">
      <alignment horizontal="center" vertical="center"/>
      <protection/>
    </xf>
    <xf numFmtId="0" fontId="28" fillId="0" borderId="2" xfId="21" applyFont="1" applyBorder="1" applyAlignment="1">
      <alignment vertical="center" wrapText="1"/>
      <protection/>
    </xf>
    <xf numFmtId="0" fontId="15" fillId="0" borderId="32" xfId="21" applyFont="1" applyBorder="1" applyAlignment="1">
      <alignment horizontal="right" vertical="center"/>
      <protection/>
    </xf>
    <xf numFmtId="4" fontId="15" fillId="6" borderId="32" xfId="21" applyNumberFormat="1" applyFont="1" applyFill="1" applyBorder="1" applyAlignment="1" quotePrefix="1">
      <alignment horizontal="right"/>
      <protection/>
    </xf>
    <xf numFmtId="4" fontId="15" fillId="6" borderId="32" xfId="21" applyNumberFormat="1" applyFont="1" applyFill="1" applyBorder="1" applyAlignment="1">
      <alignment horizontal="right"/>
      <protection/>
    </xf>
    <xf numFmtId="0" fontId="11" fillId="0" borderId="30" xfId="21" applyFont="1" applyBorder="1" applyAlignment="1">
      <alignment horizontal="center" vertical="center"/>
      <protection/>
    </xf>
    <xf numFmtId="0" fontId="11" fillId="0" borderId="33" xfId="21" applyFont="1" applyBorder="1" applyAlignment="1">
      <alignment horizontal="center" vertical="center"/>
      <protection/>
    </xf>
    <xf numFmtId="0" fontId="28" fillId="0" borderId="25" xfId="21" applyFont="1" applyBorder="1" applyAlignment="1">
      <alignment vertical="center" wrapText="1"/>
      <protection/>
    </xf>
    <xf numFmtId="0" fontId="15" fillId="0" borderId="11" xfId="21" applyFont="1" applyBorder="1" applyAlignment="1">
      <alignment horizontal="right"/>
      <protection/>
    </xf>
    <xf numFmtId="4" fontId="15" fillId="8" borderId="11" xfId="21" applyNumberFormat="1" applyFont="1" applyFill="1" applyBorder="1" applyAlignment="1">
      <alignment horizontal="right"/>
      <protection/>
    </xf>
    <xf numFmtId="4" fontId="15" fillId="7" borderId="11" xfId="21" applyNumberFormat="1" applyFont="1" applyFill="1" applyBorder="1" applyAlignment="1">
      <alignment horizontal="right"/>
      <protection/>
    </xf>
    <xf numFmtId="0" fontId="11" fillId="6" borderId="34" xfId="21" applyFont="1" applyFill="1" applyBorder="1" applyAlignment="1">
      <alignment horizontal="center"/>
      <protection/>
    </xf>
    <xf numFmtId="0" fontId="11" fillId="6" borderId="35" xfId="21" applyFont="1" applyFill="1" applyBorder="1" applyAlignment="1">
      <alignment horizontal="center"/>
      <protection/>
    </xf>
    <xf numFmtId="0" fontId="28" fillId="6" borderId="36" xfId="21" applyFont="1" applyFill="1" applyBorder="1" applyAlignment="1">
      <alignment horizontal="left"/>
      <protection/>
    </xf>
    <xf numFmtId="0" fontId="15" fillId="6" borderId="37" xfId="21" applyFont="1" applyFill="1" applyBorder="1" applyAlignment="1">
      <alignment horizontal="right"/>
      <protection/>
    </xf>
    <xf numFmtId="4" fontId="15" fillId="6" borderId="37" xfId="21" applyNumberFormat="1" applyFont="1" applyFill="1" applyBorder="1" applyAlignment="1">
      <alignment horizontal="right"/>
      <protection/>
    </xf>
    <xf numFmtId="4" fontId="15" fillId="6" borderId="37" xfId="21" applyNumberFormat="1" applyFont="1" applyFill="1" applyBorder="1" applyAlignment="1">
      <alignment horizontal="left"/>
      <protection/>
    </xf>
    <xf numFmtId="4" fontId="15" fillId="6" borderId="38" xfId="21" applyNumberFormat="1" applyFont="1" applyFill="1" applyBorder="1" applyAlignment="1">
      <alignment/>
      <protection/>
    </xf>
    <xf numFmtId="16" fontId="11" fillId="0" borderId="39" xfId="21" applyNumberFormat="1" applyFont="1" applyBorder="1" applyAlignment="1">
      <alignment horizontal="center"/>
      <protection/>
    </xf>
    <xf numFmtId="16" fontId="11" fillId="0" borderId="8" xfId="21" applyNumberFormat="1" applyFont="1" applyBorder="1" applyAlignment="1">
      <alignment horizontal="center"/>
      <protection/>
    </xf>
    <xf numFmtId="0" fontId="28" fillId="0" borderId="7" xfId="21" applyFont="1" applyBorder="1" applyAlignment="1">
      <alignment horizontal="left"/>
      <protection/>
    </xf>
    <xf numFmtId="4" fontId="15" fillId="0" borderId="10" xfId="21" applyNumberFormat="1" applyFont="1" applyBorder="1" applyAlignment="1">
      <alignment/>
      <protection/>
    </xf>
    <xf numFmtId="0" fontId="11" fillId="6" borderId="30" xfId="21" applyFont="1" applyFill="1" applyBorder="1" applyAlignment="1">
      <alignment vertical="top"/>
      <protection/>
    </xf>
    <xf numFmtId="0" fontId="11" fillId="6" borderId="33" xfId="21" applyFont="1" applyFill="1" applyBorder="1" applyAlignment="1">
      <alignment horizontal="center" vertical="top"/>
      <protection/>
    </xf>
    <xf numFmtId="0" fontId="28" fillId="6" borderId="25" xfId="21" applyFont="1" applyFill="1" applyBorder="1" applyAlignment="1">
      <alignment horizontal="left"/>
      <protection/>
    </xf>
    <xf numFmtId="0" fontId="15" fillId="6" borderId="25" xfId="21" applyFont="1" applyFill="1" applyBorder="1" applyAlignment="1">
      <alignment vertical="top"/>
      <protection/>
    </xf>
    <xf numFmtId="4" fontId="15" fillId="6" borderId="31" xfId="21" applyNumberFormat="1" applyFont="1" applyFill="1" applyBorder="1" applyAlignment="1">
      <alignment/>
      <protection/>
    </xf>
    <xf numFmtId="16" fontId="11" fillId="0" borderId="40" xfId="21" applyNumberFormat="1" applyFont="1" applyBorder="1" applyAlignment="1">
      <alignment horizontal="center"/>
      <protection/>
    </xf>
    <xf numFmtId="16" fontId="11" fillId="0" borderId="13" xfId="21" applyNumberFormat="1" applyFont="1" applyBorder="1" applyAlignment="1">
      <alignment horizontal="center"/>
      <protection/>
    </xf>
    <xf numFmtId="0" fontId="28" fillId="0" borderId="12" xfId="21" applyFont="1" applyBorder="1" applyAlignment="1">
      <alignment horizontal="left"/>
      <protection/>
    </xf>
    <xf numFmtId="0" fontId="11" fillId="0" borderId="21" xfId="21" applyFont="1" applyBorder="1" applyAlignment="1">
      <alignment horizontal="center"/>
      <protection/>
    </xf>
    <xf numFmtId="0" fontId="11" fillId="0" borderId="23" xfId="21" applyFont="1" applyBorder="1" applyAlignment="1">
      <alignment horizontal="center"/>
      <protection/>
    </xf>
    <xf numFmtId="0" fontId="28" fillId="0" borderId="2" xfId="21" applyFont="1" applyBorder="1">
      <alignment/>
      <protection/>
    </xf>
    <xf numFmtId="0" fontId="15" fillId="0" borderId="32" xfId="21" applyFont="1" applyBorder="1" applyAlignment="1">
      <alignment horizontal="right"/>
      <protection/>
    </xf>
    <xf numFmtId="0" fontId="28" fillId="0" borderId="7" xfId="21" applyFont="1" applyBorder="1">
      <alignment/>
      <protection/>
    </xf>
    <xf numFmtId="0" fontId="28" fillId="6" borderId="36" xfId="21" applyFont="1" applyFill="1" applyBorder="1">
      <alignment/>
      <protection/>
    </xf>
    <xf numFmtId="4" fontId="15" fillId="6" borderId="11" xfId="21" applyNumberFormat="1" applyFont="1" applyFill="1" applyBorder="1" applyAlignment="1">
      <alignment horizontal="right"/>
      <protection/>
    </xf>
    <xf numFmtId="0" fontId="18" fillId="0" borderId="0" xfId="21" applyFont="1">
      <alignment/>
      <protection/>
    </xf>
    <xf numFmtId="16" fontId="11" fillId="0" borderId="41" xfId="21" applyNumberFormat="1" applyFont="1" applyBorder="1" applyAlignment="1">
      <alignment horizontal="center"/>
      <protection/>
    </xf>
    <xf numFmtId="16" fontId="11" fillId="0" borderId="42" xfId="21" applyNumberFormat="1" applyFont="1" applyBorder="1" applyAlignment="1">
      <alignment horizontal="center"/>
      <protection/>
    </xf>
    <xf numFmtId="0" fontId="28" fillId="0" borderId="43" xfId="21" applyFont="1" applyFill="1" applyBorder="1">
      <alignment/>
      <protection/>
    </xf>
    <xf numFmtId="0" fontId="15" fillId="0" borderId="44" xfId="21" applyFont="1" applyBorder="1" applyAlignment="1">
      <alignment horizontal="right"/>
      <protection/>
    </xf>
    <xf numFmtId="4" fontId="15" fillId="8" borderId="44" xfId="21" applyNumberFormat="1" applyFont="1" applyFill="1" applyBorder="1" applyAlignment="1">
      <alignment horizontal="right"/>
      <protection/>
    </xf>
    <xf numFmtId="4" fontId="15" fillId="6" borderId="44" xfId="21" applyNumberFormat="1" applyFont="1" applyFill="1" applyBorder="1" applyAlignment="1">
      <alignment horizontal="right"/>
      <protection/>
    </xf>
    <xf numFmtId="0" fontId="28" fillId="0" borderId="2" xfId="21" applyFont="1" applyBorder="1" applyAlignment="1">
      <alignment horizontal="left"/>
      <protection/>
    </xf>
    <xf numFmtId="4" fontId="15" fillId="0" borderId="45" xfId="21" applyNumberFormat="1" applyFont="1" applyBorder="1" applyAlignment="1">
      <alignment/>
      <protection/>
    </xf>
    <xf numFmtId="0" fontId="11" fillId="0" borderId="46" xfId="21" applyFont="1" applyBorder="1" applyAlignment="1">
      <alignment horizontal="center"/>
      <protection/>
    </xf>
    <xf numFmtId="0" fontId="28" fillId="0" borderId="47" xfId="21" applyFont="1" applyBorder="1" applyAlignment="1">
      <alignment horizontal="left"/>
      <protection/>
    </xf>
    <xf numFmtId="0" fontId="15" fillId="0" borderId="48" xfId="21" applyFont="1" applyBorder="1" applyAlignment="1">
      <alignment horizontal="right"/>
      <protection/>
    </xf>
    <xf numFmtId="4" fontId="15" fillId="8" borderId="48" xfId="21" applyNumberFormat="1" applyFont="1" applyFill="1" applyBorder="1" applyAlignment="1">
      <alignment horizontal="right"/>
      <protection/>
    </xf>
    <xf numFmtId="4" fontId="15" fillId="7" borderId="48" xfId="21" applyNumberFormat="1" applyFont="1" applyFill="1" applyBorder="1" applyAlignment="1">
      <alignment horizontal="right"/>
      <protection/>
    </xf>
    <xf numFmtId="4" fontId="15" fillId="0" borderId="9" xfId="21" applyNumberFormat="1" applyFont="1" applyBorder="1" applyAlignment="1">
      <alignment/>
      <protection/>
    </xf>
    <xf numFmtId="0" fontId="11" fillId="9" borderId="21" xfId="21" applyFont="1" applyFill="1" applyBorder="1" applyAlignment="1">
      <alignment horizontal="center"/>
      <protection/>
    </xf>
    <xf numFmtId="0" fontId="11" fillId="9" borderId="23" xfId="21" applyFont="1" applyFill="1" applyBorder="1" applyAlignment="1">
      <alignment horizontal="center"/>
      <protection/>
    </xf>
    <xf numFmtId="0" fontId="11" fillId="9" borderId="2" xfId="21" applyFont="1" applyFill="1" applyBorder="1" applyAlignment="1">
      <alignment horizontal="left"/>
      <protection/>
    </xf>
    <xf numFmtId="0" fontId="15" fillId="9" borderId="32" xfId="21" applyFont="1" applyFill="1" applyBorder="1" applyAlignment="1">
      <alignment horizontal="right"/>
      <protection/>
    </xf>
    <xf numFmtId="4" fontId="15" fillId="9" borderId="32" xfId="21" applyNumberFormat="1" applyFont="1" applyFill="1" applyBorder="1" applyAlignment="1">
      <alignment horizontal="right"/>
      <protection/>
    </xf>
    <xf numFmtId="4" fontId="15" fillId="9" borderId="32" xfId="21" applyNumberFormat="1" applyFont="1" applyFill="1" applyBorder="1" applyAlignment="1">
      <alignment/>
      <protection/>
    </xf>
    <xf numFmtId="4" fontId="15" fillId="9" borderId="6" xfId="21" applyNumberFormat="1" applyFont="1" applyFill="1" applyBorder="1" applyAlignment="1">
      <alignment/>
      <protection/>
    </xf>
    <xf numFmtId="0" fontId="30" fillId="0" borderId="23" xfId="21" applyFont="1" applyBorder="1" applyAlignment="1">
      <alignment horizontal="center"/>
      <protection/>
    </xf>
    <xf numFmtId="0" fontId="11" fillId="0" borderId="2" xfId="21" applyFont="1" applyBorder="1" applyAlignment="1">
      <alignment horizontal="justify" vertical="center"/>
      <protection/>
    </xf>
    <xf numFmtId="0" fontId="11" fillId="6" borderId="36" xfId="21" applyFont="1" applyFill="1" applyBorder="1" applyAlignment="1">
      <alignment horizontal="left"/>
      <protection/>
    </xf>
    <xf numFmtId="0" fontId="11" fillId="0" borderId="2" xfId="21" applyFont="1" applyBorder="1" applyAlignment="1">
      <alignment horizontal="center"/>
      <protection/>
    </xf>
    <xf numFmtId="0" fontId="28" fillId="0" borderId="49" xfId="21" applyFont="1" applyBorder="1">
      <alignment/>
      <protection/>
    </xf>
    <xf numFmtId="0" fontId="11" fillId="0" borderId="50" xfId="21" applyFont="1" applyBorder="1" applyAlignment="1">
      <alignment horizontal="center"/>
      <protection/>
    </xf>
    <xf numFmtId="0" fontId="28" fillId="0" borderId="51" xfId="21" applyFont="1" applyBorder="1">
      <alignment/>
      <protection/>
    </xf>
    <xf numFmtId="0" fontId="15" fillId="0" borderId="52" xfId="21" applyFont="1" applyBorder="1" applyAlignment="1">
      <alignment horizontal="right"/>
      <protection/>
    </xf>
    <xf numFmtId="4" fontId="15" fillId="8" borderId="52" xfId="21" applyNumberFormat="1" applyFont="1" applyFill="1" applyBorder="1" applyAlignment="1">
      <alignment horizontal="right"/>
      <protection/>
    </xf>
    <xf numFmtId="4" fontId="15" fillId="6" borderId="52" xfId="21" applyNumberFormat="1" applyFont="1" applyFill="1" applyBorder="1" applyAlignment="1">
      <alignment horizontal="right"/>
      <protection/>
    </xf>
    <xf numFmtId="4" fontId="31" fillId="2" borderId="18" xfId="21" applyNumberFormat="1" applyFont="1" applyFill="1" applyBorder="1" applyAlignment="1">
      <alignment horizontal="right"/>
      <protection/>
    </xf>
    <xf numFmtId="0" fontId="28" fillId="0" borderId="0" xfId="21" applyBorder="1">
      <alignment/>
      <protection/>
    </xf>
    <xf numFmtId="0" fontId="27" fillId="0" borderId="0" xfId="21" applyFont="1" applyBorder="1">
      <alignment/>
      <protection/>
    </xf>
    <xf numFmtId="0" fontId="32" fillId="0" borderId="0" xfId="0" applyFont="1"/>
    <xf numFmtId="3" fontId="32" fillId="0" borderId="0" xfId="0" applyNumberFormat="1" applyFont="1"/>
    <xf numFmtId="0" fontId="34" fillId="0" borderId="0" xfId="0" applyFont="1"/>
    <xf numFmtId="0" fontId="35" fillId="0" borderId="0" xfId="0" applyFont="1" applyBorder="1"/>
    <xf numFmtId="0" fontId="32" fillId="0" borderId="0" xfId="0" applyFont="1" applyBorder="1"/>
    <xf numFmtId="3" fontId="32" fillId="0" borderId="0" xfId="0" applyNumberFormat="1" applyFont="1" applyBorder="1"/>
    <xf numFmtId="0" fontId="14" fillId="10" borderId="53" xfId="0" applyFont="1" applyFill="1" applyBorder="1" applyAlignment="1">
      <alignment horizontal="center"/>
    </xf>
    <xf numFmtId="0" fontId="14" fillId="10" borderId="54" xfId="0" applyFont="1" applyFill="1" applyBorder="1"/>
    <xf numFmtId="0" fontId="14" fillId="10" borderId="54" xfId="0" applyFont="1" applyFill="1" applyBorder="1" applyAlignment="1">
      <alignment horizontal="right"/>
    </xf>
    <xf numFmtId="3" fontId="14" fillId="10" borderId="55" xfId="0" applyNumberFormat="1" applyFont="1" applyFill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4" fontId="15" fillId="0" borderId="2" xfId="0" applyNumberFormat="1" applyFont="1" applyFill="1" applyBorder="1" applyAlignment="1">
      <alignment horizontal="right"/>
    </xf>
    <xf numFmtId="165" fontId="15" fillId="0" borderId="2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0" fontId="15" fillId="0" borderId="2" xfId="0" applyFont="1" applyBorder="1" applyAlignment="1">
      <alignment horizontal="left"/>
    </xf>
    <xf numFmtId="0" fontId="15" fillId="0" borderId="25" xfId="0" applyFont="1" applyBorder="1" applyAlignment="1">
      <alignment horizontal="left" vertical="top" wrapText="1"/>
    </xf>
    <xf numFmtId="0" fontId="15" fillId="0" borderId="25" xfId="0" applyFont="1" applyFill="1" applyBorder="1" applyAlignment="1">
      <alignment horizontal="right" vertical="top"/>
    </xf>
    <xf numFmtId="4" fontId="15" fillId="0" borderId="25" xfId="0" applyNumberFormat="1" applyFont="1" applyFill="1" applyBorder="1" applyAlignment="1">
      <alignment horizontal="right" vertical="top"/>
    </xf>
    <xf numFmtId="165" fontId="15" fillId="0" borderId="25" xfId="0" applyNumberFormat="1" applyFont="1" applyFill="1" applyBorder="1" applyAlignment="1">
      <alignment vertical="top"/>
    </xf>
    <xf numFmtId="4" fontId="15" fillId="0" borderId="31" xfId="0" applyNumberFormat="1" applyFont="1" applyFill="1" applyBorder="1" applyAlignment="1">
      <alignment vertical="top"/>
    </xf>
    <xf numFmtId="4" fontId="18" fillId="0" borderId="0" xfId="0" applyNumberFormat="1" applyFont="1" applyFill="1"/>
    <xf numFmtId="0" fontId="15" fillId="0" borderId="2" xfId="0" applyFont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165" fontId="15" fillId="0" borderId="2" xfId="0" applyNumberFormat="1" applyFont="1" applyBorder="1" applyAlignment="1">
      <alignment/>
    </xf>
    <xf numFmtId="0" fontId="24" fillId="0" borderId="2" xfId="0" applyFont="1" applyBorder="1"/>
    <xf numFmtId="0" fontId="15" fillId="0" borderId="47" xfId="0" applyFont="1" applyBorder="1" applyAlignment="1">
      <alignment horizontal="left"/>
    </xf>
    <xf numFmtId="0" fontId="15" fillId="0" borderId="47" xfId="0" applyFont="1" applyBorder="1" applyAlignment="1">
      <alignment horizontal="right"/>
    </xf>
    <xf numFmtId="4" fontId="15" fillId="0" borderId="47" xfId="0" applyNumberFormat="1" applyFont="1" applyBorder="1" applyAlignment="1">
      <alignment horizontal="right"/>
    </xf>
    <xf numFmtId="165" fontId="15" fillId="0" borderId="47" xfId="0" applyNumberFormat="1" applyFont="1" applyBorder="1" applyAlignment="1">
      <alignment/>
    </xf>
    <xf numFmtId="0" fontId="15" fillId="0" borderId="56" xfId="0" applyFont="1" applyBorder="1"/>
    <xf numFmtId="0" fontId="15" fillId="0" borderId="56" xfId="0" applyFont="1" applyBorder="1" applyAlignment="1">
      <alignment horizontal="right"/>
    </xf>
    <xf numFmtId="4" fontId="15" fillId="0" borderId="56" xfId="0" applyNumberFormat="1" applyFont="1" applyBorder="1" applyAlignment="1">
      <alignment horizontal="right"/>
    </xf>
    <xf numFmtId="165" fontId="15" fillId="0" borderId="56" xfId="0" applyNumberFormat="1" applyFont="1" applyBorder="1" applyAlignment="1">
      <alignment/>
    </xf>
    <xf numFmtId="4" fontId="14" fillId="10" borderId="18" xfId="0" applyNumberFormat="1" applyFont="1" applyFill="1" applyBorder="1" applyAlignment="1">
      <alignment horizontal="right"/>
    </xf>
    <xf numFmtId="0" fontId="36" fillId="0" borderId="0" xfId="0" applyFont="1"/>
    <xf numFmtId="3" fontId="36" fillId="0" borderId="0" xfId="0" applyNumberFormat="1" applyFont="1"/>
    <xf numFmtId="16" fontId="13" fillId="0" borderId="0" xfId="0" applyNumberFormat="1" applyFont="1"/>
    <xf numFmtId="4" fontId="13" fillId="0" borderId="0" xfId="0" applyNumberFormat="1" applyFont="1"/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24" fillId="0" borderId="0" xfId="0" applyFont="1" applyBorder="1"/>
    <xf numFmtId="0" fontId="13" fillId="0" borderId="0" xfId="0" applyFont="1" applyBorder="1"/>
    <xf numFmtId="3" fontId="13" fillId="0" borderId="0" xfId="0" applyNumberFormat="1" applyFont="1" applyBorder="1"/>
    <xf numFmtId="4" fontId="13" fillId="0" borderId="0" xfId="0" applyNumberFormat="1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17" fontId="13" fillId="0" borderId="0" xfId="0" applyNumberFormat="1" applyFont="1"/>
    <xf numFmtId="0" fontId="20" fillId="0" borderId="57" xfId="21" applyFont="1" applyBorder="1" applyAlignment="1">
      <alignment/>
      <protection/>
    </xf>
    <xf numFmtId="0" fontId="20" fillId="0" borderId="58" xfId="21" applyFont="1" applyBorder="1" applyAlignment="1">
      <alignment/>
      <protection/>
    </xf>
    <xf numFmtId="0" fontId="20" fillId="0" borderId="59" xfId="21" applyFont="1" applyBorder="1" applyAlignment="1">
      <alignment/>
      <protection/>
    </xf>
    <xf numFmtId="0" fontId="20" fillId="0" borderId="0" xfId="21" applyFont="1" applyBorder="1" applyAlignment="1">
      <alignment/>
      <protection/>
    </xf>
    <xf numFmtId="0" fontId="33" fillId="0" borderId="0" xfId="0" applyFont="1"/>
    <xf numFmtId="0" fontId="37" fillId="0" borderId="0" xfId="0" applyFont="1" applyBorder="1"/>
    <xf numFmtId="0" fontId="17" fillId="0" borderId="0" xfId="0" applyFont="1" applyBorder="1"/>
    <xf numFmtId="0" fontId="4" fillId="0" borderId="0" xfId="0" applyFont="1" applyBorder="1" applyAlignment="1">
      <alignment horizontal="left"/>
    </xf>
    <xf numFmtId="17" fontId="1" fillId="0" borderId="0" xfId="0" applyNumberFormat="1" applyFont="1"/>
    <xf numFmtId="3" fontId="1" fillId="0" borderId="0" xfId="0" applyNumberFormat="1" applyFont="1"/>
    <xf numFmtId="4" fontId="1" fillId="0" borderId="0" xfId="0" applyNumberFormat="1" applyFont="1"/>
    <xf numFmtId="0" fontId="38" fillId="0" borderId="0" xfId="0" applyFont="1" applyFill="1"/>
    <xf numFmtId="0" fontId="15" fillId="0" borderId="24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left"/>
    </xf>
    <xf numFmtId="0" fontId="15" fillId="0" borderId="47" xfId="0" applyFont="1" applyFill="1" applyBorder="1" applyAlignment="1">
      <alignment/>
    </xf>
    <xf numFmtId="0" fontId="15" fillId="0" borderId="47" xfId="0" applyFont="1" applyFill="1" applyBorder="1" applyAlignment="1">
      <alignment horizontal="right"/>
    </xf>
    <xf numFmtId="4" fontId="15" fillId="0" borderId="47" xfId="0" applyNumberFormat="1" applyFont="1" applyFill="1" applyBorder="1" applyAlignment="1">
      <alignment horizontal="right"/>
    </xf>
    <xf numFmtId="4" fontId="15" fillId="0" borderId="6" xfId="0" applyNumberFormat="1" applyFont="1" applyFill="1" applyBorder="1" applyAlignment="1">
      <alignment horizontal="right" vertical="top"/>
    </xf>
    <xf numFmtId="0" fontId="15" fillId="0" borderId="24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vertical="center"/>
    </xf>
    <xf numFmtId="0" fontId="15" fillId="0" borderId="47" xfId="0" applyFont="1" applyFill="1" applyBorder="1" applyAlignment="1">
      <alignment horizontal="right" vertical="center"/>
    </xf>
    <xf numFmtId="4" fontId="15" fillId="0" borderId="47" xfId="0" applyNumberFormat="1" applyFont="1" applyFill="1" applyBorder="1" applyAlignment="1">
      <alignment horizontal="right" vertical="center"/>
    </xf>
    <xf numFmtId="4" fontId="15" fillId="0" borderId="6" xfId="0" applyNumberFormat="1" applyFont="1" applyFill="1" applyBorder="1" applyAlignment="1">
      <alignment horizontal="right" vertical="center"/>
    </xf>
    <xf numFmtId="0" fontId="15" fillId="0" borderId="24" xfId="0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top" wrapText="1"/>
    </xf>
    <xf numFmtId="1" fontId="15" fillId="0" borderId="2" xfId="0" applyNumberFormat="1" applyFont="1" applyFill="1" applyBorder="1" applyAlignment="1">
      <alignment horizontal="right" vertical="center"/>
    </xf>
    <xf numFmtId="0" fontId="15" fillId="0" borderId="47" xfId="0" applyFont="1" applyBorder="1" applyAlignment="1">
      <alignment horizontal="right" vertical="center"/>
    </xf>
    <xf numFmtId="4" fontId="15" fillId="0" borderId="47" xfId="0" applyNumberFormat="1" applyFont="1" applyBorder="1" applyAlignment="1">
      <alignment horizontal="right" vertical="center"/>
    </xf>
    <xf numFmtId="4" fontId="15" fillId="0" borderId="45" xfId="0" applyNumberFormat="1" applyFont="1" applyFill="1" applyBorder="1" applyAlignment="1">
      <alignment horizontal="right" vertical="center"/>
    </xf>
    <xf numFmtId="0" fontId="13" fillId="0" borderId="0" xfId="0" applyFont="1" applyFill="1"/>
    <xf numFmtId="4" fontId="18" fillId="0" borderId="0" xfId="0" applyNumberFormat="1" applyFont="1"/>
    <xf numFmtId="0" fontId="15" fillId="4" borderId="56" xfId="0" applyFont="1" applyFill="1" applyBorder="1"/>
    <xf numFmtId="0" fontId="15" fillId="4" borderId="56" xfId="0" applyFont="1" applyFill="1" applyBorder="1" applyAlignment="1">
      <alignment horizontal="right"/>
    </xf>
    <xf numFmtId="4" fontId="15" fillId="4" borderId="56" xfId="0" applyNumberFormat="1" applyFont="1" applyFill="1" applyBorder="1" applyAlignment="1">
      <alignment horizontal="right"/>
    </xf>
    <xf numFmtId="4" fontId="15" fillId="4" borderId="56" xfId="0" applyNumberFormat="1" applyFont="1" applyFill="1" applyBorder="1" applyAlignment="1">
      <alignment vertical="center"/>
    </xf>
    <xf numFmtId="4" fontId="14" fillId="3" borderId="18" xfId="0" applyNumberFormat="1" applyFont="1" applyFill="1" applyBorder="1" applyAlignment="1">
      <alignment horizontal="right"/>
    </xf>
    <xf numFmtId="0" fontId="1" fillId="0" borderId="0" xfId="20">
      <alignment/>
      <protection/>
    </xf>
    <xf numFmtId="3" fontId="40" fillId="11" borderId="60" xfId="20" applyNumberFormat="1" applyFont="1" applyFill="1" applyBorder="1" applyAlignment="1" applyProtection="1">
      <alignment horizontal="center" vertical="center"/>
      <protection/>
    </xf>
    <xf numFmtId="49" fontId="40" fillId="11" borderId="60" xfId="20" applyNumberFormat="1" applyFont="1" applyFill="1" applyBorder="1" applyAlignment="1" applyProtection="1">
      <alignment horizontal="center" vertical="center" wrapText="1"/>
      <protection/>
    </xf>
    <xf numFmtId="164" fontId="40" fillId="11" borderId="60" xfId="20" applyNumberFormat="1" applyFont="1" applyFill="1" applyBorder="1" applyAlignment="1" applyProtection="1">
      <alignment horizontal="center" vertical="center"/>
      <protection/>
    </xf>
    <xf numFmtId="49" fontId="40" fillId="11" borderId="60" xfId="20" applyNumberFormat="1" applyFont="1" applyFill="1" applyBorder="1" applyAlignment="1" applyProtection="1">
      <alignment horizontal="center" vertical="center"/>
      <protection/>
    </xf>
    <xf numFmtId="164" fontId="40" fillId="11" borderId="61" xfId="20" applyNumberFormat="1" applyFont="1" applyFill="1" applyBorder="1" applyAlignment="1" applyProtection="1">
      <alignment horizontal="center" vertical="center"/>
      <protection/>
    </xf>
    <xf numFmtId="3" fontId="1" fillId="12" borderId="62" xfId="20" applyNumberFormat="1" applyFont="1" applyFill="1" applyBorder="1" applyAlignment="1" applyProtection="1">
      <alignment horizontal="center" vertical="center"/>
      <protection/>
    </xf>
    <xf numFmtId="49" fontId="41" fillId="12" borderId="62" xfId="20" applyNumberFormat="1" applyFont="1" applyFill="1" applyBorder="1" applyAlignment="1" applyProtection="1">
      <alignment vertical="center" wrapText="1"/>
      <protection/>
    </xf>
    <xf numFmtId="164" fontId="1" fillId="12" borderId="62" xfId="20" applyNumberFormat="1" applyFont="1" applyFill="1" applyBorder="1" applyAlignment="1" applyProtection="1">
      <alignment horizontal="left" vertical="center"/>
      <protection/>
    </xf>
    <xf numFmtId="49" fontId="1" fillId="12" borderId="62" xfId="20" applyNumberFormat="1" applyFont="1" applyFill="1" applyBorder="1" applyAlignment="1" applyProtection="1">
      <alignment horizontal="center" vertical="center"/>
      <protection/>
    </xf>
    <xf numFmtId="4" fontId="1" fillId="12" borderId="62" xfId="20" applyNumberFormat="1" applyFont="1" applyFill="1" applyBorder="1" applyAlignment="1" applyProtection="1">
      <alignment vertical="center"/>
      <protection/>
    </xf>
    <xf numFmtId="49" fontId="1" fillId="13" borderId="62" xfId="20" applyNumberFormat="1" applyFont="1" applyFill="1" applyBorder="1" applyAlignment="1" applyProtection="1">
      <alignment horizontal="center" vertical="center" wrapText="1"/>
      <protection/>
    </xf>
    <xf numFmtId="166" fontId="1" fillId="14" borderId="62" xfId="20" applyNumberFormat="1" applyFont="1" applyFill="1" applyBorder="1" applyAlignment="1" applyProtection="1">
      <alignment vertical="center"/>
      <protection locked="0"/>
    </xf>
    <xf numFmtId="3" fontId="1" fillId="0" borderId="62" xfId="20" applyNumberFormat="1" applyFont="1" applyFill="1" applyBorder="1" applyAlignment="1" applyProtection="1">
      <alignment horizontal="center" vertical="center"/>
      <protection/>
    </xf>
    <xf numFmtId="49" fontId="1" fillId="0" borderId="62" xfId="22" applyNumberFormat="1" applyFont="1" applyFill="1" applyBorder="1" applyAlignment="1" applyProtection="1">
      <alignment vertical="center" wrapText="1"/>
      <protection/>
    </xf>
    <xf numFmtId="164" fontId="1" fillId="0" borderId="62" xfId="22" applyNumberFormat="1" applyFont="1" applyFill="1" applyBorder="1" applyAlignment="1" applyProtection="1">
      <alignment horizontal="left" vertical="center"/>
      <protection/>
    </xf>
    <xf numFmtId="166" fontId="1" fillId="0" borderId="62" xfId="22" applyNumberFormat="1" applyFont="1" applyFill="1" applyBorder="1" applyAlignment="1" applyProtection="1">
      <alignment horizontal="left" vertical="center"/>
      <protection/>
    </xf>
    <xf numFmtId="164" fontId="1" fillId="14" borderId="62" xfId="20" applyNumberFormat="1" applyFont="1" applyFill="1" applyBorder="1" applyAlignment="1" applyProtection="1">
      <alignment vertical="center"/>
      <protection locked="0"/>
    </xf>
    <xf numFmtId="49" fontId="1" fillId="0" borderId="62" xfId="22" applyNumberFormat="1" applyFont="1" applyFill="1" applyBorder="1" applyAlignment="1" applyProtection="1">
      <alignment vertical="center"/>
      <protection/>
    </xf>
    <xf numFmtId="49" fontId="1" fillId="0" borderId="62" xfId="23" applyNumberFormat="1" applyFont="1" applyFill="1" applyBorder="1" applyAlignment="1" applyProtection="1">
      <alignment vertical="center" wrapText="1"/>
      <protection/>
    </xf>
    <xf numFmtId="164" fontId="1" fillId="0" borderId="62" xfId="20" applyNumberFormat="1" applyFont="1" applyFill="1" applyBorder="1" applyAlignment="1" applyProtection="1">
      <alignment horizontal="left" vertical="center"/>
      <protection/>
    </xf>
    <xf numFmtId="49" fontId="1" fillId="0" borderId="62" xfId="24" applyNumberFormat="1" applyFont="1" applyFill="1" applyBorder="1" applyAlignment="1" applyProtection="1">
      <alignment vertical="center" wrapText="1"/>
      <protection/>
    </xf>
    <xf numFmtId="164" fontId="1" fillId="0" borderId="62" xfId="24" applyNumberFormat="1" applyFont="1" applyFill="1" applyBorder="1" applyAlignment="1" applyProtection="1">
      <alignment horizontal="left" vertical="center"/>
      <protection/>
    </xf>
    <xf numFmtId="166" fontId="1" fillId="0" borderId="62" xfId="24" applyNumberFormat="1" applyFont="1" applyFill="1" applyBorder="1" applyAlignment="1" applyProtection="1">
      <alignment horizontal="left" vertical="center"/>
      <protection/>
    </xf>
    <xf numFmtId="49" fontId="41" fillId="13" borderId="62" xfId="20" applyNumberFormat="1" applyFont="1" applyFill="1" applyBorder="1" applyAlignment="1" applyProtection="1">
      <alignment horizontal="center" vertical="center" wrapText="1"/>
      <protection/>
    </xf>
    <xf numFmtId="164" fontId="1" fillId="12" borderId="62" xfId="20" applyNumberFormat="1" applyFont="1" applyFill="1" applyBorder="1" applyAlignment="1" applyProtection="1">
      <alignment vertical="center"/>
      <protection/>
    </xf>
    <xf numFmtId="49" fontId="42" fillId="12" borderId="62" xfId="20" applyNumberFormat="1" applyFont="1" applyFill="1" applyBorder="1" applyAlignment="1" applyProtection="1">
      <alignment vertical="center" wrapText="1"/>
      <protection/>
    </xf>
    <xf numFmtId="49" fontId="1" fillId="12" borderId="62" xfId="20" applyNumberFormat="1" applyFont="1" applyFill="1" applyBorder="1" applyAlignment="1" applyProtection="1">
      <alignment vertical="center"/>
      <protection/>
    </xf>
    <xf numFmtId="49" fontId="1" fillId="0" borderId="62" xfId="25" applyNumberFormat="1" applyFont="1" applyFill="1" applyBorder="1" applyAlignment="1" applyProtection="1">
      <alignment vertical="center" wrapText="1"/>
      <protection/>
    </xf>
    <xf numFmtId="164" fontId="1" fillId="0" borderId="62" xfId="25" applyNumberFormat="1" applyFont="1" applyFill="1" applyBorder="1" applyAlignment="1" applyProtection="1">
      <alignment horizontal="left" vertical="center"/>
      <protection/>
    </xf>
    <xf numFmtId="4" fontId="1" fillId="14" borderId="63" xfId="20" applyNumberFormat="1" applyFont="1" applyFill="1" applyBorder="1" applyAlignment="1" applyProtection="1">
      <alignment vertical="center"/>
      <protection locked="0"/>
    </xf>
    <xf numFmtId="164" fontId="1" fillId="14" borderId="64" xfId="20" applyNumberFormat="1" applyFont="1" applyFill="1" applyBorder="1" applyAlignment="1" applyProtection="1">
      <alignment vertical="center"/>
      <protection locked="0"/>
    </xf>
    <xf numFmtId="167" fontId="43" fillId="14" borderId="18" xfId="20" applyNumberFormat="1" applyFont="1" applyFill="1" applyBorder="1" applyAlignment="1" applyProtection="1">
      <alignment vertical="center"/>
      <protection locked="0"/>
    </xf>
    <xf numFmtId="3" fontId="1" fillId="0" borderId="0" xfId="20" applyNumberFormat="1">
      <alignment/>
      <protection/>
    </xf>
    <xf numFmtId="0" fontId="1" fillId="0" borderId="0" xfId="20" applyAlignment="1">
      <alignment wrapText="1"/>
      <protection/>
    </xf>
    <xf numFmtId="0" fontId="1" fillId="0" borderId="0" xfId="20" applyAlignment="1">
      <alignment horizontal="left"/>
      <protection/>
    </xf>
    <xf numFmtId="164" fontId="1" fillId="0" borderId="0" xfId="20" applyNumberFormat="1">
      <alignment/>
      <protection/>
    </xf>
    <xf numFmtId="0" fontId="21" fillId="0" borderId="0" xfId="21" applyFont="1" applyAlignment="1">
      <alignment/>
      <protection/>
    </xf>
    <xf numFmtId="0" fontId="28" fillId="0" borderId="0" xfId="21" applyAlignment="1">
      <alignment wrapText="1"/>
      <protection/>
    </xf>
    <xf numFmtId="0" fontId="28" fillId="0" borderId="0" xfId="21" applyAlignment="1">
      <alignment horizontal="center"/>
      <protection/>
    </xf>
    <xf numFmtId="0" fontId="21" fillId="0" borderId="57" xfId="21" applyFont="1" applyBorder="1">
      <alignment/>
      <protection/>
    </xf>
    <xf numFmtId="0" fontId="28" fillId="0" borderId="58" xfId="21" applyBorder="1" applyAlignment="1">
      <alignment wrapText="1"/>
      <protection/>
    </xf>
    <xf numFmtId="0" fontId="28" fillId="0" borderId="58" xfId="21" applyBorder="1">
      <alignment/>
      <protection/>
    </xf>
    <xf numFmtId="0" fontId="28" fillId="0" borderId="58" xfId="21" applyBorder="1" applyAlignment="1">
      <alignment horizontal="center"/>
      <protection/>
    </xf>
    <xf numFmtId="4" fontId="21" fillId="0" borderId="18" xfId="21" applyNumberFormat="1" applyFont="1" applyBorder="1">
      <alignment/>
      <protection/>
    </xf>
    <xf numFmtId="0" fontId="3" fillId="0" borderId="0" xfId="21" applyFont="1" applyFill="1">
      <alignment/>
      <protection/>
    </xf>
    <xf numFmtId="0" fontId="3" fillId="0" borderId="0" xfId="21" applyFont="1" applyFill="1" applyAlignment="1">
      <alignment wrapText="1"/>
      <protection/>
    </xf>
    <xf numFmtId="0" fontId="3" fillId="0" borderId="0" xfId="21" applyFont="1" applyFill="1" applyAlignment="1">
      <alignment horizontal="center"/>
      <protection/>
    </xf>
    <xf numFmtId="0" fontId="28" fillId="0" borderId="0" xfId="21" applyFill="1" applyBorder="1">
      <alignment/>
      <protection/>
    </xf>
    <xf numFmtId="0" fontId="28" fillId="0" borderId="0" xfId="21" applyFill="1" applyBorder="1" applyAlignment="1">
      <alignment wrapText="1"/>
      <protection/>
    </xf>
    <xf numFmtId="0" fontId="28" fillId="0" borderId="0" xfId="21" applyFill="1" applyBorder="1" applyAlignment="1">
      <alignment horizontal="center"/>
      <protection/>
    </xf>
    <xf numFmtId="0" fontId="11" fillId="0" borderId="65" xfId="21" applyFont="1" applyFill="1" applyBorder="1">
      <alignment/>
      <protection/>
    </xf>
    <xf numFmtId="0" fontId="28" fillId="0" borderId="66" xfId="21" applyFill="1" applyBorder="1" applyAlignment="1">
      <alignment wrapText="1"/>
      <protection/>
    </xf>
    <xf numFmtId="0" fontId="28" fillId="0" borderId="66" xfId="21" applyFill="1" applyBorder="1">
      <alignment/>
      <protection/>
    </xf>
    <xf numFmtId="0" fontId="28" fillId="0" borderId="66" xfId="21" applyFill="1" applyBorder="1" applyAlignment="1">
      <alignment horizontal="center"/>
      <protection/>
    </xf>
    <xf numFmtId="0" fontId="28" fillId="0" borderId="65" xfId="21" applyFill="1" applyBorder="1">
      <alignment/>
      <protection/>
    </xf>
    <xf numFmtId="4" fontId="11" fillId="0" borderId="55" xfId="21" applyNumberFormat="1" applyFont="1" applyFill="1" applyBorder="1">
      <alignment/>
      <protection/>
    </xf>
    <xf numFmtId="0" fontId="28" fillId="0" borderId="53" xfId="21" applyFill="1" applyBorder="1">
      <alignment/>
      <protection/>
    </xf>
    <xf numFmtId="0" fontId="28" fillId="0" borderId="54" xfId="21" applyFill="1" applyBorder="1" applyAlignment="1">
      <alignment wrapText="1"/>
      <protection/>
    </xf>
    <xf numFmtId="0" fontId="28" fillId="0" borderId="54" xfId="21" applyFill="1" applyBorder="1">
      <alignment/>
      <protection/>
    </xf>
    <xf numFmtId="0" fontId="28" fillId="0" borderId="1" xfId="21" applyFill="1" applyBorder="1" applyAlignment="1">
      <alignment horizontal="center"/>
      <protection/>
    </xf>
    <xf numFmtId="4" fontId="28" fillId="0" borderId="53" xfId="21" applyNumberFormat="1" applyFill="1" applyBorder="1">
      <alignment/>
      <protection/>
    </xf>
    <xf numFmtId="4" fontId="28" fillId="0" borderId="67" xfId="21" applyNumberFormat="1" applyFill="1" applyBorder="1">
      <alignment/>
      <protection/>
    </xf>
    <xf numFmtId="0" fontId="28" fillId="0" borderId="21" xfId="21" applyFill="1" applyBorder="1">
      <alignment/>
      <protection/>
    </xf>
    <xf numFmtId="0" fontId="28" fillId="0" borderId="2" xfId="21" applyFill="1" applyBorder="1" applyAlignment="1">
      <alignment wrapText="1"/>
      <protection/>
    </xf>
    <xf numFmtId="0" fontId="28" fillId="0" borderId="2" xfId="21" applyFill="1" applyBorder="1">
      <alignment/>
      <protection/>
    </xf>
    <xf numFmtId="0" fontId="28" fillId="0" borderId="6" xfId="21" applyFill="1" applyBorder="1" applyAlignment="1">
      <alignment horizontal="center"/>
      <protection/>
    </xf>
    <xf numFmtId="4" fontId="28" fillId="0" borderId="21" xfId="21" applyNumberFormat="1" applyFill="1" applyBorder="1">
      <alignment/>
      <protection/>
    </xf>
    <xf numFmtId="4" fontId="28" fillId="0" borderId="6" xfId="21" applyNumberFormat="1" applyFill="1" applyBorder="1">
      <alignment/>
      <protection/>
    </xf>
    <xf numFmtId="0" fontId="28" fillId="0" borderId="51" xfId="21" applyFill="1" applyBorder="1" applyAlignment="1">
      <alignment wrapText="1"/>
      <protection/>
    </xf>
    <xf numFmtId="0" fontId="28" fillId="0" borderId="51" xfId="21" applyFill="1" applyBorder="1">
      <alignment/>
      <protection/>
    </xf>
    <xf numFmtId="0" fontId="28" fillId="0" borderId="68" xfId="21" applyFill="1" applyBorder="1" applyAlignment="1">
      <alignment horizontal="center"/>
      <protection/>
    </xf>
    <xf numFmtId="4" fontId="28" fillId="0" borderId="69" xfId="21" applyNumberFormat="1" applyFill="1" applyBorder="1">
      <alignment/>
      <protection/>
    </xf>
    <xf numFmtId="4" fontId="28" fillId="0" borderId="68" xfId="21" applyNumberFormat="1" applyFill="1" applyBorder="1">
      <alignment/>
      <protection/>
    </xf>
    <xf numFmtId="0" fontId="28" fillId="0" borderId="55" xfId="21" applyFill="1" applyBorder="1" applyAlignment="1">
      <alignment horizontal="center"/>
      <protection/>
    </xf>
    <xf numFmtId="0" fontId="28" fillId="0" borderId="4" xfId="21" applyFill="1" applyBorder="1">
      <alignment/>
      <protection/>
    </xf>
    <xf numFmtId="0" fontId="28" fillId="0" borderId="19" xfId="21" applyFill="1" applyBorder="1" applyAlignment="1">
      <alignment wrapText="1"/>
      <protection/>
    </xf>
    <xf numFmtId="0" fontId="28" fillId="0" borderId="19" xfId="21" applyFill="1" applyBorder="1">
      <alignment/>
      <protection/>
    </xf>
    <xf numFmtId="0" fontId="28" fillId="0" borderId="29" xfId="21" applyFill="1" applyBorder="1" applyAlignment="1">
      <alignment horizontal="center"/>
      <protection/>
    </xf>
    <xf numFmtId="2" fontId="28" fillId="0" borderId="4" xfId="21" applyNumberFormat="1" applyFill="1" applyBorder="1">
      <alignment/>
      <protection/>
    </xf>
    <xf numFmtId="0" fontId="28" fillId="0" borderId="25" xfId="21" applyFill="1" applyBorder="1" applyAlignment="1">
      <alignment wrapText="1"/>
      <protection/>
    </xf>
    <xf numFmtId="0" fontId="28" fillId="0" borderId="25" xfId="21" applyFill="1" applyBorder="1">
      <alignment/>
      <protection/>
    </xf>
    <xf numFmtId="0" fontId="28" fillId="0" borderId="70" xfId="21" applyFill="1" applyBorder="1" applyAlignment="1">
      <alignment horizontal="center"/>
      <protection/>
    </xf>
    <xf numFmtId="2" fontId="28" fillId="0" borderId="30" xfId="21" applyNumberFormat="1" applyFill="1" applyBorder="1">
      <alignment/>
      <protection/>
    </xf>
    <xf numFmtId="4" fontId="28" fillId="0" borderId="31" xfId="21" applyNumberFormat="1" applyFill="1" applyBorder="1">
      <alignment/>
      <protection/>
    </xf>
    <xf numFmtId="0" fontId="28" fillId="0" borderId="32" xfId="21" applyFill="1" applyBorder="1" applyAlignment="1">
      <alignment horizontal="center"/>
      <protection/>
    </xf>
    <xf numFmtId="2" fontId="28" fillId="0" borderId="21" xfId="21" applyNumberFormat="1" applyFill="1" applyBorder="1">
      <alignment/>
      <protection/>
    </xf>
    <xf numFmtId="0" fontId="28" fillId="0" borderId="30" xfId="21" applyFill="1" applyBorder="1">
      <alignment/>
      <protection/>
    </xf>
    <xf numFmtId="0" fontId="28" fillId="0" borderId="71" xfId="21" applyFill="1" applyBorder="1">
      <alignment/>
      <protection/>
    </xf>
    <xf numFmtId="0" fontId="28" fillId="0" borderId="72" xfId="21" applyFill="1" applyBorder="1" applyAlignment="1">
      <alignment wrapText="1"/>
      <protection/>
    </xf>
    <xf numFmtId="0" fontId="28" fillId="0" borderId="72" xfId="21" applyFill="1" applyBorder="1">
      <alignment/>
      <protection/>
    </xf>
    <xf numFmtId="0" fontId="28" fillId="0" borderId="73" xfId="21" applyFill="1" applyBorder="1" applyAlignment="1">
      <alignment horizontal="center"/>
      <protection/>
    </xf>
    <xf numFmtId="4" fontId="28" fillId="0" borderId="71" xfId="21" applyNumberFormat="1" applyFill="1" applyBorder="1">
      <alignment/>
      <protection/>
    </xf>
    <xf numFmtId="4" fontId="28" fillId="0" borderId="17" xfId="21" applyNumberFormat="1" applyFill="1" applyBorder="1">
      <alignment/>
      <protection/>
    </xf>
    <xf numFmtId="2" fontId="28" fillId="0" borderId="0" xfId="21" applyNumberFormat="1" applyFill="1" applyBorder="1">
      <alignment/>
      <protection/>
    </xf>
    <xf numFmtId="4" fontId="28" fillId="0" borderId="0" xfId="21" applyNumberFormat="1" applyFill="1" applyBorder="1">
      <alignment/>
      <protection/>
    </xf>
    <xf numFmtId="0" fontId="28" fillId="0" borderId="74" xfId="21" applyFill="1" applyBorder="1" applyAlignment="1">
      <alignment horizontal="center"/>
      <protection/>
    </xf>
    <xf numFmtId="4" fontId="28" fillId="0" borderId="30" xfId="21" applyNumberFormat="1" applyFill="1" applyBorder="1">
      <alignment/>
      <protection/>
    </xf>
    <xf numFmtId="0" fontId="28" fillId="0" borderId="57" xfId="21" applyFill="1" applyBorder="1">
      <alignment/>
      <protection/>
    </xf>
    <xf numFmtId="4" fontId="28" fillId="0" borderId="4" xfId="21" applyNumberFormat="1" applyFill="1" applyBorder="1">
      <alignment/>
      <protection/>
    </xf>
    <xf numFmtId="4" fontId="28" fillId="0" borderId="1" xfId="21" applyNumberFormat="1" applyFill="1" applyBorder="1">
      <alignment/>
      <protection/>
    </xf>
    <xf numFmtId="0" fontId="28" fillId="0" borderId="24" xfId="21" applyFill="1" applyBorder="1">
      <alignment/>
      <protection/>
    </xf>
    <xf numFmtId="0" fontId="28" fillId="0" borderId="25" xfId="21" applyFont="1" applyFill="1" applyBorder="1" applyAlignment="1">
      <alignment wrapText="1"/>
      <protection/>
    </xf>
    <xf numFmtId="0" fontId="4" fillId="0" borderId="3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14" fillId="2" borderId="27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4" fillId="2" borderId="7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left" vertical="top" wrapText="1"/>
    </xf>
    <xf numFmtId="0" fontId="4" fillId="2" borderId="77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1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57" xfId="0" applyFont="1" applyFill="1" applyBorder="1" applyAlignment="1">
      <alignment horizontal="left"/>
    </xf>
    <xf numFmtId="0" fontId="4" fillId="2" borderId="58" xfId="0" applyFont="1" applyFill="1" applyBorder="1" applyAlignment="1">
      <alignment horizontal="left"/>
    </xf>
    <xf numFmtId="0" fontId="14" fillId="2" borderId="29" xfId="0" applyFont="1" applyFill="1" applyBorder="1"/>
    <xf numFmtId="0" fontId="14" fillId="2" borderId="76" xfId="0" applyFont="1" applyFill="1" applyBorder="1"/>
    <xf numFmtId="0" fontId="5" fillId="0" borderId="32" xfId="0" applyFont="1" applyFill="1" applyBorder="1"/>
    <xf numFmtId="0" fontId="5" fillId="0" borderId="75" xfId="0" applyFont="1" applyFill="1" applyBorder="1"/>
    <xf numFmtId="0" fontId="15" fillId="0" borderId="5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5" fillId="0" borderId="78" xfId="0" applyFont="1" applyBorder="1" applyAlignment="1">
      <alignment horizontal="left"/>
    </xf>
    <xf numFmtId="0" fontId="5" fillId="0" borderId="79" xfId="0" applyFont="1" applyBorder="1" applyAlignment="1">
      <alignment horizontal="left"/>
    </xf>
    <xf numFmtId="0" fontId="5" fillId="0" borderId="80" xfId="0" applyFont="1" applyBorder="1" applyAlignment="1">
      <alignment horizontal="left"/>
    </xf>
    <xf numFmtId="0" fontId="7" fillId="13" borderId="0" xfId="0" applyFont="1" applyFill="1" applyAlignment="1">
      <alignment vertical="center"/>
    </xf>
    <xf numFmtId="0" fontId="14" fillId="15" borderId="81" xfId="0" applyFont="1" applyFill="1" applyBorder="1" applyAlignment="1">
      <alignment horizontal="left"/>
    </xf>
    <xf numFmtId="0" fontId="14" fillId="15" borderId="46" xfId="0" applyFont="1" applyFill="1" applyBorder="1" applyAlignment="1">
      <alignment horizontal="left"/>
    </xf>
    <xf numFmtId="0" fontId="14" fillId="15" borderId="82" xfId="0" applyFont="1" applyFill="1" applyBorder="1" applyAlignment="1">
      <alignment horizontal="left"/>
    </xf>
    <xf numFmtId="0" fontId="25" fillId="3" borderId="57" xfId="0" applyFont="1" applyFill="1" applyBorder="1" applyAlignment="1">
      <alignment horizontal="left"/>
    </xf>
    <xf numFmtId="0" fontId="25" fillId="3" borderId="58" xfId="0" applyFont="1" applyFill="1" applyBorder="1" applyAlignment="1">
      <alignment horizontal="left"/>
    </xf>
    <xf numFmtId="0" fontId="25" fillId="3" borderId="59" xfId="0" applyFont="1" applyFill="1" applyBorder="1" applyAlignment="1">
      <alignment horizontal="left"/>
    </xf>
    <xf numFmtId="0" fontId="20" fillId="0" borderId="57" xfId="0" applyFont="1" applyBorder="1" applyAlignment="1">
      <alignment horizontal="left"/>
    </xf>
    <xf numFmtId="0" fontId="20" fillId="0" borderId="58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78" xfId="0" applyFont="1" applyBorder="1" applyAlignment="1">
      <alignment horizontal="left"/>
    </xf>
    <xf numFmtId="0" fontId="21" fillId="0" borderId="79" xfId="0" applyFont="1" applyBorder="1" applyAlignment="1">
      <alignment horizontal="left"/>
    </xf>
    <xf numFmtId="0" fontId="21" fillId="0" borderId="8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75" xfId="0" applyFont="1" applyBorder="1" applyAlignment="1">
      <alignment horizontal="left"/>
    </xf>
    <xf numFmtId="0" fontId="14" fillId="15" borderId="84" xfId="0" applyFont="1" applyFill="1" applyBorder="1" applyAlignment="1">
      <alignment horizontal="left"/>
    </xf>
    <xf numFmtId="0" fontId="14" fillId="15" borderId="23" xfId="0" applyFont="1" applyFill="1" applyBorder="1" applyAlignment="1">
      <alignment horizontal="left"/>
    </xf>
    <xf numFmtId="0" fontId="14" fillId="15" borderId="22" xfId="0" applyFont="1" applyFill="1" applyBorder="1" applyAlignment="1">
      <alignment horizontal="left"/>
    </xf>
    <xf numFmtId="0" fontId="20" fillId="0" borderId="57" xfId="21" applyFont="1" applyBorder="1" applyAlignment="1">
      <alignment horizontal="left"/>
      <protection/>
    </xf>
    <xf numFmtId="0" fontId="20" fillId="0" borderId="58" xfId="21" applyFont="1" applyBorder="1" applyAlignment="1">
      <alignment horizontal="left"/>
      <protection/>
    </xf>
    <xf numFmtId="0" fontId="20" fillId="0" borderId="59" xfId="21" applyFont="1" applyBorder="1" applyAlignment="1">
      <alignment horizontal="left"/>
      <protection/>
    </xf>
    <xf numFmtId="0" fontId="11" fillId="0" borderId="78" xfId="21" applyFont="1" applyBorder="1" applyAlignment="1">
      <alignment horizontal="left"/>
      <protection/>
    </xf>
    <xf numFmtId="0" fontId="11" fillId="0" borderId="79" xfId="21" applyFont="1" applyBorder="1" applyAlignment="1">
      <alignment horizontal="left"/>
      <protection/>
    </xf>
    <xf numFmtId="0" fontId="11" fillId="0" borderId="83" xfId="21" applyFont="1" applyBorder="1" applyAlignment="1">
      <alignment horizontal="left"/>
      <protection/>
    </xf>
    <xf numFmtId="0" fontId="31" fillId="2" borderId="57" xfId="21" applyFont="1" applyFill="1" applyBorder="1" applyAlignment="1">
      <alignment horizontal="left"/>
      <protection/>
    </xf>
    <xf numFmtId="0" fontId="31" fillId="2" borderId="58" xfId="21" applyFont="1" applyFill="1" applyBorder="1" applyAlignment="1">
      <alignment horizontal="left"/>
      <protection/>
    </xf>
    <xf numFmtId="0" fontId="33" fillId="0" borderId="27" xfId="0" applyFont="1" applyBorder="1" applyAlignment="1">
      <alignment horizontal="left"/>
    </xf>
    <xf numFmtId="0" fontId="33" fillId="0" borderId="28" xfId="0" applyFont="1" applyBorder="1" applyAlignment="1">
      <alignment horizontal="left"/>
    </xf>
    <xf numFmtId="0" fontId="33" fillId="0" borderId="20" xfId="0" applyFont="1" applyBorder="1" applyAlignment="1">
      <alignment horizontal="left"/>
    </xf>
    <xf numFmtId="0" fontId="33" fillId="0" borderId="78" xfId="0" applyFont="1" applyBorder="1" applyAlignment="1">
      <alignment horizontal="left"/>
    </xf>
    <xf numFmtId="0" fontId="33" fillId="0" borderId="79" xfId="0" applyFont="1" applyBorder="1" applyAlignment="1">
      <alignment horizontal="left"/>
    </xf>
    <xf numFmtId="0" fontId="33" fillId="0" borderId="83" xfId="0" applyFont="1" applyBorder="1" applyAlignment="1">
      <alignment horizontal="left"/>
    </xf>
    <xf numFmtId="0" fontId="14" fillId="10" borderId="57" xfId="0" applyFont="1" applyFill="1" applyBorder="1" applyAlignment="1">
      <alignment horizontal="left"/>
    </xf>
    <xf numFmtId="0" fontId="14" fillId="10" borderId="58" xfId="0" applyFont="1" applyFill="1" applyBorder="1" applyAlignment="1">
      <alignment horizontal="left"/>
    </xf>
    <xf numFmtId="0" fontId="14" fillId="10" borderId="59" xfId="0" applyFont="1" applyFill="1" applyBorder="1" applyAlignment="1">
      <alignment horizontal="left"/>
    </xf>
    <xf numFmtId="0" fontId="14" fillId="3" borderId="57" xfId="0" applyFont="1" applyFill="1" applyBorder="1" applyAlignment="1">
      <alignment horizontal="left"/>
    </xf>
    <xf numFmtId="0" fontId="14" fillId="3" borderId="58" xfId="0" applyFont="1" applyFill="1" applyBorder="1" applyAlignment="1">
      <alignment horizontal="left"/>
    </xf>
    <xf numFmtId="0" fontId="14" fillId="3" borderId="59" xfId="0" applyFont="1" applyFill="1" applyBorder="1" applyAlignment="1">
      <alignment horizontal="left"/>
    </xf>
    <xf numFmtId="4" fontId="15" fillId="0" borderId="31" xfId="0" applyNumberFormat="1" applyFont="1" applyFill="1" applyBorder="1" applyAlignment="1">
      <alignment horizontal="right" vertical="top"/>
    </xf>
    <xf numFmtId="4" fontId="15" fillId="0" borderId="85" xfId="0" applyNumberFormat="1" applyFont="1" applyFill="1" applyBorder="1" applyAlignment="1">
      <alignment horizontal="right" vertical="top"/>
    </xf>
    <xf numFmtId="4" fontId="15" fillId="0" borderId="45" xfId="0" applyNumberFormat="1" applyFont="1" applyFill="1" applyBorder="1" applyAlignment="1">
      <alignment horizontal="right" vertical="top"/>
    </xf>
    <xf numFmtId="0" fontId="15" fillId="0" borderId="3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left" vertical="top" wrapText="1"/>
    </xf>
    <xf numFmtId="0" fontId="15" fillId="0" borderId="56" xfId="0" applyFont="1" applyFill="1" applyBorder="1" applyAlignment="1">
      <alignment horizontal="left" vertical="top" wrapText="1"/>
    </xf>
    <xf numFmtId="0" fontId="15" fillId="0" borderId="47" xfId="0" applyFont="1" applyFill="1" applyBorder="1" applyAlignment="1">
      <alignment horizontal="left" vertical="top" wrapText="1"/>
    </xf>
    <xf numFmtId="0" fontId="15" fillId="0" borderId="25" xfId="0" applyFont="1" applyFill="1" applyBorder="1" applyAlignment="1">
      <alignment vertical="top"/>
    </xf>
    <xf numFmtId="0" fontId="15" fillId="0" borderId="56" xfId="0" applyFont="1" applyFill="1" applyBorder="1" applyAlignment="1">
      <alignment vertical="top"/>
    </xf>
    <xf numFmtId="0" fontId="15" fillId="0" borderId="47" xfId="0" applyFont="1" applyFill="1" applyBorder="1" applyAlignment="1">
      <alignment vertical="top"/>
    </xf>
    <xf numFmtId="0" fontId="15" fillId="0" borderId="25" xfId="0" applyFont="1" applyFill="1" applyBorder="1" applyAlignment="1">
      <alignment horizontal="right" vertical="top"/>
    </xf>
    <xf numFmtId="0" fontId="15" fillId="0" borderId="56" xfId="0" applyFont="1" applyFill="1" applyBorder="1" applyAlignment="1">
      <alignment horizontal="right" vertical="top"/>
    </xf>
    <xf numFmtId="0" fontId="15" fillId="0" borderId="47" xfId="0" applyFont="1" applyFill="1" applyBorder="1" applyAlignment="1">
      <alignment horizontal="right" vertical="top"/>
    </xf>
    <xf numFmtId="4" fontId="15" fillId="0" borderId="25" xfId="0" applyNumberFormat="1" applyFont="1" applyFill="1" applyBorder="1" applyAlignment="1">
      <alignment horizontal="right" vertical="top"/>
    </xf>
    <xf numFmtId="4" fontId="15" fillId="0" borderId="56" xfId="0" applyNumberFormat="1" applyFont="1" applyFill="1" applyBorder="1" applyAlignment="1">
      <alignment horizontal="right" vertical="top"/>
    </xf>
    <xf numFmtId="4" fontId="15" fillId="0" borderId="47" xfId="0" applyNumberFormat="1" applyFont="1" applyFill="1" applyBorder="1" applyAlignment="1">
      <alignment horizontal="right" vertical="top"/>
    </xf>
    <xf numFmtId="0" fontId="15" fillId="0" borderId="86" xfId="0" applyFont="1" applyFill="1" applyBorder="1" applyAlignment="1">
      <alignment horizontal="left" vertical="top" wrapText="1"/>
    </xf>
    <xf numFmtId="0" fontId="15" fillId="0" borderId="87" xfId="0" applyFont="1" applyFill="1" applyBorder="1" applyAlignment="1">
      <alignment horizontal="left" vertical="top" wrapText="1"/>
    </xf>
    <xf numFmtId="0" fontId="15" fillId="0" borderId="88" xfId="0" applyFont="1" applyFill="1" applyBorder="1" applyAlignment="1">
      <alignment horizontal="left" vertical="top" wrapText="1"/>
    </xf>
    <xf numFmtId="0" fontId="39" fillId="0" borderId="0" xfId="20" applyFont="1" applyAlignment="1" applyProtection="1">
      <alignment horizontal="center" wrapText="1"/>
      <protection/>
    </xf>
    <xf numFmtId="49" fontId="41" fillId="13" borderId="64" xfId="20" applyNumberFormat="1" applyFont="1" applyFill="1" applyBorder="1" applyAlignment="1" applyProtection="1">
      <alignment horizontal="center" vertical="center" wrapText="1"/>
      <protection/>
    </xf>
    <xf numFmtId="49" fontId="41" fillId="13" borderId="8" xfId="20" applyNumberFormat="1" applyFont="1" applyFill="1" applyBorder="1" applyAlignment="1" applyProtection="1">
      <alignment horizontal="center" vertical="center" wrapText="1"/>
      <protection/>
    </xf>
    <xf numFmtId="49" fontId="41" fillId="13" borderId="89" xfId="20" applyNumberFormat="1" applyFont="1" applyFill="1" applyBorder="1" applyAlignment="1" applyProtection="1">
      <alignment horizontal="center" vertical="center" wrapText="1"/>
      <protection/>
    </xf>
    <xf numFmtId="0" fontId="21" fillId="0" borderId="0" xfId="21" applyFont="1" applyAlignment="1">
      <alignment horizontal="center"/>
      <protection/>
    </xf>
    <xf numFmtId="0" fontId="15" fillId="0" borderId="90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0" fontId="17" fillId="0" borderId="92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93" xfId="0" applyFont="1" applyFill="1" applyBorder="1" applyAlignment="1">
      <alignment horizontal="left" vertical="center" wrapText="1"/>
    </xf>
    <xf numFmtId="0" fontId="15" fillId="0" borderId="92" xfId="0" applyFont="1" applyFill="1" applyBorder="1" applyAlignment="1">
      <alignment vertical="center"/>
    </xf>
    <xf numFmtId="0" fontId="15" fillId="0" borderId="56" xfId="0" applyFont="1" applyFill="1" applyBorder="1" applyAlignment="1">
      <alignment vertical="center"/>
    </xf>
    <xf numFmtId="0" fontId="15" fillId="0" borderId="93" xfId="0" applyFont="1" applyFill="1" applyBorder="1" applyAlignment="1">
      <alignment vertical="center"/>
    </xf>
    <xf numFmtId="0" fontId="15" fillId="0" borderId="92" xfId="0" applyFont="1" applyFill="1" applyBorder="1" applyAlignment="1">
      <alignment horizontal="right" vertical="center"/>
    </xf>
    <xf numFmtId="0" fontId="15" fillId="0" borderId="56" xfId="0" applyFont="1" applyFill="1" applyBorder="1" applyAlignment="1">
      <alignment horizontal="right" vertical="center"/>
    </xf>
    <xf numFmtId="0" fontId="15" fillId="0" borderId="93" xfId="0" applyFont="1" applyFill="1" applyBorder="1" applyAlignment="1">
      <alignment horizontal="right" vertical="center"/>
    </xf>
    <xf numFmtId="4" fontId="15" fillId="0" borderId="92" xfId="0" applyNumberFormat="1" applyFont="1" applyFill="1" applyBorder="1" applyAlignment="1">
      <alignment horizontal="right" vertical="center"/>
    </xf>
    <xf numFmtId="4" fontId="15" fillId="0" borderId="56" xfId="0" applyNumberFormat="1" applyFont="1" applyFill="1" applyBorder="1" applyAlignment="1">
      <alignment horizontal="right" vertical="center"/>
    </xf>
    <xf numFmtId="4" fontId="15" fillId="0" borderId="93" xfId="0" applyNumberFormat="1" applyFont="1" applyFill="1" applyBorder="1" applyAlignment="1">
      <alignment horizontal="right" vertical="center"/>
    </xf>
    <xf numFmtId="4" fontId="17" fillId="0" borderId="94" xfId="0" applyNumberFormat="1" applyFont="1" applyFill="1" applyBorder="1" applyAlignment="1">
      <alignment horizontal="right" vertical="center"/>
    </xf>
    <xf numFmtId="4" fontId="17" fillId="0" borderId="85" xfId="0" applyNumberFormat="1" applyFont="1" applyFill="1" applyBorder="1" applyAlignment="1">
      <alignment horizontal="right" vertical="center"/>
    </xf>
    <xf numFmtId="4" fontId="17" fillId="0" borderId="95" xfId="0" applyNumberFormat="1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 wrapText="1"/>
    </xf>
    <xf numFmtId="0" fontId="17" fillId="0" borderId="56" xfId="0" applyFont="1" applyFill="1" applyBorder="1" applyAlignment="1">
      <alignment horizontal="left" vertical="center" wrapText="1"/>
    </xf>
    <xf numFmtId="0" fontId="17" fillId="0" borderId="93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right" vertical="center"/>
    </xf>
    <xf numFmtId="4" fontId="15" fillId="0" borderId="25" xfId="0" applyNumberFormat="1" applyFont="1" applyFill="1" applyBorder="1" applyAlignment="1">
      <alignment horizontal="right" vertical="center"/>
    </xf>
    <xf numFmtId="4" fontId="15" fillId="0" borderId="31" xfId="0" applyNumberFormat="1" applyFont="1" applyFill="1" applyBorder="1" applyAlignment="1">
      <alignment horizontal="right" vertical="center"/>
    </xf>
    <xf numFmtId="4" fontId="15" fillId="0" borderId="85" xfId="0" applyNumberFormat="1" applyFont="1" applyFill="1" applyBorder="1" applyAlignment="1">
      <alignment horizontal="right" vertical="center"/>
    </xf>
    <xf numFmtId="4" fontId="15" fillId="0" borderId="95" xfId="0" applyNumberFormat="1" applyFont="1" applyFill="1" applyBorder="1" applyAlignment="1">
      <alignment horizontal="right" vertical="center"/>
    </xf>
    <xf numFmtId="0" fontId="17" fillId="0" borderId="47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right" vertical="center"/>
    </xf>
    <xf numFmtId="4" fontId="15" fillId="0" borderId="47" xfId="0" applyNumberFormat="1" applyFont="1" applyFill="1" applyBorder="1" applyAlignment="1">
      <alignment horizontal="right" vertical="center"/>
    </xf>
    <xf numFmtId="4" fontId="15" fillId="0" borderId="45" xfId="0" applyNumberFormat="1" applyFont="1" applyFill="1" applyBorder="1" applyAlignment="1">
      <alignment horizontal="right" vertical="center"/>
    </xf>
    <xf numFmtId="0" fontId="15" fillId="0" borderId="47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42 2" xfId="20"/>
    <cellStyle name="Normální 6 48 2" xfId="21"/>
    <cellStyle name="Normální 46 2" xfId="22"/>
    <cellStyle name="Normální 41 10" xfId="23"/>
    <cellStyle name="Normální 47 2" xfId="24"/>
    <cellStyle name="Normální 48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 topLeftCell="A1">
      <selection activeCell="E18" sqref="E18"/>
    </sheetView>
  </sheetViews>
  <sheetFormatPr defaultColWidth="8.875" defaultRowHeight="15.75"/>
  <cols>
    <col min="1" max="1" width="13.00390625" style="0" customWidth="1"/>
    <col min="2" max="2" width="9.50390625" style="0" customWidth="1"/>
    <col min="3" max="3" width="48.125" style="0" customWidth="1"/>
    <col min="4" max="4" width="14.375" style="34" customWidth="1"/>
  </cols>
  <sheetData>
    <row r="1" spans="1:5" ht="15.75">
      <c r="A1" s="407" t="s">
        <v>0</v>
      </c>
      <c r="B1" s="407"/>
      <c r="C1" s="407" t="s">
        <v>1</v>
      </c>
      <c r="D1" s="407"/>
      <c r="E1" s="1"/>
    </row>
    <row r="2" spans="1:5" ht="15.75">
      <c r="A2" s="2"/>
      <c r="B2" s="3"/>
      <c r="C2" s="3"/>
      <c r="D2" s="4"/>
      <c r="E2" s="1"/>
    </row>
    <row r="3" spans="1:5" ht="15.75">
      <c r="A3" s="408" t="s">
        <v>2</v>
      </c>
      <c r="B3" s="408"/>
      <c r="C3" s="409" t="s">
        <v>3</v>
      </c>
      <c r="D3" s="409"/>
      <c r="E3" s="1"/>
    </row>
    <row r="4" spans="1:5" ht="15.75">
      <c r="A4" s="3"/>
      <c r="B4" s="3"/>
      <c r="C4" s="409" t="s">
        <v>4</v>
      </c>
      <c r="D4" s="409"/>
      <c r="E4" s="1"/>
    </row>
    <row r="5" spans="1:4" ht="15.75">
      <c r="A5" s="3"/>
      <c r="B5" s="3"/>
      <c r="C5" s="3"/>
      <c r="D5" s="4"/>
    </row>
    <row r="6" spans="1:4" ht="15.75">
      <c r="A6" s="406" t="s">
        <v>5</v>
      </c>
      <c r="B6" s="406"/>
      <c r="C6" s="406" t="s">
        <v>6</v>
      </c>
      <c r="D6" s="406"/>
    </row>
    <row r="7" spans="1:4" ht="15.75">
      <c r="A7" s="405" t="s">
        <v>7</v>
      </c>
      <c r="B7" s="405"/>
      <c r="C7" s="406" t="s">
        <v>8</v>
      </c>
      <c r="D7" s="406"/>
    </row>
    <row r="8" spans="1:4" ht="15.75">
      <c r="A8" s="3"/>
      <c r="B8" s="3"/>
      <c r="C8" s="3"/>
      <c r="D8" s="4"/>
    </row>
    <row r="9" spans="1:4" ht="15.75">
      <c r="A9" s="406" t="s">
        <v>9</v>
      </c>
      <c r="B9" s="406"/>
      <c r="C9" s="5" t="s">
        <v>10</v>
      </c>
      <c r="D9" s="5"/>
    </row>
    <row r="10" spans="1:4" ht="15.75">
      <c r="A10" s="6"/>
      <c r="B10" s="6"/>
      <c r="C10" s="5" t="s">
        <v>11</v>
      </c>
      <c r="D10" s="5"/>
    </row>
    <row r="11" spans="1:4" ht="15.75">
      <c r="A11" s="6"/>
      <c r="B11" s="6"/>
      <c r="C11" s="7"/>
      <c r="D11" s="8"/>
    </row>
    <row r="12" spans="1:4" ht="15.75">
      <c r="A12" s="406"/>
      <c r="B12" s="406"/>
      <c r="C12" s="406"/>
      <c r="D12" s="406"/>
    </row>
    <row r="13" spans="1:4" ht="15.75">
      <c r="A13" s="6"/>
      <c r="B13" s="6"/>
      <c r="C13" s="405"/>
      <c r="D13" s="406"/>
    </row>
    <row r="14" s="9" customFormat="1" ht="14.4">
      <c r="D14" s="10"/>
    </row>
    <row r="15" spans="1:4" s="11" customFormat="1" ht="15.75">
      <c r="A15" s="395" t="s">
        <v>12</v>
      </c>
      <c r="B15" s="396"/>
      <c r="C15" s="396"/>
      <c r="D15" s="397"/>
    </row>
    <row r="16" spans="1:4" s="14" customFormat="1" ht="15.9" thickBot="1">
      <c r="A16" s="12"/>
      <c r="B16" s="12"/>
      <c r="C16" s="12"/>
      <c r="D16" s="13"/>
    </row>
    <row r="17" spans="1:4" s="11" customFormat="1" ht="15.75">
      <c r="A17" s="398"/>
      <c r="B17" s="399"/>
      <c r="C17" s="400"/>
      <c r="D17" s="15" t="s">
        <v>13</v>
      </c>
    </row>
    <row r="18" spans="1:5" s="11" customFormat="1" ht="31.5" customHeight="1">
      <c r="A18" s="401" t="s">
        <v>14</v>
      </c>
      <c r="B18" s="401"/>
      <c r="C18" s="401"/>
      <c r="D18" s="16">
        <f>SUM('D.1.4.2'!F7*'D.1.4.2'!D7)</f>
        <v>0</v>
      </c>
      <c r="E18" s="14"/>
    </row>
    <row r="19" spans="1:4" s="14" customFormat="1" ht="15.75">
      <c r="A19" s="402" t="s">
        <v>15</v>
      </c>
      <c r="B19" s="402"/>
      <c r="C19" s="402"/>
      <c r="D19" s="17">
        <f>'rekapitulace dílčích částí'!D27-'Rekapitulace zakázky'!D18</f>
        <v>0</v>
      </c>
    </row>
    <row r="20" spans="1:4" s="14" customFormat="1" ht="15.75">
      <c r="A20" s="402" t="s">
        <v>16</v>
      </c>
      <c r="B20" s="402"/>
      <c r="C20" s="402"/>
      <c r="D20" s="17">
        <v>0</v>
      </c>
    </row>
    <row r="21" spans="1:4" s="14" customFormat="1" ht="15.9" thickBot="1">
      <c r="A21" s="403" t="s">
        <v>17</v>
      </c>
      <c r="B21" s="404"/>
      <c r="C21" s="404"/>
      <c r="D21" s="18">
        <f>SUM(D18:D20)</f>
        <v>0</v>
      </c>
    </row>
    <row r="22" spans="1:4" s="14" customFormat="1" ht="12.9">
      <c r="A22" s="19"/>
      <c r="B22" s="19"/>
      <c r="D22" s="20"/>
    </row>
    <row r="23" spans="1:4" s="22" customFormat="1" ht="14.4">
      <c r="A23" s="21"/>
      <c r="D23" s="23"/>
    </row>
    <row r="24" spans="1:4" s="22" customFormat="1" ht="14.4">
      <c r="A24" s="21"/>
      <c r="D24" s="23"/>
    </row>
    <row r="25" s="14" customFormat="1" ht="12.3">
      <c r="D25" s="20"/>
    </row>
    <row r="26" spans="1:4" s="25" customFormat="1" ht="15.75">
      <c r="A26" s="24"/>
      <c r="B26" s="24"/>
      <c r="C26" s="24"/>
      <c r="D26" s="24"/>
    </row>
    <row r="27" s="26" customFormat="1" ht="12.3">
      <c r="D27" s="27"/>
    </row>
    <row r="28" spans="1:4" s="26" customFormat="1" ht="15.75">
      <c r="A28" s="28"/>
      <c r="B28" s="28"/>
      <c r="C28" s="28"/>
      <c r="D28" s="29"/>
    </row>
    <row r="29" spans="1:4" s="26" customFormat="1" ht="15.75">
      <c r="A29" s="30"/>
      <c r="B29" s="31"/>
      <c r="C29" s="31"/>
      <c r="D29" s="32"/>
    </row>
    <row r="30" spans="1:4" s="26" customFormat="1" ht="15.75" customHeight="1">
      <c r="A30" s="30"/>
      <c r="B30" s="33"/>
      <c r="C30" s="33"/>
      <c r="D30" s="32"/>
    </row>
    <row r="31" spans="1:4" s="26" customFormat="1" ht="15.75" customHeight="1">
      <c r="A31" s="30"/>
      <c r="B31" s="33"/>
      <c r="C31" s="33"/>
      <c r="D31" s="32"/>
    </row>
    <row r="32" spans="1:4" s="26" customFormat="1" ht="15.75">
      <c r="A32" s="30"/>
      <c r="B32" s="31"/>
      <c r="C32" s="31"/>
      <c r="D32" s="32"/>
    </row>
    <row r="33" spans="1:4" s="26" customFormat="1" ht="15.75" customHeight="1">
      <c r="A33" s="30"/>
      <c r="B33" s="33"/>
      <c r="C33" s="33"/>
      <c r="D33" s="32"/>
    </row>
    <row r="34" spans="1:4" s="26" customFormat="1" ht="16.5" customHeight="1">
      <c r="A34" s="30"/>
      <c r="B34" s="33"/>
      <c r="C34" s="33"/>
      <c r="D34" s="32"/>
    </row>
  </sheetData>
  <mergeCells count="19">
    <mergeCell ref="A6:B6"/>
    <mergeCell ref="C6:D6"/>
    <mergeCell ref="A1:B1"/>
    <mergeCell ref="C1:D1"/>
    <mergeCell ref="A3:B3"/>
    <mergeCell ref="C3:D3"/>
    <mergeCell ref="C4:D4"/>
    <mergeCell ref="A21:C21"/>
    <mergeCell ref="A7:B7"/>
    <mergeCell ref="C7:D7"/>
    <mergeCell ref="A9:B9"/>
    <mergeCell ref="A12:B12"/>
    <mergeCell ref="C12:D12"/>
    <mergeCell ref="C13:D13"/>
    <mergeCell ref="A15:D15"/>
    <mergeCell ref="A17:C17"/>
    <mergeCell ref="A18:C18"/>
    <mergeCell ref="A19:C19"/>
    <mergeCell ref="A20:C20"/>
  </mergeCells>
  <printOptions/>
  <pageMargins left="0" right="0" top="0" bottom="0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 topLeftCell="A13">
      <selection activeCell="D25" sqref="D25"/>
    </sheetView>
  </sheetViews>
  <sheetFormatPr defaultColWidth="8.875" defaultRowHeight="15.75"/>
  <cols>
    <col min="1" max="1" width="13.00390625" style="0" customWidth="1"/>
    <col min="2" max="2" width="9.50390625" style="0" customWidth="1"/>
    <col min="3" max="3" width="48.125" style="0" customWidth="1"/>
    <col min="4" max="4" width="14.375" style="34" customWidth="1"/>
  </cols>
  <sheetData>
    <row r="1" spans="1:4" ht="15.75">
      <c r="A1" s="421" t="s">
        <v>0</v>
      </c>
      <c r="B1" s="421"/>
      <c r="C1" s="421" t="s">
        <v>18</v>
      </c>
      <c r="D1" s="421"/>
    </row>
    <row r="2" spans="1:4" ht="15.75">
      <c r="A2" s="35"/>
      <c r="B2" s="3"/>
      <c r="C2" s="3"/>
      <c r="D2" s="4"/>
    </row>
    <row r="3" spans="1:4" ht="15.75">
      <c r="A3" s="406" t="s">
        <v>2</v>
      </c>
      <c r="B3" s="406"/>
      <c r="C3" s="409" t="s">
        <v>3</v>
      </c>
      <c r="D3" s="409"/>
    </row>
    <row r="4" spans="1:5" ht="15.75">
      <c r="A4" s="3"/>
      <c r="B4" s="3"/>
      <c r="C4" s="409" t="s">
        <v>4</v>
      </c>
      <c r="D4" s="409"/>
      <c r="E4" s="6"/>
    </row>
    <row r="5" spans="1:4" ht="15.75">
      <c r="A5" s="3"/>
      <c r="B5" s="3"/>
      <c r="C5" s="3"/>
      <c r="D5" s="4"/>
    </row>
    <row r="6" spans="1:4" ht="15.75">
      <c r="A6" s="406" t="s">
        <v>5</v>
      </c>
      <c r="B6" s="406"/>
      <c r="C6" s="406" t="s">
        <v>6</v>
      </c>
      <c r="D6" s="406"/>
    </row>
    <row r="7" spans="1:4" ht="15.75">
      <c r="A7" s="405" t="s">
        <v>7</v>
      </c>
      <c r="B7" s="405"/>
      <c r="C7" s="406" t="s">
        <v>8</v>
      </c>
      <c r="D7" s="406"/>
    </row>
    <row r="8" spans="1:4" ht="15.75">
      <c r="A8" s="3"/>
      <c r="B8" s="3"/>
      <c r="C8" s="3"/>
      <c r="D8" s="4"/>
    </row>
    <row r="9" spans="1:4" ht="15.75">
      <c r="A9" s="406" t="s">
        <v>9</v>
      </c>
      <c r="B9" s="406"/>
      <c r="C9" s="406" t="s">
        <v>10</v>
      </c>
      <c r="D9" s="406"/>
    </row>
    <row r="10" spans="1:3" ht="15.75">
      <c r="A10" s="6"/>
      <c r="B10" s="6"/>
      <c r="C10" s="5" t="s">
        <v>11</v>
      </c>
    </row>
    <row r="11" spans="1:4" ht="15.75">
      <c r="A11" s="6"/>
      <c r="B11" s="6"/>
      <c r="C11" s="7"/>
      <c r="D11" s="8"/>
    </row>
    <row r="12" spans="1:4" ht="15.75">
      <c r="A12" s="406"/>
      <c r="B12" s="406"/>
      <c r="C12" s="406"/>
      <c r="D12" s="406"/>
    </row>
    <row r="13" spans="1:4" ht="15.75">
      <c r="A13" s="6"/>
      <c r="B13" s="6"/>
      <c r="C13" s="405"/>
      <c r="D13" s="406"/>
    </row>
    <row r="14" s="9" customFormat="1" ht="14.4">
      <c r="D14" s="10"/>
    </row>
    <row r="15" spans="1:4" s="11" customFormat="1" ht="15.75">
      <c r="A15" s="395" t="s">
        <v>19</v>
      </c>
      <c r="B15" s="396"/>
      <c r="C15" s="396"/>
      <c r="D15" s="397"/>
    </row>
    <row r="16" spans="1:4" s="14" customFormat="1" ht="15.9" thickBot="1">
      <c r="A16" s="12"/>
      <c r="B16" s="12"/>
      <c r="C16" s="12"/>
      <c r="D16" s="13"/>
    </row>
    <row r="17" spans="1:4" s="11" customFormat="1" ht="15.75">
      <c r="A17" s="36" t="s">
        <v>20</v>
      </c>
      <c r="B17" s="412" t="s">
        <v>21</v>
      </c>
      <c r="C17" s="413"/>
      <c r="D17" s="15" t="s">
        <v>13</v>
      </c>
    </row>
    <row r="18" spans="1:4" s="11" customFormat="1" ht="15.75">
      <c r="A18" s="37" t="s">
        <v>22</v>
      </c>
      <c r="B18" s="414" t="s">
        <v>23</v>
      </c>
      <c r="C18" s="415"/>
      <c r="D18" s="38"/>
    </row>
    <row r="19" spans="1:4" s="14" customFormat="1" ht="15.75">
      <c r="A19" s="416"/>
      <c r="B19" s="39" t="s">
        <v>24</v>
      </c>
      <c r="C19" s="40" t="s">
        <v>25</v>
      </c>
      <c r="D19" s="41">
        <f>'D.1.4.1'!G33</f>
        <v>0</v>
      </c>
    </row>
    <row r="20" spans="1:4" s="14" customFormat="1" ht="15.75">
      <c r="A20" s="416"/>
      <c r="B20" s="39" t="s">
        <v>26</v>
      </c>
      <c r="C20" s="40" t="s">
        <v>27</v>
      </c>
      <c r="D20" s="42">
        <f>'D.1.4.2'!H61</f>
        <v>0</v>
      </c>
    </row>
    <row r="21" spans="1:4" s="14" customFormat="1" ht="15.75">
      <c r="A21" s="416"/>
      <c r="B21" s="43" t="s">
        <v>28</v>
      </c>
      <c r="C21" s="44" t="s">
        <v>29</v>
      </c>
      <c r="D21" s="42">
        <f>'D.1.4.3'!G29</f>
        <v>0</v>
      </c>
    </row>
    <row r="22" spans="1:4" s="14" customFormat="1" ht="15.75">
      <c r="A22" s="416"/>
      <c r="B22" s="45" t="s">
        <v>30</v>
      </c>
      <c r="C22" s="46" t="s">
        <v>31</v>
      </c>
      <c r="D22" s="41">
        <f>'D.1.4.4'!G24</f>
        <v>0</v>
      </c>
    </row>
    <row r="23" spans="1:4" s="14" customFormat="1" ht="15.75">
      <c r="A23" s="416"/>
      <c r="B23" s="39" t="s">
        <v>32</v>
      </c>
      <c r="C23" s="40" t="s">
        <v>33</v>
      </c>
      <c r="D23" s="42">
        <f>'D.1.4.5'!G44</f>
        <v>0</v>
      </c>
    </row>
    <row r="24" spans="1:4" s="14" customFormat="1" ht="15.75">
      <c r="A24" s="416"/>
      <c r="B24" s="47" t="s">
        <v>34</v>
      </c>
      <c r="C24" s="48" t="s">
        <v>35</v>
      </c>
      <c r="D24" s="49">
        <f>'D.1.4.6'!F3</f>
        <v>0</v>
      </c>
    </row>
    <row r="25" spans="1:4" s="14" customFormat="1" ht="15.75">
      <c r="A25" s="417"/>
      <c r="B25" s="47" t="s">
        <v>36</v>
      </c>
      <c r="C25" s="48" t="s">
        <v>37</v>
      </c>
      <c r="D25" s="49">
        <f>'D.1.4.7'!F33</f>
        <v>0</v>
      </c>
    </row>
    <row r="26" spans="1:4" s="14" customFormat="1" ht="15.9" thickBot="1">
      <c r="A26" s="418" t="s">
        <v>38</v>
      </c>
      <c r="B26" s="419"/>
      <c r="C26" s="420"/>
      <c r="D26" s="50">
        <v>0</v>
      </c>
    </row>
    <row r="27" spans="1:4" s="14" customFormat="1" ht="15.9" thickBot="1">
      <c r="A27" s="410" t="s">
        <v>39</v>
      </c>
      <c r="B27" s="411"/>
      <c r="C27" s="411"/>
      <c r="D27" s="51">
        <f>SUM(D19:D26)</f>
        <v>0</v>
      </c>
    </row>
    <row r="28" spans="1:4" s="14" customFormat="1" ht="12.9">
      <c r="A28" s="19"/>
      <c r="B28" s="19"/>
      <c r="D28" s="20"/>
    </row>
    <row r="29" spans="1:4" s="22" customFormat="1" ht="14.4">
      <c r="A29" s="21"/>
      <c r="D29" s="23"/>
    </row>
    <row r="30" spans="1:4" s="22" customFormat="1" ht="14.4">
      <c r="A30" s="21"/>
      <c r="D30" s="23"/>
    </row>
    <row r="31" s="14" customFormat="1" ht="12.3">
      <c r="D31" s="20"/>
    </row>
    <row r="32" spans="1:4" s="25" customFormat="1" ht="15.75">
      <c r="A32" s="24"/>
      <c r="B32" s="24"/>
      <c r="C32" s="24"/>
      <c r="D32" s="24"/>
    </row>
    <row r="33" s="26" customFormat="1" ht="12.3">
      <c r="D33" s="27"/>
    </row>
    <row r="34" spans="1:4" s="26" customFormat="1" ht="15.75">
      <c r="A34" s="28"/>
      <c r="B34" s="28"/>
      <c r="C34" s="28"/>
      <c r="D34" s="29"/>
    </row>
    <row r="35" spans="1:4" s="26" customFormat="1" ht="15.75">
      <c r="A35" s="30"/>
      <c r="B35" s="31"/>
      <c r="C35" s="31"/>
      <c r="D35" s="32"/>
    </row>
    <row r="36" spans="1:4" s="26" customFormat="1" ht="15.75" customHeight="1">
      <c r="A36" s="30"/>
      <c r="B36" s="33"/>
      <c r="C36" s="33"/>
      <c r="D36" s="32"/>
    </row>
    <row r="37" spans="1:4" s="26" customFormat="1" ht="15.75" customHeight="1">
      <c r="A37" s="30"/>
      <c r="B37" s="33"/>
      <c r="C37" s="33"/>
      <c r="D37" s="32"/>
    </row>
    <row r="38" spans="1:4" s="26" customFormat="1" ht="15.75">
      <c r="A38" s="30"/>
      <c r="B38" s="31"/>
      <c r="C38" s="31"/>
      <c r="D38" s="32"/>
    </row>
    <row r="39" spans="1:4" s="26" customFormat="1" ht="15.75" customHeight="1">
      <c r="A39" s="30"/>
      <c r="B39" s="33"/>
      <c r="C39" s="33"/>
      <c r="D39" s="32"/>
    </row>
    <row r="40" spans="1:4" s="26" customFormat="1" ht="16.5" customHeight="1">
      <c r="A40" s="30"/>
      <c r="B40" s="33"/>
      <c r="C40" s="33"/>
      <c r="D40" s="32"/>
    </row>
  </sheetData>
  <mergeCells count="20">
    <mergeCell ref="A6:B6"/>
    <mergeCell ref="C6:D6"/>
    <mergeCell ref="A1:B1"/>
    <mergeCell ref="C1:D1"/>
    <mergeCell ref="A3:B3"/>
    <mergeCell ref="C3:D3"/>
    <mergeCell ref="C4:D4"/>
    <mergeCell ref="A7:B7"/>
    <mergeCell ref="C7:D7"/>
    <mergeCell ref="A9:B9"/>
    <mergeCell ref="C9:D9"/>
    <mergeCell ref="A12:B12"/>
    <mergeCell ref="C12:D12"/>
    <mergeCell ref="A27:C27"/>
    <mergeCell ref="C13:D13"/>
    <mergeCell ref="A15:D15"/>
    <mergeCell ref="B17:C17"/>
    <mergeCell ref="B18:C18"/>
    <mergeCell ref="A19:A25"/>
    <mergeCell ref="A26:C26"/>
  </mergeCells>
  <printOptions/>
  <pageMargins left="0" right="0" top="0" bottom="0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 topLeftCell="A7">
      <selection activeCell="B22" sqref="B22"/>
    </sheetView>
  </sheetViews>
  <sheetFormatPr defaultColWidth="8.875" defaultRowHeight="15.75"/>
  <cols>
    <col min="1" max="1" width="5.50390625" style="0" customWidth="1"/>
    <col min="2" max="2" width="74.375" style="0" customWidth="1"/>
    <col min="3" max="4" width="6.50390625" style="0" customWidth="1"/>
    <col min="5" max="5" width="10.00390625" style="0" customWidth="1"/>
    <col min="6" max="6" width="10.50390625" style="0" customWidth="1"/>
    <col min="7" max="7" width="14.00390625" style="0" bestFit="1" customWidth="1"/>
  </cols>
  <sheetData>
    <row r="1" spans="1:7" ht="18" thickBot="1">
      <c r="A1" s="428" t="s">
        <v>40</v>
      </c>
      <c r="B1" s="429"/>
      <c r="C1" s="429"/>
      <c r="D1" s="429"/>
      <c r="E1" s="429"/>
      <c r="F1" s="429"/>
      <c r="G1" s="430"/>
    </row>
    <row r="2" s="9" customFormat="1" ht="14.7" thickBot="1"/>
    <row r="3" spans="1:7" s="52" customFormat="1" ht="18.3">
      <c r="A3" s="431" t="s">
        <v>41</v>
      </c>
      <c r="B3" s="432"/>
      <c r="C3" s="432"/>
      <c r="D3" s="432"/>
      <c r="E3" s="432"/>
      <c r="F3" s="432"/>
      <c r="G3" s="433"/>
    </row>
    <row r="4" spans="1:7" s="52" customFormat="1" ht="18.6" thickBot="1">
      <c r="A4" s="434" t="s">
        <v>42</v>
      </c>
      <c r="B4" s="435"/>
      <c r="C4" s="435"/>
      <c r="D4" s="435"/>
      <c r="E4" s="435"/>
      <c r="F4" s="435"/>
      <c r="G4" s="436"/>
    </row>
    <row r="5" s="54" customFormat="1" ht="20.4">
      <c r="A5" s="53"/>
    </row>
    <row r="6" spans="1:7" ht="15.75">
      <c r="A6" s="437" t="s">
        <v>43</v>
      </c>
      <c r="B6" s="438"/>
      <c r="C6" s="438"/>
      <c r="D6" s="438"/>
      <c r="E6" s="438"/>
      <c r="F6" s="438"/>
      <c r="G6" s="439"/>
    </row>
    <row r="7" spans="1:7" ht="15.9" thickBot="1">
      <c r="A7" s="55"/>
      <c r="B7" s="55"/>
      <c r="C7" s="55"/>
      <c r="D7" s="55"/>
      <c r="E7" s="55"/>
      <c r="F7" s="55"/>
      <c r="G7" s="55"/>
    </row>
    <row r="8" spans="1:7" ht="15.75">
      <c r="A8" s="56" t="s">
        <v>44</v>
      </c>
      <c r="B8" s="57" t="s">
        <v>45</v>
      </c>
      <c r="C8" s="58" t="s">
        <v>46</v>
      </c>
      <c r="D8" s="59" t="s">
        <v>47</v>
      </c>
      <c r="E8" s="59" t="s">
        <v>48</v>
      </c>
      <c r="F8" s="59" t="s">
        <v>49</v>
      </c>
      <c r="G8" s="60" t="s">
        <v>50</v>
      </c>
    </row>
    <row r="9" spans="1:7" s="61" customFormat="1" ht="15.75">
      <c r="A9" s="440" t="s">
        <v>51</v>
      </c>
      <c r="B9" s="441"/>
      <c r="C9" s="441"/>
      <c r="D9" s="441"/>
      <c r="E9" s="441"/>
      <c r="F9" s="441"/>
      <c r="G9" s="442"/>
    </row>
    <row r="10" spans="1:11" s="22" customFormat="1" ht="15.75">
      <c r="A10" s="62">
        <v>1</v>
      </c>
      <c r="B10" s="63" t="s">
        <v>52</v>
      </c>
      <c r="C10" s="64">
        <v>72</v>
      </c>
      <c r="D10" s="65" t="s">
        <v>53</v>
      </c>
      <c r="E10" s="66">
        <v>0</v>
      </c>
      <c r="F10" s="67">
        <v>0</v>
      </c>
      <c r="G10" s="68">
        <f>C10*(E10+F10)</f>
        <v>0</v>
      </c>
      <c r="H10" s="22">
        <v>2</v>
      </c>
      <c r="K10" s="69"/>
    </row>
    <row r="11" spans="1:9" s="22" customFormat="1" ht="14.4">
      <c r="A11" s="62">
        <v>5</v>
      </c>
      <c r="B11" s="63" t="s">
        <v>54</v>
      </c>
      <c r="C11" s="70">
        <v>16</v>
      </c>
      <c r="D11" s="71" t="s">
        <v>53</v>
      </c>
      <c r="E11" s="72">
        <v>0</v>
      </c>
      <c r="F11" s="73">
        <v>0</v>
      </c>
      <c r="G11" s="68">
        <f aca="true" t="shared" si="0" ref="G11">C11*(E11+F11)</f>
        <v>0</v>
      </c>
      <c r="I11" s="74"/>
    </row>
    <row r="12" spans="1:7" s="22" customFormat="1" ht="14.4">
      <c r="A12" s="62">
        <v>7</v>
      </c>
      <c r="B12" s="75" t="s">
        <v>55</v>
      </c>
      <c r="C12" s="76">
        <v>1</v>
      </c>
      <c r="D12" s="71" t="s">
        <v>56</v>
      </c>
      <c r="E12" s="72">
        <v>0</v>
      </c>
      <c r="F12" s="73">
        <v>0</v>
      </c>
      <c r="G12" s="68">
        <f>C12*(E12+F12)</f>
        <v>0</v>
      </c>
    </row>
    <row r="13" spans="1:7" s="22" customFormat="1" ht="14.4">
      <c r="A13" s="62">
        <v>9</v>
      </c>
      <c r="B13" s="63" t="s">
        <v>57</v>
      </c>
      <c r="C13" s="76">
        <v>4</v>
      </c>
      <c r="D13" s="71" t="s">
        <v>58</v>
      </c>
      <c r="E13" s="72">
        <v>0</v>
      </c>
      <c r="F13" s="73">
        <v>0</v>
      </c>
      <c r="G13" s="68">
        <f>C13*(E13+F13)</f>
        <v>0</v>
      </c>
    </row>
    <row r="14" spans="1:7" s="77" customFormat="1" ht="15.75">
      <c r="A14" s="440" t="s">
        <v>59</v>
      </c>
      <c r="B14" s="441"/>
      <c r="C14" s="441"/>
      <c r="D14" s="441"/>
      <c r="E14" s="441"/>
      <c r="F14" s="441"/>
      <c r="G14" s="442"/>
    </row>
    <row r="15" spans="1:7" s="80" customFormat="1" ht="14.4">
      <c r="A15" s="78">
        <v>11</v>
      </c>
      <c r="B15" s="79" t="s">
        <v>60</v>
      </c>
      <c r="C15" s="65">
        <v>4</v>
      </c>
      <c r="D15" s="65" t="s">
        <v>58</v>
      </c>
      <c r="E15" s="66">
        <v>0</v>
      </c>
      <c r="F15" s="67">
        <v>0</v>
      </c>
      <c r="G15" s="68">
        <f aca="true" t="shared" si="1" ref="G15:G22">C15*(E15+F15)</f>
        <v>0</v>
      </c>
    </row>
    <row r="16" spans="1:7" s="80" customFormat="1" ht="14.4">
      <c r="A16" s="78">
        <v>13</v>
      </c>
      <c r="B16" s="81" t="s">
        <v>61</v>
      </c>
      <c r="C16" s="71">
        <v>8</v>
      </c>
      <c r="D16" s="71" t="s">
        <v>58</v>
      </c>
      <c r="E16" s="72">
        <v>0</v>
      </c>
      <c r="F16" s="82">
        <v>0</v>
      </c>
      <c r="G16" s="68">
        <f t="shared" si="1"/>
        <v>0</v>
      </c>
    </row>
    <row r="17" spans="1:7" s="80" customFormat="1" ht="14.4">
      <c r="A17" s="78">
        <v>14</v>
      </c>
      <c r="B17" s="83" t="s">
        <v>62</v>
      </c>
      <c r="C17" s="65">
        <v>4</v>
      </c>
      <c r="D17" s="65" t="s">
        <v>58</v>
      </c>
      <c r="E17" s="66">
        <v>0</v>
      </c>
      <c r="F17" s="67">
        <v>0</v>
      </c>
      <c r="G17" s="68">
        <f t="shared" si="1"/>
        <v>0</v>
      </c>
    </row>
    <row r="18" spans="1:7" s="80" customFormat="1" ht="28.8">
      <c r="A18" s="78">
        <v>15</v>
      </c>
      <c r="B18" s="84" t="s">
        <v>63</v>
      </c>
      <c r="C18" s="71">
        <v>4</v>
      </c>
      <c r="D18" s="71" t="s">
        <v>58</v>
      </c>
      <c r="E18" s="72">
        <v>0</v>
      </c>
      <c r="F18" s="82">
        <v>0</v>
      </c>
      <c r="G18" s="85">
        <f t="shared" si="1"/>
        <v>0</v>
      </c>
    </row>
    <row r="19" spans="1:7" s="80" customFormat="1" ht="14.4">
      <c r="A19" s="78">
        <v>18</v>
      </c>
      <c r="B19" s="79" t="s">
        <v>64</v>
      </c>
      <c r="C19" s="65">
        <v>4</v>
      </c>
      <c r="D19" s="65" t="s">
        <v>58</v>
      </c>
      <c r="E19" s="72">
        <v>0</v>
      </c>
      <c r="F19" s="82">
        <v>0</v>
      </c>
      <c r="G19" s="68">
        <f t="shared" si="1"/>
        <v>0</v>
      </c>
    </row>
    <row r="20" spans="1:9" s="80" customFormat="1" ht="14.4">
      <c r="A20" s="78">
        <v>19</v>
      </c>
      <c r="B20" s="79" t="s">
        <v>65</v>
      </c>
      <c r="C20" s="65">
        <v>8</v>
      </c>
      <c r="D20" s="65" t="s">
        <v>58</v>
      </c>
      <c r="E20" s="66">
        <v>0</v>
      </c>
      <c r="F20" s="67">
        <v>0</v>
      </c>
      <c r="G20" s="68">
        <f t="shared" si="1"/>
        <v>0</v>
      </c>
      <c r="H20" s="22"/>
      <c r="I20" s="22"/>
    </row>
    <row r="21" spans="1:7" s="80" customFormat="1" ht="14.4">
      <c r="A21" s="62">
        <v>20</v>
      </c>
      <c r="B21" s="79" t="s">
        <v>66</v>
      </c>
      <c r="C21" s="65">
        <v>4</v>
      </c>
      <c r="D21" s="65" t="s">
        <v>58</v>
      </c>
      <c r="E21" s="66">
        <v>0</v>
      </c>
      <c r="F21" s="67">
        <v>0</v>
      </c>
      <c r="G21" s="68">
        <f t="shared" si="1"/>
        <v>0</v>
      </c>
    </row>
    <row r="22" spans="1:7" s="80" customFormat="1" ht="14.4">
      <c r="A22" s="62">
        <v>21</v>
      </c>
      <c r="B22" s="79" t="s">
        <v>67</v>
      </c>
      <c r="C22" s="65">
        <v>1</v>
      </c>
      <c r="D22" s="65" t="s">
        <v>56</v>
      </c>
      <c r="E22" s="66">
        <v>0</v>
      </c>
      <c r="F22" s="67">
        <v>0</v>
      </c>
      <c r="G22" s="68">
        <f t="shared" si="1"/>
        <v>0</v>
      </c>
    </row>
    <row r="23" spans="1:7" s="80" customFormat="1" ht="14.4">
      <c r="A23" s="62">
        <v>22</v>
      </c>
      <c r="B23" s="86" t="s">
        <v>68</v>
      </c>
      <c r="C23" s="65">
        <v>4</v>
      </c>
      <c r="D23" s="65" t="s">
        <v>58</v>
      </c>
      <c r="E23" s="66">
        <v>0</v>
      </c>
      <c r="F23" s="67">
        <v>0</v>
      </c>
      <c r="G23" s="68">
        <f>C23*(E23+F23)</f>
        <v>0</v>
      </c>
    </row>
    <row r="24" spans="1:17" s="22" customFormat="1" ht="15.75">
      <c r="A24" s="422" t="s">
        <v>69</v>
      </c>
      <c r="B24" s="423"/>
      <c r="C24" s="423"/>
      <c r="D24" s="423"/>
      <c r="E24" s="423"/>
      <c r="F24" s="423"/>
      <c r="G24" s="424"/>
      <c r="K24" s="87"/>
      <c r="L24" s="87"/>
      <c r="M24" s="87"/>
      <c r="N24" s="87"/>
      <c r="O24" s="87"/>
      <c r="P24" s="87"/>
      <c r="Q24" s="87"/>
    </row>
    <row r="25" spans="1:17" s="22" customFormat="1" ht="14.4">
      <c r="A25" s="62">
        <v>23</v>
      </c>
      <c r="B25" s="63" t="s">
        <v>70</v>
      </c>
      <c r="C25" s="65">
        <v>2</v>
      </c>
      <c r="D25" s="65" t="s">
        <v>58</v>
      </c>
      <c r="E25" s="66">
        <v>0</v>
      </c>
      <c r="F25" s="67">
        <v>0</v>
      </c>
      <c r="G25" s="68">
        <f aca="true" t="shared" si="2" ref="G25:G32">C25*(E25+F25)</f>
        <v>0</v>
      </c>
      <c r="K25" s="87"/>
      <c r="L25" s="87"/>
      <c r="M25" s="87"/>
      <c r="N25" s="87"/>
      <c r="O25" s="87"/>
      <c r="P25" s="87"/>
      <c r="Q25" s="87"/>
    </row>
    <row r="26" spans="1:17" s="22" customFormat="1" ht="14.4">
      <c r="A26" s="62">
        <v>28</v>
      </c>
      <c r="B26" s="63" t="s">
        <v>71</v>
      </c>
      <c r="C26" s="65">
        <v>1</v>
      </c>
      <c r="D26" s="65" t="s">
        <v>56</v>
      </c>
      <c r="E26" s="66">
        <v>0</v>
      </c>
      <c r="F26" s="67">
        <v>0</v>
      </c>
      <c r="G26" s="68">
        <f t="shared" si="2"/>
        <v>0</v>
      </c>
      <c r="K26" s="87"/>
      <c r="L26" s="87"/>
      <c r="M26" s="87"/>
      <c r="N26" s="87"/>
      <c r="O26" s="87"/>
      <c r="P26" s="87"/>
      <c r="Q26" s="87"/>
    </row>
    <row r="27" spans="1:17" s="22" customFormat="1" ht="14.4">
      <c r="A27" s="62">
        <v>29</v>
      </c>
      <c r="B27" s="63" t="s">
        <v>72</v>
      </c>
      <c r="C27" s="64">
        <v>90</v>
      </c>
      <c r="D27" s="65" t="s">
        <v>53</v>
      </c>
      <c r="E27" s="66">
        <v>0</v>
      </c>
      <c r="F27" s="67">
        <v>0</v>
      </c>
      <c r="G27" s="68">
        <f>C27*E27+F27</f>
        <v>0</v>
      </c>
      <c r="K27" s="87"/>
      <c r="L27" s="87"/>
      <c r="M27" s="87"/>
      <c r="N27" s="87"/>
      <c r="O27" s="87"/>
      <c r="P27" s="87"/>
      <c r="Q27" s="87"/>
    </row>
    <row r="28" spans="1:7" s="22" customFormat="1" ht="14.4">
      <c r="A28" s="62">
        <v>30</v>
      </c>
      <c r="B28" s="79" t="s">
        <v>73</v>
      </c>
      <c r="C28" s="65">
        <v>1</v>
      </c>
      <c r="D28" s="65" t="s">
        <v>74</v>
      </c>
      <c r="E28" s="66">
        <v>0</v>
      </c>
      <c r="F28" s="88">
        <v>0</v>
      </c>
      <c r="G28" s="68">
        <f t="shared" si="2"/>
        <v>0</v>
      </c>
    </row>
    <row r="29" spans="1:7" s="22" customFormat="1" ht="14.4">
      <c r="A29" s="62">
        <v>31</v>
      </c>
      <c r="B29" s="79" t="s">
        <v>75</v>
      </c>
      <c r="C29" s="65">
        <v>1</v>
      </c>
      <c r="D29" s="65" t="s">
        <v>74</v>
      </c>
      <c r="E29" s="66">
        <v>0</v>
      </c>
      <c r="F29" s="88">
        <v>0</v>
      </c>
      <c r="G29" s="68">
        <f t="shared" si="2"/>
        <v>0</v>
      </c>
    </row>
    <row r="30" spans="1:7" s="22" customFormat="1" ht="14.4">
      <c r="A30" s="62">
        <v>32</v>
      </c>
      <c r="B30" s="63" t="s">
        <v>76</v>
      </c>
      <c r="C30" s="65">
        <v>1</v>
      </c>
      <c r="D30" s="65" t="s">
        <v>74</v>
      </c>
      <c r="E30" s="66">
        <v>0</v>
      </c>
      <c r="F30" s="88">
        <v>0</v>
      </c>
      <c r="G30" s="68">
        <f t="shared" si="2"/>
        <v>0</v>
      </c>
    </row>
    <row r="31" spans="1:7" s="22" customFormat="1" ht="14.4">
      <c r="A31" s="62">
        <v>33</v>
      </c>
      <c r="B31" s="83" t="s">
        <v>77</v>
      </c>
      <c r="C31" s="89">
        <v>1</v>
      </c>
      <c r="D31" s="89" t="s">
        <v>74</v>
      </c>
      <c r="E31" s="66">
        <v>0</v>
      </c>
      <c r="F31" s="88">
        <v>0</v>
      </c>
      <c r="G31" s="68">
        <f t="shared" si="2"/>
        <v>0</v>
      </c>
    </row>
    <row r="32" spans="1:7" s="22" customFormat="1" ht="14.7" thickBot="1">
      <c r="A32" s="62">
        <v>34</v>
      </c>
      <c r="B32" s="83" t="s">
        <v>78</v>
      </c>
      <c r="C32" s="89">
        <v>1</v>
      </c>
      <c r="D32" s="89" t="s">
        <v>74</v>
      </c>
      <c r="E32" s="90">
        <v>0</v>
      </c>
      <c r="F32" s="91">
        <v>0</v>
      </c>
      <c r="G32" s="92">
        <f t="shared" si="2"/>
        <v>0</v>
      </c>
    </row>
    <row r="33" spans="1:7" ht="15.9" thickBot="1">
      <c r="A33" s="425" t="s">
        <v>79</v>
      </c>
      <c r="B33" s="426"/>
      <c r="C33" s="426"/>
      <c r="D33" s="426"/>
      <c r="E33" s="426"/>
      <c r="F33" s="427"/>
      <c r="G33" s="93">
        <f>SUM(G10:G32)</f>
        <v>0</v>
      </c>
    </row>
    <row r="34" spans="1:7" ht="15.75">
      <c r="A34" s="94"/>
      <c r="G34" s="95"/>
    </row>
    <row r="35" ht="15.75">
      <c r="B35" s="9" t="s">
        <v>80</v>
      </c>
    </row>
    <row r="36" spans="6:7" ht="13.5" customHeight="1">
      <c r="F36" s="95"/>
      <c r="G36" s="95"/>
    </row>
    <row r="39" spans="6:7" ht="15.75">
      <c r="F39" s="95"/>
      <c r="G39" s="95"/>
    </row>
    <row r="40" spans="6:7" ht="15.75">
      <c r="F40" s="95"/>
      <c r="G40" s="95"/>
    </row>
    <row r="41" ht="15.75">
      <c r="G41" s="95"/>
    </row>
  </sheetData>
  <mergeCells count="8">
    <mergeCell ref="A24:G24"/>
    <mergeCell ref="A33:F33"/>
    <mergeCell ref="A1:G1"/>
    <mergeCell ref="A3:G3"/>
    <mergeCell ref="A4:G4"/>
    <mergeCell ref="A6:G6"/>
    <mergeCell ref="A9:G9"/>
    <mergeCell ref="A14:G14"/>
  </mergeCells>
  <printOptions/>
  <pageMargins left="0" right="0" top="0" bottom="0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 topLeftCell="A52">
      <selection activeCell="F7" sqref="F7"/>
    </sheetView>
  </sheetViews>
  <sheetFormatPr defaultColWidth="9.125" defaultRowHeight="15.75"/>
  <cols>
    <col min="1" max="1" width="6.625" style="96" customWidth="1"/>
    <col min="2" max="2" width="9.00390625" style="96" customWidth="1"/>
    <col min="3" max="3" width="87.50390625" style="96" customWidth="1"/>
    <col min="4" max="4" width="9.125" style="96" customWidth="1"/>
    <col min="5" max="5" width="6.50390625" style="96" customWidth="1"/>
    <col min="6" max="6" width="11.00390625" style="96" customWidth="1"/>
    <col min="7" max="7" width="9.875" style="96" bestFit="1" customWidth="1"/>
    <col min="8" max="8" width="13.625" style="96" bestFit="1" customWidth="1"/>
    <col min="9" max="16384" width="9.125" style="96" customWidth="1"/>
  </cols>
  <sheetData>
    <row r="1" spans="1:8" ht="18" thickBot="1">
      <c r="A1" s="443" t="s">
        <v>81</v>
      </c>
      <c r="B1" s="444"/>
      <c r="C1" s="444"/>
      <c r="D1" s="444"/>
      <c r="E1" s="444"/>
      <c r="F1" s="444"/>
      <c r="G1" s="444"/>
      <c r="H1" s="445"/>
    </row>
    <row r="2" s="97" customFormat="1" ht="14.7" thickBot="1"/>
    <row r="3" spans="1:8" s="97" customFormat="1" ht="20.4">
      <c r="A3" s="98" t="s">
        <v>82</v>
      </c>
      <c r="B3" s="99"/>
      <c r="C3" s="100"/>
      <c r="D3" s="100"/>
      <c r="E3" s="100"/>
      <c r="F3" s="100"/>
      <c r="G3" s="100"/>
      <c r="H3" s="101"/>
    </row>
    <row r="4" spans="1:8" ht="14.7" thickBot="1">
      <c r="A4" s="446" t="s">
        <v>43</v>
      </c>
      <c r="B4" s="447"/>
      <c r="C4" s="447"/>
      <c r="D4" s="447"/>
      <c r="E4" s="447"/>
      <c r="F4" s="447"/>
      <c r="G4" s="447"/>
      <c r="H4" s="448"/>
    </row>
    <row r="5" spans="1:8" ht="14.7" thickBot="1">
      <c r="A5" s="102"/>
      <c r="B5" s="102"/>
      <c r="C5" s="102"/>
      <c r="D5" s="102"/>
      <c r="E5" s="102"/>
      <c r="F5" s="102"/>
      <c r="G5" s="102"/>
      <c r="H5" s="102"/>
    </row>
    <row r="6" spans="1:8" ht="15.75">
      <c r="A6" s="103" t="s">
        <v>83</v>
      </c>
      <c r="B6" s="104" t="s">
        <v>84</v>
      </c>
      <c r="C6" s="105" t="s">
        <v>45</v>
      </c>
      <c r="D6" s="106" t="s">
        <v>85</v>
      </c>
      <c r="E6" s="107" t="s">
        <v>47</v>
      </c>
      <c r="F6" s="107" t="s">
        <v>48</v>
      </c>
      <c r="G6" s="108" t="s">
        <v>49</v>
      </c>
      <c r="H6" s="109" t="s">
        <v>50</v>
      </c>
    </row>
    <row r="7" spans="1:8" s="118" customFormat="1" ht="53.4">
      <c r="A7" s="110">
        <v>1</v>
      </c>
      <c r="B7" s="111" t="s">
        <v>86</v>
      </c>
      <c r="C7" s="112" t="s">
        <v>87</v>
      </c>
      <c r="D7" s="113">
        <v>4</v>
      </c>
      <c r="E7" s="114" t="s">
        <v>74</v>
      </c>
      <c r="F7" s="115">
        <v>0</v>
      </c>
      <c r="G7" s="116">
        <v>0</v>
      </c>
      <c r="H7" s="117">
        <f>(G7+F7)*D7</f>
        <v>0</v>
      </c>
    </row>
    <row r="8" spans="1:8" s="118" customFormat="1" ht="47.25" customHeight="1">
      <c r="A8" s="119">
        <v>2</v>
      </c>
      <c r="B8" s="120" t="s">
        <v>88</v>
      </c>
      <c r="C8" s="121" t="s">
        <v>89</v>
      </c>
      <c r="D8" s="122">
        <v>4</v>
      </c>
      <c r="E8" s="122" t="s">
        <v>74</v>
      </c>
      <c r="F8" s="123" t="s">
        <v>90</v>
      </c>
      <c r="G8" s="124"/>
      <c r="H8" s="117" t="s">
        <v>90</v>
      </c>
    </row>
    <row r="9" spans="1:8" ht="15" customHeight="1">
      <c r="A9" s="110">
        <v>3</v>
      </c>
      <c r="B9" s="111" t="s">
        <v>91</v>
      </c>
      <c r="C9" s="112" t="s">
        <v>92</v>
      </c>
      <c r="D9" s="125">
        <v>4</v>
      </c>
      <c r="E9" s="126" t="s">
        <v>74</v>
      </c>
      <c r="F9" s="127">
        <v>0</v>
      </c>
      <c r="G9" s="116">
        <v>0</v>
      </c>
      <c r="H9" s="117">
        <f>(G9+F9)*D9</f>
        <v>0</v>
      </c>
    </row>
    <row r="10" spans="1:8" ht="66" customHeight="1">
      <c r="A10" s="119">
        <v>4</v>
      </c>
      <c r="B10" s="128" t="s">
        <v>93</v>
      </c>
      <c r="C10" s="129" t="s">
        <v>94</v>
      </c>
      <c r="D10" s="130">
        <v>4</v>
      </c>
      <c r="E10" s="130" t="s">
        <v>74</v>
      </c>
      <c r="F10" s="131">
        <v>0</v>
      </c>
      <c r="G10" s="132">
        <v>0</v>
      </c>
      <c r="H10" s="133">
        <f>(G10+F10)*D10</f>
        <v>0</v>
      </c>
    </row>
    <row r="11" spans="1:8" ht="15" customHeight="1">
      <c r="A11" s="134">
        <v>5</v>
      </c>
      <c r="B11" s="135"/>
      <c r="C11" s="136" t="s">
        <v>95</v>
      </c>
      <c r="D11" s="137">
        <v>4</v>
      </c>
      <c r="E11" s="137" t="s">
        <v>58</v>
      </c>
      <c r="F11" s="131">
        <v>0</v>
      </c>
      <c r="G11" s="138">
        <v>0</v>
      </c>
      <c r="H11" s="133">
        <f>(G11+F11)*D11</f>
        <v>0</v>
      </c>
    </row>
    <row r="12" spans="1:8" ht="15" customHeight="1">
      <c r="A12" s="134">
        <v>6</v>
      </c>
      <c r="B12" s="135"/>
      <c r="C12" s="136" t="s">
        <v>96</v>
      </c>
      <c r="D12" s="137">
        <v>4</v>
      </c>
      <c r="E12" s="137" t="s">
        <v>58</v>
      </c>
      <c r="F12" s="131">
        <v>0</v>
      </c>
      <c r="G12" s="139">
        <v>0</v>
      </c>
      <c r="H12" s="133">
        <f aca="true" t="shared" si="0" ref="H12:H13">(G12+F12)*D12</f>
        <v>0</v>
      </c>
    </row>
    <row r="13" spans="1:8" ht="15" customHeight="1">
      <c r="A13" s="140">
        <v>7</v>
      </c>
      <c r="B13" s="141"/>
      <c r="C13" s="142" t="s">
        <v>97</v>
      </c>
      <c r="D13" s="143">
        <v>4</v>
      </c>
      <c r="E13" s="143" t="s">
        <v>74</v>
      </c>
      <c r="F13" s="144">
        <v>0</v>
      </c>
      <c r="G13" s="145">
        <v>0</v>
      </c>
      <c r="H13" s="133">
        <f t="shared" si="0"/>
        <v>0</v>
      </c>
    </row>
    <row r="14" spans="1:8" ht="15.75">
      <c r="A14" s="146"/>
      <c r="B14" s="147"/>
      <c r="C14" s="148" t="s">
        <v>98</v>
      </c>
      <c r="D14" s="149"/>
      <c r="E14" s="149"/>
      <c r="F14" s="150"/>
      <c r="G14" s="151"/>
      <c r="H14" s="152"/>
    </row>
    <row r="15" spans="1:8" ht="15.75">
      <c r="A15" s="153"/>
      <c r="B15" s="154"/>
      <c r="C15" s="155" t="s">
        <v>99</v>
      </c>
      <c r="D15" s="143">
        <v>12</v>
      </c>
      <c r="E15" s="143" t="s">
        <v>58</v>
      </c>
      <c r="F15" s="144">
        <v>0</v>
      </c>
      <c r="G15" s="145">
        <v>0</v>
      </c>
      <c r="H15" s="156">
        <f>(G15+F15)*D15</f>
        <v>0</v>
      </c>
    </row>
    <row r="16" spans="1:8" ht="15.75">
      <c r="A16" s="153">
        <v>42377</v>
      </c>
      <c r="B16" s="154"/>
      <c r="C16" s="155" t="s">
        <v>100</v>
      </c>
      <c r="D16" s="143">
        <v>72</v>
      </c>
      <c r="E16" s="143" t="s">
        <v>53</v>
      </c>
      <c r="F16" s="144">
        <v>0</v>
      </c>
      <c r="G16" s="145">
        <v>0</v>
      </c>
      <c r="H16" s="156">
        <f>(G16+F16)*D16</f>
        <v>0</v>
      </c>
    </row>
    <row r="17" spans="1:8" ht="15.75">
      <c r="A17" s="157"/>
      <c r="B17" s="158"/>
      <c r="C17" s="159" t="s">
        <v>101</v>
      </c>
      <c r="D17" s="160"/>
      <c r="E17" s="160"/>
      <c r="F17" s="115"/>
      <c r="G17" s="115"/>
      <c r="H17" s="161"/>
    </row>
    <row r="18" spans="1:8" ht="15.75">
      <c r="A18" s="153">
        <v>42378</v>
      </c>
      <c r="B18" s="154"/>
      <c r="C18" s="155" t="s">
        <v>102</v>
      </c>
      <c r="D18" s="143">
        <v>8</v>
      </c>
      <c r="E18" s="143" t="s">
        <v>53</v>
      </c>
      <c r="F18" s="144">
        <v>0</v>
      </c>
      <c r="G18" s="145">
        <v>0</v>
      </c>
      <c r="H18" s="156">
        <f aca="true" t="shared" si="1" ref="H18:H20">(G18+F18)*D18</f>
        <v>0</v>
      </c>
    </row>
    <row r="19" spans="1:8" ht="15.75">
      <c r="A19" s="162"/>
      <c r="B19" s="163"/>
      <c r="C19" s="164" t="s">
        <v>103</v>
      </c>
      <c r="D19" s="143">
        <v>96</v>
      </c>
      <c r="E19" s="143" t="s">
        <v>53</v>
      </c>
      <c r="F19" s="144">
        <v>0</v>
      </c>
      <c r="G19" s="145">
        <v>0</v>
      </c>
      <c r="H19" s="156">
        <v>0</v>
      </c>
    </row>
    <row r="20" spans="1:8" ht="15.75">
      <c r="A20" s="162">
        <v>42469</v>
      </c>
      <c r="B20" s="163"/>
      <c r="C20" s="164" t="s">
        <v>104</v>
      </c>
      <c r="D20" s="143">
        <v>8</v>
      </c>
      <c r="E20" s="143" t="s">
        <v>53</v>
      </c>
      <c r="F20" s="144">
        <v>0</v>
      </c>
      <c r="G20" s="145">
        <v>0</v>
      </c>
      <c r="H20" s="156">
        <f t="shared" si="1"/>
        <v>0</v>
      </c>
    </row>
    <row r="21" spans="1:8" ht="15.75">
      <c r="A21" s="165">
        <v>10</v>
      </c>
      <c r="B21" s="166"/>
      <c r="C21" s="167" t="s">
        <v>71</v>
      </c>
      <c r="D21" s="168">
        <v>1</v>
      </c>
      <c r="E21" s="168" t="s">
        <v>56</v>
      </c>
      <c r="F21" s="131">
        <v>0</v>
      </c>
      <c r="G21" s="132">
        <v>0</v>
      </c>
      <c r="H21" s="133">
        <f aca="true" t="shared" si="2" ref="H21">G21+F21</f>
        <v>0</v>
      </c>
    </row>
    <row r="22" spans="1:8" ht="15.75">
      <c r="A22" s="146"/>
      <c r="B22" s="147"/>
      <c r="C22" s="148" t="s">
        <v>105</v>
      </c>
      <c r="D22" s="149"/>
      <c r="E22" s="149"/>
      <c r="F22" s="150"/>
      <c r="G22" s="150"/>
      <c r="H22" s="152"/>
    </row>
    <row r="23" spans="1:8" ht="15.75">
      <c r="A23" s="153">
        <v>42411</v>
      </c>
      <c r="B23" s="154"/>
      <c r="C23" s="169" t="s">
        <v>106</v>
      </c>
      <c r="D23" s="143">
        <v>48</v>
      </c>
      <c r="E23" s="143" t="s">
        <v>53</v>
      </c>
      <c r="F23" s="144">
        <v>0</v>
      </c>
      <c r="G23" s="145">
        <v>0</v>
      </c>
      <c r="H23" s="156">
        <f aca="true" t="shared" si="3" ref="H23:H29">(G23+F23)*D23</f>
        <v>0</v>
      </c>
    </row>
    <row r="24" spans="1:8" ht="15.75">
      <c r="A24" s="153">
        <v>42440</v>
      </c>
      <c r="B24" s="154"/>
      <c r="C24" s="169" t="s">
        <v>107</v>
      </c>
      <c r="D24" s="143">
        <v>8</v>
      </c>
      <c r="E24" s="143" t="s">
        <v>53</v>
      </c>
      <c r="F24" s="144">
        <v>0</v>
      </c>
      <c r="G24" s="145">
        <v>0</v>
      </c>
      <c r="H24" s="156">
        <f t="shared" si="3"/>
        <v>0</v>
      </c>
    </row>
    <row r="25" spans="1:8" ht="15.75">
      <c r="A25" s="146"/>
      <c r="B25" s="147"/>
      <c r="C25" s="170" t="s">
        <v>108</v>
      </c>
      <c r="D25" s="149"/>
      <c r="E25" s="149"/>
      <c r="F25" s="150"/>
      <c r="G25" s="150"/>
      <c r="H25" s="152"/>
    </row>
    <row r="26" spans="1:9" ht="15.75">
      <c r="A26" s="153">
        <v>42381</v>
      </c>
      <c r="B26" s="154"/>
      <c r="C26" s="169" t="s">
        <v>109</v>
      </c>
      <c r="D26" s="143">
        <v>8</v>
      </c>
      <c r="E26" s="143" t="s">
        <v>53</v>
      </c>
      <c r="F26" s="144">
        <v>0</v>
      </c>
      <c r="G26" s="171">
        <v>0</v>
      </c>
      <c r="H26" s="156">
        <f t="shared" si="3"/>
        <v>0</v>
      </c>
      <c r="I26" s="172"/>
    </row>
    <row r="27" spans="1:9" ht="15.75">
      <c r="A27" s="153">
        <v>42412</v>
      </c>
      <c r="B27" s="154"/>
      <c r="C27" s="169" t="s">
        <v>110</v>
      </c>
      <c r="D27" s="143">
        <v>48</v>
      </c>
      <c r="E27" s="143" t="s">
        <v>53</v>
      </c>
      <c r="F27" s="144">
        <v>0</v>
      </c>
      <c r="G27" s="171">
        <v>0</v>
      </c>
      <c r="H27" s="156">
        <f t="shared" si="3"/>
        <v>0</v>
      </c>
      <c r="I27" s="172"/>
    </row>
    <row r="28" spans="1:9" ht="15.75">
      <c r="A28" s="153">
        <v>42441</v>
      </c>
      <c r="B28" s="154"/>
      <c r="C28" s="169" t="s">
        <v>111</v>
      </c>
      <c r="D28" s="143">
        <v>104</v>
      </c>
      <c r="E28" s="143" t="s">
        <v>53</v>
      </c>
      <c r="F28" s="144">
        <v>0</v>
      </c>
      <c r="G28" s="171">
        <v>0</v>
      </c>
      <c r="H28" s="156">
        <f t="shared" si="3"/>
        <v>0</v>
      </c>
      <c r="I28" s="172"/>
    </row>
    <row r="29" spans="1:9" ht="15.75">
      <c r="A29" s="173">
        <v>42472</v>
      </c>
      <c r="B29" s="174"/>
      <c r="C29" s="175" t="s">
        <v>112</v>
      </c>
      <c r="D29" s="176">
        <v>1</v>
      </c>
      <c r="E29" s="176" t="s">
        <v>74</v>
      </c>
      <c r="F29" s="177">
        <v>0</v>
      </c>
      <c r="G29" s="178">
        <v>0</v>
      </c>
      <c r="H29" s="156">
        <f t="shared" si="3"/>
        <v>0</v>
      </c>
      <c r="I29" s="172"/>
    </row>
    <row r="30" spans="1:9" ht="15.75">
      <c r="A30" s="146"/>
      <c r="B30" s="147"/>
      <c r="C30" s="170" t="s">
        <v>59</v>
      </c>
      <c r="D30" s="149"/>
      <c r="E30" s="149"/>
      <c r="F30" s="150"/>
      <c r="G30" s="150"/>
      <c r="H30" s="152"/>
      <c r="I30" s="172"/>
    </row>
    <row r="31" spans="1:8" ht="15.75">
      <c r="A31" s="165">
        <v>15</v>
      </c>
      <c r="B31" s="166"/>
      <c r="C31" s="179" t="s">
        <v>113</v>
      </c>
      <c r="D31" s="168">
        <v>4</v>
      </c>
      <c r="E31" s="168" t="s">
        <v>58</v>
      </c>
      <c r="F31" s="131">
        <v>0</v>
      </c>
      <c r="G31" s="132">
        <v>0</v>
      </c>
      <c r="H31" s="133">
        <f aca="true" t="shared" si="4" ref="H31:H60">(G31+F31)*D31</f>
        <v>0</v>
      </c>
    </row>
    <row r="32" spans="1:8" ht="15.75">
      <c r="A32" s="165">
        <v>16</v>
      </c>
      <c r="B32" s="166"/>
      <c r="C32" s="179" t="s">
        <v>114</v>
      </c>
      <c r="D32" s="168">
        <v>8</v>
      </c>
      <c r="E32" s="168" t="s">
        <v>58</v>
      </c>
      <c r="F32" s="131">
        <v>0</v>
      </c>
      <c r="G32" s="132">
        <v>0</v>
      </c>
      <c r="H32" s="133">
        <f t="shared" si="4"/>
        <v>0</v>
      </c>
    </row>
    <row r="33" spans="1:8" ht="15.75">
      <c r="A33" s="165">
        <v>17</v>
      </c>
      <c r="B33" s="166"/>
      <c r="C33" s="179" t="s">
        <v>115</v>
      </c>
      <c r="D33" s="168">
        <v>8</v>
      </c>
      <c r="E33" s="168" t="s">
        <v>58</v>
      </c>
      <c r="F33" s="131">
        <v>0</v>
      </c>
      <c r="G33" s="132">
        <v>0</v>
      </c>
      <c r="H33" s="133">
        <f t="shared" si="4"/>
        <v>0</v>
      </c>
    </row>
    <row r="34" spans="1:8" ht="15.75">
      <c r="A34" s="165">
        <v>18</v>
      </c>
      <c r="B34" s="166"/>
      <c r="C34" s="179" t="s">
        <v>116</v>
      </c>
      <c r="D34" s="168">
        <v>4</v>
      </c>
      <c r="E34" s="168" t="s">
        <v>58</v>
      </c>
      <c r="F34" s="131">
        <v>0</v>
      </c>
      <c r="G34" s="132">
        <v>0</v>
      </c>
      <c r="H34" s="133">
        <f t="shared" si="4"/>
        <v>0</v>
      </c>
    </row>
    <row r="35" spans="1:8" ht="15.75">
      <c r="A35" s="165">
        <v>19</v>
      </c>
      <c r="B35" s="166"/>
      <c r="C35" s="179" t="s">
        <v>117</v>
      </c>
      <c r="D35" s="168">
        <v>8</v>
      </c>
      <c r="E35" s="168" t="s">
        <v>58</v>
      </c>
      <c r="F35" s="131">
        <v>0</v>
      </c>
      <c r="G35" s="132">
        <v>0</v>
      </c>
      <c r="H35" s="133">
        <f t="shared" si="4"/>
        <v>0</v>
      </c>
    </row>
    <row r="36" spans="1:8" ht="15.75">
      <c r="A36" s="165">
        <v>20</v>
      </c>
      <c r="B36" s="166"/>
      <c r="C36" s="179" t="s">
        <v>118</v>
      </c>
      <c r="D36" s="168">
        <v>8</v>
      </c>
      <c r="E36" s="168" t="s">
        <v>58</v>
      </c>
      <c r="F36" s="131">
        <v>0</v>
      </c>
      <c r="G36" s="132">
        <v>0</v>
      </c>
      <c r="H36" s="133">
        <f t="shared" si="4"/>
        <v>0</v>
      </c>
    </row>
    <row r="37" spans="1:8" ht="15.75">
      <c r="A37" s="165">
        <v>21</v>
      </c>
      <c r="B37" s="166"/>
      <c r="C37" s="179" t="s">
        <v>119</v>
      </c>
      <c r="D37" s="168">
        <v>12</v>
      </c>
      <c r="E37" s="168" t="s">
        <v>58</v>
      </c>
      <c r="F37" s="131">
        <v>0</v>
      </c>
      <c r="G37" s="132">
        <v>0</v>
      </c>
      <c r="H37" s="133">
        <f t="shared" si="4"/>
        <v>0</v>
      </c>
    </row>
    <row r="38" spans="1:8" ht="15.75">
      <c r="A38" s="165">
        <v>22</v>
      </c>
      <c r="B38" s="166"/>
      <c r="C38" s="179" t="s">
        <v>120</v>
      </c>
      <c r="D38" s="168">
        <v>4</v>
      </c>
      <c r="E38" s="168" t="s">
        <v>58</v>
      </c>
      <c r="F38" s="131">
        <v>0</v>
      </c>
      <c r="G38" s="132">
        <v>0</v>
      </c>
      <c r="H38" s="133">
        <f t="shared" si="4"/>
        <v>0</v>
      </c>
    </row>
    <row r="39" spans="1:8" ht="15.75">
      <c r="A39" s="165">
        <v>23</v>
      </c>
      <c r="B39" s="166"/>
      <c r="C39" s="179" t="s">
        <v>121</v>
      </c>
      <c r="D39" s="168">
        <v>4</v>
      </c>
      <c r="E39" s="168" t="s">
        <v>74</v>
      </c>
      <c r="F39" s="131">
        <v>0</v>
      </c>
      <c r="G39" s="132">
        <v>0</v>
      </c>
      <c r="H39" s="133">
        <f t="shared" si="4"/>
        <v>0</v>
      </c>
    </row>
    <row r="40" spans="1:8" ht="15.75">
      <c r="A40" s="165">
        <v>24</v>
      </c>
      <c r="B40" s="166"/>
      <c r="C40" s="179" t="s">
        <v>122</v>
      </c>
      <c r="D40" s="168">
        <v>8</v>
      </c>
      <c r="E40" s="168" t="s">
        <v>74</v>
      </c>
      <c r="F40" s="131">
        <v>0</v>
      </c>
      <c r="G40" s="132">
        <v>0</v>
      </c>
      <c r="H40" s="133">
        <f t="shared" si="4"/>
        <v>0</v>
      </c>
    </row>
    <row r="41" spans="1:8" ht="15.75">
      <c r="A41" s="165">
        <v>25</v>
      </c>
      <c r="B41" s="166"/>
      <c r="C41" s="179" t="s">
        <v>123</v>
      </c>
      <c r="D41" s="168">
        <v>16</v>
      </c>
      <c r="E41" s="168" t="s">
        <v>58</v>
      </c>
      <c r="F41" s="131">
        <v>0</v>
      </c>
      <c r="G41" s="132">
        <v>0</v>
      </c>
      <c r="H41" s="133">
        <f t="shared" si="4"/>
        <v>0</v>
      </c>
    </row>
    <row r="42" spans="1:8" ht="15.75">
      <c r="A42" s="165">
        <v>26</v>
      </c>
      <c r="B42" s="166"/>
      <c r="C42" s="179" t="s">
        <v>124</v>
      </c>
      <c r="D42" s="168">
        <v>4</v>
      </c>
      <c r="E42" s="168" t="s">
        <v>58</v>
      </c>
      <c r="F42" s="131">
        <v>0</v>
      </c>
      <c r="G42" s="132">
        <v>0</v>
      </c>
      <c r="H42" s="133">
        <f t="shared" si="4"/>
        <v>0</v>
      </c>
    </row>
    <row r="43" spans="1:8" ht="15.75">
      <c r="A43" s="165">
        <v>27</v>
      </c>
      <c r="B43" s="166"/>
      <c r="C43" s="179" t="s">
        <v>125</v>
      </c>
      <c r="D43" s="168">
        <v>4</v>
      </c>
      <c r="E43" s="168" t="s">
        <v>58</v>
      </c>
      <c r="F43" s="131">
        <v>0</v>
      </c>
      <c r="G43" s="132">
        <v>0</v>
      </c>
      <c r="H43" s="133">
        <f t="shared" si="4"/>
        <v>0</v>
      </c>
    </row>
    <row r="44" spans="1:8" ht="15.75">
      <c r="A44" s="165">
        <v>28</v>
      </c>
      <c r="B44" s="166"/>
      <c r="C44" s="179" t="s">
        <v>126</v>
      </c>
      <c r="D44" s="168">
        <v>4</v>
      </c>
      <c r="E44" s="168" t="s">
        <v>58</v>
      </c>
      <c r="F44" s="131">
        <v>0</v>
      </c>
      <c r="G44" s="132">
        <v>0</v>
      </c>
      <c r="H44" s="133">
        <f t="shared" si="4"/>
        <v>0</v>
      </c>
    </row>
    <row r="45" spans="1:8" ht="15.75">
      <c r="A45" s="165">
        <v>29</v>
      </c>
      <c r="B45" s="166"/>
      <c r="C45" s="179" t="s">
        <v>127</v>
      </c>
      <c r="D45" s="168">
        <v>4</v>
      </c>
      <c r="E45" s="168" t="s">
        <v>58</v>
      </c>
      <c r="F45" s="131">
        <v>0</v>
      </c>
      <c r="G45" s="132">
        <v>0</v>
      </c>
      <c r="H45" s="133">
        <f t="shared" si="4"/>
        <v>0</v>
      </c>
    </row>
    <row r="46" spans="1:8" ht="15.75">
      <c r="A46" s="165">
        <v>30</v>
      </c>
      <c r="B46" s="166"/>
      <c r="C46" s="179" t="s">
        <v>128</v>
      </c>
      <c r="D46" s="168">
        <v>28</v>
      </c>
      <c r="E46" s="168" t="s">
        <v>58</v>
      </c>
      <c r="F46" s="131">
        <v>0</v>
      </c>
      <c r="G46" s="132">
        <v>0</v>
      </c>
      <c r="H46" s="180">
        <f t="shared" si="4"/>
        <v>0</v>
      </c>
    </row>
    <row r="47" spans="1:8" ht="15.75">
      <c r="A47" s="165">
        <v>31</v>
      </c>
      <c r="B47" s="181"/>
      <c r="C47" s="182" t="s">
        <v>129</v>
      </c>
      <c r="D47" s="183">
        <v>56</v>
      </c>
      <c r="E47" s="183" t="s">
        <v>58</v>
      </c>
      <c r="F47" s="184">
        <v>0</v>
      </c>
      <c r="G47" s="185">
        <v>0</v>
      </c>
      <c r="H47" s="186">
        <f t="shared" si="4"/>
        <v>0</v>
      </c>
    </row>
    <row r="48" spans="1:8" ht="15.75">
      <c r="A48" s="187"/>
      <c r="B48" s="188"/>
      <c r="C48" s="189" t="s">
        <v>130</v>
      </c>
      <c r="D48" s="190"/>
      <c r="E48" s="190"/>
      <c r="F48" s="191"/>
      <c r="G48" s="192"/>
      <c r="H48" s="193"/>
    </row>
    <row r="49" spans="1:8" ht="15.75">
      <c r="A49" s="165">
        <v>32</v>
      </c>
      <c r="B49" s="194" t="s">
        <v>131</v>
      </c>
      <c r="C49" s="195" t="s">
        <v>132</v>
      </c>
      <c r="D49" s="168">
        <v>1</v>
      </c>
      <c r="E49" s="168" t="s">
        <v>74</v>
      </c>
      <c r="F49" s="131">
        <v>0</v>
      </c>
      <c r="G49" s="139">
        <v>0</v>
      </c>
      <c r="H49" s="133">
        <f t="shared" si="4"/>
        <v>0</v>
      </c>
    </row>
    <row r="50" spans="1:9" ht="15.75">
      <c r="A50" s="146"/>
      <c r="B50" s="147"/>
      <c r="C50" s="196" t="s">
        <v>69</v>
      </c>
      <c r="D50" s="149"/>
      <c r="E50" s="149"/>
      <c r="F50" s="150"/>
      <c r="G50" s="150"/>
      <c r="H50" s="152"/>
      <c r="I50" s="172"/>
    </row>
    <row r="51" spans="1:9" ht="15.75">
      <c r="A51" s="165">
        <v>33</v>
      </c>
      <c r="B51" s="166"/>
      <c r="C51" s="179" t="s">
        <v>133</v>
      </c>
      <c r="D51" s="168">
        <v>1</v>
      </c>
      <c r="E51" s="168" t="s">
        <v>74</v>
      </c>
      <c r="F51" s="131">
        <v>0</v>
      </c>
      <c r="G51" s="139">
        <v>0</v>
      </c>
      <c r="H51" s="133">
        <v>0</v>
      </c>
      <c r="I51" s="172"/>
    </row>
    <row r="52" spans="1:8" ht="15.75">
      <c r="A52" s="165">
        <v>34</v>
      </c>
      <c r="B52" s="166"/>
      <c r="C52" s="179" t="s">
        <v>134</v>
      </c>
      <c r="D52" s="168">
        <v>1</v>
      </c>
      <c r="E52" s="168" t="s">
        <v>74</v>
      </c>
      <c r="F52" s="131">
        <v>0</v>
      </c>
      <c r="G52" s="139">
        <v>0</v>
      </c>
      <c r="H52" s="133">
        <f t="shared" si="4"/>
        <v>0</v>
      </c>
    </row>
    <row r="53" spans="1:8" ht="15.75">
      <c r="A53" s="165">
        <v>35</v>
      </c>
      <c r="B53" s="197"/>
      <c r="C53" s="198" t="s">
        <v>135</v>
      </c>
      <c r="D53" s="168">
        <v>1</v>
      </c>
      <c r="E53" s="168" t="s">
        <v>74</v>
      </c>
      <c r="F53" s="131">
        <v>0</v>
      </c>
      <c r="G53" s="139">
        <v>0</v>
      </c>
      <c r="H53" s="133">
        <f t="shared" si="4"/>
        <v>0</v>
      </c>
    </row>
    <row r="54" spans="1:8" ht="15.75">
      <c r="A54" s="165">
        <v>36</v>
      </c>
      <c r="B54" s="166"/>
      <c r="C54" s="179" t="s">
        <v>73</v>
      </c>
      <c r="D54" s="168">
        <v>1</v>
      </c>
      <c r="E54" s="168" t="s">
        <v>74</v>
      </c>
      <c r="F54" s="131">
        <v>0</v>
      </c>
      <c r="G54" s="139">
        <v>0</v>
      </c>
      <c r="H54" s="133">
        <f t="shared" si="4"/>
        <v>0</v>
      </c>
    </row>
    <row r="55" spans="1:8" ht="15.75">
      <c r="A55" s="165">
        <v>37</v>
      </c>
      <c r="B55" s="166"/>
      <c r="C55" s="179" t="s">
        <v>136</v>
      </c>
      <c r="D55" s="168">
        <v>1</v>
      </c>
      <c r="E55" s="168" t="s">
        <v>74</v>
      </c>
      <c r="F55" s="131">
        <v>0</v>
      </c>
      <c r="G55" s="139">
        <v>0</v>
      </c>
      <c r="H55" s="133">
        <f t="shared" si="4"/>
        <v>0</v>
      </c>
    </row>
    <row r="56" spans="1:8" ht="15.75">
      <c r="A56" s="165">
        <v>38</v>
      </c>
      <c r="B56" s="166"/>
      <c r="C56" s="179" t="s">
        <v>137</v>
      </c>
      <c r="D56" s="168">
        <v>1</v>
      </c>
      <c r="E56" s="168" t="s">
        <v>74</v>
      </c>
      <c r="F56" s="131">
        <v>0</v>
      </c>
      <c r="G56" s="139">
        <v>0</v>
      </c>
      <c r="H56" s="133">
        <f t="shared" si="4"/>
        <v>0</v>
      </c>
    </row>
    <row r="57" spans="1:8" ht="15.75">
      <c r="A57" s="165">
        <v>39</v>
      </c>
      <c r="B57" s="166"/>
      <c r="C57" s="167" t="s">
        <v>138</v>
      </c>
      <c r="D57" s="168">
        <v>1</v>
      </c>
      <c r="E57" s="168" t="s">
        <v>74</v>
      </c>
      <c r="F57" s="131">
        <v>0</v>
      </c>
      <c r="G57" s="139">
        <v>0</v>
      </c>
      <c r="H57" s="133">
        <f t="shared" si="4"/>
        <v>0</v>
      </c>
    </row>
    <row r="58" spans="1:8" ht="15.75">
      <c r="A58" s="165">
        <v>40</v>
      </c>
      <c r="B58" s="166"/>
      <c r="C58" s="167" t="s">
        <v>139</v>
      </c>
      <c r="D58" s="168">
        <v>1</v>
      </c>
      <c r="E58" s="168" t="s">
        <v>74</v>
      </c>
      <c r="F58" s="131">
        <v>0</v>
      </c>
      <c r="G58" s="139">
        <v>0</v>
      </c>
      <c r="H58" s="133">
        <f t="shared" si="4"/>
        <v>0</v>
      </c>
    </row>
    <row r="59" spans="1:8" ht="15.75">
      <c r="A59" s="165">
        <v>41</v>
      </c>
      <c r="B59" s="166"/>
      <c r="C59" s="167" t="s">
        <v>77</v>
      </c>
      <c r="D59" s="168">
        <v>1</v>
      </c>
      <c r="E59" s="168" t="s">
        <v>74</v>
      </c>
      <c r="F59" s="131">
        <v>0</v>
      </c>
      <c r="G59" s="139">
        <v>0</v>
      </c>
      <c r="H59" s="133">
        <f t="shared" si="4"/>
        <v>0</v>
      </c>
    </row>
    <row r="60" spans="1:8" ht="14.7" thickBot="1">
      <c r="A60" s="165">
        <v>42</v>
      </c>
      <c r="B60" s="199"/>
      <c r="C60" s="200" t="s">
        <v>78</v>
      </c>
      <c r="D60" s="201">
        <v>1</v>
      </c>
      <c r="E60" s="201" t="s">
        <v>74</v>
      </c>
      <c r="F60" s="202">
        <v>0</v>
      </c>
      <c r="G60" s="203">
        <v>0</v>
      </c>
      <c r="H60" s="133">
        <f t="shared" si="4"/>
        <v>0</v>
      </c>
    </row>
    <row r="61" spans="1:8" ht="14.7" thickBot="1">
      <c r="A61" s="449" t="s">
        <v>39</v>
      </c>
      <c r="B61" s="450"/>
      <c r="C61" s="450"/>
      <c r="D61" s="450"/>
      <c r="E61" s="450"/>
      <c r="F61" s="450"/>
      <c r="G61" s="450"/>
      <c r="H61" s="204">
        <f>SUM(H7,H9:H60)</f>
        <v>0</v>
      </c>
    </row>
    <row r="69" spans="1:3" ht="15.75">
      <c r="A69" s="205"/>
      <c r="B69" s="205"/>
      <c r="C69" s="205"/>
    </row>
    <row r="70" spans="1:3" ht="15.75">
      <c r="A70" s="205"/>
      <c r="B70" s="205"/>
      <c r="C70" s="206"/>
    </row>
    <row r="71" spans="1:3" ht="15.75">
      <c r="A71" s="205"/>
      <c r="B71" s="205"/>
      <c r="C71" s="206"/>
    </row>
    <row r="72" spans="1:3" ht="15.75">
      <c r="A72" s="205"/>
      <c r="B72" s="205"/>
      <c r="C72" s="205"/>
    </row>
    <row r="73" spans="1:3" ht="15.75">
      <c r="A73" s="205"/>
      <c r="B73" s="205"/>
      <c r="C73" s="205"/>
    </row>
  </sheetData>
  <mergeCells count="3">
    <mergeCell ref="A1:H1"/>
    <mergeCell ref="A4:H4"/>
    <mergeCell ref="A61:G61"/>
  </mergeCells>
  <printOptions/>
  <pageMargins left="0" right="0" top="0" bottom="0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 topLeftCell="A1">
      <selection activeCell="A1" sqref="A1:XFD1048576"/>
    </sheetView>
  </sheetViews>
  <sheetFormatPr defaultColWidth="9.125" defaultRowHeight="15.75"/>
  <cols>
    <col min="1" max="1" width="6.625" style="14" customWidth="1"/>
    <col min="2" max="2" width="75.125" style="14" customWidth="1"/>
    <col min="3" max="3" width="6.875" style="14" customWidth="1"/>
    <col min="4" max="4" width="6.00390625" style="14" customWidth="1"/>
    <col min="5" max="5" width="10.125" style="14" customWidth="1"/>
    <col min="6" max="6" width="10.625" style="14" customWidth="1"/>
    <col min="7" max="7" width="13.00390625" style="20" customWidth="1"/>
    <col min="8" max="16384" width="9.125" style="14" customWidth="1"/>
  </cols>
  <sheetData>
    <row r="1" spans="1:8" ht="18" thickBot="1">
      <c r="A1" s="443" t="s">
        <v>81</v>
      </c>
      <c r="B1" s="444"/>
      <c r="C1" s="444"/>
      <c r="D1" s="444"/>
      <c r="E1" s="444"/>
      <c r="F1" s="444"/>
      <c r="G1" s="444"/>
      <c r="H1" s="445"/>
    </row>
    <row r="2" s="207" customFormat="1" ht="14.7" thickBot="1">
      <c r="G2" s="208"/>
    </row>
    <row r="3" spans="1:7" s="209" customFormat="1" ht="18.3">
      <c r="A3" s="451" t="s">
        <v>41</v>
      </c>
      <c r="B3" s="452"/>
      <c r="C3" s="452"/>
      <c r="D3" s="452"/>
      <c r="E3" s="452"/>
      <c r="F3" s="452"/>
      <c r="G3" s="453"/>
    </row>
    <row r="4" spans="1:7" s="209" customFormat="1" ht="18.6" thickBot="1">
      <c r="A4" s="454" t="s">
        <v>140</v>
      </c>
      <c r="B4" s="455"/>
      <c r="C4" s="455"/>
      <c r="D4" s="455"/>
      <c r="E4" s="455"/>
      <c r="F4" s="455"/>
      <c r="G4" s="456"/>
    </row>
    <row r="5" spans="1:7" s="211" customFormat="1" ht="20.4">
      <c r="A5" s="210"/>
      <c r="G5" s="212"/>
    </row>
    <row r="6" spans="1:7" ht="15.6">
      <c r="A6" s="395" t="s">
        <v>43</v>
      </c>
      <c r="B6" s="396"/>
      <c r="C6" s="396"/>
      <c r="D6" s="396"/>
      <c r="E6" s="396"/>
      <c r="F6" s="396"/>
      <c r="G6" s="397"/>
    </row>
    <row r="7" spans="1:7" ht="15.9" thickBot="1">
      <c r="A7" s="12"/>
      <c r="B7" s="12"/>
      <c r="C7" s="12"/>
      <c r="D7" s="12"/>
      <c r="E7" s="12"/>
      <c r="F7" s="12"/>
      <c r="G7" s="13"/>
    </row>
    <row r="8" spans="1:7" s="11" customFormat="1" ht="15.6">
      <c r="A8" s="213" t="s">
        <v>44</v>
      </c>
      <c r="B8" s="214" t="s">
        <v>45</v>
      </c>
      <c r="C8" s="215" t="s">
        <v>46</v>
      </c>
      <c r="D8" s="215" t="s">
        <v>47</v>
      </c>
      <c r="E8" s="215" t="s">
        <v>48</v>
      </c>
      <c r="F8" s="215" t="s">
        <v>49</v>
      </c>
      <c r="G8" s="216" t="s">
        <v>50</v>
      </c>
    </row>
    <row r="9" spans="1:7" s="80" customFormat="1" ht="14.4">
      <c r="A9" s="217">
        <v>1</v>
      </c>
      <c r="B9" s="86" t="s">
        <v>141</v>
      </c>
      <c r="C9" s="218">
        <v>4</v>
      </c>
      <c r="D9" s="218" t="s">
        <v>58</v>
      </c>
      <c r="E9" s="219">
        <v>0</v>
      </c>
      <c r="F9" s="220">
        <v>0</v>
      </c>
      <c r="G9" s="221">
        <f>C9*(E9+F9)</f>
        <v>0</v>
      </c>
    </row>
    <row r="10" spans="1:7" s="80" customFormat="1" ht="14.4">
      <c r="A10" s="217">
        <v>2</v>
      </c>
      <c r="B10" s="222" t="s">
        <v>142</v>
      </c>
      <c r="C10" s="218">
        <v>16</v>
      </c>
      <c r="D10" s="218" t="s">
        <v>58</v>
      </c>
      <c r="E10" s="219">
        <v>0</v>
      </c>
      <c r="F10" s="220">
        <v>0</v>
      </c>
      <c r="G10" s="221">
        <f aca="true" t="shared" si="0" ref="G10:G28">C10*(E10+F10)</f>
        <v>0</v>
      </c>
    </row>
    <row r="11" spans="1:7" s="80" customFormat="1" ht="14.4">
      <c r="A11" s="217">
        <v>3</v>
      </c>
      <c r="B11" s="222" t="s">
        <v>143</v>
      </c>
      <c r="C11" s="218">
        <v>8</v>
      </c>
      <c r="D11" s="218" t="s">
        <v>58</v>
      </c>
      <c r="E11" s="219">
        <v>0</v>
      </c>
      <c r="F11" s="220">
        <v>0</v>
      </c>
      <c r="G11" s="221">
        <f t="shared" si="0"/>
        <v>0</v>
      </c>
    </row>
    <row r="12" spans="1:7" s="80" customFormat="1" ht="14.4">
      <c r="A12" s="217">
        <v>4</v>
      </c>
      <c r="B12" s="222" t="s">
        <v>144</v>
      </c>
      <c r="C12" s="218">
        <v>0</v>
      </c>
      <c r="D12" s="218" t="s">
        <v>58</v>
      </c>
      <c r="E12" s="219">
        <v>0</v>
      </c>
      <c r="F12" s="220">
        <v>0</v>
      </c>
      <c r="G12" s="221">
        <f t="shared" si="0"/>
        <v>0</v>
      </c>
    </row>
    <row r="13" spans="1:10" s="80" customFormat="1" ht="14.4">
      <c r="A13" s="217">
        <v>5</v>
      </c>
      <c r="B13" s="223" t="s">
        <v>145</v>
      </c>
      <c r="C13" s="224">
        <v>4</v>
      </c>
      <c r="D13" s="224" t="s">
        <v>58</v>
      </c>
      <c r="E13" s="225">
        <v>0</v>
      </c>
      <c r="F13" s="226">
        <v>0</v>
      </c>
      <c r="G13" s="227">
        <f t="shared" si="0"/>
        <v>0</v>
      </c>
      <c r="J13" s="228"/>
    </row>
    <row r="14" spans="1:7" s="80" customFormat="1" ht="14.4">
      <c r="A14" s="217">
        <v>6</v>
      </c>
      <c r="B14" s="223" t="s">
        <v>146</v>
      </c>
      <c r="C14" s="224">
        <v>4</v>
      </c>
      <c r="D14" s="224" t="s">
        <v>58</v>
      </c>
      <c r="E14" s="225">
        <v>0</v>
      </c>
      <c r="F14" s="226">
        <v>0</v>
      </c>
      <c r="G14" s="227">
        <f t="shared" si="0"/>
        <v>0</v>
      </c>
    </row>
    <row r="15" spans="1:7" s="80" customFormat="1" ht="14.4">
      <c r="A15" s="217">
        <v>7</v>
      </c>
      <c r="B15" s="222" t="s">
        <v>147</v>
      </c>
      <c r="C15" s="218">
        <v>4</v>
      </c>
      <c r="D15" s="218" t="s">
        <v>58</v>
      </c>
      <c r="E15" s="225">
        <v>0</v>
      </c>
      <c r="F15" s="226">
        <v>0</v>
      </c>
      <c r="G15" s="227">
        <f t="shared" si="0"/>
        <v>0</v>
      </c>
    </row>
    <row r="16" spans="1:7" s="80" customFormat="1" ht="14.4">
      <c r="A16" s="217">
        <v>8</v>
      </c>
      <c r="B16" s="222" t="s">
        <v>148</v>
      </c>
      <c r="C16" s="218">
        <v>4</v>
      </c>
      <c r="D16" s="218" t="s">
        <v>58</v>
      </c>
      <c r="E16" s="219">
        <v>0</v>
      </c>
      <c r="F16" s="220">
        <v>0</v>
      </c>
      <c r="G16" s="221">
        <f t="shared" si="0"/>
        <v>0</v>
      </c>
    </row>
    <row r="17" spans="1:7" s="80" customFormat="1" ht="14.4">
      <c r="A17" s="217">
        <v>9</v>
      </c>
      <c r="B17" s="222" t="s">
        <v>149</v>
      </c>
      <c r="C17" s="218">
        <v>4</v>
      </c>
      <c r="D17" s="218" t="s">
        <v>58</v>
      </c>
      <c r="E17" s="219">
        <v>0</v>
      </c>
      <c r="F17" s="220">
        <v>0</v>
      </c>
      <c r="G17" s="221">
        <f t="shared" si="0"/>
        <v>0</v>
      </c>
    </row>
    <row r="18" spans="1:7" s="22" customFormat="1" ht="14.4">
      <c r="A18" s="217">
        <v>10</v>
      </c>
      <c r="B18" s="222" t="s">
        <v>150</v>
      </c>
      <c r="C18" s="229">
        <v>4</v>
      </c>
      <c r="D18" s="229" t="s">
        <v>58</v>
      </c>
      <c r="E18" s="230">
        <v>0</v>
      </c>
      <c r="F18" s="231">
        <v>0</v>
      </c>
      <c r="G18" s="221">
        <f t="shared" si="0"/>
        <v>0</v>
      </c>
    </row>
    <row r="19" spans="1:7" s="22" customFormat="1" ht="14.4">
      <c r="A19" s="217">
        <v>11</v>
      </c>
      <c r="B19" s="222" t="s">
        <v>151</v>
      </c>
      <c r="C19" s="229">
        <v>4</v>
      </c>
      <c r="D19" s="229" t="s">
        <v>58</v>
      </c>
      <c r="E19" s="230">
        <v>0</v>
      </c>
      <c r="F19" s="231">
        <v>0</v>
      </c>
      <c r="G19" s="221">
        <f t="shared" si="0"/>
        <v>0</v>
      </c>
    </row>
    <row r="20" spans="1:7" s="22" customFormat="1" ht="14.4">
      <c r="A20" s="217">
        <v>12</v>
      </c>
      <c r="B20" s="232" t="s">
        <v>152</v>
      </c>
      <c r="C20" s="229">
        <v>4</v>
      </c>
      <c r="D20" s="229" t="s">
        <v>58</v>
      </c>
      <c r="E20" s="230">
        <v>0</v>
      </c>
      <c r="F20" s="231">
        <v>0</v>
      </c>
      <c r="G20" s="221">
        <f t="shared" si="0"/>
        <v>0</v>
      </c>
    </row>
    <row r="21" spans="1:7" s="22" customFormat="1" ht="14.4">
      <c r="A21" s="217">
        <v>13</v>
      </c>
      <c r="B21" s="233" t="s">
        <v>153</v>
      </c>
      <c r="C21" s="234">
        <v>4</v>
      </c>
      <c r="D21" s="234" t="s">
        <v>56</v>
      </c>
      <c r="E21" s="235">
        <v>0</v>
      </c>
      <c r="F21" s="236">
        <v>0</v>
      </c>
      <c r="G21" s="221">
        <f t="shared" si="0"/>
        <v>0</v>
      </c>
    </row>
    <row r="22" spans="1:7" s="22" customFormat="1" ht="14.4">
      <c r="A22" s="217">
        <v>14</v>
      </c>
      <c r="B22" s="233" t="s">
        <v>154</v>
      </c>
      <c r="C22" s="234">
        <v>1</v>
      </c>
      <c r="D22" s="234" t="s">
        <v>56</v>
      </c>
      <c r="E22" s="235">
        <v>0</v>
      </c>
      <c r="F22" s="236">
        <v>0</v>
      </c>
      <c r="G22" s="221">
        <f t="shared" si="0"/>
        <v>0</v>
      </c>
    </row>
    <row r="23" spans="1:7" s="22" customFormat="1" ht="14.4">
      <c r="A23" s="217">
        <v>15</v>
      </c>
      <c r="B23" s="222" t="s">
        <v>155</v>
      </c>
      <c r="C23" s="229">
        <v>1</v>
      </c>
      <c r="D23" s="229" t="s">
        <v>56</v>
      </c>
      <c r="E23" s="230">
        <v>0</v>
      </c>
      <c r="F23" s="231">
        <v>0</v>
      </c>
      <c r="G23" s="221">
        <f t="shared" si="0"/>
        <v>0</v>
      </c>
    </row>
    <row r="24" spans="1:7" s="22" customFormat="1" ht="14.4">
      <c r="A24" s="217">
        <v>16</v>
      </c>
      <c r="B24" s="233" t="s">
        <v>156</v>
      </c>
      <c r="C24" s="234">
        <v>1</v>
      </c>
      <c r="D24" s="234" t="s">
        <v>56</v>
      </c>
      <c r="E24" s="235">
        <v>0</v>
      </c>
      <c r="F24" s="236">
        <v>0</v>
      </c>
      <c r="G24" s="221">
        <f t="shared" si="0"/>
        <v>0</v>
      </c>
    </row>
    <row r="25" spans="1:7" s="22" customFormat="1" ht="14.4">
      <c r="A25" s="217">
        <v>17</v>
      </c>
      <c r="B25" s="86" t="s">
        <v>157</v>
      </c>
      <c r="C25" s="229">
        <v>1</v>
      </c>
      <c r="D25" s="229" t="s">
        <v>56</v>
      </c>
      <c r="E25" s="230">
        <v>0</v>
      </c>
      <c r="F25" s="236">
        <v>0</v>
      </c>
      <c r="G25" s="221">
        <f t="shared" si="0"/>
        <v>0</v>
      </c>
    </row>
    <row r="26" spans="1:7" s="22" customFormat="1" ht="14.4">
      <c r="A26" s="217">
        <v>18</v>
      </c>
      <c r="B26" s="222" t="s">
        <v>73</v>
      </c>
      <c r="C26" s="229">
        <v>1</v>
      </c>
      <c r="D26" s="229" t="s">
        <v>56</v>
      </c>
      <c r="E26" s="230">
        <v>0</v>
      </c>
      <c r="F26" s="231">
        <v>0</v>
      </c>
      <c r="G26" s="221">
        <f t="shared" si="0"/>
        <v>0</v>
      </c>
    </row>
    <row r="27" spans="1:7" s="22" customFormat="1" ht="14.4">
      <c r="A27" s="217">
        <v>19</v>
      </c>
      <c r="B27" s="222" t="s">
        <v>77</v>
      </c>
      <c r="C27" s="229">
        <v>1</v>
      </c>
      <c r="D27" s="229" t="s">
        <v>56</v>
      </c>
      <c r="E27" s="230">
        <v>0</v>
      </c>
      <c r="F27" s="231">
        <v>0</v>
      </c>
      <c r="G27" s="221">
        <f t="shared" si="0"/>
        <v>0</v>
      </c>
    </row>
    <row r="28" spans="1:7" s="22" customFormat="1" ht="14.7" thickBot="1">
      <c r="A28" s="217">
        <v>20</v>
      </c>
      <c r="B28" s="237" t="s">
        <v>158</v>
      </c>
      <c r="C28" s="238">
        <v>1</v>
      </c>
      <c r="D28" s="238" t="s">
        <v>56</v>
      </c>
      <c r="E28" s="239">
        <v>0</v>
      </c>
      <c r="F28" s="240">
        <v>0</v>
      </c>
      <c r="G28" s="221">
        <f t="shared" si="0"/>
        <v>0</v>
      </c>
    </row>
    <row r="29" spans="1:7" ht="15.9" thickBot="1">
      <c r="A29" s="457" t="s">
        <v>39</v>
      </c>
      <c r="B29" s="458"/>
      <c r="C29" s="458"/>
      <c r="D29" s="458"/>
      <c r="E29" s="458"/>
      <c r="F29" s="459"/>
      <c r="G29" s="241">
        <f>SUM(G9:G28)</f>
        <v>0</v>
      </c>
    </row>
    <row r="30" spans="1:7" s="242" customFormat="1" ht="12.9">
      <c r="A30" s="19"/>
      <c r="G30" s="243"/>
    </row>
    <row r="31" ht="15.75">
      <c r="B31" s="244"/>
    </row>
    <row r="32" spans="2:8" ht="15.75">
      <c r="B32" s="244"/>
      <c r="H32" s="245"/>
    </row>
    <row r="33" ht="15.75">
      <c r="B33" s="244"/>
    </row>
    <row r="34" spans="1:8" ht="14.4">
      <c r="A34" s="246"/>
      <c r="B34" s="247"/>
      <c r="C34" s="248"/>
      <c r="D34" s="249"/>
      <c r="E34" s="249"/>
      <c r="F34" s="249"/>
      <c r="G34" s="250"/>
      <c r="H34" s="251"/>
    </row>
    <row r="35" spans="1:8" s="61" customFormat="1" ht="14.4">
      <c r="A35" s="252"/>
      <c r="B35" s="252"/>
      <c r="C35" s="253"/>
      <c r="D35" s="253"/>
      <c r="E35" s="253"/>
      <c r="F35" s="253"/>
      <c r="G35" s="253"/>
      <c r="H35" s="253"/>
    </row>
    <row r="36" spans="1:8" s="61" customFormat="1" ht="14.4">
      <c r="A36" s="252"/>
      <c r="B36" s="252"/>
      <c r="C36" s="253"/>
      <c r="D36" s="253"/>
      <c r="E36" s="253"/>
      <c r="F36" s="253"/>
      <c r="G36" s="253"/>
      <c r="H36" s="253"/>
    </row>
    <row r="37" spans="1:8" s="61" customFormat="1" ht="14.4">
      <c r="A37" s="252"/>
      <c r="B37" s="252"/>
      <c r="C37" s="253"/>
      <c r="D37" s="253"/>
      <c r="E37" s="253"/>
      <c r="F37" s="253"/>
      <c r="G37" s="253"/>
      <c r="H37" s="253"/>
    </row>
    <row r="38" spans="1:8" s="61" customFormat="1" ht="14.4">
      <c r="A38" s="252"/>
      <c r="B38" s="252"/>
      <c r="C38" s="253"/>
      <c r="D38" s="253"/>
      <c r="E38" s="253"/>
      <c r="F38" s="253"/>
      <c r="G38" s="253"/>
      <c r="H38" s="253"/>
    </row>
    <row r="39" spans="2:8" ht="15.75">
      <c r="B39" s="244"/>
      <c r="H39" s="245"/>
    </row>
    <row r="40" spans="2:8" ht="15.75">
      <c r="B40" s="244"/>
      <c r="H40" s="245"/>
    </row>
    <row r="41" spans="2:8" ht="15.75">
      <c r="B41" s="244"/>
      <c r="H41" s="245"/>
    </row>
    <row r="42" spans="2:8" ht="15.75">
      <c r="B42" s="254"/>
      <c r="H42" s="245"/>
    </row>
    <row r="43" ht="15.75">
      <c r="B43" s="254"/>
    </row>
    <row r="44" ht="15.75">
      <c r="H44" s="245"/>
    </row>
    <row r="45" ht="15.75">
      <c r="B45" s="254"/>
    </row>
    <row r="46" ht="15.75">
      <c r="H46" s="245"/>
    </row>
    <row r="47" spans="2:8" ht="15.75">
      <c r="B47" s="254"/>
      <c r="H47" s="245"/>
    </row>
    <row r="50" spans="7:8" ht="15.75">
      <c r="G50" s="14"/>
      <c r="H50" s="245"/>
    </row>
    <row r="51" spans="7:8" ht="15.75">
      <c r="G51" s="14"/>
      <c r="H51" s="245"/>
    </row>
    <row r="52" spans="7:8" ht="15.75">
      <c r="G52" s="14"/>
      <c r="H52" s="245"/>
    </row>
    <row r="53" spans="7:8" ht="15.75">
      <c r="G53" s="14"/>
      <c r="H53" s="245"/>
    </row>
    <row r="54" spans="7:8" ht="15.75">
      <c r="G54" s="14"/>
      <c r="H54" s="245"/>
    </row>
    <row r="55" spans="7:8" ht="15.75">
      <c r="G55" s="14"/>
      <c r="H55" s="245"/>
    </row>
  </sheetData>
  <mergeCells count="5">
    <mergeCell ref="A1:H1"/>
    <mergeCell ref="A3:G3"/>
    <mergeCell ref="A4:G4"/>
    <mergeCell ref="A6:G6"/>
    <mergeCell ref="A29:F29"/>
  </mergeCells>
  <printOptions/>
  <pageMargins left="0" right="0" top="0" bottom="0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 topLeftCell="A1">
      <selection activeCell="A1" sqref="A1:XFD1048576"/>
    </sheetView>
  </sheetViews>
  <sheetFormatPr defaultColWidth="9.125" defaultRowHeight="15.75"/>
  <cols>
    <col min="1" max="1" width="5.50390625" style="14" customWidth="1"/>
    <col min="2" max="2" width="75.125" style="14" customWidth="1"/>
    <col min="3" max="3" width="7.00390625" style="14" customWidth="1"/>
    <col min="4" max="4" width="6.50390625" style="14" customWidth="1"/>
    <col min="5" max="5" width="10.625" style="14" customWidth="1"/>
    <col min="6" max="6" width="11.625" style="14" bestFit="1" customWidth="1"/>
    <col min="7" max="7" width="14.00390625" style="14" bestFit="1" customWidth="1"/>
    <col min="8" max="10" width="9.125" style="14" customWidth="1"/>
    <col min="11" max="12" width="9.375" style="14" bestFit="1" customWidth="1"/>
    <col min="13" max="13" width="62.125" style="14" customWidth="1"/>
    <col min="14" max="14" width="9.375" style="14" bestFit="1" customWidth="1"/>
    <col min="15" max="16" width="9.125" style="14" customWidth="1"/>
    <col min="17" max="17" width="9.375" style="14" bestFit="1" customWidth="1"/>
    <col min="18" max="18" width="10.125" style="14" bestFit="1" customWidth="1"/>
    <col min="19" max="16384" width="9.125" style="14" customWidth="1"/>
  </cols>
  <sheetData>
    <row r="1" spans="1:8" s="11" customFormat="1" ht="18" thickBot="1">
      <c r="A1" s="255" t="s">
        <v>81</v>
      </c>
      <c r="B1" s="256"/>
      <c r="C1" s="256"/>
      <c r="D1" s="256"/>
      <c r="E1" s="256"/>
      <c r="F1" s="256"/>
      <c r="G1" s="257"/>
      <c r="H1" s="258"/>
    </row>
    <row r="2" s="21" customFormat="1" ht="14.7" thickBot="1"/>
    <row r="3" spans="1:7" s="259" customFormat="1" ht="18.3">
      <c r="A3" s="451" t="s">
        <v>41</v>
      </c>
      <c r="B3" s="452"/>
      <c r="C3" s="452"/>
      <c r="D3" s="452"/>
      <c r="E3" s="452"/>
      <c r="F3" s="452"/>
      <c r="G3" s="453"/>
    </row>
    <row r="4" spans="1:7" s="259" customFormat="1" ht="18.6" thickBot="1">
      <c r="A4" s="454" t="s">
        <v>159</v>
      </c>
      <c r="B4" s="455"/>
      <c r="C4" s="455"/>
      <c r="D4" s="455"/>
      <c r="E4" s="455"/>
      <c r="F4" s="455"/>
      <c r="G4" s="456"/>
    </row>
    <row r="5" s="261" customFormat="1" ht="20.4">
      <c r="A5" s="260"/>
    </row>
    <row r="6" spans="1:7" s="11" customFormat="1" ht="15.6">
      <c r="A6" s="395" t="s">
        <v>43</v>
      </c>
      <c r="B6" s="396"/>
      <c r="C6" s="396"/>
      <c r="D6" s="396"/>
      <c r="E6" s="396"/>
      <c r="F6" s="396"/>
      <c r="G6" s="397"/>
    </row>
    <row r="7" spans="1:18" s="11" customFormat="1" ht="15.9" thickBot="1">
      <c r="A7" s="262"/>
      <c r="B7" s="262"/>
      <c r="C7" s="262"/>
      <c r="D7" s="262"/>
      <c r="E7" s="262"/>
      <c r="F7" s="262"/>
      <c r="G7" s="262"/>
      <c r="L7" s="263"/>
      <c r="Q7" s="264"/>
      <c r="R7" s="265"/>
    </row>
    <row r="8" spans="1:7" s="11" customFormat="1" ht="15.6">
      <c r="A8" s="56" t="s">
        <v>44</v>
      </c>
      <c r="B8" s="57" t="s">
        <v>45</v>
      </c>
      <c r="C8" s="58" t="s">
        <v>46</v>
      </c>
      <c r="D8" s="59" t="s">
        <v>47</v>
      </c>
      <c r="E8" s="59" t="s">
        <v>48</v>
      </c>
      <c r="F8" s="59" t="s">
        <v>49</v>
      </c>
      <c r="G8" s="60" t="s">
        <v>50</v>
      </c>
    </row>
    <row r="9" spans="1:7" s="266" customFormat="1" ht="13.8">
      <c r="A9" s="466">
        <v>1</v>
      </c>
      <c r="B9" s="481" t="s">
        <v>160</v>
      </c>
      <c r="C9" s="472">
        <v>4</v>
      </c>
      <c r="D9" s="475" t="s">
        <v>74</v>
      </c>
      <c r="E9" s="478">
        <v>0</v>
      </c>
      <c r="F9" s="478">
        <v>0</v>
      </c>
      <c r="G9" s="463">
        <f>C9*(E9+F9)</f>
        <v>0</v>
      </c>
    </row>
    <row r="10" spans="1:7" s="266" customFormat="1" ht="13.8">
      <c r="A10" s="467"/>
      <c r="B10" s="482"/>
      <c r="C10" s="473"/>
      <c r="D10" s="476"/>
      <c r="E10" s="479"/>
      <c r="F10" s="479"/>
      <c r="G10" s="464"/>
    </row>
    <row r="11" spans="1:7" s="266" customFormat="1" ht="13.8">
      <c r="A11" s="468"/>
      <c r="B11" s="483"/>
      <c r="C11" s="474"/>
      <c r="D11" s="477"/>
      <c r="E11" s="480"/>
      <c r="F11" s="480"/>
      <c r="G11" s="465"/>
    </row>
    <row r="12" spans="1:7" s="266" customFormat="1" ht="13.8">
      <c r="A12" s="466">
        <v>2</v>
      </c>
      <c r="B12" s="481" t="s">
        <v>161</v>
      </c>
      <c r="C12" s="472">
        <v>4</v>
      </c>
      <c r="D12" s="475" t="s">
        <v>74</v>
      </c>
      <c r="E12" s="478">
        <v>0</v>
      </c>
      <c r="F12" s="478">
        <v>0</v>
      </c>
      <c r="G12" s="463">
        <f>C12*(E12+F12)</f>
        <v>0</v>
      </c>
    </row>
    <row r="13" spans="1:7" s="266" customFormat="1" ht="13.8">
      <c r="A13" s="467"/>
      <c r="B13" s="482"/>
      <c r="C13" s="473"/>
      <c r="D13" s="476"/>
      <c r="E13" s="479"/>
      <c r="F13" s="479"/>
      <c r="G13" s="464"/>
    </row>
    <row r="14" spans="1:7" s="266" customFormat="1" ht="13.8">
      <c r="A14" s="468"/>
      <c r="B14" s="483"/>
      <c r="C14" s="474"/>
      <c r="D14" s="477"/>
      <c r="E14" s="480"/>
      <c r="F14" s="480"/>
      <c r="G14" s="465"/>
    </row>
    <row r="15" spans="1:7" s="266" customFormat="1" ht="13.8">
      <c r="A15" s="466">
        <v>3</v>
      </c>
      <c r="B15" s="469" t="s">
        <v>162</v>
      </c>
      <c r="C15" s="472">
        <v>4</v>
      </c>
      <c r="D15" s="475" t="s">
        <v>74</v>
      </c>
      <c r="E15" s="478">
        <v>0</v>
      </c>
      <c r="F15" s="478">
        <v>0</v>
      </c>
      <c r="G15" s="463">
        <f aca="true" t="shared" si="0" ref="G15">C15*(E15+F15)</f>
        <v>0</v>
      </c>
    </row>
    <row r="16" spans="1:7" s="266" customFormat="1" ht="13.8">
      <c r="A16" s="467"/>
      <c r="B16" s="470"/>
      <c r="C16" s="473"/>
      <c r="D16" s="476"/>
      <c r="E16" s="479"/>
      <c r="F16" s="479"/>
      <c r="G16" s="464"/>
    </row>
    <row r="17" spans="1:7" s="266" customFormat="1" ht="13.8">
      <c r="A17" s="468"/>
      <c r="B17" s="471"/>
      <c r="C17" s="474"/>
      <c r="D17" s="477"/>
      <c r="E17" s="480"/>
      <c r="F17" s="480"/>
      <c r="G17" s="465"/>
    </row>
    <row r="18" spans="1:7" s="266" customFormat="1" ht="14.4">
      <c r="A18" s="267">
        <v>4</v>
      </c>
      <c r="B18" s="268" t="s">
        <v>163</v>
      </c>
      <c r="C18" s="269">
        <v>4</v>
      </c>
      <c r="D18" s="270" t="s">
        <v>58</v>
      </c>
      <c r="E18" s="271">
        <v>0</v>
      </c>
      <c r="F18" s="271">
        <v>0</v>
      </c>
      <c r="G18" s="272">
        <f>C18*(E18+F18)</f>
        <v>0</v>
      </c>
    </row>
    <row r="19" spans="1:7" s="266" customFormat="1" ht="28.8">
      <c r="A19" s="273">
        <v>5</v>
      </c>
      <c r="B19" s="274" t="s">
        <v>164</v>
      </c>
      <c r="C19" s="275">
        <v>4</v>
      </c>
      <c r="D19" s="276" t="s">
        <v>58</v>
      </c>
      <c r="E19" s="277">
        <v>0</v>
      </c>
      <c r="F19" s="277">
        <v>0</v>
      </c>
      <c r="G19" s="278">
        <f>C19*(E19+F19)</f>
        <v>0</v>
      </c>
    </row>
    <row r="20" spans="1:7" s="285" customFormat="1" ht="28.8">
      <c r="A20" s="279">
        <v>6</v>
      </c>
      <c r="B20" s="280" t="s">
        <v>165</v>
      </c>
      <c r="C20" s="281">
        <v>4</v>
      </c>
      <c r="D20" s="282" t="s">
        <v>56</v>
      </c>
      <c r="E20" s="277">
        <v>0</v>
      </c>
      <c r="F20" s="283">
        <v>0</v>
      </c>
      <c r="G20" s="284">
        <f>C20*(E20+F20)</f>
        <v>0</v>
      </c>
    </row>
    <row r="21" spans="1:17" s="22" customFormat="1" ht="14.4">
      <c r="A21" s="62">
        <v>7</v>
      </c>
      <c r="B21" s="79" t="s">
        <v>73</v>
      </c>
      <c r="C21" s="65">
        <v>1</v>
      </c>
      <c r="D21" s="65" t="s">
        <v>74</v>
      </c>
      <c r="E21" s="66">
        <v>0</v>
      </c>
      <c r="F21" s="88">
        <v>0</v>
      </c>
      <c r="G21" s="272">
        <f aca="true" t="shared" si="1" ref="G21:G23">C21*(E21+F21)</f>
        <v>0</v>
      </c>
      <c r="P21" s="23"/>
      <c r="Q21" s="286"/>
    </row>
    <row r="22" spans="1:17" s="22" customFormat="1" ht="14.4">
      <c r="A22" s="62">
        <v>8</v>
      </c>
      <c r="B22" s="79" t="s">
        <v>77</v>
      </c>
      <c r="C22" s="65">
        <v>1</v>
      </c>
      <c r="D22" s="65" t="s">
        <v>74</v>
      </c>
      <c r="E22" s="66">
        <v>0</v>
      </c>
      <c r="F22" s="88">
        <v>0</v>
      </c>
      <c r="G22" s="272">
        <f t="shared" si="1"/>
        <v>0</v>
      </c>
      <c r="P22" s="23"/>
      <c r="Q22" s="286"/>
    </row>
    <row r="23" spans="1:7" s="22" customFormat="1" ht="14.7" thickBot="1">
      <c r="A23" s="62">
        <v>9</v>
      </c>
      <c r="B23" s="287" t="s">
        <v>78</v>
      </c>
      <c r="C23" s="288">
        <v>1</v>
      </c>
      <c r="D23" s="288" t="s">
        <v>74</v>
      </c>
      <c r="E23" s="289">
        <v>0</v>
      </c>
      <c r="F23" s="290">
        <v>0</v>
      </c>
      <c r="G23" s="272">
        <f t="shared" si="1"/>
        <v>0</v>
      </c>
    </row>
    <row r="24" spans="1:17" ht="15.9" thickBot="1">
      <c r="A24" s="460" t="s">
        <v>79</v>
      </c>
      <c r="B24" s="461"/>
      <c r="C24" s="461"/>
      <c r="D24" s="461"/>
      <c r="E24" s="461"/>
      <c r="F24" s="462"/>
      <c r="G24" s="291">
        <f>SUM(G9:G23)</f>
        <v>0</v>
      </c>
      <c r="P24" s="20"/>
      <c r="Q24" s="245"/>
    </row>
    <row r="25" spans="1:7" ht="12.9">
      <c r="A25" s="19"/>
      <c r="G25" s="245"/>
    </row>
    <row r="26" spans="6:7" ht="15.75">
      <c r="F26" s="20"/>
      <c r="G26" s="245"/>
    </row>
    <row r="27" spans="6:10" ht="15.75">
      <c r="F27" s="20"/>
      <c r="G27" s="245"/>
      <c r="I27" s="20"/>
      <c r="J27" s="245"/>
    </row>
    <row r="33" spans="6:8" ht="15.75">
      <c r="F33" s="20"/>
      <c r="G33" s="20"/>
      <c r="H33" s="245"/>
    </row>
    <row r="39" spans="6:8" ht="15.75">
      <c r="F39" s="20"/>
      <c r="G39" s="20"/>
      <c r="H39" s="245"/>
    </row>
    <row r="40" spans="6:8" ht="15.75">
      <c r="F40" s="20"/>
      <c r="G40" s="20"/>
      <c r="H40" s="245"/>
    </row>
    <row r="41" spans="2:8" ht="15.75">
      <c r="B41" s="254"/>
      <c r="F41" s="20"/>
      <c r="G41" s="20"/>
      <c r="H41" s="245"/>
    </row>
    <row r="43" spans="7:8" ht="15.75">
      <c r="G43" s="20"/>
      <c r="H43" s="245"/>
    </row>
  </sheetData>
  <mergeCells count="25">
    <mergeCell ref="A3:G3"/>
    <mergeCell ref="A4:G4"/>
    <mergeCell ref="A6:G6"/>
    <mergeCell ref="A9:A11"/>
    <mergeCell ref="B9:B11"/>
    <mergeCell ref="C9:C11"/>
    <mergeCell ref="D9:D11"/>
    <mergeCell ref="E9:E11"/>
    <mergeCell ref="F9:F11"/>
    <mergeCell ref="G9:G11"/>
    <mergeCell ref="A24:F24"/>
    <mergeCell ref="G12:G14"/>
    <mergeCell ref="A15:A17"/>
    <mergeCell ref="B15:B17"/>
    <mergeCell ref="C15:C17"/>
    <mergeCell ref="D15:D17"/>
    <mergeCell ref="E15:E17"/>
    <mergeCell ref="F15:F17"/>
    <mergeCell ref="G15:G17"/>
    <mergeCell ref="A12:A14"/>
    <mergeCell ref="B12:B14"/>
    <mergeCell ref="C12:C14"/>
    <mergeCell ref="D12:D14"/>
    <mergeCell ref="E12:E14"/>
    <mergeCell ref="F12:F14"/>
  </mergeCells>
  <printOptions/>
  <pageMargins left="0" right="0" top="0" bottom="0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 topLeftCell="A1">
      <selection activeCell="A1" sqref="A1:XFD1048576"/>
    </sheetView>
  </sheetViews>
  <sheetFormatPr defaultColWidth="8.875" defaultRowHeight="15.75"/>
  <cols>
    <col min="1" max="1" width="4.00390625" style="325" customWidth="1"/>
    <col min="2" max="2" width="50.125" style="326" customWidth="1"/>
    <col min="3" max="3" width="5.875" style="292" customWidth="1"/>
    <col min="4" max="4" width="6.00390625" style="327" customWidth="1"/>
    <col min="5" max="5" width="16.625" style="327" customWidth="1"/>
    <col min="6" max="7" width="16.625" style="328" customWidth="1"/>
    <col min="8" max="256" width="8.875" style="292" customWidth="1"/>
    <col min="257" max="257" width="4.00390625" style="292" customWidth="1"/>
    <col min="258" max="258" width="50.125" style="292" customWidth="1"/>
    <col min="259" max="259" width="5.875" style="292" customWidth="1"/>
    <col min="260" max="260" width="6.00390625" style="292" customWidth="1"/>
    <col min="261" max="263" width="16.625" style="292" customWidth="1"/>
    <col min="264" max="512" width="8.875" style="292" customWidth="1"/>
    <col min="513" max="513" width="4.00390625" style="292" customWidth="1"/>
    <col min="514" max="514" width="50.125" style="292" customWidth="1"/>
    <col min="515" max="515" width="5.875" style="292" customWidth="1"/>
    <col min="516" max="516" width="6.00390625" style="292" customWidth="1"/>
    <col min="517" max="519" width="16.625" style="292" customWidth="1"/>
    <col min="520" max="768" width="8.875" style="292" customWidth="1"/>
    <col min="769" max="769" width="4.00390625" style="292" customWidth="1"/>
    <col min="770" max="770" width="50.125" style="292" customWidth="1"/>
    <col min="771" max="771" width="5.875" style="292" customWidth="1"/>
    <col min="772" max="772" width="6.00390625" style="292" customWidth="1"/>
    <col min="773" max="775" width="16.625" style="292" customWidth="1"/>
    <col min="776" max="1024" width="8.875" style="292" customWidth="1"/>
    <col min="1025" max="1025" width="4.00390625" style="292" customWidth="1"/>
    <col min="1026" max="1026" width="50.125" style="292" customWidth="1"/>
    <col min="1027" max="1027" width="5.875" style="292" customWidth="1"/>
    <col min="1028" max="1028" width="6.00390625" style="292" customWidth="1"/>
    <col min="1029" max="1031" width="16.625" style="292" customWidth="1"/>
    <col min="1032" max="1280" width="8.875" style="292" customWidth="1"/>
    <col min="1281" max="1281" width="4.00390625" style="292" customWidth="1"/>
    <col min="1282" max="1282" width="50.125" style="292" customWidth="1"/>
    <col min="1283" max="1283" width="5.875" style="292" customWidth="1"/>
    <col min="1284" max="1284" width="6.00390625" style="292" customWidth="1"/>
    <col min="1285" max="1287" width="16.625" style="292" customWidth="1"/>
    <col min="1288" max="1536" width="8.875" style="292" customWidth="1"/>
    <col min="1537" max="1537" width="4.00390625" style="292" customWidth="1"/>
    <col min="1538" max="1538" width="50.125" style="292" customWidth="1"/>
    <col min="1539" max="1539" width="5.875" style="292" customWidth="1"/>
    <col min="1540" max="1540" width="6.00390625" style="292" customWidth="1"/>
    <col min="1541" max="1543" width="16.625" style="292" customWidth="1"/>
    <col min="1544" max="1792" width="8.875" style="292" customWidth="1"/>
    <col min="1793" max="1793" width="4.00390625" style="292" customWidth="1"/>
    <col min="1794" max="1794" width="50.125" style="292" customWidth="1"/>
    <col min="1795" max="1795" width="5.875" style="292" customWidth="1"/>
    <col min="1796" max="1796" width="6.00390625" style="292" customWidth="1"/>
    <col min="1797" max="1799" width="16.625" style="292" customWidth="1"/>
    <col min="1800" max="2048" width="8.875" style="292" customWidth="1"/>
    <col min="2049" max="2049" width="4.00390625" style="292" customWidth="1"/>
    <col min="2050" max="2050" width="50.125" style="292" customWidth="1"/>
    <col min="2051" max="2051" width="5.875" style="292" customWidth="1"/>
    <col min="2052" max="2052" width="6.00390625" style="292" customWidth="1"/>
    <col min="2053" max="2055" width="16.625" style="292" customWidth="1"/>
    <col min="2056" max="2304" width="8.875" style="292" customWidth="1"/>
    <col min="2305" max="2305" width="4.00390625" style="292" customWidth="1"/>
    <col min="2306" max="2306" width="50.125" style="292" customWidth="1"/>
    <col min="2307" max="2307" width="5.875" style="292" customWidth="1"/>
    <col min="2308" max="2308" width="6.00390625" style="292" customWidth="1"/>
    <col min="2309" max="2311" width="16.625" style="292" customWidth="1"/>
    <col min="2312" max="2560" width="8.875" style="292" customWidth="1"/>
    <col min="2561" max="2561" width="4.00390625" style="292" customWidth="1"/>
    <col min="2562" max="2562" width="50.125" style="292" customWidth="1"/>
    <col min="2563" max="2563" width="5.875" style="292" customWidth="1"/>
    <col min="2564" max="2564" width="6.00390625" style="292" customWidth="1"/>
    <col min="2565" max="2567" width="16.625" style="292" customWidth="1"/>
    <col min="2568" max="2816" width="8.875" style="292" customWidth="1"/>
    <col min="2817" max="2817" width="4.00390625" style="292" customWidth="1"/>
    <col min="2818" max="2818" width="50.125" style="292" customWidth="1"/>
    <col min="2819" max="2819" width="5.875" style="292" customWidth="1"/>
    <col min="2820" max="2820" width="6.00390625" style="292" customWidth="1"/>
    <col min="2821" max="2823" width="16.625" style="292" customWidth="1"/>
    <col min="2824" max="3072" width="8.875" style="292" customWidth="1"/>
    <col min="3073" max="3073" width="4.00390625" style="292" customWidth="1"/>
    <col min="3074" max="3074" width="50.125" style="292" customWidth="1"/>
    <col min="3075" max="3075" width="5.875" style="292" customWidth="1"/>
    <col min="3076" max="3076" width="6.00390625" style="292" customWidth="1"/>
    <col min="3077" max="3079" width="16.625" style="292" customWidth="1"/>
    <col min="3080" max="3328" width="8.875" style="292" customWidth="1"/>
    <col min="3329" max="3329" width="4.00390625" style="292" customWidth="1"/>
    <col min="3330" max="3330" width="50.125" style="292" customWidth="1"/>
    <col min="3331" max="3331" width="5.875" style="292" customWidth="1"/>
    <col min="3332" max="3332" width="6.00390625" style="292" customWidth="1"/>
    <col min="3333" max="3335" width="16.625" style="292" customWidth="1"/>
    <col min="3336" max="3584" width="8.875" style="292" customWidth="1"/>
    <col min="3585" max="3585" width="4.00390625" style="292" customWidth="1"/>
    <col min="3586" max="3586" width="50.125" style="292" customWidth="1"/>
    <col min="3587" max="3587" width="5.875" style="292" customWidth="1"/>
    <col min="3588" max="3588" width="6.00390625" style="292" customWidth="1"/>
    <col min="3589" max="3591" width="16.625" style="292" customWidth="1"/>
    <col min="3592" max="3840" width="8.875" style="292" customWidth="1"/>
    <col min="3841" max="3841" width="4.00390625" style="292" customWidth="1"/>
    <col min="3842" max="3842" width="50.125" style="292" customWidth="1"/>
    <col min="3843" max="3843" width="5.875" style="292" customWidth="1"/>
    <col min="3844" max="3844" width="6.00390625" style="292" customWidth="1"/>
    <col min="3845" max="3847" width="16.625" style="292" customWidth="1"/>
    <col min="3848" max="4096" width="8.875" style="292" customWidth="1"/>
    <col min="4097" max="4097" width="4.00390625" style="292" customWidth="1"/>
    <col min="4098" max="4098" width="50.125" style="292" customWidth="1"/>
    <col min="4099" max="4099" width="5.875" style="292" customWidth="1"/>
    <col min="4100" max="4100" width="6.00390625" style="292" customWidth="1"/>
    <col min="4101" max="4103" width="16.625" style="292" customWidth="1"/>
    <col min="4104" max="4352" width="8.875" style="292" customWidth="1"/>
    <col min="4353" max="4353" width="4.00390625" style="292" customWidth="1"/>
    <col min="4354" max="4354" width="50.125" style="292" customWidth="1"/>
    <col min="4355" max="4355" width="5.875" style="292" customWidth="1"/>
    <col min="4356" max="4356" width="6.00390625" style="292" customWidth="1"/>
    <col min="4357" max="4359" width="16.625" style="292" customWidth="1"/>
    <col min="4360" max="4608" width="8.875" style="292" customWidth="1"/>
    <col min="4609" max="4609" width="4.00390625" style="292" customWidth="1"/>
    <col min="4610" max="4610" width="50.125" style="292" customWidth="1"/>
    <col min="4611" max="4611" width="5.875" style="292" customWidth="1"/>
    <col min="4612" max="4612" width="6.00390625" style="292" customWidth="1"/>
    <col min="4613" max="4615" width="16.625" style="292" customWidth="1"/>
    <col min="4616" max="4864" width="8.875" style="292" customWidth="1"/>
    <col min="4865" max="4865" width="4.00390625" style="292" customWidth="1"/>
    <col min="4866" max="4866" width="50.125" style="292" customWidth="1"/>
    <col min="4867" max="4867" width="5.875" style="292" customWidth="1"/>
    <col min="4868" max="4868" width="6.00390625" style="292" customWidth="1"/>
    <col min="4869" max="4871" width="16.625" style="292" customWidth="1"/>
    <col min="4872" max="5120" width="8.875" style="292" customWidth="1"/>
    <col min="5121" max="5121" width="4.00390625" style="292" customWidth="1"/>
    <col min="5122" max="5122" width="50.125" style="292" customWidth="1"/>
    <col min="5123" max="5123" width="5.875" style="292" customWidth="1"/>
    <col min="5124" max="5124" width="6.00390625" style="292" customWidth="1"/>
    <col min="5125" max="5127" width="16.625" style="292" customWidth="1"/>
    <col min="5128" max="5376" width="8.875" style="292" customWidth="1"/>
    <col min="5377" max="5377" width="4.00390625" style="292" customWidth="1"/>
    <col min="5378" max="5378" width="50.125" style="292" customWidth="1"/>
    <col min="5379" max="5379" width="5.875" style="292" customWidth="1"/>
    <col min="5380" max="5380" width="6.00390625" style="292" customWidth="1"/>
    <col min="5381" max="5383" width="16.625" style="292" customWidth="1"/>
    <col min="5384" max="5632" width="8.875" style="292" customWidth="1"/>
    <col min="5633" max="5633" width="4.00390625" style="292" customWidth="1"/>
    <col min="5634" max="5634" width="50.125" style="292" customWidth="1"/>
    <col min="5635" max="5635" width="5.875" style="292" customWidth="1"/>
    <col min="5636" max="5636" width="6.00390625" style="292" customWidth="1"/>
    <col min="5637" max="5639" width="16.625" style="292" customWidth="1"/>
    <col min="5640" max="5888" width="8.875" style="292" customWidth="1"/>
    <col min="5889" max="5889" width="4.00390625" style="292" customWidth="1"/>
    <col min="5890" max="5890" width="50.125" style="292" customWidth="1"/>
    <col min="5891" max="5891" width="5.875" style="292" customWidth="1"/>
    <col min="5892" max="5892" width="6.00390625" style="292" customWidth="1"/>
    <col min="5893" max="5895" width="16.625" style="292" customWidth="1"/>
    <col min="5896" max="6144" width="8.875" style="292" customWidth="1"/>
    <col min="6145" max="6145" width="4.00390625" style="292" customWidth="1"/>
    <col min="6146" max="6146" width="50.125" style="292" customWidth="1"/>
    <col min="6147" max="6147" width="5.875" style="292" customWidth="1"/>
    <col min="6148" max="6148" width="6.00390625" style="292" customWidth="1"/>
    <col min="6149" max="6151" width="16.625" style="292" customWidth="1"/>
    <col min="6152" max="6400" width="8.875" style="292" customWidth="1"/>
    <col min="6401" max="6401" width="4.00390625" style="292" customWidth="1"/>
    <col min="6402" max="6402" width="50.125" style="292" customWidth="1"/>
    <col min="6403" max="6403" width="5.875" style="292" customWidth="1"/>
    <col min="6404" max="6404" width="6.00390625" style="292" customWidth="1"/>
    <col min="6405" max="6407" width="16.625" style="292" customWidth="1"/>
    <col min="6408" max="6656" width="8.875" style="292" customWidth="1"/>
    <col min="6657" max="6657" width="4.00390625" style="292" customWidth="1"/>
    <col min="6658" max="6658" width="50.125" style="292" customWidth="1"/>
    <col min="6659" max="6659" width="5.875" style="292" customWidth="1"/>
    <col min="6660" max="6660" width="6.00390625" style="292" customWidth="1"/>
    <col min="6661" max="6663" width="16.625" style="292" customWidth="1"/>
    <col min="6664" max="6912" width="8.875" style="292" customWidth="1"/>
    <col min="6913" max="6913" width="4.00390625" style="292" customWidth="1"/>
    <col min="6914" max="6914" width="50.125" style="292" customWidth="1"/>
    <col min="6915" max="6915" width="5.875" style="292" customWidth="1"/>
    <col min="6916" max="6916" width="6.00390625" style="292" customWidth="1"/>
    <col min="6917" max="6919" width="16.625" style="292" customWidth="1"/>
    <col min="6920" max="7168" width="8.875" style="292" customWidth="1"/>
    <col min="7169" max="7169" width="4.00390625" style="292" customWidth="1"/>
    <col min="7170" max="7170" width="50.125" style="292" customWidth="1"/>
    <col min="7171" max="7171" width="5.875" style="292" customWidth="1"/>
    <col min="7172" max="7172" width="6.00390625" style="292" customWidth="1"/>
    <col min="7173" max="7175" width="16.625" style="292" customWidth="1"/>
    <col min="7176" max="7424" width="8.875" style="292" customWidth="1"/>
    <col min="7425" max="7425" width="4.00390625" style="292" customWidth="1"/>
    <col min="7426" max="7426" width="50.125" style="292" customWidth="1"/>
    <col min="7427" max="7427" width="5.875" style="292" customWidth="1"/>
    <col min="7428" max="7428" width="6.00390625" style="292" customWidth="1"/>
    <col min="7429" max="7431" width="16.625" style="292" customWidth="1"/>
    <col min="7432" max="7680" width="8.875" style="292" customWidth="1"/>
    <col min="7681" max="7681" width="4.00390625" style="292" customWidth="1"/>
    <col min="7682" max="7682" width="50.125" style="292" customWidth="1"/>
    <col min="7683" max="7683" width="5.875" style="292" customWidth="1"/>
    <col min="7684" max="7684" width="6.00390625" style="292" customWidth="1"/>
    <col min="7685" max="7687" width="16.625" style="292" customWidth="1"/>
    <col min="7688" max="7936" width="8.875" style="292" customWidth="1"/>
    <col min="7937" max="7937" width="4.00390625" style="292" customWidth="1"/>
    <col min="7938" max="7938" width="50.125" style="292" customWidth="1"/>
    <col min="7939" max="7939" width="5.875" style="292" customWidth="1"/>
    <col min="7940" max="7940" width="6.00390625" style="292" customWidth="1"/>
    <col min="7941" max="7943" width="16.625" style="292" customWidth="1"/>
    <col min="7944" max="8192" width="8.875" style="292" customWidth="1"/>
    <col min="8193" max="8193" width="4.00390625" style="292" customWidth="1"/>
    <col min="8194" max="8194" width="50.125" style="292" customWidth="1"/>
    <col min="8195" max="8195" width="5.875" style="292" customWidth="1"/>
    <col min="8196" max="8196" width="6.00390625" style="292" customWidth="1"/>
    <col min="8197" max="8199" width="16.625" style="292" customWidth="1"/>
    <col min="8200" max="8448" width="8.875" style="292" customWidth="1"/>
    <col min="8449" max="8449" width="4.00390625" style="292" customWidth="1"/>
    <col min="8450" max="8450" width="50.125" style="292" customWidth="1"/>
    <col min="8451" max="8451" width="5.875" style="292" customWidth="1"/>
    <col min="8452" max="8452" width="6.00390625" style="292" customWidth="1"/>
    <col min="8453" max="8455" width="16.625" style="292" customWidth="1"/>
    <col min="8456" max="8704" width="8.875" style="292" customWidth="1"/>
    <col min="8705" max="8705" width="4.00390625" style="292" customWidth="1"/>
    <col min="8706" max="8706" width="50.125" style="292" customWidth="1"/>
    <col min="8707" max="8707" width="5.875" style="292" customWidth="1"/>
    <col min="8708" max="8708" width="6.00390625" style="292" customWidth="1"/>
    <col min="8709" max="8711" width="16.625" style="292" customWidth="1"/>
    <col min="8712" max="8960" width="8.875" style="292" customWidth="1"/>
    <col min="8961" max="8961" width="4.00390625" style="292" customWidth="1"/>
    <col min="8962" max="8962" width="50.125" style="292" customWidth="1"/>
    <col min="8963" max="8963" width="5.875" style="292" customWidth="1"/>
    <col min="8964" max="8964" width="6.00390625" style="292" customWidth="1"/>
    <col min="8965" max="8967" width="16.625" style="292" customWidth="1"/>
    <col min="8968" max="9216" width="8.875" style="292" customWidth="1"/>
    <col min="9217" max="9217" width="4.00390625" style="292" customWidth="1"/>
    <col min="9218" max="9218" width="50.125" style="292" customWidth="1"/>
    <col min="9219" max="9219" width="5.875" style="292" customWidth="1"/>
    <col min="9220" max="9220" width="6.00390625" style="292" customWidth="1"/>
    <col min="9221" max="9223" width="16.625" style="292" customWidth="1"/>
    <col min="9224" max="9472" width="8.875" style="292" customWidth="1"/>
    <col min="9473" max="9473" width="4.00390625" style="292" customWidth="1"/>
    <col min="9474" max="9474" width="50.125" style="292" customWidth="1"/>
    <col min="9475" max="9475" width="5.875" style="292" customWidth="1"/>
    <col min="9476" max="9476" width="6.00390625" style="292" customWidth="1"/>
    <col min="9477" max="9479" width="16.625" style="292" customWidth="1"/>
    <col min="9480" max="9728" width="8.875" style="292" customWidth="1"/>
    <col min="9729" max="9729" width="4.00390625" style="292" customWidth="1"/>
    <col min="9730" max="9730" width="50.125" style="292" customWidth="1"/>
    <col min="9731" max="9731" width="5.875" style="292" customWidth="1"/>
    <col min="9732" max="9732" width="6.00390625" style="292" customWidth="1"/>
    <col min="9733" max="9735" width="16.625" style="292" customWidth="1"/>
    <col min="9736" max="9984" width="8.875" style="292" customWidth="1"/>
    <col min="9985" max="9985" width="4.00390625" style="292" customWidth="1"/>
    <col min="9986" max="9986" width="50.125" style="292" customWidth="1"/>
    <col min="9987" max="9987" width="5.875" style="292" customWidth="1"/>
    <col min="9988" max="9988" width="6.00390625" style="292" customWidth="1"/>
    <col min="9989" max="9991" width="16.625" style="292" customWidth="1"/>
    <col min="9992" max="10240" width="8.875" style="292" customWidth="1"/>
    <col min="10241" max="10241" width="4.00390625" style="292" customWidth="1"/>
    <col min="10242" max="10242" width="50.125" style="292" customWidth="1"/>
    <col min="10243" max="10243" width="5.875" style="292" customWidth="1"/>
    <col min="10244" max="10244" width="6.00390625" style="292" customWidth="1"/>
    <col min="10245" max="10247" width="16.625" style="292" customWidth="1"/>
    <col min="10248" max="10496" width="8.875" style="292" customWidth="1"/>
    <col min="10497" max="10497" width="4.00390625" style="292" customWidth="1"/>
    <col min="10498" max="10498" width="50.125" style="292" customWidth="1"/>
    <col min="10499" max="10499" width="5.875" style="292" customWidth="1"/>
    <col min="10500" max="10500" width="6.00390625" style="292" customWidth="1"/>
    <col min="10501" max="10503" width="16.625" style="292" customWidth="1"/>
    <col min="10504" max="10752" width="8.875" style="292" customWidth="1"/>
    <col min="10753" max="10753" width="4.00390625" style="292" customWidth="1"/>
    <col min="10754" max="10754" width="50.125" style="292" customWidth="1"/>
    <col min="10755" max="10755" width="5.875" style="292" customWidth="1"/>
    <col min="10756" max="10756" width="6.00390625" style="292" customWidth="1"/>
    <col min="10757" max="10759" width="16.625" style="292" customWidth="1"/>
    <col min="10760" max="11008" width="8.875" style="292" customWidth="1"/>
    <col min="11009" max="11009" width="4.00390625" style="292" customWidth="1"/>
    <col min="11010" max="11010" width="50.125" style="292" customWidth="1"/>
    <col min="11011" max="11011" width="5.875" style="292" customWidth="1"/>
    <col min="11012" max="11012" width="6.00390625" style="292" customWidth="1"/>
    <col min="11013" max="11015" width="16.625" style="292" customWidth="1"/>
    <col min="11016" max="11264" width="8.875" style="292" customWidth="1"/>
    <col min="11265" max="11265" width="4.00390625" style="292" customWidth="1"/>
    <col min="11266" max="11266" width="50.125" style="292" customWidth="1"/>
    <col min="11267" max="11267" width="5.875" style="292" customWidth="1"/>
    <col min="11268" max="11268" width="6.00390625" style="292" customWidth="1"/>
    <col min="11269" max="11271" width="16.625" style="292" customWidth="1"/>
    <col min="11272" max="11520" width="8.875" style="292" customWidth="1"/>
    <col min="11521" max="11521" width="4.00390625" style="292" customWidth="1"/>
    <col min="11522" max="11522" width="50.125" style="292" customWidth="1"/>
    <col min="11523" max="11523" width="5.875" style="292" customWidth="1"/>
    <col min="11524" max="11524" width="6.00390625" style="292" customWidth="1"/>
    <col min="11525" max="11527" width="16.625" style="292" customWidth="1"/>
    <col min="11528" max="11776" width="8.875" style="292" customWidth="1"/>
    <col min="11777" max="11777" width="4.00390625" style="292" customWidth="1"/>
    <col min="11778" max="11778" width="50.125" style="292" customWidth="1"/>
    <col min="11779" max="11779" width="5.875" style="292" customWidth="1"/>
    <col min="11780" max="11780" width="6.00390625" style="292" customWidth="1"/>
    <col min="11781" max="11783" width="16.625" style="292" customWidth="1"/>
    <col min="11784" max="12032" width="8.875" style="292" customWidth="1"/>
    <col min="12033" max="12033" width="4.00390625" style="292" customWidth="1"/>
    <col min="12034" max="12034" width="50.125" style="292" customWidth="1"/>
    <col min="12035" max="12035" width="5.875" style="292" customWidth="1"/>
    <col min="12036" max="12036" width="6.00390625" style="292" customWidth="1"/>
    <col min="12037" max="12039" width="16.625" style="292" customWidth="1"/>
    <col min="12040" max="12288" width="8.875" style="292" customWidth="1"/>
    <col min="12289" max="12289" width="4.00390625" style="292" customWidth="1"/>
    <col min="12290" max="12290" width="50.125" style="292" customWidth="1"/>
    <col min="12291" max="12291" width="5.875" style="292" customWidth="1"/>
    <col min="12292" max="12292" width="6.00390625" style="292" customWidth="1"/>
    <col min="12293" max="12295" width="16.625" style="292" customWidth="1"/>
    <col min="12296" max="12544" width="8.875" style="292" customWidth="1"/>
    <col min="12545" max="12545" width="4.00390625" style="292" customWidth="1"/>
    <col min="12546" max="12546" width="50.125" style="292" customWidth="1"/>
    <col min="12547" max="12547" width="5.875" style="292" customWidth="1"/>
    <col min="12548" max="12548" width="6.00390625" style="292" customWidth="1"/>
    <col min="12549" max="12551" width="16.625" style="292" customWidth="1"/>
    <col min="12552" max="12800" width="8.875" style="292" customWidth="1"/>
    <col min="12801" max="12801" width="4.00390625" style="292" customWidth="1"/>
    <col min="12802" max="12802" width="50.125" style="292" customWidth="1"/>
    <col min="12803" max="12803" width="5.875" style="292" customWidth="1"/>
    <col min="12804" max="12804" width="6.00390625" style="292" customWidth="1"/>
    <col min="12805" max="12807" width="16.625" style="292" customWidth="1"/>
    <col min="12808" max="13056" width="8.875" style="292" customWidth="1"/>
    <col min="13057" max="13057" width="4.00390625" style="292" customWidth="1"/>
    <col min="13058" max="13058" width="50.125" style="292" customWidth="1"/>
    <col min="13059" max="13059" width="5.875" style="292" customWidth="1"/>
    <col min="13060" max="13060" width="6.00390625" style="292" customWidth="1"/>
    <col min="13061" max="13063" width="16.625" style="292" customWidth="1"/>
    <col min="13064" max="13312" width="8.875" style="292" customWidth="1"/>
    <col min="13313" max="13313" width="4.00390625" style="292" customWidth="1"/>
    <col min="13314" max="13314" width="50.125" style="292" customWidth="1"/>
    <col min="13315" max="13315" width="5.875" style="292" customWidth="1"/>
    <col min="13316" max="13316" width="6.00390625" style="292" customWidth="1"/>
    <col min="13317" max="13319" width="16.625" style="292" customWidth="1"/>
    <col min="13320" max="13568" width="8.875" style="292" customWidth="1"/>
    <col min="13569" max="13569" width="4.00390625" style="292" customWidth="1"/>
    <col min="13570" max="13570" width="50.125" style="292" customWidth="1"/>
    <col min="13571" max="13571" width="5.875" style="292" customWidth="1"/>
    <col min="13572" max="13572" width="6.00390625" style="292" customWidth="1"/>
    <col min="13573" max="13575" width="16.625" style="292" customWidth="1"/>
    <col min="13576" max="13824" width="8.875" style="292" customWidth="1"/>
    <col min="13825" max="13825" width="4.00390625" style="292" customWidth="1"/>
    <col min="13826" max="13826" width="50.125" style="292" customWidth="1"/>
    <col min="13827" max="13827" width="5.875" style="292" customWidth="1"/>
    <col min="13828" max="13828" width="6.00390625" style="292" customWidth="1"/>
    <col min="13829" max="13831" width="16.625" style="292" customWidth="1"/>
    <col min="13832" max="14080" width="8.875" style="292" customWidth="1"/>
    <col min="14081" max="14081" width="4.00390625" style="292" customWidth="1"/>
    <col min="14082" max="14082" width="50.125" style="292" customWidth="1"/>
    <col min="14083" max="14083" width="5.875" style="292" customWidth="1"/>
    <col min="14084" max="14084" width="6.00390625" style="292" customWidth="1"/>
    <col min="14085" max="14087" width="16.625" style="292" customWidth="1"/>
    <col min="14088" max="14336" width="8.875" style="292" customWidth="1"/>
    <col min="14337" max="14337" width="4.00390625" style="292" customWidth="1"/>
    <col min="14338" max="14338" width="50.125" style="292" customWidth="1"/>
    <col min="14339" max="14339" width="5.875" style="292" customWidth="1"/>
    <col min="14340" max="14340" width="6.00390625" style="292" customWidth="1"/>
    <col min="14341" max="14343" width="16.625" style="292" customWidth="1"/>
    <col min="14344" max="14592" width="8.875" style="292" customWidth="1"/>
    <col min="14593" max="14593" width="4.00390625" style="292" customWidth="1"/>
    <col min="14594" max="14594" width="50.125" style="292" customWidth="1"/>
    <col min="14595" max="14595" width="5.875" style="292" customWidth="1"/>
    <col min="14596" max="14596" width="6.00390625" style="292" customWidth="1"/>
    <col min="14597" max="14599" width="16.625" style="292" customWidth="1"/>
    <col min="14600" max="14848" width="8.875" style="292" customWidth="1"/>
    <col min="14849" max="14849" width="4.00390625" style="292" customWidth="1"/>
    <col min="14850" max="14850" width="50.125" style="292" customWidth="1"/>
    <col min="14851" max="14851" width="5.875" style="292" customWidth="1"/>
    <col min="14852" max="14852" width="6.00390625" style="292" customWidth="1"/>
    <col min="14853" max="14855" width="16.625" style="292" customWidth="1"/>
    <col min="14856" max="15104" width="8.875" style="292" customWidth="1"/>
    <col min="15105" max="15105" width="4.00390625" style="292" customWidth="1"/>
    <col min="15106" max="15106" width="50.125" style="292" customWidth="1"/>
    <col min="15107" max="15107" width="5.875" style="292" customWidth="1"/>
    <col min="15108" max="15108" width="6.00390625" style="292" customWidth="1"/>
    <col min="15109" max="15111" width="16.625" style="292" customWidth="1"/>
    <col min="15112" max="15360" width="8.875" style="292" customWidth="1"/>
    <col min="15361" max="15361" width="4.00390625" style="292" customWidth="1"/>
    <col min="15362" max="15362" width="50.125" style="292" customWidth="1"/>
    <col min="15363" max="15363" width="5.875" style="292" customWidth="1"/>
    <col min="15364" max="15364" width="6.00390625" style="292" customWidth="1"/>
    <col min="15365" max="15367" width="16.625" style="292" customWidth="1"/>
    <col min="15368" max="15616" width="8.875" style="292" customWidth="1"/>
    <col min="15617" max="15617" width="4.00390625" style="292" customWidth="1"/>
    <col min="15618" max="15618" width="50.125" style="292" customWidth="1"/>
    <col min="15619" max="15619" width="5.875" style="292" customWidth="1"/>
    <col min="15620" max="15620" width="6.00390625" style="292" customWidth="1"/>
    <col min="15621" max="15623" width="16.625" style="292" customWidth="1"/>
    <col min="15624" max="15872" width="8.875" style="292" customWidth="1"/>
    <col min="15873" max="15873" width="4.00390625" style="292" customWidth="1"/>
    <col min="15874" max="15874" width="50.125" style="292" customWidth="1"/>
    <col min="15875" max="15875" width="5.875" style="292" customWidth="1"/>
    <col min="15876" max="15876" width="6.00390625" style="292" customWidth="1"/>
    <col min="15877" max="15879" width="16.625" style="292" customWidth="1"/>
    <col min="15880" max="16128" width="8.875" style="292" customWidth="1"/>
    <col min="16129" max="16129" width="4.00390625" style="292" customWidth="1"/>
    <col min="16130" max="16130" width="50.125" style="292" customWidth="1"/>
    <col min="16131" max="16131" width="5.875" style="292" customWidth="1"/>
    <col min="16132" max="16132" width="6.00390625" style="292" customWidth="1"/>
    <col min="16133" max="16135" width="16.625" style="292" customWidth="1"/>
    <col min="16136" max="16384" width="8.875" style="292" customWidth="1"/>
  </cols>
  <sheetData>
    <row r="1" spans="1:7" ht="17.4">
      <c r="A1" s="484" t="s">
        <v>166</v>
      </c>
      <c r="B1" s="484"/>
      <c r="C1" s="484"/>
      <c r="D1" s="484"/>
      <c r="E1" s="484"/>
      <c r="F1" s="484"/>
      <c r="G1" s="484"/>
    </row>
    <row r="2" spans="1:7" ht="15.75">
      <c r="A2" s="293" t="s">
        <v>167</v>
      </c>
      <c r="B2" s="294" t="s">
        <v>45</v>
      </c>
      <c r="C2" s="295" t="s">
        <v>168</v>
      </c>
      <c r="D2" s="296" t="s">
        <v>47</v>
      </c>
      <c r="E2" s="297" t="s">
        <v>169</v>
      </c>
      <c r="F2" s="297" t="s">
        <v>49</v>
      </c>
      <c r="G2" s="297" t="s">
        <v>170</v>
      </c>
    </row>
    <row r="3" spans="1:7" ht="15.75">
      <c r="A3" s="298"/>
      <c r="B3" s="299"/>
      <c r="C3" s="300"/>
      <c r="D3" s="301"/>
      <c r="E3" s="301"/>
      <c r="F3" s="302"/>
      <c r="G3" s="302"/>
    </row>
    <row r="4" spans="1:7" ht="15.75">
      <c r="A4" s="298"/>
      <c r="B4" s="303" t="s">
        <v>171</v>
      </c>
      <c r="C4" s="300"/>
      <c r="D4" s="301"/>
      <c r="E4" s="304"/>
      <c r="F4" s="304"/>
      <c r="G4" s="304"/>
    </row>
    <row r="5" spans="1:7" ht="15.75">
      <c r="A5" s="305">
        <v>1</v>
      </c>
      <c r="B5" s="306" t="s">
        <v>172</v>
      </c>
      <c r="C5" s="307">
        <v>2</v>
      </c>
      <c r="D5" s="308" t="s">
        <v>58</v>
      </c>
      <c r="E5" s="304">
        <v>0</v>
      </c>
      <c r="F5" s="304">
        <v>0</v>
      </c>
      <c r="G5" s="309">
        <f aca="true" t="shared" si="0" ref="G5:G42">C5*(F5+E5)</f>
        <v>0</v>
      </c>
    </row>
    <row r="6" spans="1:7" ht="15.75">
      <c r="A6" s="305">
        <v>2</v>
      </c>
      <c r="B6" s="310" t="s">
        <v>173</v>
      </c>
      <c r="C6" s="307">
        <v>32</v>
      </c>
      <c r="D6" s="308" t="s">
        <v>53</v>
      </c>
      <c r="E6" s="304">
        <v>0</v>
      </c>
      <c r="F6" s="304">
        <v>0</v>
      </c>
      <c r="G6" s="309">
        <f t="shared" si="0"/>
        <v>0</v>
      </c>
    </row>
    <row r="7" spans="1:7" ht="15.75">
      <c r="A7" s="305">
        <v>3</v>
      </c>
      <c r="B7" s="306" t="s">
        <v>174</v>
      </c>
      <c r="C7" s="307">
        <v>48</v>
      </c>
      <c r="D7" s="308" t="s">
        <v>53</v>
      </c>
      <c r="E7" s="304">
        <v>0</v>
      </c>
      <c r="F7" s="304">
        <v>0</v>
      </c>
      <c r="G7" s="309">
        <f t="shared" si="0"/>
        <v>0</v>
      </c>
    </row>
    <row r="8" spans="1:7" ht="15.75">
      <c r="A8" s="305">
        <v>4</v>
      </c>
      <c r="B8" s="311" t="s">
        <v>175</v>
      </c>
      <c r="C8" s="312">
        <v>24</v>
      </c>
      <c r="D8" s="308" t="s">
        <v>58</v>
      </c>
      <c r="E8" s="304">
        <v>0</v>
      </c>
      <c r="F8" s="304">
        <v>0</v>
      </c>
      <c r="G8" s="309">
        <f t="shared" si="0"/>
        <v>0</v>
      </c>
    </row>
    <row r="9" spans="1:7" ht="15.75">
      <c r="A9" s="305">
        <v>5</v>
      </c>
      <c r="B9" s="306" t="s">
        <v>176</v>
      </c>
      <c r="C9" s="307">
        <v>300</v>
      </c>
      <c r="D9" s="308" t="s">
        <v>53</v>
      </c>
      <c r="E9" s="304">
        <v>0</v>
      </c>
      <c r="F9" s="304">
        <v>0</v>
      </c>
      <c r="G9" s="309">
        <f t="shared" si="0"/>
        <v>0</v>
      </c>
    </row>
    <row r="10" spans="1:7" ht="15.75">
      <c r="A10" s="305">
        <v>6</v>
      </c>
      <c r="B10" s="306" t="s">
        <v>177</v>
      </c>
      <c r="C10" s="307">
        <v>100</v>
      </c>
      <c r="D10" s="308" t="s">
        <v>53</v>
      </c>
      <c r="E10" s="304">
        <v>0</v>
      </c>
      <c r="F10" s="304">
        <v>0</v>
      </c>
      <c r="G10" s="309">
        <f t="shared" si="0"/>
        <v>0</v>
      </c>
    </row>
    <row r="11" spans="1:7" ht="24.6">
      <c r="A11" s="305">
        <v>7</v>
      </c>
      <c r="B11" s="306" t="s">
        <v>178</v>
      </c>
      <c r="C11" s="307">
        <v>32</v>
      </c>
      <c r="D11" s="308" t="s">
        <v>58</v>
      </c>
      <c r="E11" s="304">
        <v>0</v>
      </c>
      <c r="F11" s="304">
        <v>0</v>
      </c>
      <c r="G11" s="309">
        <f t="shared" si="0"/>
        <v>0</v>
      </c>
    </row>
    <row r="12" spans="1:7" ht="15.75">
      <c r="A12" s="305">
        <v>8</v>
      </c>
      <c r="B12" s="306" t="s">
        <v>179</v>
      </c>
      <c r="C12" s="307">
        <v>72</v>
      </c>
      <c r="D12" s="308" t="s">
        <v>53</v>
      </c>
      <c r="E12" s="304">
        <v>0</v>
      </c>
      <c r="F12" s="304">
        <v>0</v>
      </c>
      <c r="G12" s="309">
        <f t="shared" si="0"/>
        <v>0</v>
      </c>
    </row>
    <row r="13" spans="1:7" ht="15.75">
      <c r="A13" s="305">
        <v>9</v>
      </c>
      <c r="B13" s="313" t="s">
        <v>180</v>
      </c>
      <c r="C13" s="314">
        <v>84</v>
      </c>
      <c r="D13" s="315" t="s">
        <v>58</v>
      </c>
      <c r="E13" s="304">
        <v>0</v>
      </c>
      <c r="F13" s="304">
        <v>0</v>
      </c>
      <c r="G13" s="309">
        <f t="shared" si="0"/>
        <v>0</v>
      </c>
    </row>
    <row r="14" spans="1:7" ht="15.75">
      <c r="A14" s="305">
        <v>10</v>
      </c>
      <c r="B14" s="313" t="s">
        <v>181</v>
      </c>
      <c r="C14" s="314">
        <v>64</v>
      </c>
      <c r="D14" s="315" t="s">
        <v>58</v>
      </c>
      <c r="E14" s="304">
        <v>0</v>
      </c>
      <c r="F14" s="304">
        <v>0</v>
      </c>
      <c r="G14" s="309">
        <f t="shared" si="0"/>
        <v>0</v>
      </c>
    </row>
    <row r="15" spans="1:7" ht="15.75">
      <c r="A15" s="305">
        <v>11</v>
      </c>
      <c r="B15" s="313" t="s">
        <v>182</v>
      </c>
      <c r="C15" s="314">
        <v>16</v>
      </c>
      <c r="D15" s="315" t="s">
        <v>53</v>
      </c>
      <c r="E15" s="304">
        <v>0</v>
      </c>
      <c r="F15" s="304">
        <v>0</v>
      </c>
      <c r="G15" s="309">
        <f t="shared" si="0"/>
        <v>0</v>
      </c>
    </row>
    <row r="16" spans="1:7" ht="15.75">
      <c r="A16" s="305">
        <v>12</v>
      </c>
      <c r="B16" s="306" t="s">
        <v>183</v>
      </c>
      <c r="C16" s="307">
        <v>8</v>
      </c>
      <c r="D16" s="308" t="s">
        <v>53</v>
      </c>
      <c r="E16" s="304">
        <v>0</v>
      </c>
      <c r="F16" s="304">
        <v>0</v>
      </c>
      <c r="G16" s="309">
        <f t="shared" si="0"/>
        <v>0</v>
      </c>
    </row>
    <row r="17" spans="1:7" ht="15.75">
      <c r="A17" s="305">
        <v>13</v>
      </c>
      <c r="B17" s="306" t="s">
        <v>173</v>
      </c>
      <c r="C17" s="307">
        <v>48</v>
      </c>
      <c r="D17" s="308" t="s">
        <v>53</v>
      </c>
      <c r="E17" s="304">
        <v>0</v>
      </c>
      <c r="F17" s="304">
        <v>0</v>
      </c>
      <c r="G17" s="309">
        <f t="shared" si="0"/>
        <v>0</v>
      </c>
    </row>
    <row r="18" spans="1:7" ht="15.75">
      <c r="A18" s="305">
        <v>14</v>
      </c>
      <c r="B18" s="313" t="s">
        <v>184</v>
      </c>
      <c r="C18" s="315">
        <v>40</v>
      </c>
      <c r="D18" s="315" t="s">
        <v>53</v>
      </c>
      <c r="E18" s="304">
        <v>0</v>
      </c>
      <c r="F18" s="304">
        <v>0</v>
      </c>
      <c r="G18" s="309">
        <f t="shared" si="0"/>
        <v>0</v>
      </c>
    </row>
    <row r="19" spans="1:7" ht="15.75">
      <c r="A19" s="305">
        <v>15</v>
      </c>
      <c r="B19" s="313" t="s">
        <v>185</v>
      </c>
      <c r="C19" s="315">
        <v>120</v>
      </c>
      <c r="D19" s="315" t="s">
        <v>53</v>
      </c>
      <c r="E19" s="304">
        <v>0</v>
      </c>
      <c r="F19" s="304">
        <v>0</v>
      </c>
      <c r="G19" s="309">
        <f t="shared" si="0"/>
        <v>0</v>
      </c>
    </row>
    <row r="20" spans="1:7" ht="15.75">
      <c r="A20" s="305">
        <v>16</v>
      </c>
      <c r="B20" s="313" t="s">
        <v>186</v>
      </c>
      <c r="C20" s="315">
        <v>100</v>
      </c>
      <c r="D20" s="315" t="s">
        <v>53</v>
      </c>
      <c r="E20" s="304">
        <v>0</v>
      </c>
      <c r="F20" s="304">
        <v>0</v>
      </c>
      <c r="G20" s="309">
        <f t="shared" si="0"/>
        <v>0</v>
      </c>
    </row>
    <row r="21" spans="1:7" ht="15.75">
      <c r="A21" s="305">
        <v>17</v>
      </c>
      <c r="B21" s="313" t="s">
        <v>187</v>
      </c>
      <c r="C21" s="315">
        <v>48</v>
      </c>
      <c r="D21" s="315" t="s">
        <v>53</v>
      </c>
      <c r="E21" s="304">
        <v>0</v>
      </c>
      <c r="F21" s="304">
        <v>0</v>
      </c>
      <c r="G21" s="309">
        <f t="shared" si="0"/>
        <v>0</v>
      </c>
    </row>
    <row r="22" spans="1:7" ht="15.75">
      <c r="A22" s="305">
        <v>18</v>
      </c>
      <c r="B22" s="313" t="s">
        <v>188</v>
      </c>
      <c r="C22" s="315">
        <v>80</v>
      </c>
      <c r="D22" s="315" t="s">
        <v>53</v>
      </c>
      <c r="E22" s="304">
        <v>0</v>
      </c>
      <c r="F22" s="304">
        <v>0</v>
      </c>
      <c r="G22" s="309">
        <f t="shared" si="0"/>
        <v>0</v>
      </c>
    </row>
    <row r="23" spans="1:7" ht="15.75">
      <c r="A23" s="305">
        <v>19</v>
      </c>
      <c r="B23" s="313" t="s">
        <v>189</v>
      </c>
      <c r="C23" s="315">
        <v>60</v>
      </c>
      <c r="D23" s="315" t="s">
        <v>53</v>
      </c>
      <c r="E23" s="304">
        <v>0</v>
      </c>
      <c r="F23" s="304">
        <v>0</v>
      </c>
      <c r="G23" s="309">
        <f t="shared" si="0"/>
        <v>0</v>
      </c>
    </row>
    <row r="24" spans="1:7" ht="15.75">
      <c r="A24" s="305">
        <v>20</v>
      </c>
      <c r="B24" s="313" t="s">
        <v>190</v>
      </c>
      <c r="C24" s="315">
        <v>60</v>
      </c>
      <c r="D24" s="315" t="s">
        <v>53</v>
      </c>
      <c r="E24" s="304">
        <v>0</v>
      </c>
      <c r="F24" s="304">
        <v>0</v>
      </c>
      <c r="G24" s="309">
        <f t="shared" si="0"/>
        <v>0</v>
      </c>
    </row>
    <row r="25" spans="1:7" ht="15.75">
      <c r="A25" s="305">
        <v>21</v>
      </c>
      <c r="B25" s="313" t="s">
        <v>191</v>
      </c>
      <c r="C25" s="315">
        <v>60</v>
      </c>
      <c r="D25" s="315" t="s">
        <v>53</v>
      </c>
      <c r="E25" s="304">
        <v>0</v>
      </c>
      <c r="F25" s="304">
        <v>0</v>
      </c>
      <c r="G25" s="309">
        <f t="shared" si="0"/>
        <v>0</v>
      </c>
    </row>
    <row r="26" spans="1:7" ht="15.75">
      <c r="A26" s="305">
        <v>22</v>
      </c>
      <c r="B26" s="313" t="s">
        <v>192</v>
      </c>
      <c r="C26" s="315">
        <v>140</v>
      </c>
      <c r="D26" s="315" t="s">
        <v>53</v>
      </c>
      <c r="E26" s="304">
        <v>0</v>
      </c>
      <c r="F26" s="304">
        <v>0</v>
      </c>
      <c r="G26" s="309">
        <f t="shared" si="0"/>
        <v>0</v>
      </c>
    </row>
    <row r="27" spans="1:7" ht="15.75">
      <c r="A27" s="305">
        <v>23</v>
      </c>
      <c r="B27" s="313" t="s">
        <v>193</v>
      </c>
      <c r="C27" s="315">
        <v>60</v>
      </c>
      <c r="D27" s="315" t="s">
        <v>53</v>
      </c>
      <c r="E27" s="304">
        <v>0</v>
      </c>
      <c r="F27" s="304">
        <v>0</v>
      </c>
      <c r="G27" s="309">
        <f t="shared" si="0"/>
        <v>0</v>
      </c>
    </row>
    <row r="28" spans="1:7" ht="409.6">
      <c r="A28" s="305">
        <v>24</v>
      </c>
      <c r="B28" s="313" t="s">
        <v>194</v>
      </c>
      <c r="C28" s="315">
        <v>120</v>
      </c>
      <c r="D28" s="315" t="s">
        <v>53</v>
      </c>
      <c r="E28" s="304">
        <v>0</v>
      </c>
      <c r="F28" s="304">
        <v>0</v>
      </c>
      <c r="G28" s="309">
        <f t="shared" si="0"/>
        <v>0</v>
      </c>
    </row>
    <row r="29" spans="1:7" ht="409.6">
      <c r="A29" s="305">
        <v>25</v>
      </c>
      <c r="B29" s="313" t="s">
        <v>195</v>
      </c>
      <c r="C29" s="315">
        <v>4</v>
      </c>
      <c r="D29" s="315" t="s">
        <v>58</v>
      </c>
      <c r="E29" s="304">
        <v>0</v>
      </c>
      <c r="F29" s="304">
        <v>0</v>
      </c>
      <c r="G29" s="309">
        <f t="shared" si="0"/>
        <v>0</v>
      </c>
    </row>
    <row r="30" spans="1:7" ht="409.6">
      <c r="A30" s="305">
        <v>26</v>
      </c>
      <c r="B30" s="313" t="s">
        <v>196</v>
      </c>
      <c r="C30" s="315">
        <v>4</v>
      </c>
      <c r="D30" s="315" t="s">
        <v>197</v>
      </c>
      <c r="E30" s="304">
        <v>0</v>
      </c>
      <c r="F30" s="304">
        <v>0</v>
      </c>
      <c r="G30" s="309">
        <f t="shared" si="0"/>
        <v>0</v>
      </c>
    </row>
    <row r="31" spans="1:7" ht="409.6">
      <c r="A31" s="305">
        <v>27</v>
      </c>
      <c r="B31" s="313" t="s">
        <v>198</v>
      </c>
      <c r="C31" s="314">
        <v>4</v>
      </c>
      <c r="D31" s="315" t="s">
        <v>58</v>
      </c>
      <c r="E31" s="304">
        <v>0</v>
      </c>
      <c r="F31" s="304">
        <v>0</v>
      </c>
      <c r="G31" s="309">
        <f t="shared" si="0"/>
        <v>0</v>
      </c>
    </row>
    <row r="32" spans="1:7" ht="409.6">
      <c r="A32" s="305">
        <v>28</v>
      </c>
      <c r="B32" s="313" t="s">
        <v>199</v>
      </c>
      <c r="C32" s="314">
        <v>1.6</v>
      </c>
      <c r="D32" s="315" t="s">
        <v>200</v>
      </c>
      <c r="E32" s="304">
        <v>0</v>
      </c>
      <c r="F32" s="304">
        <v>0</v>
      </c>
      <c r="G32" s="309">
        <f t="shared" si="0"/>
        <v>0</v>
      </c>
    </row>
    <row r="33" spans="1:7" ht="409.6">
      <c r="A33" s="305"/>
      <c r="B33" s="313"/>
      <c r="C33" s="314"/>
      <c r="D33" s="315"/>
      <c r="E33" s="304"/>
      <c r="F33" s="304">
        <v>0</v>
      </c>
      <c r="G33" s="309"/>
    </row>
    <row r="34" spans="1:7" ht="409.6">
      <c r="A34" s="305"/>
      <c r="B34" s="316" t="s">
        <v>69</v>
      </c>
      <c r="C34" s="314"/>
      <c r="D34" s="317"/>
      <c r="E34" s="304"/>
      <c r="F34" s="304"/>
      <c r="G34" s="309"/>
    </row>
    <row r="35" spans="1:7" ht="409.6">
      <c r="A35" s="305">
        <v>29</v>
      </c>
      <c r="B35" s="318" t="s">
        <v>201</v>
      </c>
      <c r="C35" s="314">
        <v>1</v>
      </c>
      <c r="D35" s="319" t="s">
        <v>197</v>
      </c>
      <c r="E35" s="304">
        <v>0</v>
      </c>
      <c r="F35" s="304">
        <v>0</v>
      </c>
      <c r="G35" s="309">
        <f t="shared" si="0"/>
        <v>0</v>
      </c>
    </row>
    <row r="36" spans="1:7" ht="409.6">
      <c r="A36" s="305">
        <v>30</v>
      </c>
      <c r="B36" s="318" t="s">
        <v>202</v>
      </c>
      <c r="C36" s="314">
        <v>1</v>
      </c>
      <c r="D36" s="319" t="s">
        <v>58</v>
      </c>
      <c r="E36" s="304">
        <v>0</v>
      </c>
      <c r="F36" s="304">
        <v>0</v>
      </c>
      <c r="G36" s="309">
        <f t="shared" si="0"/>
        <v>0</v>
      </c>
    </row>
    <row r="37" spans="1:7" ht="409.6">
      <c r="A37" s="305">
        <v>31</v>
      </c>
      <c r="B37" s="320" t="s">
        <v>203</v>
      </c>
      <c r="C37" s="314">
        <v>16</v>
      </c>
      <c r="D37" s="321" t="s">
        <v>204</v>
      </c>
      <c r="E37" s="304">
        <v>0</v>
      </c>
      <c r="F37" s="304">
        <v>0</v>
      </c>
      <c r="G37" s="309">
        <f t="shared" si="0"/>
        <v>0</v>
      </c>
    </row>
    <row r="38" spans="1:7" ht="409.6">
      <c r="A38" s="305">
        <v>32</v>
      </c>
      <c r="B38" s="320" t="s">
        <v>205</v>
      </c>
      <c r="C38" s="314">
        <v>28</v>
      </c>
      <c r="D38" s="321" t="s">
        <v>204</v>
      </c>
      <c r="E38" s="304">
        <v>0</v>
      </c>
      <c r="F38" s="304">
        <v>0</v>
      </c>
      <c r="G38" s="309">
        <f t="shared" si="0"/>
        <v>0</v>
      </c>
    </row>
    <row r="39" spans="1:7" ht="409.6">
      <c r="A39" s="305">
        <v>33</v>
      </c>
      <c r="B39" s="320" t="s">
        <v>206</v>
      </c>
      <c r="C39" s="314">
        <v>1</v>
      </c>
      <c r="D39" s="321" t="s">
        <v>58</v>
      </c>
      <c r="E39" s="304">
        <v>0</v>
      </c>
      <c r="F39" s="304">
        <v>0</v>
      </c>
      <c r="G39" s="309">
        <f t="shared" si="0"/>
        <v>0</v>
      </c>
    </row>
    <row r="40" spans="1:7" ht="409.6">
      <c r="A40" s="305">
        <v>34</v>
      </c>
      <c r="B40" s="318" t="s">
        <v>207</v>
      </c>
      <c r="C40" s="314">
        <v>1</v>
      </c>
      <c r="D40" s="319" t="s">
        <v>197</v>
      </c>
      <c r="E40" s="304">
        <v>0</v>
      </c>
      <c r="F40" s="304">
        <v>0</v>
      </c>
      <c r="G40" s="309">
        <f t="shared" si="0"/>
        <v>0</v>
      </c>
    </row>
    <row r="41" spans="1:7" ht="409.6">
      <c r="A41" s="305">
        <v>35</v>
      </c>
      <c r="B41" s="318" t="s">
        <v>208</v>
      </c>
      <c r="C41" s="314">
        <v>1</v>
      </c>
      <c r="D41" s="319" t="s">
        <v>197</v>
      </c>
      <c r="E41" s="304">
        <v>0</v>
      </c>
      <c r="F41" s="304">
        <v>0</v>
      </c>
      <c r="G41" s="309">
        <f t="shared" si="0"/>
        <v>0</v>
      </c>
    </row>
    <row r="42" spans="1:7" ht="409.6">
      <c r="A42" s="305">
        <v>36</v>
      </c>
      <c r="B42" s="318" t="s">
        <v>158</v>
      </c>
      <c r="C42" s="314">
        <v>1</v>
      </c>
      <c r="D42" s="319" t="s">
        <v>197</v>
      </c>
      <c r="E42" s="304">
        <v>0</v>
      </c>
      <c r="F42" s="304">
        <v>0</v>
      </c>
      <c r="G42" s="309">
        <f t="shared" si="0"/>
        <v>0</v>
      </c>
    </row>
    <row r="43" spans="1:7" ht="14.05" thickBot="1">
      <c r="A43" s="298"/>
      <c r="B43" s="313"/>
      <c r="C43" s="307"/>
      <c r="D43" s="308"/>
      <c r="E43" s="309"/>
      <c r="F43" s="309"/>
      <c r="G43" s="322"/>
    </row>
    <row r="44" spans="1:7" ht="14.05" thickBot="1">
      <c r="A44" s="298"/>
      <c r="B44" s="485" t="s">
        <v>50</v>
      </c>
      <c r="C44" s="486"/>
      <c r="D44" s="487"/>
      <c r="E44" s="309"/>
      <c r="F44" s="323"/>
      <c r="G44" s="324">
        <f>SUM(G5:G42)</f>
        <v>0</v>
      </c>
    </row>
    <row r="46" ht="52">
      <c r="B46" s="326" t="s">
        <v>209</v>
      </c>
    </row>
    <row r="48" ht="39">
      <c r="B48" s="326" t="s">
        <v>210</v>
      </c>
    </row>
    <row r="50" spans="1:7" ht="409.6">
      <c r="A50" s="292"/>
      <c r="B50" s="292"/>
      <c r="D50" s="292"/>
      <c r="E50" s="292"/>
      <c r="F50" s="292"/>
      <c r="G50" s="292"/>
    </row>
  </sheetData>
  <mergeCells count="2">
    <mergeCell ref="A1:G1"/>
    <mergeCell ref="B44:D44"/>
  </mergeCells>
  <printOptions/>
  <pageMargins left="0" right="0" top="0" bottom="0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 topLeftCell="A1">
      <selection activeCell="A1" sqref="A1:XFD1048576"/>
    </sheetView>
  </sheetViews>
  <sheetFormatPr defaultColWidth="9.125" defaultRowHeight="15.75"/>
  <cols>
    <col min="1" max="1" width="4.50390625" style="96" customWidth="1"/>
    <col min="2" max="2" width="56.625" style="330" customWidth="1"/>
    <col min="3" max="3" width="5.50390625" style="96" customWidth="1"/>
    <col min="4" max="4" width="7.00390625" style="331" customWidth="1"/>
    <col min="5" max="5" width="10.00390625" style="96" customWidth="1"/>
    <col min="6" max="6" width="14.875" style="96" customWidth="1"/>
    <col min="7" max="7" width="1.625" style="96" customWidth="1"/>
    <col min="8" max="16384" width="9.125" style="96" customWidth="1"/>
  </cols>
  <sheetData>
    <row r="1" spans="1:7" ht="18.3">
      <c r="A1" s="488" t="s">
        <v>211</v>
      </c>
      <c r="B1" s="488"/>
      <c r="C1" s="488"/>
      <c r="D1" s="488"/>
      <c r="E1" s="488"/>
      <c r="F1" s="488"/>
      <c r="G1" s="329"/>
    </row>
    <row r="2" ht="14.7" thickBot="1"/>
    <row r="3" spans="1:6" ht="18.6" thickBot="1">
      <c r="A3" s="332" t="s">
        <v>212</v>
      </c>
      <c r="B3" s="333"/>
      <c r="C3" s="334"/>
      <c r="D3" s="335"/>
      <c r="E3" s="334"/>
      <c r="F3" s="336">
        <f>F7+F18+F59+F54</f>
        <v>0</v>
      </c>
    </row>
    <row r="5" spans="1:6" ht="15.6">
      <c r="A5" s="337" t="s">
        <v>44</v>
      </c>
      <c r="B5" s="338" t="s">
        <v>213</v>
      </c>
      <c r="C5" s="339" t="s">
        <v>47</v>
      </c>
      <c r="D5" s="339" t="s">
        <v>168</v>
      </c>
      <c r="E5" s="337" t="s">
        <v>214</v>
      </c>
      <c r="F5" s="337" t="s">
        <v>170</v>
      </c>
    </row>
    <row r="6" spans="1:6" ht="14.7" thickBot="1">
      <c r="A6" s="340"/>
      <c r="B6" s="341"/>
      <c r="C6" s="340"/>
      <c r="D6" s="342"/>
      <c r="E6" s="340"/>
      <c r="F6" s="340"/>
    </row>
    <row r="7" spans="1:6" ht="14.7" thickBot="1">
      <c r="A7" s="343" t="s">
        <v>215</v>
      </c>
      <c r="B7" s="344"/>
      <c r="C7" s="345"/>
      <c r="D7" s="346"/>
      <c r="E7" s="347"/>
      <c r="F7" s="348">
        <f>SUM(F8:F16)</f>
        <v>0</v>
      </c>
    </row>
    <row r="8" spans="1:6" ht="15.75">
      <c r="A8" s="349">
        <v>1</v>
      </c>
      <c r="B8" s="350" t="s">
        <v>216</v>
      </c>
      <c r="C8" s="351" t="s">
        <v>58</v>
      </c>
      <c r="D8" s="352">
        <v>4</v>
      </c>
      <c r="E8" s="353">
        <v>0</v>
      </c>
      <c r="F8" s="354">
        <f aca="true" t="shared" si="0" ref="F8:F16">+E8*D8</f>
        <v>0</v>
      </c>
    </row>
    <row r="9" spans="1:6" ht="14.7" thickBot="1">
      <c r="A9" s="355">
        <v>2</v>
      </c>
      <c r="B9" s="356" t="s">
        <v>217</v>
      </c>
      <c r="C9" s="357" t="s">
        <v>58</v>
      </c>
      <c r="D9" s="358">
        <v>4</v>
      </c>
      <c r="E9" s="359">
        <v>0</v>
      </c>
      <c r="F9" s="360">
        <f t="shared" si="0"/>
        <v>0</v>
      </c>
    </row>
    <row r="10" spans="1:6" ht="15.75">
      <c r="A10" s="349">
        <v>3</v>
      </c>
      <c r="B10" s="356" t="s">
        <v>218</v>
      </c>
      <c r="C10" s="357" t="s">
        <v>58</v>
      </c>
      <c r="D10" s="358">
        <v>2</v>
      </c>
      <c r="E10" s="359">
        <v>0</v>
      </c>
      <c r="F10" s="360">
        <f t="shared" si="0"/>
        <v>0</v>
      </c>
    </row>
    <row r="11" spans="1:6" ht="14.7" thickBot="1">
      <c r="A11" s="355">
        <v>4</v>
      </c>
      <c r="B11" s="356" t="s">
        <v>219</v>
      </c>
      <c r="C11" s="357" t="s">
        <v>58</v>
      </c>
      <c r="D11" s="358">
        <v>2</v>
      </c>
      <c r="E11" s="359">
        <v>0</v>
      </c>
      <c r="F11" s="360">
        <f t="shared" si="0"/>
        <v>0</v>
      </c>
    </row>
    <row r="12" spans="1:6" ht="15.75">
      <c r="A12" s="349">
        <v>5</v>
      </c>
      <c r="B12" s="356" t="s">
        <v>220</v>
      </c>
      <c r="C12" s="357" t="s">
        <v>58</v>
      </c>
      <c r="D12" s="358">
        <v>2</v>
      </c>
      <c r="E12" s="359">
        <v>0</v>
      </c>
      <c r="F12" s="360">
        <f t="shared" si="0"/>
        <v>0</v>
      </c>
    </row>
    <row r="13" spans="1:6" ht="14.7" thickBot="1">
      <c r="A13" s="355">
        <v>6</v>
      </c>
      <c r="B13" s="356" t="s">
        <v>221</v>
      </c>
      <c r="C13" s="357" t="s">
        <v>58</v>
      </c>
      <c r="D13" s="358">
        <v>4</v>
      </c>
      <c r="E13" s="359">
        <v>0</v>
      </c>
      <c r="F13" s="360">
        <f t="shared" si="0"/>
        <v>0</v>
      </c>
    </row>
    <row r="14" spans="1:6" ht="15.75">
      <c r="A14" s="349">
        <v>7</v>
      </c>
      <c r="B14" s="356" t="s">
        <v>222</v>
      </c>
      <c r="C14" s="357" t="s">
        <v>58</v>
      </c>
      <c r="D14" s="358">
        <v>2</v>
      </c>
      <c r="E14" s="359">
        <v>0</v>
      </c>
      <c r="F14" s="360">
        <f t="shared" si="0"/>
        <v>0</v>
      </c>
    </row>
    <row r="15" spans="1:6" ht="14.7" thickBot="1">
      <c r="A15" s="355">
        <v>8</v>
      </c>
      <c r="B15" s="356" t="s">
        <v>223</v>
      </c>
      <c r="C15" s="357" t="s">
        <v>58</v>
      </c>
      <c r="D15" s="358">
        <v>2</v>
      </c>
      <c r="E15" s="359">
        <v>0</v>
      </c>
      <c r="F15" s="360">
        <f t="shared" si="0"/>
        <v>0</v>
      </c>
    </row>
    <row r="16" spans="1:6" ht="14.7" thickBot="1">
      <c r="A16" s="349">
        <v>9</v>
      </c>
      <c r="B16" s="361" t="s">
        <v>224</v>
      </c>
      <c r="C16" s="362" t="s">
        <v>204</v>
      </c>
      <c r="D16" s="363">
        <v>32</v>
      </c>
      <c r="E16" s="364">
        <v>0</v>
      </c>
      <c r="F16" s="365">
        <f t="shared" si="0"/>
        <v>0</v>
      </c>
    </row>
    <row r="17" spans="1:6" ht="14.7" thickBot="1">
      <c r="A17" s="340"/>
      <c r="B17" s="341"/>
      <c r="C17" s="340"/>
      <c r="D17" s="342"/>
      <c r="E17" s="340"/>
      <c r="F17" s="340"/>
    </row>
    <row r="18" spans="1:6" ht="14.7" thickBot="1">
      <c r="A18" s="343" t="s">
        <v>225</v>
      </c>
      <c r="B18" s="344"/>
      <c r="C18" s="345"/>
      <c r="D18" s="366"/>
      <c r="E18" s="347"/>
      <c r="F18" s="348">
        <f>SUM(F19:F52)</f>
        <v>0</v>
      </c>
    </row>
    <row r="19" spans="1:6" ht="15.75">
      <c r="A19" s="367">
        <v>1</v>
      </c>
      <c r="B19" s="368" t="s">
        <v>226</v>
      </c>
      <c r="C19" s="369" t="s">
        <v>53</v>
      </c>
      <c r="D19" s="370">
        <v>72</v>
      </c>
      <c r="E19" s="371">
        <v>0</v>
      </c>
      <c r="F19" s="354">
        <f>+E19*D19</f>
        <v>0</v>
      </c>
    </row>
    <row r="20" spans="1:6" ht="15.75">
      <c r="A20" s="355">
        <v>2</v>
      </c>
      <c r="B20" s="372" t="s">
        <v>227</v>
      </c>
      <c r="C20" s="373" t="s">
        <v>228</v>
      </c>
      <c r="D20" s="374">
        <v>80</v>
      </c>
      <c r="E20" s="375">
        <v>0</v>
      </c>
      <c r="F20" s="376">
        <f aca="true" t="shared" si="1" ref="F20:F52">+E20*D20</f>
        <v>0</v>
      </c>
    </row>
    <row r="21" spans="1:6" ht="15.75">
      <c r="A21" s="355">
        <v>3</v>
      </c>
      <c r="B21" s="356" t="s">
        <v>229</v>
      </c>
      <c r="C21" s="357" t="s">
        <v>53</v>
      </c>
      <c r="D21" s="377">
        <v>24</v>
      </c>
      <c r="E21" s="378">
        <v>0</v>
      </c>
      <c r="F21" s="360">
        <f>+E21*D21</f>
        <v>0</v>
      </c>
    </row>
    <row r="22" spans="1:6" ht="15.75">
      <c r="A22" s="355">
        <v>4</v>
      </c>
      <c r="B22" s="356" t="s">
        <v>230</v>
      </c>
      <c r="C22" s="357" t="s">
        <v>228</v>
      </c>
      <c r="D22" s="377">
        <v>8</v>
      </c>
      <c r="E22" s="378">
        <v>0</v>
      </c>
      <c r="F22" s="360">
        <f aca="true" t="shared" si="2" ref="F22:F24">+E22*D22</f>
        <v>0</v>
      </c>
    </row>
    <row r="23" spans="1:6" ht="15.75">
      <c r="A23" s="355">
        <v>5</v>
      </c>
      <c r="B23" s="356" t="s">
        <v>231</v>
      </c>
      <c r="C23" s="357" t="s">
        <v>74</v>
      </c>
      <c r="D23" s="377">
        <v>40</v>
      </c>
      <c r="E23" s="378">
        <v>0</v>
      </c>
      <c r="F23" s="360">
        <f t="shared" si="2"/>
        <v>0</v>
      </c>
    </row>
    <row r="24" spans="1:6" ht="15.75">
      <c r="A24" s="355">
        <v>6</v>
      </c>
      <c r="B24" s="356" t="s">
        <v>232</v>
      </c>
      <c r="C24" s="357" t="s">
        <v>228</v>
      </c>
      <c r="D24" s="377">
        <v>10</v>
      </c>
      <c r="E24" s="378">
        <v>0</v>
      </c>
      <c r="F24" s="360">
        <f t="shared" si="2"/>
        <v>0</v>
      </c>
    </row>
    <row r="25" spans="1:6" ht="15.75">
      <c r="A25" s="355">
        <v>7</v>
      </c>
      <c r="B25" s="356" t="s">
        <v>233</v>
      </c>
      <c r="C25" s="357" t="s">
        <v>53</v>
      </c>
      <c r="D25" s="377">
        <v>12</v>
      </c>
      <c r="E25" s="378">
        <v>0</v>
      </c>
      <c r="F25" s="360">
        <f t="shared" si="1"/>
        <v>0</v>
      </c>
    </row>
    <row r="26" spans="1:6" ht="15.75">
      <c r="A26" s="355">
        <v>8</v>
      </c>
      <c r="B26" s="356" t="s">
        <v>234</v>
      </c>
      <c r="C26" s="357" t="s">
        <v>53</v>
      </c>
      <c r="D26" s="377">
        <v>16</v>
      </c>
      <c r="E26" s="378">
        <v>0</v>
      </c>
      <c r="F26" s="360">
        <f t="shared" si="1"/>
        <v>0</v>
      </c>
    </row>
    <row r="27" spans="1:6" ht="15.75">
      <c r="A27" s="355">
        <v>9</v>
      </c>
      <c r="B27" s="356" t="s">
        <v>235</v>
      </c>
      <c r="C27" s="357" t="s">
        <v>53</v>
      </c>
      <c r="D27" s="377">
        <v>16</v>
      </c>
      <c r="E27" s="378">
        <v>0</v>
      </c>
      <c r="F27" s="360">
        <f t="shared" si="1"/>
        <v>0</v>
      </c>
    </row>
    <row r="28" spans="1:6" ht="15.75">
      <c r="A28" s="355">
        <v>10</v>
      </c>
      <c r="B28" s="356" t="s">
        <v>236</v>
      </c>
      <c r="C28" s="357" t="s">
        <v>228</v>
      </c>
      <c r="D28" s="377">
        <v>20</v>
      </c>
      <c r="E28" s="378">
        <v>0</v>
      </c>
      <c r="F28" s="360">
        <f t="shared" si="1"/>
        <v>0</v>
      </c>
    </row>
    <row r="29" spans="1:6" ht="15.75">
      <c r="A29" s="355">
        <v>11</v>
      </c>
      <c r="B29" s="356" t="s">
        <v>237</v>
      </c>
      <c r="C29" s="357" t="s">
        <v>53</v>
      </c>
      <c r="D29" s="377">
        <v>24</v>
      </c>
      <c r="E29" s="378">
        <v>0</v>
      </c>
      <c r="F29" s="360">
        <f t="shared" si="1"/>
        <v>0</v>
      </c>
    </row>
    <row r="30" spans="1:6" ht="15.75">
      <c r="A30" s="355">
        <v>12</v>
      </c>
      <c r="B30" s="356" t="s">
        <v>238</v>
      </c>
      <c r="C30" s="357" t="s">
        <v>228</v>
      </c>
      <c r="D30" s="377">
        <v>44</v>
      </c>
      <c r="E30" s="378">
        <v>0</v>
      </c>
      <c r="F30" s="360">
        <f t="shared" si="1"/>
        <v>0</v>
      </c>
    </row>
    <row r="31" spans="1:6" ht="15.75">
      <c r="A31" s="355">
        <v>13</v>
      </c>
      <c r="B31" s="356" t="s">
        <v>239</v>
      </c>
      <c r="C31" s="357" t="s">
        <v>228</v>
      </c>
      <c r="D31" s="377">
        <v>8</v>
      </c>
      <c r="E31" s="378">
        <v>0</v>
      </c>
      <c r="F31" s="360">
        <f t="shared" si="1"/>
        <v>0</v>
      </c>
    </row>
    <row r="32" spans="1:6" ht="15.75">
      <c r="A32" s="355">
        <v>14</v>
      </c>
      <c r="B32" s="356" t="s">
        <v>240</v>
      </c>
      <c r="C32" s="357" t="s">
        <v>228</v>
      </c>
      <c r="D32" s="377">
        <v>2</v>
      </c>
      <c r="E32" s="378">
        <v>0</v>
      </c>
      <c r="F32" s="360">
        <f t="shared" si="1"/>
        <v>0</v>
      </c>
    </row>
    <row r="33" spans="1:6" ht="15.75">
      <c r="A33" s="355">
        <v>15</v>
      </c>
      <c r="B33" s="356" t="s">
        <v>241</v>
      </c>
      <c r="C33" s="357" t="s">
        <v>228</v>
      </c>
      <c r="D33" s="377">
        <v>4</v>
      </c>
      <c r="E33" s="378">
        <v>0</v>
      </c>
      <c r="F33" s="360">
        <f t="shared" si="1"/>
        <v>0</v>
      </c>
    </row>
    <row r="34" spans="1:6" ht="15.75">
      <c r="A34" s="355">
        <v>16</v>
      </c>
      <c r="B34" s="356" t="s">
        <v>242</v>
      </c>
      <c r="C34" s="357" t="s">
        <v>74</v>
      </c>
      <c r="D34" s="377">
        <v>2</v>
      </c>
      <c r="E34" s="378">
        <v>0</v>
      </c>
      <c r="F34" s="360">
        <f t="shared" si="1"/>
        <v>0</v>
      </c>
    </row>
    <row r="35" spans="1:6" ht="15.75">
      <c r="A35" s="355">
        <v>17</v>
      </c>
      <c r="B35" s="356" t="s">
        <v>243</v>
      </c>
      <c r="C35" s="357" t="s">
        <v>53</v>
      </c>
      <c r="D35" s="377">
        <v>20</v>
      </c>
      <c r="E35" s="378">
        <v>0</v>
      </c>
      <c r="F35" s="360">
        <f t="shared" si="1"/>
        <v>0</v>
      </c>
    </row>
    <row r="36" spans="1:6" ht="15.75">
      <c r="A36" s="355">
        <v>18</v>
      </c>
      <c r="B36" s="356" t="s">
        <v>244</v>
      </c>
      <c r="C36" s="357" t="s">
        <v>53</v>
      </c>
      <c r="D36" s="377">
        <v>124</v>
      </c>
      <c r="E36" s="378">
        <v>0</v>
      </c>
      <c r="F36" s="360">
        <f t="shared" si="1"/>
        <v>0</v>
      </c>
    </row>
    <row r="37" spans="1:6" ht="15.75">
      <c r="A37" s="355">
        <v>19</v>
      </c>
      <c r="B37" s="356" t="s">
        <v>245</v>
      </c>
      <c r="C37" s="357" t="s">
        <v>53</v>
      </c>
      <c r="D37" s="377">
        <v>326</v>
      </c>
      <c r="E37" s="378">
        <v>0</v>
      </c>
      <c r="F37" s="360">
        <f>+E37*D37</f>
        <v>0</v>
      </c>
    </row>
    <row r="38" spans="1:6" ht="15.75">
      <c r="A38" s="355">
        <v>20</v>
      </c>
      <c r="B38" s="356" t="s">
        <v>246</v>
      </c>
      <c r="C38" s="357" t="s">
        <v>53</v>
      </c>
      <c r="D38" s="377">
        <v>214</v>
      </c>
      <c r="E38" s="359">
        <v>0</v>
      </c>
      <c r="F38" s="360">
        <f aca="true" t="shared" si="3" ref="F38:F49">+E38*D38</f>
        <v>0</v>
      </c>
    </row>
    <row r="39" spans="1:6" ht="15.75">
      <c r="A39" s="355">
        <v>21</v>
      </c>
      <c r="B39" s="356" t="s">
        <v>247</v>
      </c>
      <c r="C39" s="357" t="s">
        <v>53</v>
      </c>
      <c r="D39" s="377">
        <v>80</v>
      </c>
      <c r="E39" s="359">
        <v>0</v>
      </c>
      <c r="F39" s="360">
        <f t="shared" si="3"/>
        <v>0</v>
      </c>
    </row>
    <row r="40" spans="1:6" ht="15.75">
      <c r="A40" s="355">
        <v>22</v>
      </c>
      <c r="B40" s="356" t="s">
        <v>248</v>
      </c>
      <c r="C40" s="357" t="s">
        <v>53</v>
      </c>
      <c r="D40" s="377">
        <v>36</v>
      </c>
      <c r="E40" s="378">
        <v>0</v>
      </c>
      <c r="F40" s="360">
        <f t="shared" si="3"/>
        <v>0</v>
      </c>
    </row>
    <row r="41" spans="1:6" ht="15.75">
      <c r="A41" s="355">
        <v>23</v>
      </c>
      <c r="B41" s="356" t="s">
        <v>249</v>
      </c>
      <c r="C41" s="357" t="s">
        <v>53</v>
      </c>
      <c r="D41" s="377">
        <v>36</v>
      </c>
      <c r="E41" s="378">
        <v>0</v>
      </c>
      <c r="F41" s="360">
        <f t="shared" si="3"/>
        <v>0</v>
      </c>
    </row>
    <row r="42" spans="1:6" ht="15.75">
      <c r="A42" s="355">
        <v>24</v>
      </c>
      <c r="B42" s="356" t="s">
        <v>250</v>
      </c>
      <c r="C42" s="357" t="s">
        <v>53</v>
      </c>
      <c r="D42" s="377">
        <v>16</v>
      </c>
      <c r="E42" s="378">
        <v>0</v>
      </c>
      <c r="F42" s="360">
        <f t="shared" si="3"/>
        <v>0</v>
      </c>
    </row>
    <row r="43" spans="1:6" ht="15.75">
      <c r="A43" s="355">
        <v>25</v>
      </c>
      <c r="B43" s="356" t="s">
        <v>251</v>
      </c>
      <c r="C43" s="357" t="s">
        <v>53</v>
      </c>
      <c r="D43" s="377">
        <v>44</v>
      </c>
      <c r="E43" s="378">
        <v>0</v>
      </c>
      <c r="F43" s="360">
        <f t="shared" si="3"/>
        <v>0</v>
      </c>
    </row>
    <row r="44" spans="1:6" ht="15.75">
      <c r="A44" s="355">
        <v>26</v>
      </c>
      <c r="B44" s="356" t="s">
        <v>252</v>
      </c>
      <c r="C44" s="357" t="s">
        <v>53</v>
      </c>
      <c r="D44" s="377">
        <v>24</v>
      </c>
      <c r="E44" s="378">
        <v>0</v>
      </c>
      <c r="F44" s="360">
        <f t="shared" si="3"/>
        <v>0</v>
      </c>
    </row>
    <row r="45" spans="1:6" ht="15.75">
      <c r="A45" s="355">
        <v>27</v>
      </c>
      <c r="B45" s="356" t="s">
        <v>253</v>
      </c>
      <c r="C45" s="357" t="s">
        <v>53</v>
      </c>
      <c r="D45" s="377">
        <v>78</v>
      </c>
      <c r="E45" s="378">
        <v>0</v>
      </c>
      <c r="F45" s="360">
        <f t="shared" si="3"/>
        <v>0</v>
      </c>
    </row>
    <row r="46" spans="1:6" ht="15.75">
      <c r="A46" s="355">
        <v>28</v>
      </c>
      <c r="B46" s="356" t="s">
        <v>254</v>
      </c>
      <c r="C46" s="357" t="s">
        <v>53</v>
      </c>
      <c r="D46" s="377">
        <v>72</v>
      </c>
      <c r="E46" s="378">
        <v>0</v>
      </c>
      <c r="F46" s="360">
        <f t="shared" si="3"/>
        <v>0</v>
      </c>
    </row>
    <row r="47" spans="1:6" ht="15.75">
      <c r="A47" s="355">
        <v>29</v>
      </c>
      <c r="B47" s="356" t="s">
        <v>255</v>
      </c>
      <c r="C47" s="357" t="s">
        <v>53</v>
      </c>
      <c r="D47" s="377">
        <v>32</v>
      </c>
      <c r="E47" s="378">
        <v>0</v>
      </c>
      <c r="F47" s="360">
        <f t="shared" si="3"/>
        <v>0</v>
      </c>
    </row>
    <row r="48" spans="1:6" ht="15.75">
      <c r="A48" s="355">
        <v>30</v>
      </c>
      <c r="B48" s="356" t="s">
        <v>256</v>
      </c>
      <c r="C48" s="357" t="s">
        <v>228</v>
      </c>
      <c r="D48" s="377">
        <v>180</v>
      </c>
      <c r="E48" s="378">
        <v>0</v>
      </c>
      <c r="F48" s="360">
        <f t="shared" si="3"/>
        <v>0</v>
      </c>
    </row>
    <row r="49" spans="1:6" ht="15.75">
      <c r="A49" s="355">
        <v>31</v>
      </c>
      <c r="B49" s="356" t="s">
        <v>257</v>
      </c>
      <c r="C49" s="357" t="s">
        <v>228</v>
      </c>
      <c r="D49" s="377">
        <v>8</v>
      </c>
      <c r="E49" s="378">
        <v>0</v>
      </c>
      <c r="F49" s="360">
        <f t="shared" si="3"/>
        <v>0</v>
      </c>
    </row>
    <row r="50" spans="1:6" ht="15.75">
      <c r="A50" s="355">
        <v>32</v>
      </c>
      <c r="B50" s="356" t="s">
        <v>258</v>
      </c>
      <c r="C50" s="357" t="s">
        <v>228</v>
      </c>
      <c r="D50" s="377">
        <v>6</v>
      </c>
      <c r="E50" s="359">
        <v>0</v>
      </c>
      <c r="F50" s="360">
        <f t="shared" si="1"/>
        <v>0</v>
      </c>
    </row>
    <row r="51" spans="1:6" ht="15.75">
      <c r="A51" s="379">
        <v>33</v>
      </c>
      <c r="B51" s="372" t="s">
        <v>259</v>
      </c>
      <c r="C51" s="373" t="s">
        <v>204</v>
      </c>
      <c r="D51" s="374">
        <v>96</v>
      </c>
      <c r="E51" s="375">
        <v>0</v>
      </c>
      <c r="F51" s="376">
        <f t="shared" si="1"/>
        <v>0</v>
      </c>
    </row>
    <row r="52" spans="1:6" ht="14.7" thickBot="1">
      <c r="A52" s="380">
        <v>34</v>
      </c>
      <c r="B52" s="381" t="s">
        <v>260</v>
      </c>
      <c r="C52" s="382" t="s">
        <v>74</v>
      </c>
      <c r="D52" s="383">
        <v>1</v>
      </c>
      <c r="E52" s="384">
        <v>0</v>
      </c>
      <c r="F52" s="385">
        <f t="shared" si="1"/>
        <v>0</v>
      </c>
    </row>
    <row r="53" spans="1:6" ht="14.7" thickBot="1">
      <c r="A53" s="340"/>
      <c r="B53" s="341"/>
      <c r="C53" s="340"/>
      <c r="D53" s="342"/>
      <c r="E53" s="386"/>
      <c r="F53" s="387"/>
    </row>
    <row r="54" spans="1:6" ht="14.7" thickBot="1">
      <c r="A54" s="343" t="s">
        <v>261</v>
      </c>
      <c r="B54" s="344"/>
      <c r="C54" s="345"/>
      <c r="D54" s="366"/>
      <c r="E54" s="347"/>
      <c r="F54" s="348">
        <f>SUM(F55:F57)</f>
        <v>0</v>
      </c>
    </row>
    <row r="55" spans="1:6" ht="15.75">
      <c r="A55" s="349">
        <v>1</v>
      </c>
      <c r="B55" s="350" t="s">
        <v>262</v>
      </c>
      <c r="C55" s="351" t="s">
        <v>74</v>
      </c>
      <c r="D55" s="388">
        <v>1</v>
      </c>
      <c r="E55" s="353">
        <v>0</v>
      </c>
      <c r="F55" s="354">
        <f aca="true" t="shared" si="4" ref="F55:F56">+E55*D55</f>
        <v>0</v>
      </c>
    </row>
    <row r="56" spans="1:6" ht="15.75">
      <c r="A56" s="379">
        <v>2</v>
      </c>
      <c r="B56" s="372" t="s">
        <v>263</v>
      </c>
      <c r="C56" s="373" t="s">
        <v>74</v>
      </c>
      <c r="D56" s="374">
        <v>1</v>
      </c>
      <c r="E56" s="389">
        <v>0</v>
      </c>
      <c r="F56" s="376">
        <f t="shared" si="4"/>
        <v>0</v>
      </c>
    </row>
    <row r="57" spans="1:6" ht="14.7" thickBot="1">
      <c r="A57" s="380">
        <v>3</v>
      </c>
      <c r="B57" s="381" t="s">
        <v>260</v>
      </c>
      <c r="C57" s="382" t="s">
        <v>74</v>
      </c>
      <c r="D57" s="383">
        <v>1</v>
      </c>
      <c r="E57" s="384">
        <v>0</v>
      </c>
      <c r="F57" s="385">
        <f>+E57*D57</f>
        <v>0</v>
      </c>
    </row>
    <row r="58" spans="1:6" ht="14.7" thickBot="1">
      <c r="A58" s="340"/>
      <c r="B58" s="341"/>
      <c r="C58" s="340"/>
      <c r="D58" s="342"/>
      <c r="E58" s="340"/>
      <c r="F58" s="340"/>
    </row>
    <row r="59" spans="1:6" ht="14.7" thickBot="1">
      <c r="A59" s="343" t="s">
        <v>264</v>
      </c>
      <c r="B59" s="344"/>
      <c r="C59" s="345"/>
      <c r="D59" s="366"/>
      <c r="E59" s="390"/>
      <c r="F59" s="348">
        <f>ROUND(SUM(F60:F63),0)</f>
        <v>0</v>
      </c>
    </row>
    <row r="60" spans="1:6" ht="15.75">
      <c r="A60" s="367">
        <v>1</v>
      </c>
      <c r="B60" s="368" t="s">
        <v>265</v>
      </c>
      <c r="C60" s="369" t="s">
        <v>74</v>
      </c>
      <c r="D60" s="370">
        <v>1</v>
      </c>
      <c r="E60" s="391">
        <v>0</v>
      </c>
      <c r="F60" s="392">
        <f>+E60*D60</f>
        <v>0</v>
      </c>
    </row>
    <row r="61" spans="1:6" ht="15.75">
      <c r="A61" s="355">
        <v>2</v>
      </c>
      <c r="B61" s="356" t="s">
        <v>266</v>
      </c>
      <c r="C61" s="357" t="s">
        <v>74</v>
      </c>
      <c r="D61" s="377">
        <v>1</v>
      </c>
      <c r="E61" s="359">
        <v>0</v>
      </c>
      <c r="F61" s="360">
        <f>+E61*D61</f>
        <v>0</v>
      </c>
    </row>
    <row r="62" spans="1:6" ht="15.75">
      <c r="A62" s="393">
        <v>3</v>
      </c>
      <c r="B62" s="394" t="s">
        <v>267</v>
      </c>
      <c r="C62" s="357" t="s">
        <v>74</v>
      </c>
      <c r="D62" s="377">
        <v>2</v>
      </c>
      <c r="E62" s="359">
        <v>0</v>
      </c>
      <c r="F62" s="360">
        <f>+E62*D62</f>
        <v>0</v>
      </c>
    </row>
    <row r="63" spans="1:6" ht="14.7" thickBot="1">
      <c r="A63" s="355">
        <v>4</v>
      </c>
      <c r="B63" s="381" t="s">
        <v>268</v>
      </c>
      <c r="C63" s="382" t="s">
        <v>74</v>
      </c>
      <c r="D63" s="383">
        <v>1</v>
      </c>
      <c r="E63" s="384">
        <v>0</v>
      </c>
      <c r="F63" s="385">
        <f>+E63*D63</f>
        <v>0</v>
      </c>
    </row>
  </sheetData>
  <mergeCells count="1">
    <mergeCell ref="A1:F1"/>
  </mergeCells>
  <printOptions/>
  <pageMargins left="0" right="0" top="0" bottom="0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 topLeftCell="A1">
      <selection activeCell="I28" sqref="I28"/>
    </sheetView>
  </sheetViews>
  <sheetFormatPr defaultColWidth="8.875" defaultRowHeight="15.75"/>
  <cols>
    <col min="2" max="2" width="73.625" style="0" customWidth="1"/>
    <col min="6" max="6" width="13.375" style="0" customWidth="1"/>
  </cols>
  <sheetData>
    <row r="1" spans="1:6" ht="18" thickBot="1">
      <c r="A1" s="255" t="s">
        <v>81</v>
      </c>
      <c r="B1" s="256"/>
      <c r="C1" s="256"/>
      <c r="D1" s="256"/>
      <c r="E1" s="256"/>
      <c r="F1" s="257"/>
    </row>
    <row r="2" spans="1:6" ht="15.9" thickBot="1">
      <c r="A2" s="21"/>
      <c r="B2" s="21"/>
      <c r="C2" s="21"/>
      <c r="D2" s="21"/>
      <c r="E2" s="21"/>
      <c r="F2" s="21"/>
    </row>
    <row r="3" spans="1:6" ht="18.3">
      <c r="A3" s="451" t="s">
        <v>41</v>
      </c>
      <c r="B3" s="452"/>
      <c r="C3" s="452"/>
      <c r="D3" s="452"/>
      <c r="E3" s="452"/>
      <c r="F3" s="453"/>
    </row>
    <row r="4" spans="1:6" ht="18.6" thickBot="1">
      <c r="A4" s="454" t="s">
        <v>269</v>
      </c>
      <c r="B4" s="455"/>
      <c r="C4" s="455"/>
      <c r="D4" s="455"/>
      <c r="E4" s="455"/>
      <c r="F4" s="456"/>
    </row>
    <row r="5" spans="1:6" ht="20.4">
      <c r="A5" s="260"/>
      <c r="B5" s="261"/>
      <c r="C5" s="261"/>
      <c r="D5" s="261"/>
      <c r="E5" s="261"/>
      <c r="F5" s="261"/>
    </row>
    <row r="6" spans="1:6" ht="15.75">
      <c r="A6" s="395" t="s">
        <v>43</v>
      </c>
      <c r="B6" s="396"/>
      <c r="C6" s="396"/>
      <c r="D6" s="396"/>
      <c r="E6" s="396"/>
      <c r="F6" s="397"/>
    </row>
    <row r="7" spans="1:6" ht="15.9" thickBot="1">
      <c r="A7" s="262"/>
      <c r="B7" s="262"/>
      <c r="C7" s="262"/>
      <c r="D7" s="262"/>
      <c r="E7" s="262"/>
      <c r="F7" s="262"/>
    </row>
    <row r="8" spans="1:6" ht="15.75">
      <c r="A8" s="56" t="s">
        <v>44</v>
      </c>
      <c r="B8" s="57" t="s">
        <v>45</v>
      </c>
      <c r="C8" s="58" t="s">
        <v>46</v>
      </c>
      <c r="D8" s="59" t="s">
        <v>47</v>
      </c>
      <c r="E8" s="59" t="s">
        <v>48</v>
      </c>
      <c r="F8" s="60" t="s">
        <v>50</v>
      </c>
    </row>
    <row r="9" spans="1:6" ht="15.75">
      <c r="A9" s="466">
        <v>1</v>
      </c>
      <c r="B9" s="506" t="s">
        <v>270</v>
      </c>
      <c r="C9" s="509">
        <v>1</v>
      </c>
      <c r="D9" s="510" t="s">
        <v>74</v>
      </c>
      <c r="E9" s="511">
        <v>0</v>
      </c>
      <c r="F9" s="512">
        <f>E9*C9</f>
        <v>0</v>
      </c>
    </row>
    <row r="10" spans="1:6" ht="15.75">
      <c r="A10" s="467"/>
      <c r="B10" s="492"/>
      <c r="C10" s="495"/>
      <c r="D10" s="498"/>
      <c r="E10" s="501"/>
      <c r="F10" s="513"/>
    </row>
    <row r="11" spans="1:6" ht="15.75">
      <c r="A11" s="468"/>
      <c r="B11" s="519"/>
      <c r="C11" s="520"/>
      <c r="D11" s="516"/>
      <c r="E11" s="517"/>
      <c r="F11" s="518"/>
    </row>
    <row r="12" spans="1:6" ht="15.75">
      <c r="A12" s="466">
        <v>2</v>
      </c>
      <c r="B12" s="506" t="s">
        <v>271</v>
      </c>
      <c r="C12" s="509">
        <v>1</v>
      </c>
      <c r="D12" s="510" t="s">
        <v>74</v>
      </c>
      <c r="E12" s="511">
        <v>0</v>
      </c>
      <c r="F12" s="512">
        <f>E12*C12</f>
        <v>0</v>
      </c>
    </row>
    <row r="13" spans="1:6" ht="15.75">
      <c r="A13" s="467"/>
      <c r="B13" s="492"/>
      <c r="C13" s="495"/>
      <c r="D13" s="498"/>
      <c r="E13" s="501"/>
      <c r="F13" s="513"/>
    </row>
    <row r="14" spans="1:6" ht="15.75">
      <c r="A14" s="468"/>
      <c r="B14" s="519"/>
      <c r="C14" s="520"/>
      <c r="D14" s="516"/>
      <c r="E14" s="517"/>
      <c r="F14" s="518"/>
    </row>
    <row r="15" spans="1:6" ht="15.75">
      <c r="A15" s="466">
        <v>3</v>
      </c>
      <c r="B15" s="506" t="s">
        <v>272</v>
      </c>
      <c r="C15" s="509">
        <v>1</v>
      </c>
      <c r="D15" s="510" t="s">
        <v>74</v>
      </c>
      <c r="E15" s="511">
        <v>0</v>
      </c>
      <c r="F15" s="512">
        <f aca="true" t="shared" si="0" ref="F15">E15*C15</f>
        <v>0</v>
      </c>
    </row>
    <row r="16" spans="1:6" ht="15.75">
      <c r="A16" s="467"/>
      <c r="B16" s="492"/>
      <c r="C16" s="495"/>
      <c r="D16" s="498"/>
      <c r="E16" s="501"/>
      <c r="F16" s="513"/>
    </row>
    <row r="17" spans="1:6" ht="15.75">
      <c r="A17" s="468"/>
      <c r="B17" s="519"/>
      <c r="C17" s="520"/>
      <c r="D17" s="516"/>
      <c r="E17" s="517"/>
      <c r="F17" s="518"/>
    </row>
    <row r="18" spans="1:6" ht="15.75">
      <c r="A18" s="466">
        <v>4</v>
      </c>
      <c r="B18" s="506" t="s">
        <v>273</v>
      </c>
      <c r="C18" s="509">
        <v>1</v>
      </c>
      <c r="D18" s="510" t="s">
        <v>74</v>
      </c>
      <c r="E18" s="511">
        <v>0</v>
      </c>
      <c r="F18" s="512">
        <f aca="true" t="shared" si="1" ref="F18">E18*C18</f>
        <v>0</v>
      </c>
    </row>
    <row r="19" spans="1:6" ht="15.75">
      <c r="A19" s="467"/>
      <c r="B19" s="492"/>
      <c r="C19" s="495"/>
      <c r="D19" s="498"/>
      <c r="E19" s="501"/>
      <c r="F19" s="513"/>
    </row>
    <row r="20" spans="1:6" ht="15.75">
      <c r="A20" s="468"/>
      <c r="B20" s="519"/>
      <c r="C20" s="520"/>
      <c r="D20" s="516"/>
      <c r="E20" s="517"/>
      <c r="F20" s="518"/>
    </row>
    <row r="21" spans="1:6" ht="15.75">
      <c r="A21" s="466">
        <v>5</v>
      </c>
      <c r="B21" s="506" t="s">
        <v>274</v>
      </c>
      <c r="C21" s="509">
        <v>1</v>
      </c>
      <c r="D21" s="510" t="s">
        <v>74</v>
      </c>
      <c r="E21" s="511">
        <v>0</v>
      </c>
      <c r="F21" s="512">
        <f aca="true" t="shared" si="2" ref="F21">E21*C21</f>
        <v>0</v>
      </c>
    </row>
    <row r="22" spans="1:6" ht="15.75">
      <c r="A22" s="467"/>
      <c r="B22" s="492"/>
      <c r="C22" s="495"/>
      <c r="D22" s="498"/>
      <c r="E22" s="501"/>
      <c r="F22" s="513"/>
    </row>
    <row r="23" spans="1:6" ht="15.75">
      <c r="A23" s="468"/>
      <c r="B23" s="519"/>
      <c r="C23" s="520"/>
      <c r="D23" s="516"/>
      <c r="E23" s="517"/>
      <c r="F23" s="518"/>
    </row>
    <row r="24" spans="1:6" ht="15.75">
      <c r="A24" s="466">
        <v>6</v>
      </c>
      <c r="B24" s="506" t="s">
        <v>275</v>
      </c>
      <c r="C24" s="509">
        <v>1</v>
      </c>
      <c r="D24" s="510" t="s">
        <v>74</v>
      </c>
      <c r="E24" s="511">
        <v>0</v>
      </c>
      <c r="F24" s="512">
        <f aca="true" t="shared" si="3" ref="F24">E24*C24</f>
        <v>0</v>
      </c>
    </row>
    <row r="25" spans="1:6" ht="15.75">
      <c r="A25" s="467"/>
      <c r="B25" s="492"/>
      <c r="C25" s="495"/>
      <c r="D25" s="498"/>
      <c r="E25" s="501"/>
      <c r="F25" s="513"/>
    </row>
    <row r="26" spans="1:6" ht="15.75">
      <c r="A26" s="468"/>
      <c r="B26" s="519"/>
      <c r="C26" s="520"/>
      <c r="D26" s="516"/>
      <c r="E26" s="517"/>
      <c r="F26" s="518"/>
    </row>
    <row r="27" spans="1:6" ht="15.75">
      <c r="A27" s="466">
        <v>7</v>
      </c>
      <c r="B27" s="506" t="s">
        <v>276</v>
      </c>
      <c r="C27" s="510">
        <v>1</v>
      </c>
      <c r="D27" s="510" t="s">
        <v>74</v>
      </c>
      <c r="E27" s="511">
        <v>0</v>
      </c>
      <c r="F27" s="512">
        <f aca="true" t="shared" si="4" ref="F27">E27*C27</f>
        <v>0</v>
      </c>
    </row>
    <row r="28" spans="1:6" ht="15.75">
      <c r="A28" s="467"/>
      <c r="B28" s="507"/>
      <c r="C28" s="498"/>
      <c r="D28" s="498"/>
      <c r="E28" s="501"/>
      <c r="F28" s="513"/>
    </row>
    <row r="29" spans="1:6" ht="15.75">
      <c r="A29" s="468"/>
      <c r="B29" s="515"/>
      <c r="C29" s="516"/>
      <c r="D29" s="516"/>
      <c r="E29" s="517"/>
      <c r="F29" s="518"/>
    </row>
    <row r="30" spans="1:6" ht="15.75">
      <c r="A30" s="466">
        <v>8</v>
      </c>
      <c r="B30" s="506" t="s">
        <v>277</v>
      </c>
      <c r="C30" s="509">
        <v>1</v>
      </c>
      <c r="D30" s="510" t="s">
        <v>74</v>
      </c>
      <c r="E30" s="511">
        <v>0</v>
      </c>
      <c r="F30" s="512">
        <f aca="true" t="shared" si="5" ref="F30">E30*C30</f>
        <v>0</v>
      </c>
    </row>
    <row r="31" spans="1:6" ht="15.75">
      <c r="A31" s="467"/>
      <c r="B31" s="507"/>
      <c r="C31" s="495"/>
      <c r="D31" s="498"/>
      <c r="E31" s="501"/>
      <c r="F31" s="513"/>
    </row>
    <row r="32" spans="1:6" ht="15.9" thickBot="1">
      <c r="A32" s="490"/>
      <c r="B32" s="508"/>
      <c r="C32" s="496"/>
      <c r="D32" s="499"/>
      <c r="E32" s="502"/>
      <c r="F32" s="514"/>
    </row>
    <row r="33" spans="1:6" ht="18.75" customHeight="1" thickTop="1">
      <c r="A33" s="489">
        <v>9</v>
      </c>
      <c r="B33" s="491" t="s">
        <v>278</v>
      </c>
      <c r="C33" s="494"/>
      <c r="D33" s="497"/>
      <c r="E33" s="500"/>
      <c r="F33" s="503">
        <f>SUM(F9:F32)</f>
        <v>0</v>
      </c>
    </row>
    <row r="34" spans="1:6" ht="15.75">
      <c r="A34" s="467"/>
      <c r="B34" s="492"/>
      <c r="C34" s="495"/>
      <c r="D34" s="498"/>
      <c r="E34" s="501"/>
      <c r="F34" s="504"/>
    </row>
    <row r="35" spans="1:6" ht="15.9" thickBot="1">
      <c r="A35" s="490"/>
      <c r="B35" s="493"/>
      <c r="C35" s="496"/>
      <c r="D35" s="499"/>
      <c r="E35" s="502"/>
      <c r="F35" s="505"/>
    </row>
    <row r="36" ht="15.9" thickTop="1"/>
  </sheetData>
  <mergeCells count="57">
    <mergeCell ref="A3:F3"/>
    <mergeCell ref="A4:F4"/>
    <mergeCell ref="A6:F6"/>
    <mergeCell ref="A9:A11"/>
    <mergeCell ref="B9:B11"/>
    <mergeCell ref="C9:C11"/>
    <mergeCell ref="D9:D11"/>
    <mergeCell ref="E9:E11"/>
    <mergeCell ref="F9:F11"/>
    <mergeCell ref="F15:F17"/>
    <mergeCell ref="A12:A14"/>
    <mergeCell ref="B12:B14"/>
    <mergeCell ref="C12:C14"/>
    <mergeCell ref="D12:D14"/>
    <mergeCell ref="E12:E14"/>
    <mergeCell ref="F12:F14"/>
    <mergeCell ref="A15:A17"/>
    <mergeCell ref="B15:B17"/>
    <mergeCell ref="C15:C17"/>
    <mergeCell ref="D15:D17"/>
    <mergeCell ref="E15:E17"/>
    <mergeCell ref="F21:F23"/>
    <mergeCell ref="A18:A20"/>
    <mergeCell ref="B18:B20"/>
    <mergeCell ref="C18:C20"/>
    <mergeCell ref="D18:D20"/>
    <mergeCell ref="E18:E20"/>
    <mergeCell ref="F18:F20"/>
    <mergeCell ref="A21:A23"/>
    <mergeCell ref="B21:B23"/>
    <mergeCell ref="C21:C23"/>
    <mergeCell ref="D21:D23"/>
    <mergeCell ref="E21:E23"/>
    <mergeCell ref="F27:F29"/>
    <mergeCell ref="A24:A26"/>
    <mergeCell ref="B24:B26"/>
    <mergeCell ref="C24:C26"/>
    <mergeCell ref="D24:D26"/>
    <mergeCell ref="E24:E26"/>
    <mergeCell ref="F24:F26"/>
    <mergeCell ref="A27:A29"/>
    <mergeCell ref="B27:B29"/>
    <mergeCell ref="C27:C29"/>
    <mergeCell ref="D27:D29"/>
    <mergeCell ref="E27:E29"/>
    <mergeCell ref="F33:F35"/>
    <mergeCell ref="A30:A32"/>
    <mergeCell ref="B30:B32"/>
    <mergeCell ref="C30:C32"/>
    <mergeCell ref="D30:D32"/>
    <mergeCell ref="E30:E32"/>
    <mergeCell ref="F30:F32"/>
    <mergeCell ref="A33:A35"/>
    <mergeCell ref="B33:B35"/>
    <mergeCell ref="C33:C35"/>
    <mergeCell ref="D33:D35"/>
    <mergeCell ref="E33:E35"/>
  </mergeCells>
  <printOptions/>
  <pageMargins left="0" right="0" top="0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Suchánek</dc:creator>
  <cp:keywords/>
  <dc:description/>
  <cp:lastModifiedBy>Jakub Blatak</cp:lastModifiedBy>
  <dcterms:created xsi:type="dcterms:W3CDTF">2018-03-12T13:05:21Z</dcterms:created>
  <dcterms:modified xsi:type="dcterms:W3CDTF">2018-03-12T13:28:35Z</dcterms:modified>
  <cp:category/>
  <cp:version/>
  <cp:contentType/>
  <cp:contentStatus/>
</cp:coreProperties>
</file>