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23250" windowHeight="12570" tabRatio="852" activeTab="3"/>
  </bookViews>
  <sheets>
    <sheet name="1NP" sheetId="71" r:id="rId1"/>
    <sheet name="2NP" sheetId="73" r:id="rId2"/>
    <sheet name="3NP" sheetId="74" r:id="rId3"/>
    <sheet name="Okna" sheetId="75" r:id="rId4"/>
  </sheets>
  <definedNames>
    <definedName name="_xlnm.Print_Area" localSheetId="0">'1NP'!$A$1:$O$81</definedName>
    <definedName name="_xlnm.Print_Area" localSheetId="1">'2NP'!$A$1:$O$80</definedName>
    <definedName name="_xlnm.Print_Area" localSheetId="2">'3NP'!$A$1:$M$17</definedName>
    <definedName name="_xlnm.Print_Titles" localSheetId="0">'1NP'!$1:$11</definedName>
    <definedName name="_xlnm.Print_Titles" localSheetId="1">'2NP'!$1:$9</definedName>
    <definedName name="_xlnm.Print_Titles" localSheetId="2">'3NP'!$1:$10</definedName>
  </definedNames>
  <calcPr calcId="162913"/>
  <extLst/>
</workbook>
</file>

<file path=xl/sharedStrings.xml><?xml version="1.0" encoding="utf-8"?>
<sst xmlns="http://schemas.openxmlformats.org/spreadsheetml/2006/main" count="641" uniqueCount="191">
  <si>
    <t>Ozn.</t>
  </si>
  <si>
    <t>Účel místnosti</t>
  </si>
  <si>
    <t>Plocha</t>
  </si>
  <si>
    <t>Poznámka</t>
  </si>
  <si>
    <t>m2</t>
  </si>
  <si>
    <t>m</t>
  </si>
  <si>
    <t>obvod</t>
  </si>
  <si>
    <t>nášlapná vrstva</t>
  </si>
  <si>
    <t>plocha (mm2) převzatá z ACAD</t>
  </si>
  <si>
    <t>-</t>
  </si>
  <si>
    <t>sokl             [cm]</t>
  </si>
  <si>
    <t>PLOCHA [m2] CELKEM 1.NP</t>
  </si>
  <si>
    <t>WC MUŽI = WC pro invalidy</t>
  </si>
  <si>
    <t>JEDNACÍ MÍSTNOST</t>
  </si>
  <si>
    <t>VSTUPNÍ PŘEDSÁLÍ PRO DIVÁKY</t>
  </si>
  <si>
    <t>WC - ŽENY</t>
  </si>
  <si>
    <t>MASÉR</t>
  </si>
  <si>
    <t>CHODBA - ZÁZEMÍ MASÉRA</t>
  </si>
  <si>
    <t>ŠATNA MASÉRA</t>
  </si>
  <si>
    <t>UMYVÁRNA MASÉRA</t>
  </si>
  <si>
    <t>CHODBA - ZAMĚSTNANCI</t>
  </si>
  <si>
    <t>ŠATNA ZAMĚSTNANCI</t>
  </si>
  <si>
    <t>WC ŽENY - SPORTOVKYNĚ</t>
  </si>
  <si>
    <t>PŘEDSÍŇKA WC ŽENY - SPORTOVKYNĚ</t>
  </si>
  <si>
    <t>WC MUŽI - VENKOVNÍ SPOTROVIŠTĚ</t>
  </si>
  <si>
    <t>WC ŽENY - VENKOVNÍ SPOTROVIŠTĚ</t>
  </si>
  <si>
    <t>ÚKLID</t>
  </si>
  <si>
    <t>POSILOVNA</t>
  </si>
  <si>
    <t>CHODBA - ČISTÝ PROVOZ</t>
  </si>
  <si>
    <t>CHODBA - ŠPINAVÝ PROVOZ</t>
  </si>
  <si>
    <t>ŠATNA PRO ROZHODČÍ -č.1</t>
  </si>
  <si>
    <t>SPRCHA S WC PRO ROZHODČÍ -č.1</t>
  </si>
  <si>
    <t>SPRCHA S WC PRO ROZHODČÍ -č.2</t>
  </si>
  <si>
    <t>ŠATNA PRO ROZHODČÍ -č.2</t>
  </si>
  <si>
    <t>WC MUŽI - SPORTOVCI</t>
  </si>
  <si>
    <t>ŠATNA SPORTOVCI - Č.1</t>
  </si>
  <si>
    <t>UMYVÁRNA SPORTOVCI - Č.1</t>
  </si>
  <si>
    <t>UMYVÁRNA SPORTOVCI - Č.2</t>
  </si>
  <si>
    <t>ŠATNA SPORTOVCI - Č.2</t>
  </si>
  <si>
    <t>ŠATNA SPORTOVCI - INVALIDÉ č.1</t>
  </si>
  <si>
    <t>UMYVÁRNA SPORTOVCI - INVALIDÉ č.1</t>
  </si>
  <si>
    <t>UMYVÁRNA SPORTOVCI - INVALIDÉ č.2</t>
  </si>
  <si>
    <t>ŠATNA SPORTOVCI - INVALIDÉ č.2</t>
  </si>
  <si>
    <t>ŠATNA SPORTOVCI - Č.3</t>
  </si>
  <si>
    <t>UMYVÁRNA SPORTOVCI - Č.3</t>
  </si>
  <si>
    <t>UMYVÁRNA SPORTOVCI - Č.4</t>
  </si>
  <si>
    <t>ŠATNA SPORTOVCI - Č.4</t>
  </si>
  <si>
    <t>WC ŽENY INVALIDÉ - NÁVŠTĚVNÍCI</t>
  </si>
  <si>
    <t>PŘEDSÍŇ WC ŽENY NÁVŠTĚVNÍCI</t>
  </si>
  <si>
    <t>UKLID</t>
  </si>
  <si>
    <t>WC ŽENY NÁVŠTĚVNÍCI</t>
  </si>
  <si>
    <t>WC MUŽI NÁVŠTĚVNÍCI</t>
  </si>
  <si>
    <t>WC MUŽI INVALIDÉ - NÁVŠTĚVNÍCI</t>
  </si>
  <si>
    <t>PŘEDSÍŇ WC MUŽI NÁVŠTĚVNÍCI</t>
  </si>
  <si>
    <t>VESTIBUL</t>
  </si>
  <si>
    <t>ZÁVĚTŘÍ</t>
  </si>
  <si>
    <t>ZÁDVEŘÍ</t>
  </si>
  <si>
    <t>RECEPCE</t>
  </si>
  <si>
    <t>RECEPCE-ZÁZEMÍ</t>
  </si>
  <si>
    <t>SKLAD</t>
  </si>
  <si>
    <t>OCHOZ PRO DIVÁKY A PŘÍSTUP NA TRIBUNY</t>
  </si>
  <si>
    <t>UMYVÁRNA VELÍN</t>
  </si>
  <si>
    <t>WC VELÍN</t>
  </si>
  <si>
    <t>VELÍN</t>
  </si>
  <si>
    <t>PŘEDSÍŇ č.1 - MASÉR</t>
  </si>
  <si>
    <t>PŘEDSÍŇ č.2 - MASÉR</t>
  </si>
  <si>
    <t>PLOCHA [m2] CELKEM 2.NP</t>
  </si>
  <si>
    <t>PLOCHA [m2] CELKEM 3.NP</t>
  </si>
  <si>
    <t>obvodová lišta</t>
  </si>
  <si>
    <t>systémová lišta vinyl</t>
  </si>
  <si>
    <t>keram.sokl v= 100mm</t>
  </si>
  <si>
    <t>Průmyslová podlaha</t>
  </si>
  <si>
    <t>epoxyd.nátěr v=150 mm</t>
  </si>
  <si>
    <t>sportovní podlahové pásy do fitnes a vzpírání</t>
  </si>
  <si>
    <t>kovová lišta</t>
  </si>
  <si>
    <t>Betonová zámková dlažba na chodníky</t>
  </si>
  <si>
    <t>keram.sokl v= 100mm pouze na podestě</t>
  </si>
  <si>
    <t>VÝSTUPOVÁ PODESTA PŘÍSTUPOVÉHO SCHODIŠTĚ DO TECHNICKÉHO PODLAŽÍ</t>
  </si>
  <si>
    <t>keram.sokl v= 100mm;V MÍSTĚ OMÍTKY JINAK KERAM.OBKL.STĚN</t>
  </si>
  <si>
    <t>SCHODIŠTĚ</t>
  </si>
  <si>
    <t>SPRÁVCE</t>
  </si>
  <si>
    <t>WC-RECEPCE A SPRÁVCE</t>
  </si>
  <si>
    <t>VÝTAH</t>
  </si>
  <si>
    <t>SQUASH č.2</t>
  </si>
  <si>
    <t>ŠATNA</t>
  </si>
  <si>
    <t>CHODBA</t>
  </si>
  <si>
    <t>UMYVÁRNA</t>
  </si>
  <si>
    <t>SQUASH č.1</t>
  </si>
  <si>
    <t>ŠATNA SQUASH č.1</t>
  </si>
  <si>
    <t>ŠATNA SQUASH č.2</t>
  </si>
  <si>
    <t>WC MUŽI</t>
  </si>
  <si>
    <t>WC ŽENY</t>
  </si>
  <si>
    <t>UBYTOVACÍ BUŇKA č.1  2X DVOULŮŽKOVÉ LOŽNICE</t>
  </si>
  <si>
    <t>SPRCHA</t>
  </si>
  <si>
    <t>LOŽNICE SE DVĚMA LŮŽKY</t>
  </si>
  <si>
    <t>WC</t>
  </si>
  <si>
    <t>UBYTOVACÍ BUŇKA č.2  2X DVOULŮŽKOVÉ LOŽNICE</t>
  </si>
  <si>
    <t>UBYTOVACÍ BUŇKA č.3  2X DVOULŮŽKOVÉ LOŽNICE</t>
  </si>
  <si>
    <t>UBYTOVACÍ BUŇKA č.4  1X DVOULŮŽKOVÉ LOŽNICE</t>
  </si>
  <si>
    <t>SPRCHA + WC</t>
  </si>
  <si>
    <t>LOŽNICE S JEDNÍM LŮŽKEM</t>
  </si>
  <si>
    <t>UBYTOVACÍ BUŇKA č.5  2X DVOULŮŽKOVÉ LOŽNICE</t>
  </si>
  <si>
    <t>PRÁDLO ŠPINAVÉ</t>
  </si>
  <si>
    <t>PRÁDLO ČISTÉ</t>
  </si>
  <si>
    <t>LOŽNICE SE DVĚMA LŮŽKY A 1 PALANDOU</t>
  </si>
  <si>
    <t>UBYTOVACÍ BUŇKA č.6  2X DVOULŮŽKOVÉ LOŽNICE</t>
  </si>
  <si>
    <t>UBYTOVACÍ BUŇKA č.5  1X DVOULŮŽKOVÉ LOŽNICE+1X ČTYŘLŮŽKOVÁ LOŽNICE</t>
  </si>
  <si>
    <t>UBYTOVACÍ BUŇKA č.7  2X DVOULŮŽKOVÉ LOŽNICE</t>
  </si>
  <si>
    <t>UBYTOVACÍ BUŇKA č.8 2X DVOULŮŽKOVÉ LOŽNICE PRO INVALIDY</t>
  </si>
  <si>
    <t>KOUPELNA +WC INVALIDÉ</t>
  </si>
  <si>
    <t>WC INVALIDÉ</t>
  </si>
  <si>
    <t>TRENÉR - SPRCHA</t>
  </si>
  <si>
    <t>TRENÉR</t>
  </si>
  <si>
    <t>KLUBOVNA</t>
  </si>
  <si>
    <t>SPORTOVNÍ PODLAHA PRO SQUASH</t>
  </si>
  <si>
    <t>WC+SPRCHA - ZAMĚSTNANCI</t>
  </si>
  <si>
    <t>Keram.dlažba 20x20 tl.8mm-RAKO "COLOR TWO" světle šedá mat RAL 0008500</t>
  </si>
  <si>
    <t>systémová lišta vinyl;keram.sokl v= 100mm</t>
  </si>
  <si>
    <t>CHODBA před SQUASH kurty</t>
  </si>
  <si>
    <t>PEVNÉ TRIBUNY HL.HALA</t>
  </si>
  <si>
    <t>VÍCEÚČELOVÁ SPORTOVNÍ HALA KLIMEŠKA KUTNÁ HORA</t>
  </si>
  <si>
    <t>1</t>
  </si>
  <si>
    <t>2</t>
  </si>
  <si>
    <t>3</t>
  </si>
  <si>
    <t>4</t>
  </si>
  <si>
    <t>5</t>
  </si>
  <si>
    <t>6</t>
  </si>
  <si>
    <t>8</t>
  </si>
  <si>
    <t>14</t>
  </si>
  <si>
    <t>15</t>
  </si>
  <si>
    <t xml:space="preserve">1. NADZEMNÍ PODLAŽÍ </t>
  </si>
  <si>
    <t>Umístění</t>
  </si>
  <si>
    <t>Rozměr okna v cm</t>
  </si>
  <si>
    <t>Hala 1</t>
  </si>
  <si>
    <t>260 x 140</t>
  </si>
  <si>
    <t>boční dveře</t>
  </si>
  <si>
    <t>Hala 2</t>
  </si>
  <si>
    <t xml:space="preserve">240 x 140 </t>
  </si>
  <si>
    <t>Hlavní vstup</t>
  </si>
  <si>
    <t>180 x 270</t>
  </si>
  <si>
    <t>200 x 270</t>
  </si>
  <si>
    <t>2x</t>
  </si>
  <si>
    <t>540 x 270</t>
  </si>
  <si>
    <t>Kancelář recepce</t>
  </si>
  <si>
    <t>120 x 180</t>
  </si>
  <si>
    <t xml:space="preserve">Kancelář správce </t>
  </si>
  <si>
    <t>Foyer</t>
  </si>
  <si>
    <t>287 x 287</t>
  </si>
  <si>
    <t>287 x 243</t>
  </si>
  <si>
    <t>560 x 287</t>
  </si>
  <si>
    <t>200 x 287</t>
  </si>
  <si>
    <t>350 x 287</t>
  </si>
  <si>
    <t>565 x 287</t>
  </si>
  <si>
    <t>490 x 287</t>
  </si>
  <si>
    <t xml:space="preserve">Squash </t>
  </si>
  <si>
    <t>537 x 213</t>
  </si>
  <si>
    <t>Nářaďovna hala 2</t>
  </si>
  <si>
    <t>60 x 177</t>
  </si>
  <si>
    <t xml:space="preserve">Posilovna </t>
  </si>
  <si>
    <t>Masérna</t>
  </si>
  <si>
    <t>180 x 120</t>
  </si>
  <si>
    <t>Nářaďovna hala 1</t>
  </si>
  <si>
    <t>85 x 140</t>
  </si>
  <si>
    <t>Hala 1 exit</t>
  </si>
  <si>
    <t>130 x 130</t>
  </si>
  <si>
    <t>Schody z ubytovny</t>
  </si>
  <si>
    <t>155 x 270</t>
  </si>
  <si>
    <t>93 x 180</t>
  </si>
  <si>
    <t>290 x 180</t>
  </si>
  <si>
    <t>Ubytovna chodba</t>
  </si>
  <si>
    <t>120 x 390</t>
  </si>
  <si>
    <t>230 x 90</t>
  </si>
  <si>
    <t>300 x 120</t>
  </si>
  <si>
    <t>Klubovna</t>
  </si>
  <si>
    <t>Kancelář managera</t>
  </si>
  <si>
    <t>Pokoj 1, 2, 3, 4, 5</t>
  </si>
  <si>
    <t>9x</t>
  </si>
  <si>
    <t>Pokoj 6, 7, 8</t>
  </si>
  <si>
    <t>120 x 200</t>
  </si>
  <si>
    <t>Pokoj 9</t>
  </si>
  <si>
    <t>240 x 120</t>
  </si>
  <si>
    <t xml:space="preserve">Vinylové podlahové pásy protiskluzové </t>
  </si>
  <si>
    <t>Keramická dlažba</t>
  </si>
  <si>
    <t xml:space="preserve">6x </t>
  </si>
  <si>
    <t>PŘEDSÍŇ WC MUŽI - SPORTOVCI</t>
  </si>
  <si>
    <t>2. NADZEMNÍ PODLAŽÍ</t>
  </si>
  <si>
    <t>3. NADZEMNÍ PODLAŽÍ</t>
  </si>
  <si>
    <t>7</t>
  </si>
  <si>
    <t>11</t>
  </si>
  <si>
    <t>13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</si>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</sst>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_ ;\-#,##0.00\ "/>
  </numFmts>
  <fonts count="20"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28"/>
      <name val="Impact"/>
      <family val="2"/>
    </font>
    <font>
      <sz val="10"/>
      <name val="ISOCPEUR"/>
      <family val="2"/>
    </font>
    <font>
      <sz val="12"/>
      <name val="ISOCPEUR"/>
      <family val="2"/>
    </font>
    <font>
      <b/>
      <sz val="10"/>
      <name val="ISOCPEUR"/>
      <family val="2"/>
    </font>
    <font>
      <b/>
      <sz val="12"/>
      <name val="ISOCPEUR"/>
      <family val="2"/>
    </font>
    <font>
      <b/>
      <sz val="14"/>
      <name val="ISOCPEUR"/>
      <family val="2"/>
    </font>
    <font>
      <sz val="12"/>
      <color rgb="FFFF0000"/>
      <name val="ISOCPEUR"/>
      <family val="2"/>
    </font>
    <font>
      <sz val="14"/>
      <name val="Impact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FF00"/>
      <name val="Arial"/>
      <family val="2"/>
    </font>
    <font>
      <sz val="10"/>
      <color theme="3"/>
      <name val="Arial"/>
      <family val="2"/>
    </font>
    <font>
      <sz val="16"/>
      <color rgb="FF00FF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orbel"/>
      <family val="2"/>
      <scheme val="minor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</borders>
  <cellStyleXfs count="21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5" fontId="3" fillId="0" borderId="10" xfId="2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3" fillId="0" borderId="0" xfId="2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4" fontId="6" fillId="0" borderId="1" xfId="2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1" xfId="2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1" fontId="15" fillId="0" borderId="0" xfId="0" applyNumberFormat="1" applyFont="1" applyAlignment="1">
      <alignment horizontal="right" vertical="center" wrapText="1"/>
    </xf>
    <xf numFmtId="1" fontId="15" fillId="0" borderId="0" xfId="0" applyNumberFormat="1" applyFont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4" fontId="6" fillId="5" borderId="1" xfId="20" applyNumberFormat="1" applyFont="1" applyFill="1" applyBorder="1" applyAlignment="1">
      <alignment horizontal="right" vertical="center" wrapText="1"/>
    </xf>
    <xf numFmtId="1" fontId="16" fillId="0" borderId="0" xfId="0" applyNumberFormat="1" applyFont="1" applyAlignment="1">
      <alignment horizontal="right" vertical="center" wrapText="1"/>
    </xf>
    <xf numFmtId="1" fontId="16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6" fillId="0" borderId="1" xfId="2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etro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T90"/>
  <sheetViews>
    <sheetView view="pageBreakPreview" zoomScale="70" zoomScaleSheetLayoutView="70" workbookViewId="0" topLeftCell="A1">
      <pane xSplit="9" ySplit="11" topLeftCell="J90" activePane="bottomRight" state="frozen"/>
      <selection pane="topRight" activeCell="L1" sqref="L1"/>
      <selection pane="bottomLeft" activeCell="A16" sqref="A16"/>
      <selection pane="bottomRight" activeCell="A69" sqref="A69"/>
    </sheetView>
  </sheetViews>
  <sheetFormatPr defaultColWidth="9.140625" defaultRowHeight="12"/>
  <cols>
    <col min="1" max="1" width="10.57421875" style="2" customWidth="1"/>
    <col min="2" max="2" width="1.28515625" style="2" customWidth="1"/>
    <col min="3" max="3" width="25.7109375" style="2" customWidth="1"/>
    <col min="4" max="4" width="1.28515625" style="2" customWidth="1"/>
    <col min="5" max="5" width="20.7109375" style="5" customWidth="1"/>
    <col min="6" max="6" width="1.28515625" style="2" hidden="1" customWidth="1"/>
    <col min="7" max="7" width="10.7109375" style="2" hidden="1" customWidth="1"/>
    <col min="8" max="10" width="1.28515625" style="2" customWidth="1"/>
    <col min="11" max="11" width="55.7109375" style="2" customWidth="1"/>
    <col min="12" max="12" width="25.7109375" style="2" customWidth="1"/>
    <col min="13" max="13" width="1.28515625" style="2" customWidth="1"/>
    <col min="14" max="14" width="1.1484375" style="2" customWidth="1"/>
    <col min="15" max="15" width="67.421875" style="2" customWidth="1"/>
    <col min="16" max="16" width="1.7109375" style="2" customWidth="1"/>
    <col min="17" max="17" width="23.140625" style="3" customWidth="1"/>
    <col min="18" max="18" width="1.7109375" style="2" customWidth="1"/>
    <col min="19" max="16384" width="9.140625" style="2" customWidth="1"/>
  </cols>
  <sheetData>
    <row r="1" spans="1:15" ht="80.1" customHeight="1" thickBot="1">
      <c r="A1" s="116" t="s">
        <v>120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ht="12">
      <c r="A2" s="4"/>
    </row>
    <row r="3" spans="1:15" ht="8.1" customHeight="1">
      <c r="A3" s="9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8.1" customHeight="1" thickBot="1">
      <c r="A4" s="9"/>
      <c r="B4" s="9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0.1" customHeight="1" thickBot="1">
      <c r="A5" s="114" t="s">
        <v>130</v>
      </c>
      <c r="B5" s="115"/>
      <c r="C5" s="115"/>
      <c r="D5" s="115"/>
      <c r="E5" s="115"/>
      <c r="F5" s="115"/>
      <c r="G5" s="115"/>
      <c r="H5" s="115"/>
      <c r="I5" s="115"/>
      <c r="J5" s="31"/>
      <c r="K5" s="31"/>
      <c r="L5" s="31"/>
      <c r="M5" s="31"/>
      <c r="N5" s="31"/>
      <c r="O5" s="32"/>
    </row>
    <row r="6" spans="1:15" ht="6" customHeight="1" thickBo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7" ht="20.1" customHeight="1" thickBot="1">
      <c r="A7" s="111" t="s">
        <v>0</v>
      </c>
      <c r="B7" s="13"/>
      <c r="C7" s="111" t="s">
        <v>1</v>
      </c>
      <c r="D7" s="13"/>
      <c r="E7" s="15" t="s">
        <v>2</v>
      </c>
      <c r="F7" s="16"/>
      <c r="G7" s="17" t="s">
        <v>6</v>
      </c>
      <c r="H7" s="16"/>
      <c r="I7" s="16"/>
      <c r="J7" s="16"/>
      <c r="K7" s="110"/>
      <c r="L7" s="110"/>
      <c r="M7" s="64"/>
      <c r="N7" s="16"/>
      <c r="O7" s="111" t="s">
        <v>3</v>
      </c>
      <c r="Q7" s="107" t="s">
        <v>8</v>
      </c>
    </row>
    <row r="8" spans="1:17" ht="5.25" customHeight="1" thickBot="1">
      <c r="A8" s="112"/>
      <c r="B8" s="13"/>
      <c r="C8" s="112"/>
      <c r="D8" s="13"/>
      <c r="E8" s="18"/>
      <c r="F8" s="16"/>
      <c r="G8" s="16"/>
      <c r="H8" s="16"/>
      <c r="I8" s="16"/>
      <c r="J8" s="16"/>
      <c r="K8" s="16"/>
      <c r="L8" s="16"/>
      <c r="M8" s="16"/>
      <c r="N8" s="16"/>
      <c r="O8" s="112"/>
      <c r="Q8" s="108"/>
    </row>
    <row r="9" spans="1:17" ht="20.1" customHeight="1">
      <c r="A9" s="112"/>
      <c r="B9" s="13"/>
      <c r="C9" s="112"/>
      <c r="D9" s="13"/>
      <c r="E9" s="111" t="s">
        <v>4</v>
      </c>
      <c r="F9" s="18"/>
      <c r="G9" s="19" t="s">
        <v>5</v>
      </c>
      <c r="H9" s="18"/>
      <c r="I9" s="18"/>
      <c r="J9" s="18"/>
      <c r="K9" s="119"/>
      <c r="L9" s="120"/>
      <c r="M9" s="16"/>
      <c r="N9" s="20"/>
      <c r="O9" s="112"/>
      <c r="Q9" s="108"/>
    </row>
    <row r="10" spans="1:17" s="5" customFormat="1" ht="60" customHeight="1" thickBot="1">
      <c r="A10" s="113"/>
      <c r="B10" s="14"/>
      <c r="C10" s="113"/>
      <c r="D10" s="14"/>
      <c r="E10" s="113"/>
      <c r="F10" s="18"/>
      <c r="G10" s="18"/>
      <c r="H10" s="18"/>
      <c r="I10" s="18"/>
      <c r="J10" s="18"/>
      <c r="K10" s="21" t="s">
        <v>7</v>
      </c>
      <c r="L10" s="22" t="s">
        <v>10</v>
      </c>
      <c r="M10" s="18"/>
      <c r="N10" s="23"/>
      <c r="O10" s="113"/>
      <c r="Q10" s="109"/>
    </row>
    <row r="11" spans="1:15" ht="6.75" customHeight="1">
      <c r="A11" s="6"/>
      <c r="B11" s="6"/>
      <c r="C11" s="6"/>
      <c r="D11" s="6"/>
      <c r="E11" s="7"/>
      <c r="F11" s="7"/>
      <c r="G11" s="7"/>
      <c r="H11" s="7"/>
      <c r="I11" s="7"/>
      <c r="J11" s="7"/>
      <c r="K11" s="6"/>
      <c r="L11" s="6"/>
      <c r="M11" s="6"/>
      <c r="N11" s="6"/>
      <c r="O11" s="6"/>
    </row>
    <row r="12" spans="1:18" ht="45" customHeight="1">
      <c r="A12" s="100" t="s">
        <v>125</v>
      </c>
      <c r="B12" s="37"/>
      <c r="C12" s="1" t="s">
        <v>119</v>
      </c>
      <c r="D12" s="52"/>
      <c r="E12" s="73">
        <v>365</v>
      </c>
      <c r="F12" s="56"/>
      <c r="G12" s="56"/>
      <c r="H12" s="57"/>
      <c r="I12" s="53"/>
      <c r="J12" s="25"/>
      <c r="K12" s="1" t="s">
        <v>71</v>
      </c>
      <c r="L12" s="63" t="s">
        <v>68</v>
      </c>
      <c r="M12" s="26"/>
      <c r="N12" s="25"/>
      <c r="O12" s="36"/>
      <c r="P12" s="28"/>
      <c r="Q12" s="74">
        <f>1206795083+216904025</f>
        <v>1423699108</v>
      </c>
      <c r="R12" s="75"/>
    </row>
    <row r="13" spans="1:18" ht="60" customHeight="1">
      <c r="A13" s="100" t="s">
        <v>127</v>
      </c>
      <c r="B13" s="76"/>
      <c r="C13" s="77" t="s">
        <v>13</v>
      </c>
      <c r="D13" s="78"/>
      <c r="E13" s="79">
        <f aca="true" t="shared" si="0" ref="E13:E44">Q13/1000000</f>
        <v>31.773366</v>
      </c>
      <c r="F13" s="80"/>
      <c r="G13" s="80"/>
      <c r="H13" s="81"/>
      <c r="I13" s="82"/>
      <c r="J13" s="83"/>
      <c r="K13" s="1" t="s">
        <v>181</v>
      </c>
      <c r="L13" s="84" t="s">
        <v>69</v>
      </c>
      <c r="M13" s="85"/>
      <c r="N13" s="83"/>
      <c r="O13" s="86"/>
      <c r="P13" s="28"/>
      <c r="Q13" s="74">
        <v>31773366</v>
      </c>
      <c r="R13" s="75"/>
    </row>
    <row r="14" spans="1:18" ht="60" customHeight="1">
      <c r="A14" s="100" t="s">
        <v>124</v>
      </c>
      <c r="B14" s="76"/>
      <c r="C14" s="77" t="s">
        <v>14</v>
      </c>
      <c r="D14" s="78"/>
      <c r="E14" s="79">
        <f t="shared" si="0"/>
        <v>49.881924</v>
      </c>
      <c r="F14" s="80"/>
      <c r="G14" s="80"/>
      <c r="H14" s="81"/>
      <c r="I14" s="82"/>
      <c r="J14" s="83"/>
      <c r="K14" s="1" t="s">
        <v>182</v>
      </c>
      <c r="L14" s="84" t="s">
        <v>70</v>
      </c>
      <c r="M14" s="85"/>
      <c r="N14" s="83"/>
      <c r="O14" s="86"/>
      <c r="P14" s="28"/>
      <c r="Q14" s="74">
        <f>50012375-130451</f>
        <v>49881924</v>
      </c>
      <c r="R14" s="74"/>
    </row>
    <row r="15" spans="1:18" ht="65.1" customHeight="1">
      <c r="A15" s="100" t="s">
        <v>123</v>
      </c>
      <c r="B15" s="76"/>
      <c r="C15" s="77" t="s">
        <v>15</v>
      </c>
      <c r="D15" s="78"/>
      <c r="E15" s="79">
        <f t="shared" si="0"/>
        <v>20.711721</v>
      </c>
      <c r="F15" s="80"/>
      <c r="G15" s="80"/>
      <c r="H15" s="81"/>
      <c r="I15" s="82"/>
      <c r="J15" s="83"/>
      <c r="K15" s="1" t="s">
        <v>182</v>
      </c>
      <c r="L15" s="84" t="s">
        <v>78</v>
      </c>
      <c r="M15" s="85"/>
      <c r="N15" s="83"/>
      <c r="O15" s="86"/>
      <c r="P15" s="28"/>
      <c r="Q15" s="74">
        <v>20711721</v>
      </c>
      <c r="R15" s="74"/>
    </row>
    <row r="16" spans="1:18" ht="65.1" customHeight="1">
      <c r="A16" s="100" t="s">
        <v>123</v>
      </c>
      <c r="B16" s="83"/>
      <c r="C16" s="77" t="s">
        <v>12</v>
      </c>
      <c r="D16" s="76"/>
      <c r="E16" s="79">
        <f t="shared" si="0"/>
        <v>22.418579</v>
      </c>
      <c r="F16" s="80"/>
      <c r="G16" s="80"/>
      <c r="H16" s="81"/>
      <c r="I16" s="87"/>
      <c r="J16" s="83"/>
      <c r="K16" s="1" t="s">
        <v>182</v>
      </c>
      <c r="L16" s="84" t="s">
        <v>78</v>
      </c>
      <c r="M16" s="85"/>
      <c r="N16" s="83"/>
      <c r="O16" s="86"/>
      <c r="P16" s="28"/>
      <c r="Q16" s="74">
        <v>22418579</v>
      </c>
      <c r="R16" s="74"/>
    </row>
    <row r="17" spans="1:18" ht="60" customHeight="1">
      <c r="A17" s="100" t="s">
        <v>126</v>
      </c>
      <c r="B17" s="25"/>
      <c r="C17" s="1" t="s">
        <v>64</v>
      </c>
      <c r="D17" s="37"/>
      <c r="E17" s="55">
        <f t="shared" si="0"/>
        <v>1.990125</v>
      </c>
      <c r="F17" s="60"/>
      <c r="G17" s="60"/>
      <c r="H17" s="61"/>
      <c r="I17" s="24"/>
      <c r="J17" s="25"/>
      <c r="K17" s="1" t="s">
        <v>181</v>
      </c>
      <c r="L17" s="63" t="s">
        <v>69</v>
      </c>
      <c r="M17" s="26"/>
      <c r="N17" s="25"/>
      <c r="O17" s="33"/>
      <c r="P17" s="28"/>
      <c r="Q17" s="74">
        <v>1990125</v>
      </c>
      <c r="R17" s="74"/>
    </row>
    <row r="18" spans="1:18" ht="60" customHeight="1">
      <c r="A18" s="100" t="s">
        <v>126</v>
      </c>
      <c r="B18" s="25"/>
      <c r="C18" s="1" t="s">
        <v>65</v>
      </c>
      <c r="D18" s="37"/>
      <c r="E18" s="55">
        <f t="shared" si="0"/>
        <v>1.990125</v>
      </c>
      <c r="F18" s="60"/>
      <c r="G18" s="60"/>
      <c r="H18" s="61"/>
      <c r="I18" s="24"/>
      <c r="J18" s="25"/>
      <c r="K18" s="1" t="s">
        <v>181</v>
      </c>
      <c r="L18" s="63" t="s">
        <v>69</v>
      </c>
      <c r="M18" s="26"/>
      <c r="N18" s="25"/>
      <c r="O18" s="33"/>
      <c r="P18" s="28"/>
      <c r="Q18" s="65">
        <v>1990125</v>
      </c>
      <c r="R18" s="66"/>
    </row>
    <row r="19" spans="1:18" ht="65.1" customHeight="1">
      <c r="A19" s="100" t="s">
        <v>126</v>
      </c>
      <c r="B19" s="25"/>
      <c r="C19" s="1" t="s">
        <v>16</v>
      </c>
      <c r="D19" s="37"/>
      <c r="E19" s="55">
        <f t="shared" si="0"/>
        <v>11.405725</v>
      </c>
      <c r="F19" s="60"/>
      <c r="G19" s="60"/>
      <c r="H19" s="61"/>
      <c r="I19" s="24"/>
      <c r="J19" s="25"/>
      <c r="K19" s="1" t="s">
        <v>181</v>
      </c>
      <c r="L19" s="63" t="s">
        <v>69</v>
      </c>
      <c r="M19" s="26"/>
      <c r="N19" s="25"/>
      <c r="O19" s="33"/>
      <c r="P19" s="28"/>
      <c r="Q19" s="65">
        <v>11405725</v>
      </c>
      <c r="R19" s="66"/>
    </row>
    <row r="20" spans="1:18" ht="60" customHeight="1">
      <c r="A20" s="100" t="s">
        <v>126</v>
      </c>
      <c r="B20" s="25"/>
      <c r="C20" s="1" t="s">
        <v>17</v>
      </c>
      <c r="D20" s="37"/>
      <c r="E20" s="55">
        <f t="shared" si="0"/>
        <v>3.746737</v>
      </c>
      <c r="F20" s="60"/>
      <c r="G20" s="60"/>
      <c r="H20" s="61"/>
      <c r="I20" s="24"/>
      <c r="J20" s="25"/>
      <c r="K20" s="1" t="s">
        <v>181</v>
      </c>
      <c r="L20" s="63" t="s">
        <v>69</v>
      </c>
      <c r="M20" s="26"/>
      <c r="N20" s="25"/>
      <c r="O20" s="33"/>
      <c r="P20" s="28"/>
      <c r="Q20" s="65">
        <v>3746737</v>
      </c>
      <c r="R20" s="66"/>
    </row>
    <row r="21" spans="1:18" ht="60" customHeight="1">
      <c r="A21" s="100" t="s">
        <v>126</v>
      </c>
      <c r="B21" s="25"/>
      <c r="C21" s="1" t="s">
        <v>18</v>
      </c>
      <c r="D21" s="37"/>
      <c r="E21" s="55">
        <f t="shared" si="0"/>
        <v>5.90997</v>
      </c>
      <c r="F21" s="60"/>
      <c r="G21" s="60"/>
      <c r="H21" s="61"/>
      <c r="I21" s="24"/>
      <c r="J21" s="25"/>
      <c r="K21" s="1" t="s">
        <v>181</v>
      </c>
      <c r="L21" s="63" t="s">
        <v>69</v>
      </c>
      <c r="M21" s="26"/>
      <c r="N21" s="25"/>
      <c r="O21" s="33"/>
      <c r="P21" s="28"/>
      <c r="Q21" s="65">
        <v>5909970</v>
      </c>
      <c r="R21" s="66"/>
    </row>
    <row r="22" spans="1:18" ht="65.1" customHeight="1">
      <c r="A22" s="100" t="s">
        <v>126</v>
      </c>
      <c r="B22" s="25"/>
      <c r="C22" s="1" t="s">
        <v>19</v>
      </c>
      <c r="D22" s="37"/>
      <c r="E22" s="55">
        <f t="shared" si="0"/>
        <v>3.897743</v>
      </c>
      <c r="F22" s="60"/>
      <c r="G22" s="60"/>
      <c r="H22" s="61"/>
      <c r="I22" s="24"/>
      <c r="J22" s="25"/>
      <c r="K22" s="1" t="s">
        <v>182</v>
      </c>
      <c r="L22" s="63" t="s">
        <v>78</v>
      </c>
      <c r="M22" s="26"/>
      <c r="N22" s="25"/>
      <c r="O22" s="36"/>
      <c r="P22" s="28"/>
      <c r="Q22" s="65">
        <v>3897743</v>
      </c>
      <c r="R22" s="66"/>
    </row>
    <row r="23" spans="1:18" ht="60" customHeight="1">
      <c r="A23" s="100" t="s">
        <v>126</v>
      </c>
      <c r="B23" s="25"/>
      <c r="C23" s="1" t="s">
        <v>20</v>
      </c>
      <c r="D23" s="37"/>
      <c r="E23" s="55">
        <f t="shared" si="0"/>
        <v>2.982766</v>
      </c>
      <c r="F23" s="60"/>
      <c r="G23" s="60"/>
      <c r="H23" s="61"/>
      <c r="I23" s="24"/>
      <c r="J23" s="25"/>
      <c r="K23" s="1" t="s">
        <v>181</v>
      </c>
      <c r="L23" s="63" t="s">
        <v>69</v>
      </c>
      <c r="M23" s="26"/>
      <c r="N23" s="25"/>
      <c r="O23" s="36"/>
      <c r="P23" s="28"/>
      <c r="Q23" s="65">
        <v>2982766</v>
      </c>
      <c r="R23" s="66"/>
    </row>
    <row r="24" spans="1:18" ht="65.1" customHeight="1">
      <c r="A24" s="100" t="s">
        <v>126</v>
      </c>
      <c r="B24" s="37"/>
      <c r="C24" s="1" t="s">
        <v>115</v>
      </c>
      <c r="D24" s="37"/>
      <c r="E24" s="55">
        <f t="shared" si="0"/>
        <v>3.146625</v>
      </c>
      <c r="F24" s="62">
        <f>R24/1000000</f>
        <v>0</v>
      </c>
      <c r="G24" s="62" t="e">
        <f>#REF!/1000000</f>
        <v>#REF!</v>
      </c>
      <c r="H24" s="61"/>
      <c r="I24" s="24"/>
      <c r="J24" s="25"/>
      <c r="K24" s="1" t="s">
        <v>182</v>
      </c>
      <c r="L24" s="63" t="s">
        <v>78</v>
      </c>
      <c r="M24" s="26"/>
      <c r="N24" s="25"/>
      <c r="O24" s="33"/>
      <c r="P24" s="28"/>
      <c r="Q24" s="65">
        <v>3146625</v>
      </c>
      <c r="R24" s="66"/>
    </row>
    <row r="25" spans="1:18" ht="60" customHeight="1">
      <c r="A25" s="100" t="s">
        <v>126</v>
      </c>
      <c r="B25" s="37"/>
      <c r="C25" s="1" t="s">
        <v>21</v>
      </c>
      <c r="D25" s="37"/>
      <c r="E25" s="55">
        <f t="shared" si="0"/>
        <v>5.630203</v>
      </c>
      <c r="F25" s="62">
        <f>R25/1000000</f>
        <v>0</v>
      </c>
      <c r="G25" s="62" t="e">
        <f>#REF!/1000000</f>
        <v>#REF!</v>
      </c>
      <c r="H25" s="61"/>
      <c r="I25" s="24"/>
      <c r="J25" s="25"/>
      <c r="K25" s="1" t="s">
        <v>181</v>
      </c>
      <c r="L25" s="63" t="s">
        <v>69</v>
      </c>
      <c r="M25" s="26"/>
      <c r="N25" s="25"/>
      <c r="O25" s="34"/>
      <c r="P25" s="28"/>
      <c r="Q25" s="65">
        <v>5630203</v>
      </c>
      <c r="R25" s="66"/>
    </row>
    <row r="26" spans="1:18" ht="65.1" customHeight="1">
      <c r="A26" s="100" t="s">
        <v>123</v>
      </c>
      <c r="B26" s="37"/>
      <c r="C26" s="1" t="s">
        <v>23</v>
      </c>
      <c r="D26" s="37"/>
      <c r="E26" s="55">
        <f t="shared" si="0"/>
        <v>3.168359</v>
      </c>
      <c r="F26" s="62">
        <f>R26/1000000</f>
        <v>0</v>
      </c>
      <c r="G26" s="62" t="e">
        <f>#REF!/1000000</f>
        <v>#REF!</v>
      </c>
      <c r="H26" s="61"/>
      <c r="I26" s="24"/>
      <c r="J26" s="25"/>
      <c r="K26" s="1" t="s">
        <v>182</v>
      </c>
      <c r="L26" s="63" t="s">
        <v>78</v>
      </c>
      <c r="M26" s="26"/>
      <c r="N26" s="25"/>
      <c r="O26" s="33"/>
      <c r="P26" s="28"/>
      <c r="Q26" s="65">
        <v>3168359</v>
      </c>
      <c r="R26" s="59"/>
    </row>
    <row r="27" spans="1:18" ht="65.1" customHeight="1">
      <c r="A27" s="100" t="s">
        <v>123</v>
      </c>
      <c r="B27" s="37"/>
      <c r="C27" s="1" t="s">
        <v>22</v>
      </c>
      <c r="D27" s="37"/>
      <c r="E27" s="55">
        <f t="shared" si="0"/>
        <v>7.32825</v>
      </c>
      <c r="F27" s="62">
        <f>R27/1000000</f>
        <v>0</v>
      </c>
      <c r="G27" s="62" t="e">
        <f>#REF!/1000000</f>
        <v>#REF!</v>
      </c>
      <c r="H27" s="61"/>
      <c r="I27" s="24"/>
      <c r="J27" s="25"/>
      <c r="K27" s="1" t="s">
        <v>182</v>
      </c>
      <c r="L27" s="63" t="s">
        <v>78</v>
      </c>
      <c r="M27" s="26"/>
      <c r="N27" s="25"/>
      <c r="O27" s="33"/>
      <c r="P27" s="28"/>
      <c r="Q27" s="65">
        <v>7328250</v>
      </c>
      <c r="R27" s="66"/>
    </row>
    <row r="28" spans="1:18" ht="65.1" customHeight="1">
      <c r="A28" s="100" t="s">
        <v>123</v>
      </c>
      <c r="B28" s="37"/>
      <c r="C28" s="1" t="s">
        <v>24</v>
      </c>
      <c r="D28" s="37"/>
      <c r="E28" s="55">
        <f t="shared" si="0"/>
        <v>3.2588</v>
      </c>
      <c r="F28" s="60"/>
      <c r="G28" s="60"/>
      <c r="H28" s="61"/>
      <c r="I28" s="24"/>
      <c r="J28" s="25"/>
      <c r="K28" s="1" t="s">
        <v>182</v>
      </c>
      <c r="L28" s="63" t="s">
        <v>78</v>
      </c>
      <c r="M28" s="26"/>
      <c r="N28" s="25"/>
      <c r="O28" s="34"/>
      <c r="P28" s="28"/>
      <c r="Q28" s="65">
        <v>3258800</v>
      </c>
      <c r="R28" s="66"/>
    </row>
    <row r="29" spans="1:18" ht="65.1" customHeight="1">
      <c r="A29" s="100" t="s">
        <v>123</v>
      </c>
      <c r="B29" s="37"/>
      <c r="C29" s="1" t="s">
        <v>25</v>
      </c>
      <c r="D29" s="37"/>
      <c r="E29" s="55">
        <f t="shared" si="0"/>
        <v>5.65585</v>
      </c>
      <c r="F29" s="60"/>
      <c r="G29" s="60"/>
      <c r="H29" s="61"/>
      <c r="I29" s="24"/>
      <c r="J29" s="25"/>
      <c r="K29" s="1" t="s">
        <v>182</v>
      </c>
      <c r="L29" s="63" t="s">
        <v>78</v>
      </c>
      <c r="M29" s="26"/>
      <c r="N29" s="25"/>
      <c r="O29" s="34"/>
      <c r="P29" s="28"/>
      <c r="Q29" s="65">
        <v>5655850</v>
      </c>
      <c r="R29" s="66"/>
    </row>
    <row r="30" spans="1:18" ht="65.1" customHeight="1">
      <c r="A30" s="100" t="s">
        <v>126</v>
      </c>
      <c r="B30" s="25"/>
      <c r="C30" s="1" t="s">
        <v>26</v>
      </c>
      <c r="D30" s="37"/>
      <c r="E30" s="55">
        <f t="shared" si="0"/>
        <v>2.937241</v>
      </c>
      <c r="F30" s="60"/>
      <c r="G30" s="60"/>
      <c r="H30" s="61"/>
      <c r="I30" s="24"/>
      <c r="J30" s="25"/>
      <c r="K30" s="1" t="s">
        <v>182</v>
      </c>
      <c r="L30" s="63" t="s">
        <v>78</v>
      </c>
      <c r="M30" s="26"/>
      <c r="N30" s="25"/>
      <c r="O30" s="36"/>
      <c r="P30" s="28"/>
      <c r="Q30" s="65">
        <v>2937241</v>
      </c>
      <c r="R30" s="66"/>
    </row>
    <row r="31" spans="1:18" ht="39.95" customHeight="1">
      <c r="A31" s="100" t="s">
        <v>126</v>
      </c>
      <c r="B31" s="37"/>
      <c r="C31" s="1" t="s">
        <v>27</v>
      </c>
      <c r="D31" s="37"/>
      <c r="E31" s="55">
        <f t="shared" si="0"/>
        <v>35.796475</v>
      </c>
      <c r="F31" s="60"/>
      <c r="G31" s="60"/>
      <c r="H31" s="61"/>
      <c r="I31" s="24"/>
      <c r="J31" s="25"/>
      <c r="K31" s="1" t="s">
        <v>73</v>
      </c>
      <c r="L31" s="63" t="s">
        <v>74</v>
      </c>
      <c r="M31" s="26"/>
      <c r="N31" s="25"/>
      <c r="O31" s="34"/>
      <c r="P31" s="4"/>
      <c r="Q31" s="65">
        <v>35796475</v>
      </c>
      <c r="R31" s="66"/>
    </row>
    <row r="32" spans="1:18" ht="60" customHeight="1">
      <c r="A32" s="100" t="s">
        <v>187</v>
      </c>
      <c r="B32" s="37"/>
      <c r="C32" s="1" t="s">
        <v>28</v>
      </c>
      <c r="D32" s="37"/>
      <c r="E32" s="55">
        <f t="shared" si="0"/>
        <v>150.631825</v>
      </c>
      <c r="F32" s="60"/>
      <c r="G32" s="60"/>
      <c r="H32" s="61"/>
      <c r="I32" s="24"/>
      <c r="J32" s="25"/>
      <c r="K32" s="1" t="s">
        <v>181</v>
      </c>
      <c r="L32" s="63" t="s">
        <v>69</v>
      </c>
      <c r="M32" s="26"/>
      <c r="N32" s="25"/>
      <c r="O32" s="34"/>
      <c r="P32" s="28"/>
      <c r="Q32" s="74">
        <v>150631825</v>
      </c>
      <c r="R32" s="66"/>
    </row>
    <row r="33" spans="1:18" ht="60" customHeight="1">
      <c r="A33" s="100" t="s">
        <v>122</v>
      </c>
      <c r="B33" s="37"/>
      <c r="C33" s="1" t="s">
        <v>29</v>
      </c>
      <c r="D33" s="37"/>
      <c r="E33" s="55">
        <f t="shared" si="0"/>
        <v>39.654</v>
      </c>
      <c r="F33" s="60"/>
      <c r="G33" s="60"/>
      <c r="H33" s="61"/>
      <c r="I33" s="24"/>
      <c r="J33" s="25"/>
      <c r="K33" s="1" t="s">
        <v>182</v>
      </c>
      <c r="L33" s="63" t="s">
        <v>70</v>
      </c>
      <c r="M33" s="26"/>
      <c r="N33" s="25"/>
      <c r="O33" s="34"/>
      <c r="P33" s="28"/>
      <c r="Q33" s="65">
        <v>39654000</v>
      </c>
      <c r="R33" s="66"/>
    </row>
    <row r="34" spans="1:18" ht="60" customHeight="1">
      <c r="A34" s="100" t="s">
        <v>122</v>
      </c>
      <c r="B34" s="37"/>
      <c r="C34" s="1" t="s">
        <v>30</v>
      </c>
      <c r="D34" s="37"/>
      <c r="E34" s="55">
        <f t="shared" si="0"/>
        <v>8.584959</v>
      </c>
      <c r="F34" s="60"/>
      <c r="G34" s="60"/>
      <c r="H34" s="61"/>
      <c r="I34" s="24"/>
      <c r="J34" s="25"/>
      <c r="K34" s="1" t="s">
        <v>182</v>
      </c>
      <c r="L34" s="63" t="s">
        <v>69</v>
      </c>
      <c r="M34" s="26"/>
      <c r="N34" s="25"/>
      <c r="O34" s="34"/>
      <c r="P34" s="4"/>
      <c r="Q34" s="65">
        <v>8584959</v>
      </c>
      <c r="R34" s="66"/>
    </row>
    <row r="35" spans="1:18" ht="65.1" customHeight="1">
      <c r="A35" s="100" t="s">
        <v>123</v>
      </c>
      <c r="B35" s="37"/>
      <c r="C35" s="1" t="s">
        <v>184</v>
      </c>
      <c r="D35" s="37"/>
      <c r="E35" s="55">
        <f t="shared" si="0"/>
        <v>3.3366</v>
      </c>
      <c r="F35" s="60"/>
      <c r="G35" s="60"/>
      <c r="H35" s="61"/>
      <c r="I35" s="24"/>
      <c r="J35" s="25"/>
      <c r="K35" s="1" t="s">
        <v>182</v>
      </c>
      <c r="L35" s="63" t="s">
        <v>78</v>
      </c>
      <c r="M35" s="26"/>
      <c r="N35" s="25"/>
      <c r="O35" s="34"/>
      <c r="P35" s="4"/>
      <c r="Q35" s="65">
        <v>3336600</v>
      </c>
      <c r="R35" s="66"/>
    </row>
    <row r="36" spans="1:20" ht="65.1" customHeight="1">
      <c r="A36" s="100" t="s">
        <v>122</v>
      </c>
      <c r="B36" s="37"/>
      <c r="C36" s="1" t="s">
        <v>31</v>
      </c>
      <c r="D36" s="37"/>
      <c r="E36" s="55">
        <f t="shared" si="0"/>
        <v>3.441163</v>
      </c>
      <c r="F36" s="60"/>
      <c r="G36" s="60"/>
      <c r="H36" s="61"/>
      <c r="I36" s="24"/>
      <c r="J36" s="25"/>
      <c r="K36" s="1" t="s">
        <v>182</v>
      </c>
      <c r="L36" s="63" t="s">
        <v>78</v>
      </c>
      <c r="M36" s="26"/>
      <c r="N36" s="25"/>
      <c r="O36" s="34"/>
      <c r="P36" s="28"/>
      <c r="Q36" s="65">
        <v>3441163</v>
      </c>
      <c r="R36" s="66"/>
      <c r="T36" s="4"/>
    </row>
    <row r="37" spans="1:18" ht="65.1" customHeight="1">
      <c r="A37" s="100" t="s">
        <v>122</v>
      </c>
      <c r="B37" s="37"/>
      <c r="C37" s="1" t="s">
        <v>32</v>
      </c>
      <c r="D37" s="37"/>
      <c r="E37" s="55">
        <f t="shared" si="0"/>
        <v>3.441163</v>
      </c>
      <c r="F37" s="60"/>
      <c r="G37" s="60"/>
      <c r="H37" s="61"/>
      <c r="I37" s="24"/>
      <c r="J37" s="25"/>
      <c r="K37" s="1" t="s">
        <v>182</v>
      </c>
      <c r="L37" s="63" t="s">
        <v>78</v>
      </c>
      <c r="M37" s="26"/>
      <c r="N37" s="25"/>
      <c r="O37" s="34"/>
      <c r="P37" s="28"/>
      <c r="Q37" s="65">
        <v>3441163</v>
      </c>
      <c r="R37" s="66"/>
    </row>
    <row r="38" spans="1:18" ht="60" customHeight="1">
      <c r="A38" s="100" t="s">
        <v>122</v>
      </c>
      <c r="B38" s="37"/>
      <c r="C38" s="1" t="s">
        <v>33</v>
      </c>
      <c r="D38" s="37"/>
      <c r="E38" s="55">
        <f t="shared" si="0"/>
        <v>8.584959</v>
      </c>
      <c r="F38" s="60"/>
      <c r="G38" s="60"/>
      <c r="H38" s="61"/>
      <c r="I38" s="24"/>
      <c r="J38" s="25"/>
      <c r="K38" s="1" t="s">
        <v>181</v>
      </c>
      <c r="L38" s="63" t="s">
        <v>69</v>
      </c>
      <c r="M38" s="26"/>
      <c r="N38" s="25"/>
      <c r="O38" s="34"/>
      <c r="P38" s="28"/>
      <c r="Q38" s="65">
        <v>8584959</v>
      </c>
      <c r="R38" s="66"/>
    </row>
    <row r="39" spans="1:18" ht="65.1" customHeight="1">
      <c r="A39" s="100" t="s">
        <v>123</v>
      </c>
      <c r="B39" s="37"/>
      <c r="C39" s="1" t="s">
        <v>34</v>
      </c>
      <c r="D39" s="37"/>
      <c r="E39" s="55">
        <f t="shared" si="0"/>
        <v>10.027874</v>
      </c>
      <c r="F39" s="60"/>
      <c r="G39" s="60"/>
      <c r="H39" s="61"/>
      <c r="I39" s="24"/>
      <c r="J39" s="25"/>
      <c r="K39" s="1" t="s">
        <v>182</v>
      </c>
      <c r="L39" s="63" t="s">
        <v>78</v>
      </c>
      <c r="M39" s="26"/>
      <c r="N39" s="25"/>
      <c r="O39" s="34"/>
      <c r="P39" s="28"/>
      <c r="Q39" s="65">
        <v>10027874</v>
      </c>
      <c r="R39" s="66"/>
    </row>
    <row r="40" spans="1:18" ht="60" customHeight="1">
      <c r="A40" s="100" t="s">
        <v>122</v>
      </c>
      <c r="B40" s="37"/>
      <c r="C40" s="1" t="s">
        <v>35</v>
      </c>
      <c r="D40" s="37"/>
      <c r="E40" s="55">
        <f t="shared" si="0"/>
        <v>16.2741</v>
      </c>
      <c r="F40" s="60"/>
      <c r="G40" s="60"/>
      <c r="H40" s="61"/>
      <c r="I40" s="24"/>
      <c r="J40" s="25"/>
      <c r="K40" s="1" t="s">
        <v>181</v>
      </c>
      <c r="L40" s="63" t="s">
        <v>69</v>
      </c>
      <c r="M40" s="26"/>
      <c r="N40" s="25"/>
      <c r="O40" s="34"/>
      <c r="P40" s="28"/>
      <c r="Q40" s="65">
        <v>16274100</v>
      </c>
      <c r="R40" s="66"/>
    </row>
    <row r="41" spans="1:18" ht="65.1" customHeight="1">
      <c r="A41" s="100" t="s">
        <v>122</v>
      </c>
      <c r="B41" s="37"/>
      <c r="C41" s="1" t="s">
        <v>36</v>
      </c>
      <c r="D41" s="37"/>
      <c r="E41" s="55">
        <f t="shared" si="0"/>
        <v>8.2325</v>
      </c>
      <c r="F41" s="60"/>
      <c r="G41" s="60"/>
      <c r="H41" s="61"/>
      <c r="I41" s="24"/>
      <c r="J41" s="25"/>
      <c r="K41" s="1" t="s">
        <v>182</v>
      </c>
      <c r="L41" s="63" t="s">
        <v>78</v>
      </c>
      <c r="M41" s="26"/>
      <c r="N41" s="25"/>
      <c r="O41" s="34"/>
      <c r="P41" s="28"/>
      <c r="Q41" s="65">
        <v>8232500</v>
      </c>
      <c r="R41" s="66"/>
    </row>
    <row r="42" spans="1:18" ht="65.1" customHeight="1">
      <c r="A42" s="100" t="s">
        <v>122</v>
      </c>
      <c r="B42" s="37"/>
      <c r="C42" s="1" t="s">
        <v>37</v>
      </c>
      <c r="D42" s="37"/>
      <c r="E42" s="55">
        <f t="shared" si="0"/>
        <v>8.28675</v>
      </c>
      <c r="F42" s="60"/>
      <c r="G42" s="60"/>
      <c r="H42" s="61"/>
      <c r="I42" s="24"/>
      <c r="J42" s="25"/>
      <c r="K42" s="1" t="s">
        <v>182</v>
      </c>
      <c r="L42" s="63" t="s">
        <v>78</v>
      </c>
      <c r="M42" s="26"/>
      <c r="N42" s="25"/>
      <c r="O42" s="34"/>
      <c r="P42" s="4"/>
      <c r="Q42" s="65">
        <v>8286750</v>
      </c>
      <c r="R42" s="66"/>
    </row>
    <row r="43" spans="1:18" ht="60" customHeight="1">
      <c r="A43" s="100" t="s">
        <v>122</v>
      </c>
      <c r="B43" s="37"/>
      <c r="C43" s="1" t="s">
        <v>38</v>
      </c>
      <c r="D43" s="37"/>
      <c r="E43" s="55">
        <f t="shared" si="0"/>
        <v>16.284</v>
      </c>
      <c r="F43" s="60"/>
      <c r="G43" s="60"/>
      <c r="H43" s="61"/>
      <c r="I43" s="24"/>
      <c r="J43" s="25"/>
      <c r="K43" s="1" t="s">
        <v>181</v>
      </c>
      <c r="L43" s="63" t="s">
        <v>69</v>
      </c>
      <c r="M43" s="26"/>
      <c r="N43" s="25"/>
      <c r="O43" s="34"/>
      <c r="P43" s="28"/>
      <c r="Q43" s="65">
        <v>16284000</v>
      </c>
      <c r="R43" s="66"/>
    </row>
    <row r="44" spans="1:18" ht="60" customHeight="1">
      <c r="A44" s="100" t="s">
        <v>122</v>
      </c>
      <c r="B44" s="37"/>
      <c r="C44" s="1" t="s">
        <v>39</v>
      </c>
      <c r="D44" s="37"/>
      <c r="E44" s="55">
        <f t="shared" si="0"/>
        <v>21.39405</v>
      </c>
      <c r="F44" s="60"/>
      <c r="G44" s="60"/>
      <c r="H44" s="61"/>
      <c r="I44" s="24"/>
      <c r="J44" s="25"/>
      <c r="K44" s="1" t="s">
        <v>181</v>
      </c>
      <c r="L44" s="63" t="s">
        <v>69</v>
      </c>
      <c r="M44" s="26"/>
      <c r="N44" s="25"/>
      <c r="O44" s="34"/>
      <c r="P44" s="28"/>
      <c r="Q44" s="65">
        <v>21394050</v>
      </c>
      <c r="R44" s="66"/>
    </row>
    <row r="45" spans="1:18" ht="65.1" customHeight="1">
      <c r="A45" s="100" t="s">
        <v>122</v>
      </c>
      <c r="B45" s="37"/>
      <c r="C45" s="1" t="s">
        <v>40</v>
      </c>
      <c r="D45" s="37"/>
      <c r="E45" s="55">
        <f aca="true" t="shared" si="1" ref="E45:E79">Q45/1000000</f>
        <v>16.94305</v>
      </c>
      <c r="F45" s="60"/>
      <c r="G45" s="60"/>
      <c r="H45" s="61"/>
      <c r="I45" s="24"/>
      <c r="J45" s="25"/>
      <c r="K45" s="1" t="s">
        <v>182</v>
      </c>
      <c r="L45" s="63" t="s">
        <v>78</v>
      </c>
      <c r="M45" s="26"/>
      <c r="N45" s="25"/>
      <c r="O45" s="34"/>
      <c r="P45" s="28"/>
      <c r="Q45" s="65">
        <v>16943050</v>
      </c>
      <c r="R45" s="66"/>
    </row>
    <row r="46" spans="1:18" ht="65.1" customHeight="1">
      <c r="A46" s="100" t="s">
        <v>122</v>
      </c>
      <c r="B46" s="37"/>
      <c r="C46" s="1" t="s">
        <v>41</v>
      </c>
      <c r="D46" s="37"/>
      <c r="E46" s="55">
        <f t="shared" si="1"/>
        <v>16.9203</v>
      </c>
      <c r="F46" s="60"/>
      <c r="G46" s="60"/>
      <c r="H46" s="61"/>
      <c r="I46" s="24"/>
      <c r="J46" s="25"/>
      <c r="K46" s="1" t="s">
        <v>182</v>
      </c>
      <c r="L46" s="63" t="s">
        <v>78</v>
      </c>
      <c r="M46" s="26"/>
      <c r="N46" s="25"/>
      <c r="O46" s="34"/>
      <c r="P46" s="28"/>
      <c r="Q46" s="65">
        <v>16920300</v>
      </c>
      <c r="R46" s="66"/>
    </row>
    <row r="47" spans="1:18" ht="60" customHeight="1">
      <c r="A47" s="100" t="s">
        <v>122</v>
      </c>
      <c r="B47" s="37"/>
      <c r="C47" s="1" t="s">
        <v>42</v>
      </c>
      <c r="D47" s="37"/>
      <c r="E47" s="55">
        <f t="shared" si="1"/>
        <v>15.9225</v>
      </c>
      <c r="F47" s="60"/>
      <c r="G47" s="60"/>
      <c r="H47" s="61"/>
      <c r="I47" s="24"/>
      <c r="J47" s="25"/>
      <c r="K47" s="1" t="s">
        <v>181</v>
      </c>
      <c r="L47" s="63" t="s">
        <v>69</v>
      </c>
      <c r="M47" s="26"/>
      <c r="N47" s="25"/>
      <c r="O47" s="34"/>
      <c r="P47" s="28"/>
      <c r="Q47" s="65">
        <v>15922500</v>
      </c>
      <c r="R47" s="66"/>
    </row>
    <row r="48" spans="1:18" ht="60" customHeight="1">
      <c r="A48" s="100" t="s">
        <v>122</v>
      </c>
      <c r="B48" s="37"/>
      <c r="C48" s="1" t="s">
        <v>43</v>
      </c>
      <c r="D48" s="37"/>
      <c r="E48" s="55">
        <f t="shared" si="1"/>
        <v>16.7184</v>
      </c>
      <c r="F48" s="60"/>
      <c r="G48" s="60"/>
      <c r="H48" s="61"/>
      <c r="I48" s="24"/>
      <c r="J48" s="25"/>
      <c r="K48" s="1" t="s">
        <v>181</v>
      </c>
      <c r="L48" s="63" t="s">
        <v>69</v>
      </c>
      <c r="M48" s="26"/>
      <c r="N48" s="25"/>
      <c r="O48" s="34"/>
      <c r="P48" s="28"/>
      <c r="Q48" s="65">
        <v>16718400</v>
      </c>
      <c r="R48" s="66"/>
    </row>
    <row r="49" spans="1:18" ht="65.1" customHeight="1">
      <c r="A49" s="100" t="s">
        <v>122</v>
      </c>
      <c r="B49" s="37"/>
      <c r="C49" s="1" t="s">
        <v>44</v>
      </c>
      <c r="D49" s="37"/>
      <c r="E49" s="55">
        <f t="shared" si="1"/>
        <v>8.057188</v>
      </c>
      <c r="F49" s="60"/>
      <c r="G49" s="60"/>
      <c r="H49" s="61"/>
      <c r="I49" s="24"/>
      <c r="J49" s="25"/>
      <c r="K49" s="1" t="s">
        <v>182</v>
      </c>
      <c r="L49" s="63" t="s">
        <v>78</v>
      </c>
      <c r="M49" s="26"/>
      <c r="N49" s="25"/>
      <c r="O49" s="34"/>
      <c r="P49" s="28"/>
      <c r="Q49" s="65">
        <v>8057188</v>
      </c>
      <c r="R49" s="66"/>
    </row>
    <row r="50" spans="1:18" ht="65.1" customHeight="1">
      <c r="A50" s="100" t="s">
        <v>122</v>
      </c>
      <c r="B50" s="37"/>
      <c r="C50" s="1" t="s">
        <v>45</v>
      </c>
      <c r="D50" s="37"/>
      <c r="E50" s="55">
        <f t="shared" si="1"/>
        <v>8.057187</v>
      </c>
      <c r="F50" s="60"/>
      <c r="G50" s="60"/>
      <c r="H50" s="61"/>
      <c r="I50" s="24"/>
      <c r="J50" s="25"/>
      <c r="K50" s="1" t="s">
        <v>182</v>
      </c>
      <c r="L50" s="63" t="s">
        <v>78</v>
      </c>
      <c r="M50" s="26"/>
      <c r="N50" s="25"/>
      <c r="O50" s="34"/>
      <c r="P50" s="28"/>
      <c r="Q50" s="65">
        <v>8057187</v>
      </c>
      <c r="R50" s="66"/>
    </row>
    <row r="51" spans="1:18" ht="60" customHeight="1">
      <c r="A51" s="100" t="s">
        <v>122</v>
      </c>
      <c r="B51" s="37"/>
      <c r="C51" s="1" t="s">
        <v>46</v>
      </c>
      <c r="D51" s="37"/>
      <c r="E51" s="55">
        <f t="shared" si="1"/>
        <v>16.69035</v>
      </c>
      <c r="F51" s="60"/>
      <c r="G51" s="60"/>
      <c r="H51" s="61"/>
      <c r="I51" s="24"/>
      <c r="J51" s="25"/>
      <c r="K51" s="1" t="s">
        <v>181</v>
      </c>
      <c r="L51" s="63" t="s">
        <v>69</v>
      </c>
      <c r="M51" s="26"/>
      <c r="N51" s="25"/>
      <c r="O51" s="34"/>
      <c r="P51" s="28"/>
      <c r="Q51" s="65">
        <v>16690350</v>
      </c>
      <c r="R51" s="66"/>
    </row>
    <row r="52" spans="1:18" ht="65.1" customHeight="1">
      <c r="A52" s="100" t="s">
        <v>123</v>
      </c>
      <c r="B52" s="37"/>
      <c r="C52" s="1" t="s">
        <v>47</v>
      </c>
      <c r="D52" s="37"/>
      <c r="E52" s="55">
        <f t="shared" si="1"/>
        <v>3.87</v>
      </c>
      <c r="F52" s="60"/>
      <c r="G52" s="60"/>
      <c r="H52" s="61"/>
      <c r="I52" s="24"/>
      <c r="J52" s="25"/>
      <c r="K52" s="1" t="s">
        <v>182</v>
      </c>
      <c r="L52" s="63" t="s">
        <v>78</v>
      </c>
      <c r="M52" s="26"/>
      <c r="N52" s="25"/>
      <c r="O52" s="34"/>
      <c r="P52" s="28"/>
      <c r="Q52" s="65">
        <v>3870000</v>
      </c>
      <c r="R52" s="66"/>
    </row>
    <row r="53" spans="1:18" ht="65.1" customHeight="1">
      <c r="A53" s="100" t="s">
        <v>123</v>
      </c>
      <c r="B53" s="37"/>
      <c r="C53" s="1" t="s">
        <v>48</v>
      </c>
      <c r="D53" s="37"/>
      <c r="E53" s="55">
        <f t="shared" si="1"/>
        <v>6.068313</v>
      </c>
      <c r="F53" s="60"/>
      <c r="G53" s="60"/>
      <c r="H53" s="61"/>
      <c r="I53" s="24"/>
      <c r="J53" s="25"/>
      <c r="K53" s="1" t="s">
        <v>182</v>
      </c>
      <c r="L53" s="63" t="s">
        <v>78</v>
      </c>
      <c r="M53" s="26"/>
      <c r="N53" s="25"/>
      <c r="O53" s="34"/>
      <c r="P53" s="28"/>
      <c r="Q53" s="65">
        <v>6068313</v>
      </c>
      <c r="R53" s="66"/>
    </row>
    <row r="54" spans="1:18" ht="65.1" customHeight="1">
      <c r="A54" s="100" t="s">
        <v>126</v>
      </c>
      <c r="B54" s="37"/>
      <c r="C54" s="1" t="s">
        <v>49</v>
      </c>
      <c r="D54" s="37"/>
      <c r="E54" s="55">
        <f t="shared" si="1"/>
        <v>1.62</v>
      </c>
      <c r="F54" s="60"/>
      <c r="G54" s="60"/>
      <c r="H54" s="61"/>
      <c r="I54" s="24"/>
      <c r="J54" s="25"/>
      <c r="K54" s="1" t="s">
        <v>182</v>
      </c>
      <c r="L54" s="63" t="s">
        <v>78</v>
      </c>
      <c r="M54" s="26"/>
      <c r="N54" s="25"/>
      <c r="O54" s="34"/>
      <c r="P54" s="28"/>
      <c r="Q54" s="65">
        <v>1620000</v>
      </c>
      <c r="R54" s="66"/>
    </row>
    <row r="55" spans="1:18" ht="65.1" customHeight="1">
      <c r="A55" s="100" t="s">
        <v>123</v>
      </c>
      <c r="B55" s="37"/>
      <c r="C55" s="1" t="s">
        <v>50</v>
      </c>
      <c r="D55" s="37"/>
      <c r="E55" s="55">
        <f t="shared" si="1"/>
        <v>10.902</v>
      </c>
      <c r="F55" s="60"/>
      <c r="G55" s="60"/>
      <c r="H55" s="61"/>
      <c r="I55" s="24"/>
      <c r="J55" s="25"/>
      <c r="K55" s="1" t="s">
        <v>182</v>
      </c>
      <c r="L55" s="63" t="s">
        <v>78</v>
      </c>
      <c r="M55" s="26"/>
      <c r="N55" s="25"/>
      <c r="O55" s="34"/>
      <c r="P55" s="28"/>
      <c r="Q55" s="65">
        <v>10902000</v>
      </c>
      <c r="R55" s="66"/>
    </row>
    <row r="56" spans="1:18" ht="65.1" customHeight="1">
      <c r="A56" s="100" t="s">
        <v>123</v>
      </c>
      <c r="B56" s="37"/>
      <c r="C56" s="1" t="s">
        <v>51</v>
      </c>
      <c r="D56" s="37"/>
      <c r="E56" s="55">
        <f t="shared" si="1"/>
        <v>12.118475</v>
      </c>
      <c r="F56" s="60"/>
      <c r="G56" s="60"/>
      <c r="H56" s="61"/>
      <c r="I56" s="24"/>
      <c r="J56" s="25"/>
      <c r="K56" s="1" t="s">
        <v>182</v>
      </c>
      <c r="L56" s="63" t="s">
        <v>78</v>
      </c>
      <c r="M56" s="26"/>
      <c r="N56" s="25"/>
      <c r="O56" s="34"/>
      <c r="P56" s="28"/>
      <c r="Q56" s="65">
        <v>12118475</v>
      </c>
      <c r="R56" s="66"/>
    </row>
    <row r="57" spans="1:18" ht="65.1" customHeight="1">
      <c r="A57" s="100" t="s">
        <v>123</v>
      </c>
      <c r="B57" s="37"/>
      <c r="C57" s="1" t="s">
        <v>53</v>
      </c>
      <c r="D57" s="37"/>
      <c r="E57" s="55">
        <f t="shared" si="1"/>
        <v>6.001213</v>
      </c>
      <c r="F57" s="60"/>
      <c r="G57" s="60"/>
      <c r="H57" s="61"/>
      <c r="I57" s="24"/>
      <c r="J57" s="25"/>
      <c r="K57" s="1" t="s">
        <v>182</v>
      </c>
      <c r="L57" s="63" t="s">
        <v>78</v>
      </c>
      <c r="M57" s="26"/>
      <c r="N57" s="25"/>
      <c r="O57" s="34"/>
      <c r="P57" s="28"/>
      <c r="Q57" s="65">
        <v>6001213</v>
      </c>
      <c r="R57" s="66"/>
    </row>
    <row r="58" spans="1:18" ht="65.1" customHeight="1">
      <c r="A58" s="100" t="s">
        <v>123</v>
      </c>
      <c r="B58" s="37"/>
      <c r="C58" s="1" t="s">
        <v>52</v>
      </c>
      <c r="D58" s="37"/>
      <c r="E58" s="55">
        <f t="shared" si="1"/>
        <v>3.92375</v>
      </c>
      <c r="F58" s="60"/>
      <c r="G58" s="60"/>
      <c r="H58" s="61"/>
      <c r="I58" s="24"/>
      <c r="J58" s="25"/>
      <c r="K58" s="1" t="s">
        <v>182</v>
      </c>
      <c r="L58" s="63" t="s">
        <v>78</v>
      </c>
      <c r="M58" s="26"/>
      <c r="N58" s="25"/>
      <c r="O58" s="34"/>
      <c r="P58" s="28"/>
      <c r="Q58" s="65">
        <v>3923750</v>
      </c>
      <c r="R58" s="66"/>
    </row>
    <row r="59" spans="1:18" ht="60" customHeight="1">
      <c r="A59" s="100" t="s">
        <v>124</v>
      </c>
      <c r="B59" s="37"/>
      <c r="C59" s="1" t="s">
        <v>54</v>
      </c>
      <c r="D59" s="37"/>
      <c r="E59" s="55">
        <f t="shared" si="1"/>
        <v>202.570169</v>
      </c>
      <c r="F59" s="60"/>
      <c r="G59" s="60"/>
      <c r="H59" s="61"/>
      <c r="I59" s="24"/>
      <c r="J59" s="25"/>
      <c r="K59" s="1" t="s">
        <v>182</v>
      </c>
      <c r="L59" s="63" t="s">
        <v>70</v>
      </c>
      <c r="M59" s="26"/>
      <c r="N59" s="25"/>
      <c r="O59" s="34"/>
      <c r="P59" s="28"/>
      <c r="Q59" s="74">
        <v>202570169</v>
      </c>
      <c r="R59" s="66"/>
    </row>
    <row r="60" spans="1:18" ht="39.95" customHeight="1">
      <c r="A60" s="100" t="s">
        <v>124</v>
      </c>
      <c r="B60" s="37"/>
      <c r="C60" s="1" t="s">
        <v>55</v>
      </c>
      <c r="D60" s="37"/>
      <c r="E60" s="55">
        <f t="shared" si="1"/>
        <v>46.878325</v>
      </c>
      <c r="F60" s="60"/>
      <c r="G60" s="60"/>
      <c r="H60" s="61"/>
      <c r="I60" s="24"/>
      <c r="J60" s="25"/>
      <c r="K60" s="1" t="s">
        <v>75</v>
      </c>
      <c r="L60" s="63" t="s">
        <v>9</v>
      </c>
      <c r="M60" s="26"/>
      <c r="N60" s="25"/>
      <c r="O60" s="34"/>
      <c r="P60" s="28"/>
      <c r="Q60" s="65">
        <v>46878325</v>
      </c>
      <c r="R60" s="65"/>
    </row>
    <row r="61" spans="1:18" ht="60" customHeight="1">
      <c r="A61" s="100" t="s">
        <v>124</v>
      </c>
      <c r="B61" s="37"/>
      <c r="C61" s="1" t="s">
        <v>56</v>
      </c>
      <c r="D61" s="37"/>
      <c r="E61" s="55">
        <f t="shared" si="1"/>
        <v>34.016953</v>
      </c>
      <c r="F61" s="60"/>
      <c r="G61" s="60"/>
      <c r="H61" s="61"/>
      <c r="I61" s="24"/>
      <c r="J61" s="25"/>
      <c r="K61" s="1" t="s">
        <v>182</v>
      </c>
      <c r="L61" s="63" t="s">
        <v>70</v>
      </c>
      <c r="M61" s="26"/>
      <c r="N61" s="25"/>
      <c r="O61" s="34"/>
      <c r="P61" s="28"/>
      <c r="Q61" s="65">
        <v>34016953</v>
      </c>
      <c r="R61" s="65"/>
    </row>
    <row r="62" spans="1:18" ht="60" customHeight="1">
      <c r="A62" s="100" t="s">
        <v>126</v>
      </c>
      <c r="B62" s="37"/>
      <c r="C62" s="1" t="s">
        <v>57</v>
      </c>
      <c r="D62" s="37"/>
      <c r="E62" s="55">
        <f t="shared" si="1"/>
        <v>6.228211</v>
      </c>
      <c r="F62" s="60"/>
      <c r="G62" s="60"/>
      <c r="H62" s="61"/>
      <c r="I62" s="24"/>
      <c r="J62" s="25"/>
      <c r="K62" s="1" t="s">
        <v>182</v>
      </c>
      <c r="L62" s="63" t="s">
        <v>70</v>
      </c>
      <c r="M62" s="26"/>
      <c r="N62" s="25"/>
      <c r="O62" s="34"/>
      <c r="P62" s="28"/>
      <c r="Q62" s="65">
        <v>6228211</v>
      </c>
      <c r="R62" s="65"/>
    </row>
    <row r="63" spans="1:18" ht="60" customHeight="1">
      <c r="A63" s="100" t="s">
        <v>124</v>
      </c>
      <c r="B63" s="37"/>
      <c r="C63" s="1" t="s">
        <v>79</v>
      </c>
      <c r="D63" s="37"/>
      <c r="E63" s="55">
        <f t="shared" si="1"/>
        <v>54.534732</v>
      </c>
      <c r="F63" s="60"/>
      <c r="G63" s="60"/>
      <c r="H63" s="61"/>
      <c r="I63" s="24"/>
      <c r="J63" s="25"/>
      <c r="K63" s="1" t="s">
        <v>182</v>
      </c>
      <c r="L63" s="63" t="s">
        <v>70</v>
      </c>
      <c r="M63" s="26"/>
      <c r="N63" s="25"/>
      <c r="O63" s="34"/>
      <c r="P63" s="28"/>
      <c r="Q63" s="74">
        <v>54534732</v>
      </c>
      <c r="R63" s="66"/>
    </row>
    <row r="64" spans="1:18" ht="60" customHeight="1">
      <c r="A64" s="100" t="s">
        <v>126</v>
      </c>
      <c r="B64" s="37"/>
      <c r="C64" s="1" t="s">
        <v>58</v>
      </c>
      <c r="D64" s="37"/>
      <c r="E64" s="55">
        <f t="shared" si="1"/>
        <v>13.30957</v>
      </c>
      <c r="F64" s="60"/>
      <c r="G64" s="60"/>
      <c r="H64" s="61"/>
      <c r="I64" s="24"/>
      <c r="J64" s="25"/>
      <c r="K64" s="1" t="s">
        <v>181</v>
      </c>
      <c r="L64" s="63" t="s">
        <v>69</v>
      </c>
      <c r="M64" s="26"/>
      <c r="N64" s="25"/>
      <c r="O64" s="34"/>
      <c r="P64" s="28"/>
      <c r="Q64" s="65">
        <v>13309570</v>
      </c>
      <c r="R64" s="65"/>
    </row>
    <row r="65" spans="1:18" ht="60" customHeight="1">
      <c r="A65" s="100" t="s">
        <v>121</v>
      </c>
      <c r="B65" s="37"/>
      <c r="C65" s="1" t="s">
        <v>80</v>
      </c>
      <c r="D65" s="37"/>
      <c r="E65" s="55">
        <f t="shared" si="1"/>
        <v>12.431535</v>
      </c>
      <c r="F65" s="60"/>
      <c r="G65" s="60"/>
      <c r="H65" s="61"/>
      <c r="I65" s="24"/>
      <c r="J65" s="25"/>
      <c r="K65" s="1" t="s">
        <v>181</v>
      </c>
      <c r="L65" s="63" t="s">
        <v>69</v>
      </c>
      <c r="M65" s="26"/>
      <c r="N65" s="25"/>
      <c r="O65" s="34"/>
      <c r="P65" s="28"/>
      <c r="Q65" s="65">
        <v>12431535</v>
      </c>
      <c r="R65" s="65"/>
    </row>
    <row r="66" spans="1:18" ht="65.1" customHeight="1">
      <c r="A66" s="100" t="s">
        <v>123</v>
      </c>
      <c r="B66" s="37"/>
      <c r="C66" s="1" t="s">
        <v>81</v>
      </c>
      <c r="D66" s="37"/>
      <c r="E66" s="55">
        <f t="shared" si="1"/>
        <v>3.99625</v>
      </c>
      <c r="F66" s="60"/>
      <c r="G66" s="60"/>
      <c r="H66" s="61"/>
      <c r="I66" s="24"/>
      <c r="J66" s="25"/>
      <c r="K66" s="1" t="s">
        <v>182</v>
      </c>
      <c r="L66" s="63" t="s">
        <v>70</v>
      </c>
      <c r="M66" s="26"/>
      <c r="N66" s="25"/>
      <c r="O66" s="34"/>
      <c r="P66" s="28"/>
      <c r="Q66" s="65">
        <v>3996250</v>
      </c>
      <c r="R66" s="65"/>
    </row>
    <row r="67" spans="1:18" ht="39.95" customHeight="1">
      <c r="A67" s="100" t="s">
        <v>124</v>
      </c>
      <c r="B67" s="37"/>
      <c r="C67" s="1" t="s">
        <v>82</v>
      </c>
      <c r="D67" s="37"/>
      <c r="E67" s="55">
        <f t="shared" si="1"/>
        <v>3.384</v>
      </c>
      <c r="F67" s="60"/>
      <c r="G67" s="60"/>
      <c r="H67" s="61"/>
      <c r="I67" s="24"/>
      <c r="J67" s="25"/>
      <c r="K67" s="1" t="s">
        <v>71</v>
      </c>
      <c r="L67" s="63" t="s">
        <v>72</v>
      </c>
      <c r="M67" s="26"/>
      <c r="N67" s="25"/>
      <c r="O67" s="34"/>
      <c r="P67" s="28"/>
      <c r="Q67" s="65">
        <v>3384000</v>
      </c>
      <c r="R67" s="65"/>
    </row>
    <row r="68" spans="1:18" ht="50.1" customHeight="1">
      <c r="A68" s="100" t="s">
        <v>128</v>
      </c>
      <c r="B68" s="37"/>
      <c r="C68" s="1" t="s">
        <v>83</v>
      </c>
      <c r="D68" s="37"/>
      <c r="E68" s="55">
        <f t="shared" si="1"/>
        <v>63.814</v>
      </c>
      <c r="F68" s="60"/>
      <c r="G68" s="60"/>
      <c r="H68" s="61"/>
      <c r="I68" s="24"/>
      <c r="J68" s="25"/>
      <c r="K68" s="1" t="s">
        <v>114</v>
      </c>
      <c r="L68" s="63" t="s">
        <v>9</v>
      </c>
      <c r="M68" s="26"/>
      <c r="N68" s="25"/>
      <c r="O68" s="34"/>
      <c r="P68" s="28"/>
      <c r="Q68" s="74">
        <v>63814000</v>
      </c>
      <c r="R68" s="66"/>
    </row>
    <row r="69" spans="1:18" ht="60" customHeight="1">
      <c r="A69" s="100" t="s">
        <v>122</v>
      </c>
      <c r="B69" s="37"/>
      <c r="C69" s="1" t="s">
        <v>84</v>
      </c>
      <c r="D69" s="37"/>
      <c r="E69" s="55">
        <f t="shared" si="1"/>
        <v>22.514725</v>
      </c>
      <c r="F69" s="60"/>
      <c r="G69" s="60"/>
      <c r="H69" s="61"/>
      <c r="I69" s="24"/>
      <c r="J69" s="25"/>
      <c r="K69" s="1" t="s">
        <v>181</v>
      </c>
      <c r="L69" s="63" t="s">
        <v>69</v>
      </c>
      <c r="M69" s="26"/>
      <c r="N69" s="25"/>
      <c r="O69" s="34"/>
      <c r="P69" s="28"/>
      <c r="Q69" s="65">
        <v>22514725</v>
      </c>
      <c r="R69" s="65"/>
    </row>
    <row r="70" spans="1:18" ht="60" customHeight="1">
      <c r="A70" s="100" t="s">
        <v>187</v>
      </c>
      <c r="B70" s="37"/>
      <c r="C70" s="1" t="s">
        <v>118</v>
      </c>
      <c r="D70" s="37"/>
      <c r="E70" s="55">
        <f t="shared" si="1"/>
        <v>10.984182</v>
      </c>
      <c r="F70" s="60"/>
      <c r="G70" s="60"/>
      <c r="H70" s="61"/>
      <c r="I70" s="24"/>
      <c r="J70" s="25"/>
      <c r="K70" s="1" t="s">
        <v>182</v>
      </c>
      <c r="L70" s="63" t="s">
        <v>70</v>
      </c>
      <c r="M70" s="26"/>
      <c r="N70" s="25"/>
      <c r="O70" s="34"/>
      <c r="P70" s="28"/>
      <c r="Q70" s="74">
        <v>10984182</v>
      </c>
      <c r="R70" s="74"/>
    </row>
    <row r="71" spans="1:18" ht="65.1" customHeight="1">
      <c r="A71" s="100" t="s">
        <v>122</v>
      </c>
      <c r="B71" s="37"/>
      <c r="C71" s="1" t="s">
        <v>86</v>
      </c>
      <c r="D71" s="37"/>
      <c r="E71" s="55">
        <f t="shared" si="1"/>
        <v>10.6217</v>
      </c>
      <c r="F71" s="60"/>
      <c r="G71" s="60"/>
      <c r="H71" s="61"/>
      <c r="I71" s="24"/>
      <c r="J71" s="25"/>
      <c r="K71" s="1" t="s">
        <v>182</v>
      </c>
      <c r="L71" s="63" t="s">
        <v>70</v>
      </c>
      <c r="M71" s="26"/>
      <c r="N71" s="25"/>
      <c r="O71" s="34"/>
      <c r="P71" s="28"/>
      <c r="Q71" s="65">
        <v>10621700</v>
      </c>
      <c r="R71" s="65"/>
    </row>
    <row r="72" spans="1:18" ht="54.95" customHeight="1">
      <c r="A72" s="100" t="s">
        <v>129</v>
      </c>
      <c r="B72" s="37"/>
      <c r="C72" s="1" t="s">
        <v>87</v>
      </c>
      <c r="D72" s="37"/>
      <c r="E72" s="55">
        <f t="shared" si="1"/>
        <v>63.804</v>
      </c>
      <c r="F72" s="60"/>
      <c r="G72" s="60"/>
      <c r="H72" s="61"/>
      <c r="I72" s="24"/>
      <c r="J72" s="25"/>
      <c r="K72" s="1" t="s">
        <v>114</v>
      </c>
      <c r="L72" s="63" t="s">
        <v>9</v>
      </c>
      <c r="M72" s="26"/>
      <c r="N72" s="25"/>
      <c r="O72" s="34"/>
      <c r="P72" s="28"/>
      <c r="Q72" s="74">
        <v>63804000</v>
      </c>
      <c r="R72" s="74"/>
    </row>
    <row r="73" spans="1:18" ht="75" customHeight="1">
      <c r="A73" s="100" t="s">
        <v>122</v>
      </c>
      <c r="B73" s="37"/>
      <c r="C73" s="1" t="s">
        <v>88</v>
      </c>
      <c r="D73" s="37"/>
      <c r="E73" s="55">
        <f t="shared" si="1"/>
        <v>16.0291</v>
      </c>
      <c r="F73" s="60"/>
      <c r="G73" s="60"/>
      <c r="H73" s="61"/>
      <c r="I73" s="24"/>
      <c r="J73" s="25"/>
      <c r="K73" s="1" t="s">
        <v>181</v>
      </c>
      <c r="L73" s="63" t="s">
        <v>117</v>
      </c>
      <c r="M73" s="26"/>
      <c r="N73" s="25"/>
      <c r="O73" s="34"/>
      <c r="P73" s="28"/>
      <c r="Q73" s="65">
        <v>16029100</v>
      </c>
      <c r="R73" s="65"/>
    </row>
    <row r="74" spans="1:18" ht="80.1" customHeight="1">
      <c r="A74" s="100" t="s">
        <v>122</v>
      </c>
      <c r="B74" s="37"/>
      <c r="C74" s="1" t="s">
        <v>89</v>
      </c>
      <c r="D74" s="37"/>
      <c r="E74" s="55">
        <f t="shared" si="1"/>
        <v>16.919575</v>
      </c>
      <c r="F74" s="60"/>
      <c r="G74" s="60"/>
      <c r="H74" s="61"/>
      <c r="I74" s="24"/>
      <c r="J74" s="25"/>
      <c r="K74" s="1" t="s">
        <v>181</v>
      </c>
      <c r="L74" s="63" t="s">
        <v>117</v>
      </c>
      <c r="M74" s="26"/>
      <c r="N74" s="25"/>
      <c r="O74" s="34"/>
      <c r="P74" s="28"/>
      <c r="Q74" s="65">
        <v>16919575</v>
      </c>
      <c r="R74" s="65"/>
    </row>
    <row r="75" spans="1:18" ht="65.1" customHeight="1">
      <c r="A75" s="100" t="s">
        <v>123</v>
      </c>
      <c r="B75" s="37"/>
      <c r="C75" s="1" t="s">
        <v>90</v>
      </c>
      <c r="D75" s="37"/>
      <c r="E75" s="55">
        <f t="shared" si="1"/>
        <v>5.8614</v>
      </c>
      <c r="F75" s="60"/>
      <c r="G75" s="60"/>
      <c r="H75" s="61"/>
      <c r="I75" s="24"/>
      <c r="J75" s="25"/>
      <c r="K75" s="1" t="s">
        <v>182</v>
      </c>
      <c r="L75" s="63" t="s">
        <v>70</v>
      </c>
      <c r="M75" s="26"/>
      <c r="N75" s="25"/>
      <c r="O75" s="34"/>
      <c r="P75" s="28"/>
      <c r="Q75" s="65">
        <v>5861400</v>
      </c>
      <c r="R75" s="65"/>
    </row>
    <row r="76" spans="1:18" ht="65.1" customHeight="1">
      <c r="A76" s="100" t="s">
        <v>123</v>
      </c>
      <c r="B76" s="37"/>
      <c r="C76" s="1" t="s">
        <v>91</v>
      </c>
      <c r="D76" s="37"/>
      <c r="E76" s="55">
        <f t="shared" si="1"/>
        <v>6.345</v>
      </c>
      <c r="F76" s="60"/>
      <c r="G76" s="60"/>
      <c r="H76" s="61"/>
      <c r="I76" s="24"/>
      <c r="J76" s="25"/>
      <c r="K76" s="1" t="s">
        <v>182</v>
      </c>
      <c r="L76" s="63" t="s">
        <v>70</v>
      </c>
      <c r="M76" s="26"/>
      <c r="N76" s="25"/>
      <c r="O76" s="34"/>
      <c r="P76" s="28"/>
      <c r="Q76" s="65">
        <v>6345000</v>
      </c>
      <c r="R76" s="58"/>
    </row>
    <row r="77" spans="1:18" ht="60" customHeight="1">
      <c r="A77" s="100" t="s">
        <v>124</v>
      </c>
      <c r="B77" s="37"/>
      <c r="C77" s="1" t="s">
        <v>79</v>
      </c>
      <c r="D77" s="37"/>
      <c r="E77" s="55">
        <f t="shared" si="1"/>
        <v>11.150267</v>
      </c>
      <c r="F77" s="60"/>
      <c r="G77" s="60"/>
      <c r="H77" s="61"/>
      <c r="I77" s="24"/>
      <c r="J77" s="25"/>
      <c r="K77" s="1" t="s">
        <v>182</v>
      </c>
      <c r="L77" s="63" t="s">
        <v>70</v>
      </c>
      <c r="M77" s="26"/>
      <c r="N77" s="25"/>
      <c r="O77" s="34"/>
      <c r="P77" s="28"/>
      <c r="Q77" s="65">
        <v>11150267</v>
      </c>
      <c r="R77" s="65"/>
    </row>
    <row r="78" spans="1:18" ht="39.95" customHeight="1">
      <c r="A78" s="100" t="s">
        <v>126</v>
      </c>
      <c r="B78" s="37"/>
      <c r="C78" s="1" t="s">
        <v>59</v>
      </c>
      <c r="D78" s="37"/>
      <c r="E78" s="55">
        <f t="shared" si="1"/>
        <v>4.346828</v>
      </c>
      <c r="F78" s="60"/>
      <c r="G78" s="60"/>
      <c r="H78" s="61"/>
      <c r="I78" s="24"/>
      <c r="J78" s="25"/>
      <c r="K78" s="1" t="s">
        <v>71</v>
      </c>
      <c r="L78" s="63" t="s">
        <v>72</v>
      </c>
      <c r="M78" s="26"/>
      <c r="N78" s="25"/>
      <c r="O78" s="34"/>
      <c r="P78" s="28"/>
      <c r="Q78" s="65">
        <v>4346828</v>
      </c>
      <c r="R78" s="65"/>
    </row>
    <row r="79" spans="1:18" ht="65.1" customHeight="1">
      <c r="A79" s="100" t="s">
        <v>126</v>
      </c>
      <c r="B79" s="37"/>
      <c r="C79" s="1" t="s">
        <v>26</v>
      </c>
      <c r="D79" s="37"/>
      <c r="E79" s="55">
        <f t="shared" si="1"/>
        <v>6.024</v>
      </c>
      <c r="F79" s="60"/>
      <c r="G79" s="60"/>
      <c r="H79" s="61"/>
      <c r="I79" s="24"/>
      <c r="J79" s="25"/>
      <c r="K79" s="1" t="s">
        <v>182</v>
      </c>
      <c r="L79" s="63" t="s">
        <v>70</v>
      </c>
      <c r="M79" s="26"/>
      <c r="N79" s="25"/>
      <c r="O79" s="34"/>
      <c r="P79" s="28"/>
      <c r="Q79" s="74">
        <v>6024000</v>
      </c>
      <c r="R79" s="74"/>
    </row>
    <row r="80" spans="1:18" s="6" customFormat="1" ht="6.75" customHeight="1" thickBot="1">
      <c r="A80" s="40"/>
      <c r="B80" s="41"/>
      <c r="C80" s="35"/>
      <c r="D80" s="25"/>
      <c r="E80" s="42"/>
      <c r="F80" s="27"/>
      <c r="G80" s="27"/>
      <c r="H80" s="25"/>
      <c r="I80" s="25"/>
      <c r="J80" s="25"/>
      <c r="K80" s="35"/>
      <c r="L80" s="35"/>
      <c r="M80" s="25"/>
      <c r="N80" s="25"/>
      <c r="O80" s="35"/>
      <c r="P80" s="25"/>
      <c r="Q80" s="43"/>
      <c r="R80" s="44"/>
    </row>
    <row r="81" spans="1:18" ht="39.95" customHeight="1" thickBot="1">
      <c r="A81" s="102" t="s">
        <v>11</v>
      </c>
      <c r="B81" s="103"/>
      <c r="C81" s="104"/>
      <c r="D81" s="8"/>
      <c r="E81" s="30">
        <f>SUM(E12:E79)</f>
        <v>1646.3817749999994</v>
      </c>
      <c r="F81" s="27"/>
      <c r="G81" s="27"/>
      <c r="H81" s="25"/>
      <c r="I81" s="45"/>
      <c r="J81" s="45"/>
      <c r="K81" s="105"/>
      <c r="L81" s="106"/>
      <c r="M81" s="45"/>
      <c r="N81" s="25"/>
      <c r="O81" s="46"/>
      <c r="P81" s="28"/>
      <c r="Q81" s="38"/>
      <c r="R81" s="29"/>
    </row>
    <row r="82" spans="1:18" ht="6.75" customHeight="1">
      <c r="A82" s="47"/>
      <c r="B82" s="48"/>
      <c r="C82" s="48"/>
      <c r="D82" s="25"/>
      <c r="E82" s="49"/>
      <c r="F82" s="35"/>
      <c r="G82" s="35"/>
      <c r="H82" s="25"/>
      <c r="I82" s="25"/>
      <c r="J82" s="25"/>
      <c r="K82" s="25"/>
      <c r="L82" s="25"/>
      <c r="M82" s="25"/>
      <c r="N82" s="25"/>
      <c r="O82" s="25"/>
      <c r="P82" s="28"/>
      <c r="Q82" s="38"/>
      <c r="R82" s="29"/>
    </row>
    <row r="83" spans="1:18" ht="12">
      <c r="A83" s="25"/>
      <c r="B83" s="25"/>
      <c r="C83" s="25"/>
      <c r="D83" s="25"/>
      <c r="E83" s="50"/>
      <c r="F83" s="25"/>
      <c r="G83" s="25"/>
      <c r="H83" s="25"/>
      <c r="I83" s="25"/>
      <c r="J83" s="25"/>
      <c r="K83" s="25"/>
      <c r="L83" s="25"/>
      <c r="M83" s="25"/>
      <c r="N83" s="28"/>
      <c r="O83" s="28"/>
      <c r="P83" s="28"/>
      <c r="Q83" s="39"/>
      <c r="R83" s="28"/>
    </row>
    <row r="84" spans="1:18" ht="12">
      <c r="A84" s="25"/>
      <c r="B84" s="25"/>
      <c r="C84" s="25"/>
      <c r="D84" s="25"/>
      <c r="E84" s="50"/>
      <c r="F84" s="25"/>
      <c r="G84" s="25"/>
      <c r="H84" s="25"/>
      <c r="I84" s="25"/>
      <c r="J84" s="25"/>
      <c r="K84" s="25"/>
      <c r="L84" s="25"/>
      <c r="M84" s="25"/>
      <c r="N84" s="28"/>
      <c r="O84" s="28"/>
      <c r="P84" s="28"/>
      <c r="Q84" s="39"/>
      <c r="R84" s="28"/>
    </row>
    <row r="85" spans="1:18" ht="12">
      <c r="A85" s="25"/>
      <c r="B85" s="25"/>
      <c r="C85" s="25"/>
      <c r="D85" s="25"/>
      <c r="E85" s="51"/>
      <c r="F85" s="25"/>
      <c r="G85" s="25"/>
      <c r="H85" s="25"/>
      <c r="I85" s="25"/>
      <c r="J85" s="25"/>
      <c r="K85" s="25"/>
      <c r="L85" s="25"/>
      <c r="M85" s="25"/>
      <c r="N85" s="28"/>
      <c r="O85" s="28"/>
      <c r="P85" s="28"/>
      <c r="Q85" s="39"/>
      <c r="R85" s="28"/>
    </row>
    <row r="86" spans="1:18" ht="12">
      <c r="A86" s="25"/>
      <c r="B86" s="25"/>
      <c r="C86" s="25"/>
      <c r="D86" s="25"/>
      <c r="E86" s="50"/>
      <c r="F86" s="25"/>
      <c r="G86" s="25"/>
      <c r="H86" s="25"/>
      <c r="I86" s="25"/>
      <c r="J86" s="25"/>
      <c r="K86" s="25"/>
      <c r="L86" s="25"/>
      <c r="M86" s="25"/>
      <c r="N86" s="28"/>
      <c r="O86" s="28"/>
      <c r="P86" s="28"/>
      <c r="Q86" s="39"/>
      <c r="R86" s="28"/>
    </row>
    <row r="87" spans="1:18" ht="12">
      <c r="A87" s="25"/>
      <c r="B87" s="25"/>
      <c r="C87" s="25"/>
      <c r="D87" s="25"/>
      <c r="E87" s="50"/>
      <c r="F87" s="25"/>
      <c r="G87" s="25"/>
      <c r="H87" s="25"/>
      <c r="I87" s="25"/>
      <c r="J87" s="25"/>
      <c r="K87" s="25"/>
      <c r="L87" s="25"/>
      <c r="M87" s="25"/>
      <c r="N87" s="28"/>
      <c r="O87" s="28"/>
      <c r="P87" s="28"/>
      <c r="Q87" s="39"/>
      <c r="R87" s="28"/>
    </row>
    <row r="88" spans="1:13" ht="12">
      <c r="A88" s="6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</row>
    <row r="89" spans="1:13" ht="12">
      <c r="A89" s="6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</row>
    <row r="90" spans="1:13" ht="12">
      <c r="A90" s="6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</row>
  </sheetData>
  <mergeCells count="11">
    <mergeCell ref="A5:I5"/>
    <mergeCell ref="A1:O1"/>
    <mergeCell ref="E9:E10"/>
    <mergeCell ref="K9:L9"/>
    <mergeCell ref="A81:C81"/>
    <mergeCell ref="K81:L81"/>
    <mergeCell ref="Q7:Q10"/>
    <mergeCell ref="K7:L7"/>
    <mergeCell ref="A7:A10"/>
    <mergeCell ref="C7:C10"/>
    <mergeCell ref="O7:O10"/>
  </mergeCells>
  <printOptions horizontalCentered="1"/>
  <pageMargins left="0.25" right="0.25" top="0.75" bottom="0.75" header="0.3" footer="0.3"/>
  <pageSetup horizontalDpi="600" verticalDpi="600" orientation="landscape" paperSize="9" scale="39" r:id="rId1"/>
  <rowBreaks count="4" manualBreakCount="4">
    <brk id="25" max="16383" man="1"/>
    <brk id="53" max="16383" man="1"/>
    <brk id="70" max="16383" man="1"/>
    <brk id="81" max="16383" man="1"/>
  </rowBreaks>
  <colBreaks count="1" manualBreakCount="1">
    <brk id="1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Q89"/>
  <sheetViews>
    <sheetView view="pageBreakPreview" zoomScale="70" zoomScaleSheetLayoutView="70" workbookViewId="0" topLeftCell="A1">
      <pane xSplit="8" ySplit="9" topLeftCell="I56" activePane="bottomRight" state="frozen"/>
      <selection pane="topRight" activeCell="L1" sqref="L1"/>
      <selection pane="bottomLeft" activeCell="A16" sqref="A16"/>
      <selection pane="bottomRight" activeCell="A56" sqref="A56"/>
    </sheetView>
  </sheetViews>
  <sheetFormatPr defaultColWidth="9.140625" defaultRowHeight="12"/>
  <cols>
    <col min="1" max="1" width="10.57421875" style="2" customWidth="1"/>
    <col min="2" max="2" width="1.28515625" style="2" customWidth="1"/>
    <col min="3" max="3" width="25.7109375" style="2" customWidth="1"/>
    <col min="4" max="4" width="1.28515625" style="2" customWidth="1"/>
    <col min="5" max="5" width="20.7109375" style="5" customWidth="1"/>
    <col min="6" max="6" width="1.28515625" style="2" hidden="1" customWidth="1"/>
    <col min="7" max="7" width="10.7109375" style="2" hidden="1" customWidth="1"/>
    <col min="8" max="9" width="1.28515625" style="2" customWidth="1"/>
    <col min="10" max="10" width="55.7109375" style="2" customWidth="1"/>
    <col min="11" max="11" width="25.7109375" style="2" customWidth="1"/>
    <col min="12" max="12" width="1.28515625" style="2" customWidth="1"/>
    <col min="13" max="13" width="1.1484375" style="2" customWidth="1"/>
    <col min="14" max="14" width="22.421875" style="2" customWidth="1"/>
    <col min="15" max="15" width="1.7109375" style="2" customWidth="1"/>
    <col min="16" max="16" width="12.7109375" style="3" customWidth="1"/>
    <col min="17" max="17" width="1.7109375" style="2" customWidth="1"/>
    <col min="18" max="16384" width="9.140625" style="2" customWidth="1"/>
  </cols>
  <sheetData>
    <row r="1" spans="1:15" ht="80.1" customHeight="1" thickBot="1">
      <c r="A1" s="116" t="s">
        <v>120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54"/>
    </row>
    <row r="2" ht="13.5" thickBot="1">
      <c r="A2" s="4"/>
    </row>
    <row r="3" spans="1:14" ht="18.75" thickBot="1">
      <c r="A3" s="114" t="s">
        <v>185</v>
      </c>
      <c r="B3" s="115"/>
      <c r="C3" s="115"/>
      <c r="D3" s="115"/>
      <c r="E3" s="115"/>
      <c r="F3" s="115"/>
      <c r="G3" s="115"/>
      <c r="H3" s="115"/>
      <c r="I3" s="31"/>
      <c r="J3" s="31"/>
      <c r="K3" s="31"/>
      <c r="L3" s="31"/>
      <c r="M3" s="31"/>
      <c r="N3" s="32"/>
    </row>
    <row r="4" spans="1:14" ht="6" customHeight="1" hidden="1" thickBo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spans="1:16" ht="20.1" customHeight="1" thickBot="1">
      <c r="A5" s="111" t="s">
        <v>0</v>
      </c>
      <c r="B5" s="13"/>
      <c r="C5" s="111" t="s">
        <v>1</v>
      </c>
      <c r="D5" s="13"/>
      <c r="E5" s="15" t="s">
        <v>2</v>
      </c>
      <c r="F5" s="16"/>
      <c r="G5" s="17" t="s">
        <v>6</v>
      </c>
      <c r="H5" s="16"/>
      <c r="I5" s="16"/>
      <c r="J5" s="110"/>
      <c r="K5" s="110"/>
      <c r="L5" s="64"/>
      <c r="M5" s="16"/>
      <c r="N5" s="111" t="s">
        <v>3</v>
      </c>
      <c r="P5" s="107" t="s">
        <v>8</v>
      </c>
    </row>
    <row r="6" spans="1:16" ht="5.25" customHeight="1" thickBot="1">
      <c r="A6" s="112"/>
      <c r="B6" s="13"/>
      <c r="C6" s="112"/>
      <c r="D6" s="13"/>
      <c r="E6" s="18"/>
      <c r="F6" s="16"/>
      <c r="G6" s="16"/>
      <c r="H6" s="16"/>
      <c r="I6" s="16"/>
      <c r="J6" s="16"/>
      <c r="K6" s="16"/>
      <c r="L6" s="16"/>
      <c r="M6" s="16"/>
      <c r="N6" s="112"/>
      <c r="P6" s="108"/>
    </row>
    <row r="7" spans="1:16" ht="20.1" customHeight="1">
      <c r="A7" s="112"/>
      <c r="B7" s="13"/>
      <c r="C7" s="112"/>
      <c r="D7" s="13"/>
      <c r="E7" s="111" t="s">
        <v>4</v>
      </c>
      <c r="F7" s="18"/>
      <c r="G7" s="19" t="s">
        <v>5</v>
      </c>
      <c r="H7" s="18"/>
      <c r="I7" s="18"/>
      <c r="J7" s="119"/>
      <c r="K7" s="120"/>
      <c r="L7" s="16"/>
      <c r="M7" s="20"/>
      <c r="N7" s="112"/>
      <c r="P7" s="108"/>
    </row>
    <row r="8" spans="1:16" s="5" customFormat="1" ht="60" customHeight="1" thickBot="1">
      <c r="A8" s="113"/>
      <c r="B8" s="14"/>
      <c r="C8" s="113"/>
      <c r="D8" s="14"/>
      <c r="E8" s="113"/>
      <c r="F8" s="18"/>
      <c r="G8" s="18"/>
      <c r="H8" s="18"/>
      <c r="I8" s="18"/>
      <c r="J8" s="21" t="s">
        <v>7</v>
      </c>
      <c r="K8" s="22" t="s">
        <v>10</v>
      </c>
      <c r="L8" s="18"/>
      <c r="M8" s="23"/>
      <c r="N8" s="113"/>
      <c r="P8" s="109"/>
    </row>
    <row r="9" spans="1:14" ht="6.75" customHeight="1">
      <c r="A9" s="6"/>
      <c r="B9" s="6"/>
      <c r="C9" s="6"/>
      <c r="D9" s="6"/>
      <c r="E9" s="7"/>
      <c r="F9" s="7"/>
      <c r="G9" s="7"/>
      <c r="H9" s="7"/>
      <c r="I9" s="7"/>
      <c r="J9" s="6"/>
      <c r="K9" s="6"/>
      <c r="L9" s="6"/>
      <c r="M9" s="6"/>
      <c r="N9" s="6"/>
    </row>
    <row r="10" spans="1:17" ht="50.1" customHeight="1">
      <c r="A10" s="100" t="s">
        <v>190</v>
      </c>
      <c r="B10" s="37"/>
      <c r="C10" s="1" t="s">
        <v>60</v>
      </c>
      <c r="D10" s="52"/>
      <c r="E10" s="55">
        <f aca="true" t="shared" si="0" ref="E10">P10/1000000</f>
        <v>240.039795</v>
      </c>
      <c r="F10" s="56"/>
      <c r="G10" s="56"/>
      <c r="H10" s="57"/>
      <c r="I10" s="25"/>
      <c r="J10" s="1" t="s">
        <v>182</v>
      </c>
      <c r="K10" s="63" t="s">
        <v>70</v>
      </c>
      <c r="L10" s="26"/>
      <c r="M10" s="25"/>
      <c r="N10" s="36"/>
      <c r="O10" s="28"/>
      <c r="P10" s="65">
        <v>240039795</v>
      </c>
      <c r="Q10" s="65"/>
    </row>
    <row r="11" spans="1:17" ht="39.95" customHeight="1">
      <c r="A11" s="101"/>
      <c r="B11" s="67"/>
      <c r="C11" s="121" t="s">
        <v>92</v>
      </c>
      <c r="D11" s="122"/>
      <c r="E11" s="122"/>
      <c r="F11" s="122"/>
      <c r="G11" s="122"/>
      <c r="H11" s="122"/>
      <c r="I11" s="68"/>
      <c r="J11" s="69"/>
      <c r="K11" s="70"/>
      <c r="L11" s="71"/>
      <c r="M11" s="68"/>
      <c r="N11" s="72"/>
      <c r="O11" s="28"/>
      <c r="P11" s="58"/>
      <c r="Q11" s="58"/>
    </row>
    <row r="12" spans="1:17" ht="50.1" customHeight="1">
      <c r="A12" s="100" t="s">
        <v>189</v>
      </c>
      <c r="B12" s="37"/>
      <c r="C12" s="1" t="s">
        <v>56</v>
      </c>
      <c r="D12" s="52"/>
      <c r="E12" s="55">
        <f aca="true" t="shared" si="1" ref="E12:E43">P12/1000000</f>
        <v>3.93105</v>
      </c>
      <c r="F12" s="56"/>
      <c r="G12" s="56"/>
      <c r="H12" s="57"/>
      <c r="I12" s="25"/>
      <c r="J12" s="1" t="s">
        <v>181</v>
      </c>
      <c r="K12" s="63" t="s">
        <v>69</v>
      </c>
      <c r="L12" s="26"/>
      <c r="M12" s="25"/>
      <c r="N12" s="36"/>
      <c r="O12" s="28"/>
      <c r="P12" s="65">
        <v>3931050</v>
      </c>
      <c r="Q12" s="65"/>
    </row>
    <row r="13" spans="1:17" ht="65.1" customHeight="1">
      <c r="A13" s="100" t="s">
        <v>189</v>
      </c>
      <c r="B13" s="37"/>
      <c r="C13" s="1" t="s">
        <v>93</v>
      </c>
      <c r="D13" s="52"/>
      <c r="E13" s="55">
        <f t="shared" si="1"/>
        <v>2.87385</v>
      </c>
      <c r="F13" s="56"/>
      <c r="G13" s="56"/>
      <c r="H13" s="57"/>
      <c r="I13" s="25"/>
      <c r="J13" s="1" t="s">
        <v>182</v>
      </c>
      <c r="K13" s="63" t="s">
        <v>78</v>
      </c>
      <c r="L13" s="26"/>
      <c r="M13" s="25"/>
      <c r="N13" s="36"/>
      <c r="O13" s="28"/>
      <c r="P13" s="65">
        <v>2873850</v>
      </c>
      <c r="Q13" s="65"/>
    </row>
    <row r="14" spans="1:17" ht="50.1" customHeight="1">
      <c r="A14" s="100" t="s">
        <v>189</v>
      </c>
      <c r="B14" s="37"/>
      <c r="C14" s="1" t="s">
        <v>94</v>
      </c>
      <c r="D14" s="52"/>
      <c r="E14" s="55">
        <f t="shared" si="1"/>
        <v>15.345688</v>
      </c>
      <c r="F14" s="56"/>
      <c r="G14" s="56"/>
      <c r="H14" s="57"/>
      <c r="I14" s="25"/>
      <c r="J14" s="1" t="s">
        <v>181</v>
      </c>
      <c r="K14" s="63" t="s">
        <v>69</v>
      </c>
      <c r="L14" s="26"/>
      <c r="M14" s="25"/>
      <c r="N14" s="36"/>
      <c r="O14" s="28"/>
      <c r="P14" s="65">
        <v>15345688</v>
      </c>
      <c r="Q14" s="65"/>
    </row>
    <row r="15" spans="1:17" ht="50.1" customHeight="1">
      <c r="A15" s="100" t="s">
        <v>189</v>
      </c>
      <c r="B15" s="37"/>
      <c r="C15" s="1" t="s">
        <v>94</v>
      </c>
      <c r="D15" s="52"/>
      <c r="E15" s="55">
        <f t="shared" si="1"/>
        <v>15.345687</v>
      </c>
      <c r="F15" s="56"/>
      <c r="G15" s="56"/>
      <c r="H15" s="57"/>
      <c r="I15" s="25"/>
      <c r="J15" s="1" t="s">
        <v>181</v>
      </c>
      <c r="K15" s="63" t="s">
        <v>69</v>
      </c>
      <c r="L15" s="26"/>
      <c r="M15" s="25"/>
      <c r="N15" s="36"/>
      <c r="O15" s="28"/>
      <c r="P15" s="65">
        <v>15345687</v>
      </c>
      <c r="Q15" s="65"/>
    </row>
    <row r="16" spans="1:17" ht="60" customHeight="1">
      <c r="A16" s="100" t="s">
        <v>189</v>
      </c>
      <c r="B16" s="37"/>
      <c r="C16" s="1" t="s">
        <v>95</v>
      </c>
      <c r="D16" s="52"/>
      <c r="E16" s="55">
        <f t="shared" si="1"/>
        <v>2.87385</v>
      </c>
      <c r="F16" s="56"/>
      <c r="G16" s="56"/>
      <c r="H16" s="57"/>
      <c r="I16" s="25"/>
      <c r="J16" s="1" t="s">
        <v>182</v>
      </c>
      <c r="K16" s="63" t="s">
        <v>78</v>
      </c>
      <c r="L16" s="26"/>
      <c r="M16" s="25"/>
      <c r="N16" s="36"/>
      <c r="O16" s="28"/>
      <c r="P16" s="65">
        <v>2873850</v>
      </c>
      <c r="Q16" s="65"/>
    </row>
    <row r="17" spans="1:17" ht="39.95" customHeight="1">
      <c r="A17" s="101"/>
      <c r="B17" s="67"/>
      <c r="C17" s="121" t="s">
        <v>96</v>
      </c>
      <c r="D17" s="122"/>
      <c r="E17" s="122"/>
      <c r="F17" s="122"/>
      <c r="G17" s="122"/>
      <c r="H17" s="122"/>
      <c r="I17" s="68"/>
      <c r="J17" s="69"/>
      <c r="K17" s="70"/>
      <c r="L17" s="71"/>
      <c r="M17" s="68"/>
      <c r="N17" s="72"/>
      <c r="O17" s="28"/>
      <c r="P17" s="58"/>
      <c r="Q17" s="58"/>
    </row>
    <row r="18" spans="1:17" ht="50.1" customHeight="1">
      <c r="A18" s="100" t="s">
        <v>189</v>
      </c>
      <c r="B18" s="37"/>
      <c r="C18" s="1" t="s">
        <v>56</v>
      </c>
      <c r="D18" s="52"/>
      <c r="E18" s="55">
        <f aca="true" t="shared" si="2" ref="E18:E22">P18/1000000</f>
        <v>3.93105</v>
      </c>
      <c r="F18" s="56"/>
      <c r="G18" s="56"/>
      <c r="H18" s="57"/>
      <c r="I18" s="25"/>
      <c r="J18" s="1" t="s">
        <v>181</v>
      </c>
      <c r="K18" s="63" t="s">
        <v>69</v>
      </c>
      <c r="L18" s="26"/>
      <c r="M18" s="25"/>
      <c r="N18" s="36"/>
      <c r="O18" s="28"/>
      <c r="P18" s="65">
        <v>3931050</v>
      </c>
      <c r="Q18" s="65"/>
    </row>
    <row r="19" spans="1:17" ht="65.1" customHeight="1">
      <c r="A19" s="100" t="s">
        <v>189</v>
      </c>
      <c r="B19" s="37"/>
      <c r="C19" s="1" t="s">
        <v>93</v>
      </c>
      <c r="D19" s="52"/>
      <c r="E19" s="55">
        <f t="shared" si="2"/>
        <v>2.87385</v>
      </c>
      <c r="F19" s="56"/>
      <c r="G19" s="56"/>
      <c r="H19" s="57"/>
      <c r="I19" s="25"/>
      <c r="J19" s="1" t="s">
        <v>182</v>
      </c>
      <c r="K19" s="63" t="s">
        <v>78</v>
      </c>
      <c r="L19" s="26"/>
      <c r="M19" s="25"/>
      <c r="N19" s="36"/>
      <c r="O19" s="28"/>
      <c r="P19" s="65">
        <v>2873850</v>
      </c>
      <c r="Q19" s="65"/>
    </row>
    <row r="20" spans="1:17" ht="50.1" customHeight="1">
      <c r="A20" s="100" t="s">
        <v>189</v>
      </c>
      <c r="B20" s="37"/>
      <c r="C20" s="1" t="s">
        <v>94</v>
      </c>
      <c r="D20" s="52"/>
      <c r="E20" s="55">
        <f t="shared" si="2"/>
        <v>15.345688</v>
      </c>
      <c r="F20" s="56"/>
      <c r="G20" s="56"/>
      <c r="H20" s="57"/>
      <c r="I20" s="25"/>
      <c r="J20" s="1" t="s">
        <v>181</v>
      </c>
      <c r="K20" s="63" t="s">
        <v>69</v>
      </c>
      <c r="L20" s="26"/>
      <c r="M20" s="25"/>
      <c r="N20" s="36"/>
      <c r="O20" s="28"/>
      <c r="P20" s="65">
        <v>15345688</v>
      </c>
      <c r="Q20" s="65"/>
    </row>
    <row r="21" spans="1:17" ht="50.1" customHeight="1">
      <c r="A21" s="100" t="s">
        <v>189</v>
      </c>
      <c r="B21" s="37"/>
      <c r="C21" s="1" t="s">
        <v>94</v>
      </c>
      <c r="D21" s="52"/>
      <c r="E21" s="55">
        <f t="shared" si="2"/>
        <v>15.345687</v>
      </c>
      <c r="F21" s="56"/>
      <c r="G21" s="56"/>
      <c r="H21" s="57"/>
      <c r="I21" s="25"/>
      <c r="J21" s="1" t="s">
        <v>181</v>
      </c>
      <c r="K21" s="63" t="s">
        <v>69</v>
      </c>
      <c r="L21" s="26"/>
      <c r="M21" s="25"/>
      <c r="N21" s="36"/>
      <c r="O21" s="28"/>
      <c r="P21" s="65">
        <v>15345687</v>
      </c>
      <c r="Q21" s="65"/>
    </row>
    <row r="22" spans="1:17" ht="65.1" customHeight="1">
      <c r="A22" s="100" t="s">
        <v>189</v>
      </c>
      <c r="B22" s="37"/>
      <c r="C22" s="1" t="s">
        <v>95</v>
      </c>
      <c r="D22" s="52"/>
      <c r="E22" s="55">
        <f t="shared" si="2"/>
        <v>2.87385</v>
      </c>
      <c r="F22" s="56"/>
      <c r="G22" s="56"/>
      <c r="H22" s="57"/>
      <c r="I22" s="25"/>
      <c r="J22" s="1" t="s">
        <v>182</v>
      </c>
      <c r="K22" s="63" t="s">
        <v>78</v>
      </c>
      <c r="L22" s="26"/>
      <c r="M22" s="25"/>
      <c r="N22" s="36"/>
      <c r="O22" s="28"/>
      <c r="P22" s="65">
        <v>2873850</v>
      </c>
      <c r="Q22" s="65"/>
    </row>
    <row r="23" spans="1:17" ht="39.95" customHeight="1">
      <c r="A23" s="101"/>
      <c r="B23" s="67"/>
      <c r="C23" s="121" t="s">
        <v>97</v>
      </c>
      <c r="D23" s="122"/>
      <c r="E23" s="122"/>
      <c r="F23" s="122"/>
      <c r="G23" s="122"/>
      <c r="H23" s="122"/>
      <c r="I23" s="68"/>
      <c r="J23" s="69"/>
      <c r="K23" s="70"/>
      <c r="L23" s="71"/>
      <c r="M23" s="68"/>
      <c r="N23" s="72"/>
      <c r="O23" s="28"/>
      <c r="P23" s="58"/>
      <c r="Q23" s="58"/>
    </row>
    <row r="24" spans="1:17" ht="50.1" customHeight="1">
      <c r="A24" s="100" t="s">
        <v>189</v>
      </c>
      <c r="B24" s="37"/>
      <c r="C24" s="1" t="s">
        <v>56</v>
      </c>
      <c r="D24" s="52"/>
      <c r="E24" s="55">
        <f aca="true" t="shared" si="3" ref="E24:E28">P24/1000000</f>
        <v>3.93105</v>
      </c>
      <c r="F24" s="56"/>
      <c r="G24" s="56"/>
      <c r="H24" s="57"/>
      <c r="I24" s="25"/>
      <c r="J24" s="1" t="s">
        <v>181</v>
      </c>
      <c r="K24" s="63" t="s">
        <v>69</v>
      </c>
      <c r="L24" s="26"/>
      <c r="M24" s="25"/>
      <c r="N24" s="36"/>
      <c r="O24" s="28"/>
      <c r="P24" s="65">
        <v>3931050</v>
      </c>
      <c r="Q24" s="65"/>
    </row>
    <row r="25" spans="1:17" ht="60" customHeight="1">
      <c r="A25" s="100" t="s">
        <v>189</v>
      </c>
      <c r="B25" s="37"/>
      <c r="C25" s="1" t="s">
        <v>93</v>
      </c>
      <c r="D25" s="52"/>
      <c r="E25" s="55">
        <f t="shared" si="3"/>
        <v>2.87385</v>
      </c>
      <c r="F25" s="56"/>
      <c r="G25" s="56"/>
      <c r="H25" s="57"/>
      <c r="I25" s="25"/>
      <c r="J25" s="1" t="s">
        <v>182</v>
      </c>
      <c r="K25" s="63" t="s">
        <v>78</v>
      </c>
      <c r="L25" s="26"/>
      <c r="M25" s="25"/>
      <c r="N25" s="36"/>
      <c r="O25" s="28"/>
      <c r="P25" s="65">
        <v>2873850</v>
      </c>
      <c r="Q25" s="65"/>
    </row>
    <row r="26" spans="1:17" ht="50.1" customHeight="1">
      <c r="A26" s="100" t="s">
        <v>189</v>
      </c>
      <c r="B26" s="37"/>
      <c r="C26" s="1" t="s">
        <v>94</v>
      </c>
      <c r="D26" s="52"/>
      <c r="E26" s="55">
        <f t="shared" si="3"/>
        <v>15.345688</v>
      </c>
      <c r="F26" s="56"/>
      <c r="G26" s="56"/>
      <c r="H26" s="57"/>
      <c r="I26" s="25"/>
      <c r="J26" s="1" t="s">
        <v>181</v>
      </c>
      <c r="K26" s="63" t="s">
        <v>69</v>
      </c>
      <c r="L26" s="26"/>
      <c r="M26" s="25"/>
      <c r="N26" s="36"/>
      <c r="O26" s="28"/>
      <c r="P26" s="65">
        <v>15345688</v>
      </c>
      <c r="Q26" s="65"/>
    </row>
    <row r="27" spans="1:17" ht="50.1" customHeight="1">
      <c r="A27" s="100" t="s">
        <v>189</v>
      </c>
      <c r="B27" s="37"/>
      <c r="C27" s="1" t="s">
        <v>94</v>
      </c>
      <c r="D27" s="52"/>
      <c r="E27" s="55">
        <f t="shared" si="3"/>
        <v>15.345687</v>
      </c>
      <c r="F27" s="56"/>
      <c r="G27" s="56"/>
      <c r="H27" s="57"/>
      <c r="I27" s="25"/>
      <c r="J27" s="1" t="s">
        <v>181</v>
      </c>
      <c r="K27" s="63" t="s">
        <v>69</v>
      </c>
      <c r="L27" s="26"/>
      <c r="M27" s="25"/>
      <c r="N27" s="36"/>
      <c r="O27" s="28"/>
      <c r="P27" s="65">
        <v>15345687</v>
      </c>
      <c r="Q27" s="65"/>
    </row>
    <row r="28" spans="1:17" ht="60" customHeight="1">
      <c r="A28" s="100" t="s">
        <v>189</v>
      </c>
      <c r="B28" s="37"/>
      <c r="C28" s="1" t="s">
        <v>95</v>
      </c>
      <c r="D28" s="52"/>
      <c r="E28" s="55">
        <f t="shared" si="3"/>
        <v>2.87385</v>
      </c>
      <c r="F28" s="56"/>
      <c r="G28" s="56"/>
      <c r="H28" s="57"/>
      <c r="I28" s="25"/>
      <c r="J28" s="1" t="s">
        <v>182</v>
      </c>
      <c r="K28" s="63" t="s">
        <v>78</v>
      </c>
      <c r="L28" s="26"/>
      <c r="M28" s="25"/>
      <c r="N28" s="36"/>
      <c r="O28" s="28"/>
      <c r="P28" s="65">
        <v>2873850</v>
      </c>
      <c r="Q28" s="65"/>
    </row>
    <row r="29" spans="1:17" ht="39.95" customHeight="1">
      <c r="A29" s="101"/>
      <c r="B29" s="67"/>
      <c r="C29" s="121" t="s">
        <v>98</v>
      </c>
      <c r="D29" s="122"/>
      <c r="E29" s="122"/>
      <c r="F29" s="122"/>
      <c r="G29" s="122"/>
      <c r="H29" s="122"/>
      <c r="I29" s="68"/>
      <c r="J29" s="69"/>
      <c r="K29" s="70"/>
      <c r="L29" s="71"/>
      <c r="M29" s="68"/>
      <c r="N29" s="72"/>
      <c r="O29" s="28"/>
      <c r="P29" s="58"/>
      <c r="Q29" s="58"/>
    </row>
    <row r="30" spans="1:17" ht="60" customHeight="1">
      <c r="A30" s="100" t="s">
        <v>189</v>
      </c>
      <c r="B30" s="37"/>
      <c r="C30" s="1" t="s">
        <v>56</v>
      </c>
      <c r="D30" s="52"/>
      <c r="E30" s="55">
        <f aca="true" t="shared" si="4" ref="E30:E32">P30/1000000</f>
        <v>3.39575</v>
      </c>
      <c r="F30" s="56"/>
      <c r="G30" s="56"/>
      <c r="H30" s="57"/>
      <c r="I30" s="25"/>
      <c r="J30" s="1" t="s">
        <v>181</v>
      </c>
      <c r="K30" s="63" t="s">
        <v>69</v>
      </c>
      <c r="L30" s="26"/>
      <c r="M30" s="25"/>
      <c r="N30" s="36"/>
      <c r="O30" s="28"/>
      <c r="P30" s="65">
        <v>3395750</v>
      </c>
      <c r="Q30" s="65"/>
    </row>
    <row r="31" spans="1:17" ht="60" customHeight="1">
      <c r="A31" s="100" t="s">
        <v>189</v>
      </c>
      <c r="B31" s="37"/>
      <c r="C31" s="1" t="s">
        <v>99</v>
      </c>
      <c r="D31" s="52"/>
      <c r="E31" s="55">
        <f t="shared" si="4"/>
        <v>4.2189</v>
      </c>
      <c r="F31" s="56"/>
      <c r="G31" s="56"/>
      <c r="H31" s="57"/>
      <c r="I31" s="25"/>
      <c r="J31" s="1" t="s">
        <v>182</v>
      </c>
      <c r="K31" s="63" t="s">
        <v>78</v>
      </c>
      <c r="L31" s="26"/>
      <c r="M31" s="25"/>
      <c r="N31" s="36"/>
      <c r="O31" s="28"/>
      <c r="P31" s="65">
        <v>4218900</v>
      </c>
      <c r="Q31" s="65"/>
    </row>
    <row r="32" spans="1:17" ht="60" customHeight="1">
      <c r="A32" s="100" t="s">
        <v>189</v>
      </c>
      <c r="B32" s="37"/>
      <c r="C32" s="1" t="s">
        <v>100</v>
      </c>
      <c r="D32" s="52"/>
      <c r="E32" s="55">
        <f t="shared" si="4"/>
        <v>12.40423</v>
      </c>
      <c r="F32" s="56"/>
      <c r="G32" s="56"/>
      <c r="H32" s="57"/>
      <c r="I32" s="25"/>
      <c r="J32" s="1" t="s">
        <v>181</v>
      </c>
      <c r="K32" s="63" t="s">
        <v>69</v>
      </c>
      <c r="L32" s="26"/>
      <c r="M32" s="25"/>
      <c r="N32" s="36"/>
      <c r="O32" s="28"/>
      <c r="P32" s="65">
        <v>12404230</v>
      </c>
      <c r="Q32" s="65"/>
    </row>
    <row r="33" spans="1:17" ht="60" customHeight="1">
      <c r="A33" s="100" t="s">
        <v>189</v>
      </c>
      <c r="B33" s="37"/>
      <c r="C33" s="1" t="s">
        <v>79</v>
      </c>
      <c r="D33" s="52"/>
      <c r="E33" s="55">
        <f t="shared" si="1"/>
        <v>20.63875</v>
      </c>
      <c r="F33" s="56"/>
      <c r="G33" s="56"/>
      <c r="H33" s="57"/>
      <c r="I33" s="25"/>
      <c r="J33" s="1" t="s">
        <v>182</v>
      </c>
      <c r="K33" s="63" t="s">
        <v>76</v>
      </c>
      <c r="L33" s="26"/>
      <c r="M33" s="25"/>
      <c r="N33" s="36"/>
      <c r="O33" s="28"/>
      <c r="P33" s="65">
        <v>20638750</v>
      </c>
      <c r="Q33" s="65"/>
    </row>
    <row r="34" spans="1:17" ht="39.95" customHeight="1">
      <c r="A34" s="101"/>
      <c r="B34" s="67"/>
      <c r="C34" s="121" t="s">
        <v>101</v>
      </c>
      <c r="D34" s="122"/>
      <c r="E34" s="122"/>
      <c r="F34" s="122"/>
      <c r="G34" s="122"/>
      <c r="H34" s="122"/>
      <c r="I34" s="68"/>
      <c r="J34" s="69"/>
      <c r="K34" s="70"/>
      <c r="L34" s="71"/>
      <c r="M34" s="68"/>
      <c r="N34" s="72"/>
      <c r="O34" s="28"/>
      <c r="P34" s="58"/>
      <c r="Q34" s="58"/>
    </row>
    <row r="35" spans="1:17" ht="50.1" customHeight="1">
      <c r="A35" s="100" t="s">
        <v>189</v>
      </c>
      <c r="B35" s="37"/>
      <c r="C35" s="1" t="s">
        <v>56</v>
      </c>
      <c r="D35" s="52"/>
      <c r="E35" s="55">
        <f aca="true" t="shared" si="5" ref="E35:E39">P35/1000000</f>
        <v>3.93105</v>
      </c>
      <c r="F35" s="56"/>
      <c r="G35" s="56"/>
      <c r="H35" s="57"/>
      <c r="I35" s="25"/>
      <c r="J35" s="1" t="s">
        <v>181</v>
      </c>
      <c r="K35" s="63" t="s">
        <v>69</v>
      </c>
      <c r="L35" s="26"/>
      <c r="M35" s="25"/>
      <c r="N35" s="36"/>
      <c r="O35" s="28"/>
      <c r="P35" s="65">
        <v>3931050</v>
      </c>
      <c r="Q35" s="65"/>
    </row>
    <row r="36" spans="1:17" ht="65.1" customHeight="1">
      <c r="A36" s="100" t="s">
        <v>189</v>
      </c>
      <c r="B36" s="37"/>
      <c r="C36" s="1" t="s">
        <v>93</v>
      </c>
      <c r="D36" s="52"/>
      <c r="E36" s="55">
        <f t="shared" si="5"/>
        <v>2.87385</v>
      </c>
      <c r="F36" s="56"/>
      <c r="G36" s="56"/>
      <c r="H36" s="57"/>
      <c r="I36" s="25"/>
      <c r="J36" s="1" t="s">
        <v>182</v>
      </c>
      <c r="K36" s="63" t="s">
        <v>78</v>
      </c>
      <c r="L36" s="26"/>
      <c r="M36" s="25"/>
      <c r="N36" s="36"/>
      <c r="O36" s="28"/>
      <c r="P36" s="65">
        <v>2873850</v>
      </c>
      <c r="Q36" s="65"/>
    </row>
    <row r="37" spans="1:17" ht="50.1" customHeight="1">
      <c r="A37" s="100" t="s">
        <v>189</v>
      </c>
      <c r="B37" s="37"/>
      <c r="C37" s="1" t="s">
        <v>94</v>
      </c>
      <c r="D37" s="52"/>
      <c r="E37" s="55">
        <f t="shared" si="5"/>
        <v>15.345688</v>
      </c>
      <c r="F37" s="56"/>
      <c r="G37" s="56"/>
      <c r="H37" s="57"/>
      <c r="I37" s="25"/>
      <c r="J37" s="1" t="s">
        <v>181</v>
      </c>
      <c r="K37" s="63" t="s">
        <v>69</v>
      </c>
      <c r="L37" s="26"/>
      <c r="M37" s="25"/>
      <c r="N37" s="36"/>
      <c r="O37" s="28"/>
      <c r="P37" s="65">
        <v>15345688</v>
      </c>
      <c r="Q37" s="65"/>
    </row>
    <row r="38" spans="1:17" ht="50.1" customHeight="1">
      <c r="A38" s="100" t="s">
        <v>189</v>
      </c>
      <c r="B38" s="37"/>
      <c r="C38" s="1" t="s">
        <v>94</v>
      </c>
      <c r="D38" s="52"/>
      <c r="E38" s="55">
        <f t="shared" si="5"/>
        <v>15.345687</v>
      </c>
      <c r="F38" s="56"/>
      <c r="G38" s="56"/>
      <c r="H38" s="57"/>
      <c r="I38" s="25"/>
      <c r="J38" s="1" t="s">
        <v>181</v>
      </c>
      <c r="K38" s="63" t="s">
        <v>69</v>
      </c>
      <c r="L38" s="26"/>
      <c r="M38" s="25"/>
      <c r="N38" s="36"/>
      <c r="O38" s="28"/>
      <c r="P38" s="65">
        <v>15345687</v>
      </c>
      <c r="Q38" s="65"/>
    </row>
    <row r="39" spans="1:17" ht="65.1" customHeight="1">
      <c r="A39" s="100" t="s">
        <v>189</v>
      </c>
      <c r="B39" s="37"/>
      <c r="C39" s="1" t="s">
        <v>95</v>
      </c>
      <c r="D39" s="52"/>
      <c r="E39" s="55">
        <f t="shared" si="5"/>
        <v>2.87385</v>
      </c>
      <c r="F39" s="56"/>
      <c r="G39" s="56"/>
      <c r="H39" s="57"/>
      <c r="I39" s="25"/>
      <c r="J39" s="1" t="s">
        <v>116</v>
      </c>
      <c r="K39" s="63" t="s">
        <v>78</v>
      </c>
      <c r="L39" s="26"/>
      <c r="M39" s="25"/>
      <c r="N39" s="36"/>
      <c r="O39" s="28"/>
      <c r="P39" s="65">
        <v>2873850</v>
      </c>
      <c r="Q39" s="65"/>
    </row>
    <row r="40" spans="1:17" ht="50.1" customHeight="1">
      <c r="A40" s="100" t="s">
        <v>126</v>
      </c>
      <c r="B40" s="37"/>
      <c r="C40" s="1" t="s">
        <v>102</v>
      </c>
      <c r="D40" s="52"/>
      <c r="E40" s="55">
        <f t="shared" si="1"/>
        <v>12.869662</v>
      </c>
      <c r="F40" s="56"/>
      <c r="G40" s="56"/>
      <c r="H40" s="57"/>
      <c r="I40" s="25"/>
      <c r="J40" s="1" t="s">
        <v>181</v>
      </c>
      <c r="K40" s="63" t="s">
        <v>69</v>
      </c>
      <c r="L40" s="26"/>
      <c r="M40" s="25"/>
      <c r="N40" s="36"/>
      <c r="O40" s="28"/>
      <c r="P40" s="65">
        <v>12869662</v>
      </c>
      <c r="Q40" s="65"/>
    </row>
    <row r="41" spans="1:17" ht="50.1" customHeight="1">
      <c r="A41" s="100" t="s">
        <v>126</v>
      </c>
      <c r="B41" s="37"/>
      <c r="C41" s="1" t="s">
        <v>103</v>
      </c>
      <c r="D41" s="52"/>
      <c r="E41" s="55">
        <f t="shared" si="1"/>
        <v>12.869663</v>
      </c>
      <c r="F41" s="56"/>
      <c r="G41" s="56"/>
      <c r="H41" s="57"/>
      <c r="I41" s="25"/>
      <c r="J41" s="1" t="s">
        <v>181</v>
      </c>
      <c r="K41" s="63" t="s">
        <v>69</v>
      </c>
      <c r="L41" s="26"/>
      <c r="M41" s="25"/>
      <c r="N41" s="36"/>
      <c r="O41" s="28"/>
      <c r="P41" s="65">
        <v>12869663</v>
      </c>
      <c r="Q41" s="65"/>
    </row>
    <row r="42" spans="1:17" ht="60" customHeight="1">
      <c r="A42" s="100" t="s">
        <v>189</v>
      </c>
      <c r="B42" s="37"/>
      <c r="C42" s="1" t="s">
        <v>85</v>
      </c>
      <c r="D42" s="52"/>
      <c r="E42" s="55">
        <f t="shared" si="1"/>
        <v>11.716241</v>
      </c>
      <c r="F42" s="56"/>
      <c r="G42" s="56"/>
      <c r="H42" s="57"/>
      <c r="I42" s="25"/>
      <c r="J42" s="1" t="s">
        <v>182</v>
      </c>
      <c r="K42" s="63" t="s">
        <v>76</v>
      </c>
      <c r="L42" s="26"/>
      <c r="M42" s="25"/>
      <c r="N42" s="36"/>
      <c r="O42" s="28"/>
      <c r="P42" s="65">
        <v>11716241</v>
      </c>
      <c r="Q42" s="65"/>
    </row>
    <row r="43" spans="1:17" ht="65.1" customHeight="1">
      <c r="A43" s="100" t="s">
        <v>126</v>
      </c>
      <c r="B43" s="37"/>
      <c r="C43" s="1" t="s">
        <v>26</v>
      </c>
      <c r="D43" s="52"/>
      <c r="E43" s="55">
        <f t="shared" si="1"/>
        <v>5.594312</v>
      </c>
      <c r="F43" s="56"/>
      <c r="G43" s="56"/>
      <c r="H43" s="57"/>
      <c r="I43" s="25"/>
      <c r="J43" s="1" t="s">
        <v>182</v>
      </c>
      <c r="K43" s="63" t="s">
        <v>78</v>
      </c>
      <c r="L43" s="26"/>
      <c r="M43" s="25"/>
      <c r="N43" s="36"/>
      <c r="O43" s="28"/>
      <c r="P43" s="65">
        <v>5594312</v>
      </c>
      <c r="Q43" s="65"/>
    </row>
    <row r="44" spans="1:17" ht="45" customHeight="1">
      <c r="A44" s="101"/>
      <c r="B44" s="67"/>
      <c r="C44" s="123" t="s">
        <v>106</v>
      </c>
      <c r="D44" s="124"/>
      <c r="E44" s="124"/>
      <c r="F44" s="124"/>
      <c r="G44" s="124"/>
      <c r="H44" s="124"/>
      <c r="I44" s="68"/>
      <c r="J44" s="69"/>
      <c r="K44" s="70"/>
      <c r="L44" s="71"/>
      <c r="M44" s="68"/>
      <c r="N44" s="72"/>
      <c r="O44" s="28"/>
      <c r="P44" s="58"/>
      <c r="Q44" s="58"/>
    </row>
    <row r="45" spans="1:17" ht="60" customHeight="1">
      <c r="A45" s="100" t="s">
        <v>189</v>
      </c>
      <c r="B45" s="37"/>
      <c r="C45" s="1" t="s">
        <v>56</v>
      </c>
      <c r="D45" s="52"/>
      <c r="E45" s="55">
        <f aca="true" t="shared" si="6" ref="E45:E50">P45/1000000</f>
        <v>8.784</v>
      </c>
      <c r="F45" s="56"/>
      <c r="G45" s="56"/>
      <c r="H45" s="57"/>
      <c r="I45" s="25"/>
      <c r="J45" s="1" t="s">
        <v>181</v>
      </c>
      <c r="K45" s="63" t="s">
        <v>69</v>
      </c>
      <c r="L45" s="26"/>
      <c r="M45" s="25"/>
      <c r="N45" s="36"/>
      <c r="O45" s="28"/>
      <c r="P45" s="65">
        <v>8784000</v>
      </c>
      <c r="Q45" s="65"/>
    </row>
    <row r="46" spans="1:17" ht="65.1" customHeight="1">
      <c r="A46" s="100" t="s">
        <v>189</v>
      </c>
      <c r="B46" s="37"/>
      <c r="C46" s="1" t="s">
        <v>95</v>
      </c>
      <c r="D46" s="52"/>
      <c r="E46" s="55">
        <f t="shared" si="6"/>
        <v>3.335</v>
      </c>
      <c r="F46" s="56"/>
      <c r="G46" s="56"/>
      <c r="H46" s="57"/>
      <c r="I46" s="25"/>
      <c r="J46" s="1" t="s">
        <v>182</v>
      </c>
      <c r="K46" s="63" t="s">
        <v>78</v>
      </c>
      <c r="L46" s="26"/>
      <c r="M46" s="25"/>
      <c r="N46" s="36"/>
      <c r="O46" s="28"/>
      <c r="P46" s="65">
        <v>3335000</v>
      </c>
      <c r="Q46" s="65"/>
    </row>
    <row r="47" spans="1:17" ht="60" customHeight="1">
      <c r="A47" s="100" t="s">
        <v>189</v>
      </c>
      <c r="B47" s="37"/>
      <c r="C47" s="1" t="s">
        <v>94</v>
      </c>
      <c r="D47" s="52"/>
      <c r="E47" s="55">
        <f t="shared" si="6"/>
        <v>18.000787</v>
      </c>
      <c r="F47" s="56"/>
      <c r="G47" s="56"/>
      <c r="H47" s="57"/>
      <c r="I47" s="25"/>
      <c r="J47" s="1" t="s">
        <v>181</v>
      </c>
      <c r="K47" s="63" t="s">
        <v>69</v>
      </c>
      <c r="L47" s="26"/>
      <c r="M47" s="25"/>
      <c r="N47" s="36"/>
      <c r="O47" s="28"/>
      <c r="P47" s="65">
        <v>18000787</v>
      </c>
      <c r="Q47" s="65"/>
    </row>
    <row r="48" spans="1:17" ht="60" customHeight="1">
      <c r="A48" s="100" t="s">
        <v>189</v>
      </c>
      <c r="B48" s="37"/>
      <c r="C48" s="1" t="s">
        <v>104</v>
      </c>
      <c r="D48" s="52"/>
      <c r="E48" s="55">
        <f t="shared" si="6"/>
        <v>27.925838</v>
      </c>
      <c r="F48" s="56"/>
      <c r="G48" s="56"/>
      <c r="H48" s="57"/>
      <c r="I48" s="25"/>
      <c r="J48" s="1" t="s">
        <v>181</v>
      </c>
      <c r="K48" s="63" t="s">
        <v>69</v>
      </c>
      <c r="L48" s="26"/>
      <c r="M48" s="25"/>
      <c r="N48" s="36"/>
      <c r="O48" s="28"/>
      <c r="P48" s="65">
        <v>27925838</v>
      </c>
      <c r="Q48" s="65"/>
    </row>
    <row r="49" spans="1:17" ht="65.1" customHeight="1">
      <c r="A49" s="100" t="s">
        <v>189</v>
      </c>
      <c r="B49" s="37"/>
      <c r="C49" s="1" t="s">
        <v>95</v>
      </c>
      <c r="D49" s="52"/>
      <c r="E49" s="55">
        <f t="shared" si="6"/>
        <v>1.38825</v>
      </c>
      <c r="F49" s="56"/>
      <c r="G49" s="56"/>
      <c r="H49" s="57"/>
      <c r="I49" s="25"/>
      <c r="J49" s="1" t="s">
        <v>182</v>
      </c>
      <c r="K49" s="63" t="s">
        <v>78</v>
      </c>
      <c r="L49" s="26"/>
      <c r="M49" s="25"/>
      <c r="N49" s="36"/>
      <c r="O49" s="28"/>
      <c r="P49" s="65">
        <v>1388250</v>
      </c>
      <c r="Q49" s="65"/>
    </row>
    <row r="50" spans="1:17" ht="65.1" customHeight="1">
      <c r="A50" s="100" t="s">
        <v>189</v>
      </c>
      <c r="B50" s="37"/>
      <c r="C50" s="1" t="s">
        <v>93</v>
      </c>
      <c r="D50" s="52"/>
      <c r="E50" s="55">
        <f t="shared" si="6"/>
        <v>3.54775</v>
      </c>
      <c r="F50" s="56"/>
      <c r="G50" s="56"/>
      <c r="H50" s="57"/>
      <c r="I50" s="25"/>
      <c r="J50" s="1" t="s">
        <v>182</v>
      </c>
      <c r="K50" s="63" t="s">
        <v>78</v>
      </c>
      <c r="L50" s="26"/>
      <c r="M50" s="25"/>
      <c r="N50" s="36"/>
      <c r="O50" s="28"/>
      <c r="P50" s="65">
        <v>3547750</v>
      </c>
      <c r="Q50" s="65"/>
    </row>
    <row r="51" spans="1:17" ht="39.95" customHeight="1">
      <c r="A51" s="101"/>
      <c r="B51" s="67"/>
      <c r="C51" s="123" t="s">
        <v>105</v>
      </c>
      <c r="D51" s="124"/>
      <c r="E51" s="124"/>
      <c r="F51" s="124"/>
      <c r="G51" s="124"/>
      <c r="H51" s="124"/>
      <c r="I51" s="68"/>
      <c r="J51" s="69"/>
      <c r="K51" s="70"/>
      <c r="L51" s="71"/>
      <c r="M51" s="68"/>
      <c r="N51" s="72"/>
      <c r="O51" s="28"/>
      <c r="P51" s="58"/>
      <c r="Q51" s="58"/>
    </row>
    <row r="52" spans="1:17" ht="50.1" customHeight="1">
      <c r="A52" s="100" t="s">
        <v>189</v>
      </c>
      <c r="B52" s="37"/>
      <c r="C52" s="1" t="s">
        <v>56</v>
      </c>
      <c r="D52" s="52"/>
      <c r="E52" s="55">
        <f aca="true" t="shared" si="7" ref="E52:E56">P52/1000000</f>
        <v>8.784</v>
      </c>
      <c r="F52" s="56"/>
      <c r="G52" s="56"/>
      <c r="H52" s="57"/>
      <c r="I52" s="25"/>
      <c r="J52" s="1" t="s">
        <v>181</v>
      </c>
      <c r="K52" s="63" t="s">
        <v>69</v>
      </c>
      <c r="L52" s="26"/>
      <c r="M52" s="25"/>
      <c r="N52" s="36"/>
      <c r="O52" s="28"/>
      <c r="P52" s="65">
        <v>8784000</v>
      </c>
      <c r="Q52" s="65"/>
    </row>
    <row r="53" spans="1:17" ht="65.1" customHeight="1">
      <c r="A53" s="100" t="s">
        <v>189</v>
      </c>
      <c r="B53" s="37"/>
      <c r="C53" s="1" t="s">
        <v>95</v>
      </c>
      <c r="D53" s="52"/>
      <c r="E53" s="55">
        <f t="shared" si="7"/>
        <v>3.335</v>
      </c>
      <c r="F53" s="56"/>
      <c r="G53" s="56"/>
      <c r="H53" s="57"/>
      <c r="I53" s="25"/>
      <c r="J53" s="1" t="s">
        <v>182</v>
      </c>
      <c r="K53" s="63" t="s">
        <v>78</v>
      </c>
      <c r="L53" s="26"/>
      <c r="M53" s="25"/>
      <c r="N53" s="36"/>
      <c r="O53" s="28"/>
      <c r="P53" s="65">
        <v>3335000</v>
      </c>
      <c r="Q53" s="65"/>
    </row>
    <row r="54" spans="1:17" ht="50.1" customHeight="1">
      <c r="A54" s="100" t="s">
        <v>189</v>
      </c>
      <c r="B54" s="37"/>
      <c r="C54" s="1" t="s">
        <v>94</v>
      </c>
      <c r="D54" s="52"/>
      <c r="E54" s="55">
        <f t="shared" si="7"/>
        <v>18.000788</v>
      </c>
      <c r="F54" s="56"/>
      <c r="G54" s="56"/>
      <c r="H54" s="57"/>
      <c r="I54" s="25"/>
      <c r="J54" s="1" t="s">
        <v>181</v>
      </c>
      <c r="K54" s="63" t="s">
        <v>69</v>
      </c>
      <c r="L54" s="26"/>
      <c r="M54" s="25"/>
      <c r="N54" s="36"/>
      <c r="O54" s="28"/>
      <c r="P54" s="65">
        <v>18000788</v>
      </c>
      <c r="Q54" s="65"/>
    </row>
    <row r="55" spans="1:17" ht="50.1" customHeight="1">
      <c r="A55" s="100" t="s">
        <v>189</v>
      </c>
      <c r="B55" s="37"/>
      <c r="C55" s="1" t="s">
        <v>94</v>
      </c>
      <c r="D55" s="52"/>
      <c r="E55" s="55">
        <f t="shared" si="7"/>
        <v>18.000788</v>
      </c>
      <c r="F55" s="56"/>
      <c r="G55" s="56"/>
      <c r="H55" s="57"/>
      <c r="I55" s="25"/>
      <c r="J55" s="1" t="s">
        <v>181</v>
      </c>
      <c r="K55" s="63" t="s">
        <v>69</v>
      </c>
      <c r="L55" s="26"/>
      <c r="M55" s="25"/>
      <c r="N55" s="36"/>
      <c r="O55" s="28"/>
      <c r="P55" s="65">
        <v>18000788</v>
      </c>
      <c r="Q55" s="65"/>
    </row>
    <row r="56" spans="1:17" ht="65.1" customHeight="1">
      <c r="A56" s="100" t="s">
        <v>189</v>
      </c>
      <c r="B56" s="37"/>
      <c r="C56" s="1" t="s">
        <v>93</v>
      </c>
      <c r="D56" s="52"/>
      <c r="E56" s="55">
        <f t="shared" si="7"/>
        <v>3.335</v>
      </c>
      <c r="F56" s="56"/>
      <c r="G56" s="56"/>
      <c r="H56" s="57"/>
      <c r="I56" s="25"/>
      <c r="J56" s="1" t="s">
        <v>182</v>
      </c>
      <c r="K56" s="63" t="s">
        <v>78</v>
      </c>
      <c r="L56" s="26"/>
      <c r="M56" s="25"/>
      <c r="N56" s="36"/>
      <c r="O56" s="28"/>
      <c r="P56" s="65">
        <v>3335000</v>
      </c>
      <c r="Q56" s="65"/>
    </row>
    <row r="57" spans="1:17" ht="39.95" customHeight="1">
      <c r="A57" s="101"/>
      <c r="B57" s="67"/>
      <c r="C57" s="121" t="s">
        <v>107</v>
      </c>
      <c r="D57" s="122"/>
      <c r="E57" s="122"/>
      <c r="F57" s="122"/>
      <c r="G57" s="122"/>
      <c r="H57" s="122"/>
      <c r="I57" s="68"/>
      <c r="J57" s="69"/>
      <c r="K57" s="70"/>
      <c r="L57" s="71"/>
      <c r="M57" s="68"/>
      <c r="N57" s="72"/>
      <c r="O57" s="28"/>
      <c r="P57" s="58"/>
      <c r="Q57" s="58"/>
    </row>
    <row r="58" spans="1:17" ht="50.1" customHeight="1">
      <c r="A58" s="100" t="s">
        <v>189</v>
      </c>
      <c r="B58" s="37"/>
      <c r="C58" s="1" t="s">
        <v>56</v>
      </c>
      <c r="D58" s="52"/>
      <c r="E58" s="55">
        <f aca="true" t="shared" si="8" ref="E58:E62">P58/1000000</f>
        <v>8.784</v>
      </c>
      <c r="F58" s="56"/>
      <c r="G58" s="56"/>
      <c r="H58" s="57"/>
      <c r="I58" s="25"/>
      <c r="J58" s="1" t="s">
        <v>181</v>
      </c>
      <c r="K58" s="63" t="s">
        <v>69</v>
      </c>
      <c r="L58" s="26"/>
      <c r="M58" s="25"/>
      <c r="N58" s="36"/>
      <c r="O58" s="28"/>
      <c r="P58" s="65">
        <v>8784000</v>
      </c>
      <c r="Q58" s="65"/>
    </row>
    <row r="59" spans="1:17" ht="65.1" customHeight="1">
      <c r="A59" s="100" t="s">
        <v>189</v>
      </c>
      <c r="B59" s="37"/>
      <c r="C59" s="1" t="s">
        <v>95</v>
      </c>
      <c r="D59" s="52"/>
      <c r="E59" s="55">
        <f t="shared" si="8"/>
        <v>3.335</v>
      </c>
      <c r="F59" s="56"/>
      <c r="G59" s="56"/>
      <c r="H59" s="57"/>
      <c r="I59" s="25"/>
      <c r="J59" s="1" t="s">
        <v>182</v>
      </c>
      <c r="K59" s="63" t="s">
        <v>78</v>
      </c>
      <c r="L59" s="26"/>
      <c r="M59" s="25"/>
      <c r="N59" s="36"/>
      <c r="O59" s="28"/>
      <c r="P59" s="65">
        <v>3335000</v>
      </c>
      <c r="Q59" s="65"/>
    </row>
    <row r="60" spans="1:17" ht="50.1" customHeight="1">
      <c r="A60" s="100" t="s">
        <v>189</v>
      </c>
      <c r="B60" s="37"/>
      <c r="C60" s="1" t="s">
        <v>94</v>
      </c>
      <c r="D60" s="52"/>
      <c r="E60" s="55">
        <f t="shared" si="8"/>
        <v>18.000788</v>
      </c>
      <c r="F60" s="56"/>
      <c r="G60" s="56"/>
      <c r="H60" s="57"/>
      <c r="I60" s="25"/>
      <c r="J60" s="1" t="s">
        <v>181</v>
      </c>
      <c r="K60" s="63" t="s">
        <v>69</v>
      </c>
      <c r="L60" s="26"/>
      <c r="M60" s="25"/>
      <c r="N60" s="36"/>
      <c r="O60" s="28"/>
      <c r="P60" s="65">
        <v>18000788</v>
      </c>
      <c r="Q60" s="65"/>
    </row>
    <row r="61" spans="1:17" ht="50.1" customHeight="1">
      <c r="A61" s="100" t="s">
        <v>189</v>
      </c>
      <c r="B61" s="37"/>
      <c r="C61" s="1" t="s">
        <v>94</v>
      </c>
      <c r="D61" s="52"/>
      <c r="E61" s="55">
        <f t="shared" si="8"/>
        <v>18.000788</v>
      </c>
      <c r="F61" s="56"/>
      <c r="G61" s="56"/>
      <c r="H61" s="57"/>
      <c r="I61" s="25"/>
      <c r="J61" s="1" t="s">
        <v>181</v>
      </c>
      <c r="K61" s="63" t="s">
        <v>69</v>
      </c>
      <c r="L61" s="26"/>
      <c r="M61" s="25"/>
      <c r="N61" s="36"/>
      <c r="O61" s="28"/>
      <c r="P61" s="65">
        <v>18000788</v>
      </c>
      <c r="Q61" s="65"/>
    </row>
    <row r="62" spans="1:17" ht="65.1" customHeight="1">
      <c r="A62" s="100" t="s">
        <v>189</v>
      </c>
      <c r="B62" s="37"/>
      <c r="C62" s="1" t="s">
        <v>93</v>
      </c>
      <c r="D62" s="52"/>
      <c r="E62" s="55">
        <f t="shared" si="8"/>
        <v>3.335</v>
      </c>
      <c r="F62" s="56"/>
      <c r="G62" s="56"/>
      <c r="H62" s="57"/>
      <c r="I62" s="25"/>
      <c r="J62" s="1" t="s">
        <v>182</v>
      </c>
      <c r="K62" s="63" t="s">
        <v>78</v>
      </c>
      <c r="L62" s="26"/>
      <c r="M62" s="25"/>
      <c r="N62" s="36"/>
      <c r="O62" s="28"/>
      <c r="P62" s="65">
        <v>3335000</v>
      </c>
      <c r="Q62" s="65"/>
    </row>
    <row r="63" spans="1:17" ht="39.95" customHeight="1">
      <c r="A63" s="101"/>
      <c r="B63" s="67"/>
      <c r="C63" s="121" t="s">
        <v>108</v>
      </c>
      <c r="D63" s="122"/>
      <c r="E63" s="122"/>
      <c r="F63" s="122"/>
      <c r="G63" s="122"/>
      <c r="H63" s="122"/>
      <c r="I63" s="68"/>
      <c r="J63" s="69"/>
      <c r="K63" s="70"/>
      <c r="L63" s="71"/>
      <c r="M63" s="68"/>
      <c r="N63" s="72"/>
      <c r="O63" s="28"/>
      <c r="P63" s="58"/>
      <c r="Q63" s="58"/>
    </row>
    <row r="64" spans="1:17" ht="60" customHeight="1">
      <c r="A64" s="100" t="s">
        <v>189</v>
      </c>
      <c r="B64" s="37"/>
      <c r="C64" s="1" t="s">
        <v>56</v>
      </c>
      <c r="D64" s="52"/>
      <c r="E64" s="55">
        <f aca="true" t="shared" si="9" ref="E64:E68">P64/1000000</f>
        <v>14.96185</v>
      </c>
      <c r="F64" s="56"/>
      <c r="G64" s="56"/>
      <c r="H64" s="57"/>
      <c r="I64" s="25"/>
      <c r="J64" s="1" t="s">
        <v>181</v>
      </c>
      <c r="K64" s="63" t="s">
        <v>69</v>
      </c>
      <c r="L64" s="26"/>
      <c r="M64" s="25"/>
      <c r="N64" s="36"/>
      <c r="O64" s="28"/>
      <c r="P64" s="65">
        <v>14961850</v>
      </c>
      <c r="Q64" s="65"/>
    </row>
    <row r="65" spans="1:17" ht="80.1" customHeight="1">
      <c r="A65" s="100" t="s">
        <v>189</v>
      </c>
      <c r="B65" s="37"/>
      <c r="C65" s="1" t="s">
        <v>109</v>
      </c>
      <c r="D65" s="52"/>
      <c r="E65" s="55">
        <f t="shared" si="9"/>
        <v>7.9112</v>
      </c>
      <c r="F65" s="56"/>
      <c r="G65" s="56"/>
      <c r="H65" s="57"/>
      <c r="I65" s="25"/>
      <c r="J65" s="1" t="s">
        <v>182</v>
      </c>
      <c r="K65" s="63" t="s">
        <v>78</v>
      </c>
      <c r="L65" s="26"/>
      <c r="M65" s="25"/>
      <c r="N65" s="36"/>
      <c r="O65" s="28"/>
      <c r="P65" s="65">
        <v>7911200</v>
      </c>
      <c r="Q65" s="65"/>
    </row>
    <row r="66" spans="1:17" ht="60" customHeight="1">
      <c r="A66" s="100" t="s">
        <v>189</v>
      </c>
      <c r="B66" s="37"/>
      <c r="C66" s="1" t="s">
        <v>94</v>
      </c>
      <c r="D66" s="52"/>
      <c r="E66" s="55">
        <f t="shared" si="9"/>
        <v>25.156125</v>
      </c>
      <c r="F66" s="56"/>
      <c r="G66" s="56"/>
      <c r="H66" s="57"/>
      <c r="I66" s="25"/>
      <c r="J66" s="1" t="s">
        <v>181</v>
      </c>
      <c r="K66" s="63" t="s">
        <v>69</v>
      </c>
      <c r="L66" s="26"/>
      <c r="M66" s="25"/>
      <c r="N66" s="36"/>
      <c r="O66" s="28"/>
      <c r="P66" s="65">
        <v>25156125</v>
      </c>
      <c r="Q66" s="65"/>
    </row>
    <row r="67" spans="1:17" ht="60" customHeight="1">
      <c r="A67" s="100" t="s">
        <v>189</v>
      </c>
      <c r="B67" s="37"/>
      <c r="C67" s="1" t="s">
        <v>94</v>
      </c>
      <c r="D67" s="52"/>
      <c r="E67" s="55">
        <f t="shared" si="9"/>
        <v>23.877</v>
      </c>
      <c r="F67" s="56"/>
      <c r="G67" s="56"/>
      <c r="H67" s="57"/>
      <c r="I67" s="25"/>
      <c r="J67" s="1" t="s">
        <v>181</v>
      </c>
      <c r="K67" s="63" t="s">
        <v>69</v>
      </c>
      <c r="L67" s="26"/>
      <c r="M67" s="25"/>
      <c r="N67" s="36"/>
      <c r="O67" s="28"/>
      <c r="P67" s="65">
        <v>23877000</v>
      </c>
      <c r="Q67" s="65"/>
    </row>
    <row r="68" spans="1:17" ht="80.1" customHeight="1">
      <c r="A68" s="100" t="s">
        <v>189</v>
      </c>
      <c r="B68" s="37"/>
      <c r="C68" s="1" t="s">
        <v>110</v>
      </c>
      <c r="D68" s="52"/>
      <c r="E68" s="55">
        <f t="shared" si="9"/>
        <v>3.881025</v>
      </c>
      <c r="F68" s="56"/>
      <c r="G68" s="56"/>
      <c r="H68" s="57"/>
      <c r="I68" s="25"/>
      <c r="J68" s="1" t="s">
        <v>182</v>
      </c>
      <c r="K68" s="63" t="s">
        <v>78</v>
      </c>
      <c r="L68" s="26"/>
      <c r="M68" s="25"/>
      <c r="N68" s="36"/>
      <c r="O68" s="28"/>
      <c r="P68" s="65">
        <v>3881025</v>
      </c>
      <c r="Q68" s="65"/>
    </row>
    <row r="69" spans="1:17" ht="60" customHeight="1">
      <c r="A69" s="100" t="s">
        <v>189</v>
      </c>
      <c r="B69" s="37"/>
      <c r="C69" s="1" t="s">
        <v>79</v>
      </c>
      <c r="D69" s="52"/>
      <c r="E69" s="55">
        <f aca="true" t="shared" si="10" ref="E69:E78">P69/1000000</f>
        <v>26.6463</v>
      </c>
      <c r="F69" s="56"/>
      <c r="G69" s="56"/>
      <c r="H69" s="57"/>
      <c r="I69" s="25"/>
      <c r="J69" s="1" t="s">
        <v>182</v>
      </c>
      <c r="K69" s="63" t="s">
        <v>76</v>
      </c>
      <c r="L69" s="26"/>
      <c r="M69" s="25"/>
      <c r="N69" s="36"/>
      <c r="O69" s="28"/>
      <c r="P69" s="65">
        <v>26646300</v>
      </c>
      <c r="Q69" s="65"/>
    </row>
    <row r="70" spans="1:17" ht="60" customHeight="1">
      <c r="A70" s="100" t="s">
        <v>126</v>
      </c>
      <c r="B70" s="37"/>
      <c r="C70" s="1" t="s">
        <v>59</v>
      </c>
      <c r="D70" s="52"/>
      <c r="E70" s="55">
        <f t="shared" si="10"/>
        <v>5.558047</v>
      </c>
      <c r="F70" s="56"/>
      <c r="G70" s="56"/>
      <c r="H70" s="57"/>
      <c r="I70" s="25"/>
      <c r="J70" s="1" t="s">
        <v>71</v>
      </c>
      <c r="K70" s="63" t="s">
        <v>72</v>
      </c>
      <c r="L70" s="26"/>
      <c r="M70" s="25"/>
      <c r="N70" s="36"/>
      <c r="O70" s="28"/>
      <c r="P70" s="65">
        <v>5558047</v>
      </c>
      <c r="Q70" s="65"/>
    </row>
    <row r="71" spans="1:17" ht="60" customHeight="1">
      <c r="A71" s="100" t="s">
        <v>121</v>
      </c>
      <c r="B71" s="37"/>
      <c r="C71" s="1" t="s">
        <v>112</v>
      </c>
      <c r="D71" s="52"/>
      <c r="E71" s="55">
        <f t="shared" si="10"/>
        <v>20.865428</v>
      </c>
      <c r="F71" s="56"/>
      <c r="G71" s="56"/>
      <c r="H71" s="57"/>
      <c r="I71" s="25"/>
      <c r="J71" s="1" t="s">
        <v>181</v>
      </c>
      <c r="K71" s="63" t="s">
        <v>69</v>
      </c>
      <c r="L71" s="26"/>
      <c r="M71" s="25"/>
      <c r="N71" s="36"/>
      <c r="O71" s="28"/>
      <c r="P71" s="65">
        <v>20865428</v>
      </c>
      <c r="Q71" s="65"/>
    </row>
    <row r="72" spans="1:17" ht="60" customHeight="1">
      <c r="A72" s="100" t="s">
        <v>121</v>
      </c>
      <c r="B72" s="37"/>
      <c r="C72" s="1" t="s">
        <v>111</v>
      </c>
      <c r="D72" s="52"/>
      <c r="E72" s="55">
        <f t="shared" si="10"/>
        <v>3.42008</v>
      </c>
      <c r="F72" s="56"/>
      <c r="G72" s="56"/>
      <c r="H72" s="57"/>
      <c r="I72" s="25"/>
      <c r="J72" s="1" t="s">
        <v>182</v>
      </c>
      <c r="K72" s="63" t="s">
        <v>78</v>
      </c>
      <c r="L72" s="26"/>
      <c r="M72" s="25"/>
      <c r="N72" s="36"/>
      <c r="O72" s="28"/>
      <c r="P72" s="65">
        <v>3420080</v>
      </c>
      <c r="Q72" s="65"/>
    </row>
    <row r="73" spans="1:17" ht="60" customHeight="1">
      <c r="A73" s="100" t="s">
        <v>129</v>
      </c>
      <c r="B73" s="37"/>
      <c r="C73" s="1" t="s">
        <v>113</v>
      </c>
      <c r="D73" s="52"/>
      <c r="E73" s="55">
        <f t="shared" si="10"/>
        <v>49.582903</v>
      </c>
      <c r="F73" s="56"/>
      <c r="G73" s="56"/>
      <c r="H73" s="57"/>
      <c r="I73" s="25"/>
      <c r="J73" s="1" t="s">
        <v>181</v>
      </c>
      <c r="K73" s="63" t="s">
        <v>69</v>
      </c>
      <c r="L73" s="26"/>
      <c r="M73" s="25"/>
      <c r="N73" s="36"/>
      <c r="O73" s="28"/>
      <c r="P73" s="65">
        <v>49582903</v>
      </c>
      <c r="Q73" s="65"/>
    </row>
    <row r="74" spans="1:17" ht="65.1" customHeight="1">
      <c r="A74" s="100" t="s">
        <v>123</v>
      </c>
      <c r="B74" s="37"/>
      <c r="C74" s="1" t="s">
        <v>90</v>
      </c>
      <c r="D74" s="52"/>
      <c r="E74" s="55">
        <f t="shared" si="10"/>
        <v>8.780375</v>
      </c>
      <c r="F74" s="56"/>
      <c r="G74" s="56"/>
      <c r="H74" s="57"/>
      <c r="I74" s="25"/>
      <c r="J74" s="1" t="s">
        <v>182</v>
      </c>
      <c r="K74" s="63" t="s">
        <v>78</v>
      </c>
      <c r="L74" s="26"/>
      <c r="M74" s="25"/>
      <c r="N74" s="36"/>
      <c r="O74" s="28"/>
      <c r="P74" s="65">
        <v>8780375</v>
      </c>
      <c r="Q74" s="65"/>
    </row>
    <row r="75" spans="1:17" ht="60" customHeight="1">
      <c r="A75" s="100" t="s">
        <v>126</v>
      </c>
      <c r="B75" s="37"/>
      <c r="C75" s="1" t="s">
        <v>26</v>
      </c>
      <c r="D75" s="52"/>
      <c r="E75" s="55">
        <f t="shared" si="10"/>
        <v>2.45925</v>
      </c>
      <c r="F75" s="56"/>
      <c r="G75" s="56"/>
      <c r="H75" s="57"/>
      <c r="I75" s="25"/>
      <c r="J75" s="1" t="s">
        <v>182</v>
      </c>
      <c r="K75" s="63" t="s">
        <v>78</v>
      </c>
      <c r="L75" s="26"/>
      <c r="M75" s="25"/>
      <c r="N75" s="36"/>
      <c r="O75" s="28"/>
      <c r="P75" s="65">
        <v>2459250</v>
      </c>
      <c r="Q75" s="65"/>
    </row>
    <row r="76" spans="1:17" ht="60" customHeight="1">
      <c r="A76" s="100" t="s">
        <v>188</v>
      </c>
      <c r="B76" s="37"/>
      <c r="C76" s="1" t="s">
        <v>85</v>
      </c>
      <c r="D76" s="52"/>
      <c r="E76" s="55">
        <f t="shared" si="10"/>
        <v>37.85707</v>
      </c>
      <c r="F76" s="56"/>
      <c r="G76" s="56"/>
      <c r="H76" s="57"/>
      <c r="I76" s="25"/>
      <c r="J76" s="1" t="s">
        <v>181</v>
      </c>
      <c r="K76" s="63" t="s">
        <v>69</v>
      </c>
      <c r="L76" s="26"/>
      <c r="M76" s="25"/>
      <c r="N76" s="36"/>
      <c r="O76" s="28"/>
      <c r="P76" s="65">
        <v>37857070</v>
      </c>
      <c r="Q76" s="65"/>
    </row>
    <row r="77" spans="1:17" ht="60" customHeight="1">
      <c r="A77" s="100" t="s">
        <v>126</v>
      </c>
      <c r="B77" s="37"/>
      <c r="C77" s="1" t="s">
        <v>59</v>
      </c>
      <c r="D77" s="52"/>
      <c r="E77" s="55">
        <f t="shared" si="10"/>
        <v>5.528737</v>
      </c>
      <c r="F77" s="56"/>
      <c r="G77" s="56"/>
      <c r="H77" s="57"/>
      <c r="I77" s="25"/>
      <c r="J77" s="1" t="s">
        <v>181</v>
      </c>
      <c r="K77" s="63" t="s">
        <v>69</v>
      </c>
      <c r="L77" s="26"/>
      <c r="M77" s="25"/>
      <c r="N77" s="36"/>
      <c r="O77" s="28"/>
      <c r="P77" s="65">
        <v>5528737</v>
      </c>
      <c r="Q77" s="65"/>
    </row>
    <row r="78" spans="1:17" ht="65.1" customHeight="1">
      <c r="A78" s="100" t="s">
        <v>123</v>
      </c>
      <c r="B78" s="37"/>
      <c r="C78" s="1" t="s">
        <v>91</v>
      </c>
      <c r="D78" s="52"/>
      <c r="E78" s="55">
        <f t="shared" si="10"/>
        <v>8.607419</v>
      </c>
      <c r="F78" s="56"/>
      <c r="G78" s="56"/>
      <c r="H78" s="57"/>
      <c r="I78" s="25"/>
      <c r="J78" s="1" t="s">
        <v>182</v>
      </c>
      <c r="K78" s="63" t="s">
        <v>78</v>
      </c>
      <c r="L78" s="26"/>
      <c r="M78" s="25"/>
      <c r="N78" s="36"/>
      <c r="O78" s="28"/>
      <c r="P78" s="65">
        <v>8607419</v>
      </c>
      <c r="Q78" s="65"/>
    </row>
    <row r="79" spans="1:17" s="6" customFormat="1" ht="6.75" customHeight="1" thickBot="1">
      <c r="A79" s="40"/>
      <c r="B79" s="41"/>
      <c r="C79" s="35"/>
      <c r="D79" s="25"/>
      <c r="E79" s="42"/>
      <c r="F79" s="27"/>
      <c r="G79" s="27"/>
      <c r="H79" s="25"/>
      <c r="I79" s="25"/>
      <c r="J79" s="35"/>
      <c r="K79" s="35"/>
      <c r="L79" s="25"/>
      <c r="M79" s="25"/>
      <c r="N79" s="35"/>
      <c r="O79" s="25"/>
      <c r="P79" s="43"/>
      <c r="Q79" s="44"/>
    </row>
    <row r="80" spans="1:17" ht="39.95" customHeight="1" thickBot="1">
      <c r="A80" s="102" t="s">
        <v>66</v>
      </c>
      <c r="B80" s="103"/>
      <c r="C80" s="104"/>
      <c r="D80" s="8"/>
      <c r="E80" s="30">
        <f>SUM(E10:E78)</f>
        <v>896.2133890000002</v>
      </c>
      <c r="F80" s="27"/>
      <c r="G80" s="27"/>
      <c r="H80" s="25"/>
      <c r="I80" s="45"/>
      <c r="J80" s="105"/>
      <c r="K80" s="106"/>
      <c r="L80" s="45"/>
      <c r="M80" s="25"/>
      <c r="N80" s="46"/>
      <c r="O80" s="28"/>
      <c r="P80" s="38"/>
      <c r="Q80" s="29"/>
    </row>
    <row r="81" spans="1:17" ht="6.75" customHeight="1">
      <c r="A81" s="47"/>
      <c r="B81" s="48"/>
      <c r="C81" s="48"/>
      <c r="D81" s="25"/>
      <c r="E81" s="49"/>
      <c r="F81" s="35"/>
      <c r="G81" s="35"/>
      <c r="H81" s="25"/>
      <c r="I81" s="25"/>
      <c r="J81" s="25"/>
      <c r="K81" s="25"/>
      <c r="L81" s="25"/>
      <c r="M81" s="25"/>
      <c r="N81" s="25"/>
      <c r="O81" s="28"/>
      <c r="P81" s="38"/>
      <c r="Q81" s="29"/>
    </row>
    <row r="82" spans="1:17" ht="12">
      <c r="A82" s="25"/>
      <c r="B82" s="25"/>
      <c r="C82" s="25"/>
      <c r="D82" s="25"/>
      <c r="E82" s="50"/>
      <c r="F82" s="25"/>
      <c r="G82" s="25"/>
      <c r="H82" s="25"/>
      <c r="I82" s="25"/>
      <c r="J82" s="25"/>
      <c r="K82" s="25"/>
      <c r="L82" s="25"/>
      <c r="M82" s="28"/>
      <c r="N82" s="28"/>
      <c r="O82" s="28"/>
      <c r="P82" s="39"/>
      <c r="Q82" s="28"/>
    </row>
    <row r="83" spans="1:17" ht="12">
      <c r="A83" s="25"/>
      <c r="B83" s="25"/>
      <c r="C83" s="25"/>
      <c r="D83" s="25"/>
      <c r="E83" s="50"/>
      <c r="F83" s="25"/>
      <c r="G83" s="25"/>
      <c r="H83" s="25"/>
      <c r="I83" s="25"/>
      <c r="J83" s="25"/>
      <c r="K83" s="25"/>
      <c r="L83" s="25"/>
      <c r="M83" s="28"/>
      <c r="N83" s="28"/>
      <c r="O83" s="28"/>
      <c r="P83" s="39"/>
      <c r="Q83" s="28"/>
    </row>
    <row r="84" spans="1:17" ht="12">
      <c r="A84" s="25"/>
      <c r="B84" s="25"/>
      <c r="C84" s="25"/>
      <c r="D84" s="25"/>
      <c r="E84" s="51"/>
      <c r="F84" s="25"/>
      <c r="G84" s="25"/>
      <c r="H84" s="25"/>
      <c r="I84" s="25"/>
      <c r="J84" s="25"/>
      <c r="K84" s="25"/>
      <c r="L84" s="25"/>
      <c r="M84" s="28"/>
      <c r="N84" s="28"/>
      <c r="O84" s="28"/>
      <c r="P84" s="39"/>
      <c r="Q84" s="28"/>
    </row>
    <row r="85" spans="1:17" ht="12">
      <c r="A85" s="25"/>
      <c r="B85" s="25"/>
      <c r="C85" s="25"/>
      <c r="D85" s="25"/>
      <c r="E85" s="50"/>
      <c r="F85" s="25"/>
      <c r="G85" s="25"/>
      <c r="H85" s="25"/>
      <c r="I85" s="25"/>
      <c r="J85" s="25"/>
      <c r="K85" s="25"/>
      <c r="L85" s="25"/>
      <c r="M85" s="28"/>
      <c r="N85" s="28"/>
      <c r="O85" s="28"/>
      <c r="P85" s="39"/>
      <c r="Q85" s="28"/>
    </row>
    <row r="86" spans="1:17" ht="12">
      <c r="A86" s="25"/>
      <c r="B86" s="25"/>
      <c r="C86" s="25"/>
      <c r="D86" s="25"/>
      <c r="E86" s="50"/>
      <c r="F86" s="25"/>
      <c r="G86" s="25"/>
      <c r="H86" s="25"/>
      <c r="I86" s="25"/>
      <c r="J86" s="25"/>
      <c r="K86" s="25"/>
      <c r="L86" s="25"/>
      <c r="M86" s="28"/>
      <c r="N86" s="28"/>
      <c r="O86" s="28"/>
      <c r="P86" s="39"/>
      <c r="Q86" s="28"/>
    </row>
    <row r="87" spans="1:12" ht="12">
      <c r="A87" s="6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</row>
    <row r="88" spans="1:12" ht="12">
      <c r="A88" s="6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</row>
    <row r="89" spans="1:12" ht="12">
      <c r="A89" s="6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</row>
  </sheetData>
  <mergeCells count="20">
    <mergeCell ref="A80:C80"/>
    <mergeCell ref="J80:K80"/>
    <mergeCell ref="A5:A8"/>
    <mergeCell ref="C5:C8"/>
    <mergeCell ref="C11:H11"/>
    <mergeCell ref="C17:H17"/>
    <mergeCell ref="C23:H23"/>
    <mergeCell ref="C29:H29"/>
    <mergeCell ref="C34:H34"/>
    <mergeCell ref="C44:H44"/>
    <mergeCell ref="C51:H51"/>
    <mergeCell ref="C57:H57"/>
    <mergeCell ref="C63:H63"/>
    <mergeCell ref="E7:E8"/>
    <mergeCell ref="J7:K7"/>
    <mergeCell ref="N5:N8"/>
    <mergeCell ref="P5:P8"/>
    <mergeCell ref="J5:K5"/>
    <mergeCell ref="A3:H3"/>
    <mergeCell ref="A1:N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39" r:id="rId1"/>
  <rowBreaks count="3" manualBreakCount="3">
    <brk id="28" max="16383" man="1"/>
    <brk id="56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P25"/>
  <sheetViews>
    <sheetView view="pageBreakPreview" zoomScale="70" zoomScaleSheetLayoutView="70" workbookViewId="0" topLeftCell="A1">
      <pane xSplit="8" ySplit="10" topLeftCell="I11" activePane="bottomRight" state="frozen"/>
      <selection pane="topRight" activeCell="L1" sqref="L1"/>
      <selection pane="bottomLeft" activeCell="A16" sqref="A16"/>
      <selection pane="bottomRight" activeCell="A11" sqref="A11"/>
    </sheetView>
  </sheetViews>
  <sheetFormatPr defaultColWidth="9.140625" defaultRowHeight="12"/>
  <cols>
    <col min="1" max="1" width="10.57421875" style="2" customWidth="1"/>
    <col min="2" max="2" width="1.28515625" style="2" customWidth="1"/>
    <col min="3" max="3" width="25.7109375" style="2" customWidth="1"/>
    <col min="4" max="4" width="1.28515625" style="2" customWidth="1"/>
    <col min="5" max="5" width="26.00390625" style="5" customWidth="1"/>
    <col min="6" max="6" width="1.28515625" style="2" hidden="1" customWidth="1"/>
    <col min="7" max="7" width="10.7109375" style="2" hidden="1" customWidth="1"/>
    <col min="8" max="8" width="1.28515625" style="2" customWidth="1"/>
    <col min="9" max="9" width="55.7109375" style="2" customWidth="1"/>
    <col min="10" max="10" width="20.7109375" style="2" customWidth="1"/>
    <col min="11" max="11" width="1.28515625" style="2" customWidth="1"/>
    <col min="12" max="12" width="1.1484375" style="2" customWidth="1"/>
    <col min="13" max="13" width="22.421875" style="2" customWidth="1"/>
    <col min="14" max="14" width="1.7109375" style="2" customWidth="1"/>
    <col min="15" max="15" width="12.7109375" style="3" customWidth="1"/>
    <col min="16" max="16" width="1.7109375" style="2" customWidth="1"/>
    <col min="17" max="16384" width="9.140625" style="2" customWidth="1"/>
  </cols>
  <sheetData>
    <row r="1" spans="1:14" ht="80.1" customHeight="1" thickBot="1">
      <c r="A1" s="116" t="s">
        <v>120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ht="12">
      <c r="A2" s="4"/>
    </row>
    <row r="3" spans="1:13" ht="8.1" customHeight="1" thickBot="1">
      <c r="A3" s="9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</row>
    <row r="4" spans="1:13" ht="20.1" customHeight="1" thickBot="1">
      <c r="A4" s="114" t="s">
        <v>186</v>
      </c>
      <c r="B4" s="115"/>
      <c r="C4" s="115"/>
      <c r="D4" s="115"/>
      <c r="E4" s="115"/>
      <c r="F4" s="115"/>
      <c r="G4" s="115"/>
      <c r="H4" s="115"/>
      <c r="I4" s="31"/>
      <c r="J4" s="31"/>
      <c r="K4" s="31"/>
      <c r="L4" s="31"/>
      <c r="M4" s="32"/>
    </row>
    <row r="5" spans="1:13" ht="6" customHeight="1" thickBot="1">
      <c r="A5" s="11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</row>
    <row r="6" spans="1:15" ht="20.1" customHeight="1" thickBot="1">
      <c r="A6" s="111" t="s">
        <v>0</v>
      </c>
      <c r="B6" s="13"/>
      <c r="C6" s="111" t="s">
        <v>1</v>
      </c>
      <c r="D6" s="13"/>
      <c r="E6" s="15" t="s">
        <v>2</v>
      </c>
      <c r="F6" s="16"/>
      <c r="G6" s="17" t="s">
        <v>6</v>
      </c>
      <c r="H6" s="16"/>
      <c r="I6" s="110"/>
      <c r="J6" s="110"/>
      <c r="K6" s="64"/>
      <c r="L6" s="16"/>
      <c r="M6" s="111" t="s">
        <v>3</v>
      </c>
      <c r="O6" s="107" t="s">
        <v>8</v>
      </c>
    </row>
    <row r="7" spans="1:15" ht="5.25" customHeight="1" thickBot="1">
      <c r="A7" s="112"/>
      <c r="B7" s="13"/>
      <c r="C7" s="112"/>
      <c r="D7" s="13"/>
      <c r="E7" s="18"/>
      <c r="F7" s="16"/>
      <c r="G7" s="16"/>
      <c r="H7" s="16"/>
      <c r="I7" s="16"/>
      <c r="J7" s="16"/>
      <c r="K7" s="16"/>
      <c r="L7" s="16"/>
      <c r="M7" s="112"/>
      <c r="O7" s="108"/>
    </row>
    <row r="8" spans="1:15" ht="20.1" customHeight="1">
      <c r="A8" s="112"/>
      <c r="B8" s="13"/>
      <c r="C8" s="112"/>
      <c r="D8" s="13"/>
      <c r="E8" s="111" t="s">
        <v>4</v>
      </c>
      <c r="F8" s="18"/>
      <c r="G8" s="19" t="s">
        <v>5</v>
      </c>
      <c r="H8" s="18"/>
      <c r="I8" s="119"/>
      <c r="J8" s="120"/>
      <c r="K8" s="16"/>
      <c r="L8" s="20"/>
      <c r="M8" s="112"/>
      <c r="O8" s="108"/>
    </row>
    <row r="9" spans="1:15" s="5" customFormat="1" ht="60" customHeight="1" thickBot="1">
      <c r="A9" s="113"/>
      <c r="B9" s="14"/>
      <c r="C9" s="113"/>
      <c r="D9" s="14"/>
      <c r="E9" s="113"/>
      <c r="F9" s="18"/>
      <c r="G9" s="18"/>
      <c r="H9" s="18"/>
      <c r="I9" s="21" t="s">
        <v>7</v>
      </c>
      <c r="J9" s="22" t="s">
        <v>10</v>
      </c>
      <c r="K9" s="18"/>
      <c r="L9" s="23"/>
      <c r="M9" s="113"/>
      <c r="O9" s="109"/>
    </row>
    <row r="10" spans="1:13" ht="6.75" customHeight="1">
      <c r="A10" s="6"/>
      <c r="B10" s="6"/>
      <c r="C10" s="6"/>
      <c r="D10" s="6"/>
      <c r="E10" s="7"/>
      <c r="F10" s="7"/>
      <c r="G10" s="7"/>
      <c r="H10" s="7"/>
      <c r="I10" s="6"/>
      <c r="J10" s="6"/>
      <c r="K10" s="6"/>
      <c r="L10" s="6"/>
      <c r="M10" s="6"/>
    </row>
    <row r="11" spans="1:16" ht="113.25" customHeight="1">
      <c r="A11" s="100" t="s">
        <v>126</v>
      </c>
      <c r="B11" s="37"/>
      <c r="C11" s="1" t="s">
        <v>77</v>
      </c>
      <c r="D11" s="52"/>
      <c r="E11" s="55">
        <f aca="true" t="shared" si="0" ref="E11:E14">O11/1000000</f>
        <v>15.759966</v>
      </c>
      <c r="F11" s="56"/>
      <c r="G11" s="56"/>
      <c r="H11" s="57"/>
      <c r="I11" s="1" t="s">
        <v>71</v>
      </c>
      <c r="J11" s="63" t="s">
        <v>72</v>
      </c>
      <c r="K11" s="26"/>
      <c r="L11" s="25"/>
      <c r="M11" s="36"/>
      <c r="N11" s="28"/>
      <c r="O11" s="65">
        <v>15759966</v>
      </c>
      <c r="P11" s="66"/>
    </row>
    <row r="12" spans="1:16" ht="78.6" customHeight="1">
      <c r="A12" s="100" t="s">
        <v>126</v>
      </c>
      <c r="B12" s="37"/>
      <c r="C12" s="1" t="s">
        <v>61</v>
      </c>
      <c r="D12" s="52"/>
      <c r="E12" s="55">
        <f t="shared" si="0"/>
        <v>3.697178</v>
      </c>
      <c r="F12" s="56"/>
      <c r="G12" s="56"/>
      <c r="H12" s="57"/>
      <c r="I12" s="1" t="s">
        <v>182</v>
      </c>
      <c r="J12" s="63" t="s">
        <v>78</v>
      </c>
      <c r="K12" s="26"/>
      <c r="L12" s="25"/>
      <c r="M12" s="36"/>
      <c r="N12" s="28"/>
      <c r="O12" s="65">
        <v>3697178</v>
      </c>
      <c r="P12" s="66"/>
    </row>
    <row r="13" spans="1:16" ht="105.6" customHeight="1">
      <c r="A13" s="100" t="s">
        <v>126</v>
      </c>
      <c r="B13" s="37"/>
      <c r="C13" s="1" t="s">
        <v>62</v>
      </c>
      <c r="D13" s="52"/>
      <c r="E13" s="55">
        <f t="shared" si="0"/>
        <v>1.478993</v>
      </c>
      <c r="F13" s="56"/>
      <c r="G13" s="56"/>
      <c r="H13" s="57"/>
      <c r="I13" s="1" t="s">
        <v>182</v>
      </c>
      <c r="J13" s="63" t="s">
        <v>78</v>
      </c>
      <c r="K13" s="26"/>
      <c r="L13" s="25"/>
      <c r="M13" s="36"/>
      <c r="N13" s="28"/>
      <c r="O13" s="65">
        <v>1478993</v>
      </c>
      <c r="P13" s="66"/>
    </row>
    <row r="14" spans="1:16" ht="39.95" customHeight="1">
      <c r="A14" s="100" t="s">
        <v>126</v>
      </c>
      <c r="B14" s="37"/>
      <c r="C14" s="1" t="s">
        <v>63</v>
      </c>
      <c r="D14" s="52"/>
      <c r="E14" s="55">
        <f t="shared" si="0"/>
        <v>18.674957</v>
      </c>
      <c r="F14" s="56"/>
      <c r="G14" s="56"/>
      <c r="H14" s="57"/>
      <c r="I14" s="1" t="s">
        <v>71</v>
      </c>
      <c r="J14" s="63" t="s">
        <v>72</v>
      </c>
      <c r="K14" s="26"/>
      <c r="L14" s="25"/>
      <c r="M14" s="36"/>
      <c r="N14" s="28"/>
      <c r="O14" s="65">
        <v>18674957</v>
      </c>
      <c r="P14" s="66"/>
    </row>
    <row r="15" spans="1:16" s="6" customFormat="1" ht="6.75" customHeight="1" thickBot="1">
      <c r="A15" s="40"/>
      <c r="B15" s="41"/>
      <c r="C15" s="35"/>
      <c r="D15" s="25"/>
      <c r="E15" s="42"/>
      <c r="F15" s="27"/>
      <c r="G15" s="27"/>
      <c r="H15" s="25"/>
      <c r="I15" s="35"/>
      <c r="J15" s="35"/>
      <c r="K15" s="25"/>
      <c r="L15" s="25"/>
      <c r="M15" s="35"/>
      <c r="N15" s="25"/>
      <c r="O15" s="43"/>
      <c r="P15" s="44"/>
    </row>
    <row r="16" spans="1:16" ht="39.95" customHeight="1" thickBot="1">
      <c r="A16" s="102" t="s">
        <v>67</v>
      </c>
      <c r="B16" s="103"/>
      <c r="C16" s="104"/>
      <c r="D16" s="8"/>
      <c r="E16" s="30">
        <f>SUM(E11:E14)</f>
        <v>39.611093999999994</v>
      </c>
      <c r="F16" s="27"/>
      <c r="G16" s="27"/>
      <c r="H16" s="25"/>
      <c r="I16" s="105"/>
      <c r="J16" s="106"/>
      <c r="K16" s="45"/>
      <c r="L16" s="25"/>
      <c r="M16" s="46"/>
      <c r="N16" s="28"/>
      <c r="O16" s="38"/>
      <c r="P16" s="29"/>
    </row>
    <row r="17" spans="1:16" ht="6.75" customHeight="1">
      <c r="A17" s="47"/>
      <c r="B17" s="48"/>
      <c r="C17" s="48"/>
      <c r="D17" s="25"/>
      <c r="E17" s="49"/>
      <c r="F17" s="35"/>
      <c r="G17" s="35"/>
      <c r="H17" s="25"/>
      <c r="I17" s="25"/>
      <c r="J17" s="25"/>
      <c r="K17" s="25"/>
      <c r="L17" s="25"/>
      <c r="M17" s="25"/>
      <c r="N17" s="28"/>
      <c r="O17" s="38"/>
      <c r="P17" s="29"/>
    </row>
    <row r="18" spans="1:16" ht="12">
      <c r="A18" s="25"/>
      <c r="B18" s="25"/>
      <c r="C18" s="25"/>
      <c r="D18" s="25"/>
      <c r="E18" s="50"/>
      <c r="F18" s="25"/>
      <c r="G18" s="25"/>
      <c r="H18" s="25"/>
      <c r="I18" s="25"/>
      <c r="J18" s="25"/>
      <c r="K18" s="25"/>
      <c r="L18" s="28"/>
      <c r="M18" s="28"/>
      <c r="N18" s="28"/>
      <c r="O18" s="39"/>
      <c r="P18" s="28"/>
    </row>
    <row r="19" spans="1:16" ht="12">
      <c r="A19" s="25"/>
      <c r="B19" s="25"/>
      <c r="C19" s="25"/>
      <c r="D19" s="25"/>
      <c r="E19" s="50"/>
      <c r="F19" s="25"/>
      <c r="G19" s="25"/>
      <c r="H19" s="25"/>
      <c r="I19" s="25"/>
      <c r="J19" s="25"/>
      <c r="K19" s="25"/>
      <c r="L19" s="28"/>
      <c r="M19" s="28"/>
      <c r="N19" s="28"/>
      <c r="O19" s="39"/>
      <c r="P19" s="28"/>
    </row>
    <row r="20" spans="1:16" ht="12">
      <c r="A20" s="25"/>
      <c r="B20" s="25"/>
      <c r="C20" s="25"/>
      <c r="D20" s="25"/>
      <c r="E20" s="51"/>
      <c r="F20" s="25"/>
      <c r="G20" s="25"/>
      <c r="H20" s="25"/>
      <c r="I20" s="25"/>
      <c r="J20" s="25"/>
      <c r="K20" s="25"/>
      <c r="L20" s="28"/>
      <c r="M20" s="28"/>
      <c r="N20" s="28"/>
      <c r="O20" s="39"/>
      <c r="P20" s="28"/>
    </row>
    <row r="21" spans="1:16" ht="12">
      <c r="A21" s="25"/>
      <c r="B21" s="25"/>
      <c r="C21" s="25"/>
      <c r="D21" s="25"/>
      <c r="E21" s="50"/>
      <c r="F21" s="25"/>
      <c r="G21" s="25"/>
      <c r="H21" s="25"/>
      <c r="I21" s="25"/>
      <c r="J21" s="25"/>
      <c r="K21" s="25"/>
      <c r="L21" s="28"/>
      <c r="M21" s="28"/>
      <c r="N21" s="28"/>
      <c r="O21" s="39"/>
      <c r="P21" s="28"/>
    </row>
    <row r="22" spans="1:16" ht="12">
      <c r="A22" s="25"/>
      <c r="B22" s="25"/>
      <c r="C22" s="25"/>
      <c r="D22" s="25"/>
      <c r="E22" s="50"/>
      <c r="F22" s="25"/>
      <c r="G22" s="25"/>
      <c r="H22" s="25"/>
      <c r="I22" s="25"/>
      <c r="J22" s="25"/>
      <c r="K22" s="25"/>
      <c r="L22" s="28"/>
      <c r="M22" s="28"/>
      <c r="N22" s="28"/>
      <c r="O22" s="39"/>
      <c r="P22" s="28"/>
    </row>
    <row r="23" spans="1:11" ht="12">
      <c r="A23" s="6"/>
      <c r="B23" s="6"/>
      <c r="C23" s="6"/>
      <c r="D23" s="6"/>
      <c r="E23" s="7"/>
      <c r="F23" s="6"/>
      <c r="G23" s="6"/>
      <c r="H23" s="6"/>
      <c r="I23" s="6"/>
      <c r="J23" s="6"/>
      <c r="K23" s="6"/>
    </row>
    <row r="24" spans="1:11" ht="12">
      <c r="A24" s="6"/>
      <c r="B24" s="6"/>
      <c r="C24" s="6"/>
      <c r="D24" s="6"/>
      <c r="E24" s="7"/>
      <c r="F24" s="6"/>
      <c r="G24" s="6"/>
      <c r="H24" s="6"/>
      <c r="I24" s="6"/>
      <c r="J24" s="6"/>
      <c r="K24" s="6"/>
    </row>
    <row r="25" spans="1:11" ht="12">
      <c r="A25" s="6"/>
      <c r="B25" s="6"/>
      <c r="C25" s="6"/>
      <c r="D25" s="6"/>
      <c r="E25" s="7"/>
      <c r="F25" s="6"/>
      <c r="G25" s="6"/>
      <c r="H25" s="6"/>
      <c r="I25" s="6"/>
      <c r="J25" s="6"/>
      <c r="K25" s="6"/>
    </row>
  </sheetData>
  <mergeCells count="11">
    <mergeCell ref="A16:C16"/>
    <mergeCell ref="I16:J16"/>
    <mergeCell ref="A6:A9"/>
    <mergeCell ref="C6:C9"/>
    <mergeCell ref="E8:E9"/>
    <mergeCell ref="I8:J8"/>
    <mergeCell ref="M6:M9"/>
    <mergeCell ref="O6:O9"/>
    <mergeCell ref="I6:J6"/>
    <mergeCell ref="A4:H4"/>
    <mergeCell ref="A1:N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50" r:id="rId1"/>
  <colBreaks count="1" manualBreakCount="1">
    <brk id="13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B2:D33"/>
  <sheetViews>
    <sheetView tabSelected="1" workbookViewId="0" topLeftCell="A1">
      <selection activeCell="D22" sqref="D22"/>
    </sheetView>
  </sheetViews>
  <sheetFormatPr defaultColWidth="9.140625" defaultRowHeight="12"/>
  <cols>
    <col min="2" max="2" width="17.140625" style="0" bestFit="1" customWidth="1"/>
    <col min="3" max="3" width="19.00390625" style="0" bestFit="1" customWidth="1"/>
    <col min="4" max="4" width="11.28125" style="0" bestFit="1" customWidth="1"/>
  </cols>
  <sheetData>
    <row r="1" ht="12.75" thickBot="1"/>
    <row r="2" spans="2:4" ht="15.75" thickBot="1">
      <c r="B2" s="98" t="s">
        <v>131</v>
      </c>
      <c r="C2" s="99" t="s">
        <v>132</v>
      </c>
      <c r="D2" s="88" t="s">
        <v>3</v>
      </c>
    </row>
    <row r="3" spans="2:4" ht="12">
      <c r="B3" s="95" t="s">
        <v>133</v>
      </c>
      <c r="C3" s="91" t="s">
        <v>134</v>
      </c>
      <c r="D3" s="92" t="s">
        <v>135</v>
      </c>
    </row>
    <row r="4" spans="2:4" ht="12">
      <c r="B4" s="96" t="s">
        <v>136</v>
      </c>
      <c r="C4" s="93" t="s">
        <v>137</v>
      </c>
      <c r="D4" s="94" t="s">
        <v>135</v>
      </c>
    </row>
    <row r="5" spans="2:4" ht="12">
      <c r="B5" s="96" t="s">
        <v>138</v>
      </c>
      <c r="C5" s="93" t="s">
        <v>139</v>
      </c>
      <c r="D5" s="94"/>
    </row>
    <row r="6" spans="2:4" ht="12">
      <c r="B6" s="96"/>
      <c r="C6" s="93" t="s">
        <v>140</v>
      </c>
      <c r="D6" s="94" t="s">
        <v>141</v>
      </c>
    </row>
    <row r="7" spans="2:4" ht="12">
      <c r="B7" s="96"/>
      <c r="C7" s="93" t="s">
        <v>142</v>
      </c>
      <c r="D7" s="94"/>
    </row>
    <row r="8" spans="2:4" ht="12">
      <c r="B8" s="96" t="s">
        <v>143</v>
      </c>
      <c r="C8" s="93" t="s">
        <v>144</v>
      </c>
      <c r="D8" s="94"/>
    </row>
    <row r="9" spans="2:4" ht="12">
      <c r="B9" s="96" t="s">
        <v>145</v>
      </c>
      <c r="C9" s="93" t="s">
        <v>144</v>
      </c>
      <c r="D9" s="94"/>
    </row>
    <row r="10" spans="2:4" ht="12">
      <c r="B10" s="96" t="s">
        <v>146</v>
      </c>
      <c r="C10" s="93" t="s">
        <v>147</v>
      </c>
      <c r="D10" s="94"/>
    </row>
    <row r="11" spans="2:4" ht="12">
      <c r="B11" s="96"/>
      <c r="C11" s="93" t="s">
        <v>148</v>
      </c>
      <c r="D11" s="94"/>
    </row>
    <row r="12" spans="2:4" ht="12">
      <c r="B12" s="96"/>
      <c r="C12" s="93" t="s">
        <v>149</v>
      </c>
      <c r="D12" s="94"/>
    </row>
    <row r="13" spans="2:4" ht="12">
      <c r="B13" s="96"/>
      <c r="C13" s="93" t="s">
        <v>150</v>
      </c>
      <c r="D13" s="94"/>
    </row>
    <row r="14" spans="2:4" ht="12">
      <c r="B14" s="96"/>
      <c r="C14" s="93" t="s">
        <v>151</v>
      </c>
      <c r="D14" s="94"/>
    </row>
    <row r="15" spans="2:4" ht="12">
      <c r="B15" s="96"/>
      <c r="C15" s="93" t="s">
        <v>152</v>
      </c>
      <c r="D15" s="94"/>
    </row>
    <row r="16" spans="2:4" ht="12">
      <c r="B16" s="96"/>
      <c r="C16" s="93" t="s">
        <v>153</v>
      </c>
      <c r="D16" s="94"/>
    </row>
    <row r="17" spans="2:4" ht="12">
      <c r="B17" s="96" t="s">
        <v>154</v>
      </c>
      <c r="C17" s="93" t="s">
        <v>155</v>
      </c>
      <c r="D17" s="94" t="s">
        <v>141</v>
      </c>
    </row>
    <row r="18" spans="2:4" ht="12">
      <c r="B18" s="96" t="s">
        <v>156</v>
      </c>
      <c r="C18" s="93" t="s">
        <v>157</v>
      </c>
      <c r="D18" s="94" t="s">
        <v>141</v>
      </c>
    </row>
    <row r="19" spans="2:4" ht="12">
      <c r="B19" s="96" t="s">
        <v>158</v>
      </c>
      <c r="C19" s="93" t="s">
        <v>157</v>
      </c>
      <c r="D19" s="94" t="s">
        <v>141</v>
      </c>
    </row>
    <row r="20" spans="2:4" ht="12">
      <c r="B20" s="96" t="s">
        <v>159</v>
      </c>
      <c r="C20" s="93" t="s">
        <v>160</v>
      </c>
      <c r="D20" s="94" t="s">
        <v>141</v>
      </c>
    </row>
    <row r="21" spans="2:4" ht="12">
      <c r="B21" s="96" t="s">
        <v>161</v>
      </c>
      <c r="C21" s="93" t="s">
        <v>162</v>
      </c>
      <c r="D21" s="94"/>
    </row>
    <row r="22" spans="2:4" ht="12">
      <c r="B22" s="96" t="s">
        <v>163</v>
      </c>
      <c r="C22" s="93" t="s">
        <v>164</v>
      </c>
      <c r="D22" s="94"/>
    </row>
    <row r="23" spans="2:4" ht="12">
      <c r="B23" s="96" t="s">
        <v>165</v>
      </c>
      <c r="C23" s="93" t="s">
        <v>166</v>
      </c>
      <c r="D23" s="94"/>
    </row>
    <row r="24" spans="2:4" ht="12">
      <c r="B24" s="96"/>
      <c r="C24" s="93" t="s">
        <v>167</v>
      </c>
      <c r="D24" s="94"/>
    </row>
    <row r="25" spans="2:4" ht="12">
      <c r="B25" s="96"/>
      <c r="C25" s="93" t="s">
        <v>168</v>
      </c>
      <c r="D25" s="94"/>
    </row>
    <row r="26" spans="2:4" ht="12">
      <c r="B26" s="96" t="s">
        <v>169</v>
      </c>
      <c r="C26" s="93" t="s">
        <v>170</v>
      </c>
      <c r="D26" s="94"/>
    </row>
    <row r="27" spans="2:4" ht="12">
      <c r="B27" s="96"/>
      <c r="C27" s="93" t="s">
        <v>171</v>
      </c>
      <c r="D27" s="94"/>
    </row>
    <row r="28" spans="2:4" ht="12">
      <c r="B28" s="96"/>
      <c r="C28" s="93" t="s">
        <v>172</v>
      </c>
      <c r="D28" s="94"/>
    </row>
    <row r="29" spans="2:4" ht="12">
      <c r="B29" s="96" t="s">
        <v>173</v>
      </c>
      <c r="C29" s="93" t="s">
        <v>160</v>
      </c>
      <c r="D29" s="94" t="s">
        <v>141</v>
      </c>
    </row>
    <row r="30" spans="2:4" ht="12">
      <c r="B30" s="96" t="s">
        <v>174</v>
      </c>
      <c r="C30" s="93" t="s">
        <v>160</v>
      </c>
      <c r="D30" s="94" t="s">
        <v>141</v>
      </c>
    </row>
    <row r="31" spans="2:4" ht="12">
      <c r="B31" s="96" t="s">
        <v>175</v>
      </c>
      <c r="C31" s="93" t="s">
        <v>144</v>
      </c>
      <c r="D31" s="94" t="s">
        <v>176</v>
      </c>
    </row>
    <row r="32" spans="2:4" ht="12">
      <c r="B32" s="96" t="s">
        <v>177</v>
      </c>
      <c r="C32" s="93" t="s">
        <v>178</v>
      </c>
      <c r="D32" s="94" t="s">
        <v>183</v>
      </c>
    </row>
    <row r="33" spans="2:4" ht="12.75" thickBot="1">
      <c r="B33" s="97" t="s">
        <v>179</v>
      </c>
      <c r="C33" s="90" t="s">
        <v>180</v>
      </c>
      <c r="D33" s="89" t="s">
        <v>141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jelinkova</dc:creator>
  <cp:keywords/>
  <dc:description/>
  <cp:lastModifiedBy>Holubová Markéta</cp:lastModifiedBy>
  <cp:lastPrinted>2022-06-07T12:43:45Z</cp:lastPrinted>
  <dcterms:created xsi:type="dcterms:W3CDTF">2008-10-22T11:50:51Z</dcterms:created>
  <dcterms:modified xsi:type="dcterms:W3CDTF">2022-06-13T13:39:52Z</dcterms:modified>
  <cp:category/>
  <cp:version/>
  <cp:contentType/>
  <cp:contentStatus/>
</cp:coreProperties>
</file>