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960" yWindow="-16320" windowWidth="29040" windowHeight="15840"/>
  </bookViews>
  <sheets>
    <sheet name="Armatury_Rozpocet" sheetId="4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3" i="4" l="1"/>
  <c r="T93" i="4" s="1"/>
  <c r="R92" i="4"/>
  <c r="R82" i="4"/>
  <c r="N80" i="4"/>
  <c r="S80" i="4" s="1"/>
  <c r="R79" i="4"/>
  <c r="T72" i="4"/>
  <c r="S72" i="4"/>
  <c r="R72" i="4"/>
  <c r="T71" i="4"/>
  <c r="S71" i="4"/>
  <c r="R71" i="4"/>
  <c r="T70" i="4"/>
  <c r="S70" i="4"/>
  <c r="R70" i="4"/>
  <c r="T69" i="4"/>
  <c r="S69" i="4"/>
  <c r="R69" i="4"/>
  <c r="T68" i="4"/>
  <c r="S68" i="4"/>
  <c r="R68" i="4"/>
  <c r="S67" i="4"/>
  <c r="R67" i="4"/>
  <c r="S60" i="4"/>
  <c r="R60" i="4"/>
  <c r="S59" i="4"/>
  <c r="R59" i="4"/>
  <c r="T59" i="4" s="1"/>
  <c r="S58" i="4"/>
  <c r="R58" i="4"/>
  <c r="K58" i="4"/>
  <c r="J58" i="4"/>
  <c r="S55" i="4"/>
  <c r="R55" i="4"/>
  <c r="T55" i="4" s="1"/>
  <c r="S54" i="4"/>
  <c r="R54" i="4"/>
  <c r="T54" i="4" s="1"/>
  <c r="S53" i="4"/>
  <c r="R53" i="4"/>
  <c r="R51" i="4" s="1"/>
  <c r="S52" i="4"/>
  <c r="R52" i="4"/>
  <c r="T52" i="4" s="1"/>
  <c r="S49" i="4"/>
  <c r="R49" i="4"/>
  <c r="T49" i="4" s="1"/>
  <c r="K49" i="4"/>
  <c r="J49" i="4"/>
  <c r="S48" i="4"/>
  <c r="R48" i="4"/>
  <c r="T48" i="4" s="1"/>
  <c r="K48" i="4"/>
  <c r="J48" i="4"/>
  <c r="S47" i="4"/>
  <c r="R47" i="4"/>
  <c r="T47" i="4" s="1"/>
  <c r="S46" i="4"/>
  <c r="R46" i="4"/>
  <c r="T46" i="4" s="1"/>
  <c r="S45" i="4"/>
  <c r="R45" i="4"/>
  <c r="T45" i="4" s="1"/>
  <c r="S44" i="4"/>
  <c r="R44" i="4"/>
  <c r="T44" i="4" s="1"/>
  <c r="S43" i="4"/>
  <c r="R43" i="4"/>
  <c r="T43" i="4" s="1"/>
  <c r="S42" i="4"/>
  <c r="R42" i="4"/>
  <c r="S41" i="4"/>
  <c r="R41" i="4"/>
  <c r="T41" i="4" s="1"/>
  <c r="S38" i="4"/>
  <c r="R38" i="4"/>
  <c r="T38" i="4" s="1"/>
  <c r="S37" i="4"/>
  <c r="R37" i="4"/>
  <c r="T37" i="4" s="1"/>
  <c r="S36" i="4"/>
  <c r="R36" i="4"/>
  <c r="T36" i="4" s="1"/>
  <c r="S35" i="4"/>
  <c r="R35" i="4"/>
  <c r="S34" i="4"/>
  <c r="R34" i="4"/>
  <c r="T34" i="4" s="1"/>
  <c r="S33" i="4"/>
  <c r="R33" i="4"/>
  <c r="T33" i="4" s="1"/>
  <c r="S32" i="4"/>
  <c r="R32" i="4"/>
  <c r="T32" i="4" s="1"/>
  <c r="S31" i="4"/>
  <c r="R31" i="4"/>
  <c r="T31" i="4" s="1"/>
  <c r="S30" i="4"/>
  <c r="R30" i="4"/>
  <c r="S29" i="4"/>
  <c r="R29" i="4"/>
  <c r="S28" i="4"/>
  <c r="R28" i="4"/>
  <c r="T28" i="4" s="1"/>
  <c r="S27" i="4"/>
  <c r="R27" i="4"/>
  <c r="T27" i="4" s="1"/>
  <c r="S24" i="4"/>
  <c r="R24" i="4"/>
  <c r="T24" i="4" s="1"/>
  <c r="S23" i="4"/>
  <c r="R23" i="4"/>
  <c r="T23" i="4" s="1"/>
  <c r="S22" i="4"/>
  <c r="R22" i="4"/>
  <c r="T22" i="4" s="1"/>
  <c r="S21" i="4"/>
  <c r="R21" i="4"/>
  <c r="T21" i="4" s="1"/>
  <c r="S20" i="4"/>
  <c r="R20" i="4"/>
  <c r="T20" i="4" s="1"/>
  <c r="S19" i="4"/>
  <c r="R19" i="4"/>
  <c r="T19" i="4" s="1"/>
  <c r="S18" i="4"/>
  <c r="R18" i="4"/>
  <c r="T18" i="4" s="1"/>
  <c r="T60" i="4" l="1"/>
  <c r="R57" i="4"/>
  <c r="S57" i="4"/>
  <c r="S66" i="4"/>
  <c r="R66" i="4"/>
  <c r="T66" i="4" s="1"/>
  <c r="T53" i="4"/>
  <c r="S40" i="4"/>
  <c r="R40" i="4"/>
  <c r="T40" i="4" s="1"/>
  <c r="T30" i="4"/>
  <c r="S26" i="4"/>
  <c r="T29" i="4"/>
  <c r="T35" i="4"/>
  <c r="S17" i="4"/>
  <c r="S79" i="4"/>
  <c r="T79" i="4" s="1"/>
  <c r="T80" i="4"/>
  <c r="T58" i="4"/>
  <c r="R17" i="4"/>
  <c r="R26" i="4"/>
  <c r="N83" i="4"/>
  <c r="S83" i="4" s="1"/>
  <c r="T67" i="4"/>
  <c r="T42" i="4"/>
  <c r="S51" i="4"/>
  <c r="S92" i="4"/>
  <c r="T92" i="4" s="1"/>
  <c r="T26" i="4" l="1"/>
  <c r="T57" i="4"/>
  <c r="T17" i="4"/>
  <c r="T11" i="4"/>
  <c r="T51" i="4"/>
  <c r="T83" i="4"/>
  <c r="S82" i="4"/>
  <c r="T82" i="4" s="1"/>
  <c r="T10" i="4" l="1"/>
  <c r="T12" i="4"/>
</calcChain>
</file>

<file path=xl/sharedStrings.xml><?xml version="1.0" encoding="utf-8"?>
<sst xmlns="http://schemas.openxmlformats.org/spreadsheetml/2006/main" count="284" uniqueCount="89">
  <si>
    <t>-</t>
  </si>
  <si>
    <t>Vyžádané vícepráce</t>
  </si>
  <si>
    <t>Vedlejší rozpočtové náklady</t>
  </si>
  <si>
    <t>Doprava</t>
  </si>
  <si>
    <t>Ostatní</t>
  </si>
  <si>
    <t>DN</t>
  </si>
  <si>
    <t/>
  </si>
  <si>
    <t>Montáž</t>
  </si>
  <si>
    <t>Množství</t>
  </si>
  <si>
    <t>Popis</t>
  </si>
  <si>
    <t>Zpracovatel:</t>
  </si>
  <si>
    <t>Investor:</t>
  </si>
  <si>
    <t>Položkový rozpočet</t>
  </si>
  <si>
    <t>Obnova dožitých potrubních komponent pro zajištění spolehlivého provozu CZT</t>
  </si>
  <si>
    <t>Navrhl:</t>
  </si>
  <si>
    <t xml:space="preserve">Datum: </t>
  </si>
  <si>
    <t>*) Stavební délky přibližně změřeny při prohlídce</t>
  </si>
  <si>
    <t>Kontroloval:</t>
  </si>
  <si>
    <t>**) Pohon: EL.=elektrický, MAN=ruční</t>
  </si>
  <si>
    <t>Schválil:</t>
  </si>
  <si>
    <t>NÁKLADY CELKEM</t>
  </si>
  <si>
    <t>Kč bez DPH</t>
  </si>
  <si>
    <t>Celkem materiál</t>
  </si>
  <si>
    <t>Celkem práce</t>
  </si>
  <si>
    <t>Armatury (materiál a montáž)</t>
  </si>
  <si>
    <t>P.č.:</t>
  </si>
  <si>
    <t>TYP KOMPONENTY</t>
  </si>
  <si>
    <t>PN</t>
  </si>
  <si>
    <t>Stavební</t>
  </si>
  <si>
    <t>Pohon</t>
  </si>
  <si>
    <t>Provedení</t>
  </si>
  <si>
    <t>Počet</t>
  </si>
  <si>
    <t>Poznámka</t>
  </si>
  <si>
    <t>Cena</t>
  </si>
  <si>
    <t>Nabídnuté řešení</t>
  </si>
  <si>
    <t>délka *)</t>
  </si>
  <si>
    <t>**)</t>
  </si>
  <si>
    <t>připojení</t>
  </si>
  <si>
    <t>šroubů</t>
  </si>
  <si>
    <t>kusů</t>
  </si>
  <si>
    <t>jednotka</t>
  </si>
  <si>
    <t>Materiál</t>
  </si>
  <si>
    <t>montáž</t>
  </si>
  <si>
    <t>Celkem</t>
  </si>
  <si>
    <t>Typové označení</t>
  </si>
  <si>
    <t>Materiálové provedení armatury, vybavení pohonu</t>
  </si>
  <si>
    <t>[mm]</t>
  </si>
  <si>
    <t>[ks]</t>
  </si>
  <si>
    <t>[Kč/ks]</t>
  </si>
  <si>
    <t>[Kč]</t>
  </si>
  <si>
    <t>Armatura regulační</t>
  </si>
  <si>
    <t>EL.</t>
  </si>
  <si>
    <t>závitové</t>
  </si>
  <si>
    <t>přírubové</t>
  </si>
  <si>
    <t>Armatura uzavírací</t>
  </si>
  <si>
    <t>MAN</t>
  </si>
  <si>
    <t>Ventil kulový</t>
  </si>
  <si>
    <t>Filtr</t>
  </si>
  <si>
    <t>Kalník</t>
  </si>
  <si>
    <t>odkalovací ventil nepoužitelný</t>
  </si>
  <si>
    <t>Odvzdušňovací ventil potrubí</t>
  </si>
  <si>
    <t>teče odvzdušňovací ventil</t>
  </si>
  <si>
    <t>Závěs potrubí plastové</t>
  </si>
  <si>
    <t xml:space="preserve">nestabillní a přetěžovaný závěs,  </t>
  </si>
  <si>
    <t>Čerpadla (materiál a montáž)</t>
  </si>
  <si>
    <t>Napětí</t>
  </si>
  <si>
    <t>Průtok</t>
  </si>
  <si>
    <t>Výtlak</t>
  </si>
  <si>
    <t>délka</t>
  </si>
  <si>
    <t>[V]</t>
  </si>
  <si>
    <r>
      <t>[m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/h]</t>
    </r>
  </si>
  <si>
    <t>[m]</t>
  </si>
  <si>
    <t>Čerpadlo oběhové</t>
  </si>
  <si>
    <t>G2</t>
  </si>
  <si>
    <t>poškozený štítek, zřejmě Grundfoss UPS 32-80 N 180</t>
  </si>
  <si>
    <t>poškozený štítek, zřejmě Grundfoss UPS 32-80 180</t>
  </si>
  <si>
    <t>dle zvuku špatný stav, Sigma 50-NTV-74-13-LM--00,02</t>
  </si>
  <si>
    <t>nečitelný štítek, zřejmě Sigma 50-NTV-60-6-LM-80</t>
  </si>
  <si>
    <t>dle zvuku špatný stav, Sigma 50-NTV-60-11-LM-80</t>
  </si>
  <si>
    <t>Sigma 50-NTV-74-13-LM-02</t>
  </si>
  <si>
    <t>Montáž a Demontáž</t>
  </si>
  <si>
    <t>Demontáž dožitých potrubních komponent</t>
  </si>
  <si>
    <t>Demontáž poškozených a dožitých potrubních komponent, včetně případné demontáže izolace pro přístup k dotčeným prvkům</t>
  </si>
  <si>
    <t>x</t>
  </si>
  <si>
    <t>Montáž nových potrubních komponent</t>
  </si>
  <si>
    <t>Montáž nových potrubních prvků a uvedení do plné funkčnosti</t>
  </si>
  <si>
    <t>Nutná úprava potrubí (např. k respektování stavebních délek nových komponent, oprava přírub…)</t>
  </si>
  <si>
    <t>(měrná jednotka)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</si>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</sst>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\ &quot;Kč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Black"/>
      <family val="2"/>
      <charset val="238"/>
    </font>
    <font>
      <sz val="8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 Black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8"/>
      <name val="Arial"/>
      <family val="2"/>
      <charset val="238"/>
    </font>
    <font>
      <sz val="18"/>
      <color rgb="FF000000"/>
      <name val="Arial"/>
      <family val="2"/>
      <charset val="238"/>
    </font>
    <font>
      <sz val="1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6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5" tint="-0.249977111117893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6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rgb="FFC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5" tint="0.79998168889431442"/>
        <bgColor rgb="FFFFFFFF"/>
      </patternFill>
    </fill>
    <fill>
      <patternFill patternType="solid">
        <fgColor rgb="FFCCCCCC"/>
        <bgColor rgb="FFCCCCCC"/>
      </patternFill>
    </fill>
  </fills>
  <borders count="1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double">
        <color rgb="FF000000"/>
      </bottom>
      <diagonal/>
    </border>
    <border>
      <left/>
      <right/>
      <top style="medium">
        <color rgb="FF000000"/>
      </top>
      <bottom style="double">
        <color rgb="FF000000"/>
      </bottom>
      <diagonal/>
    </border>
    <border>
      <left/>
      <right style="medium">
        <color indexed="64"/>
      </right>
      <top style="medium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double">
        <color indexed="64"/>
      </bottom>
      <diagonal/>
    </border>
    <border>
      <left/>
      <right style="medium">
        <color indexed="64"/>
      </right>
      <top style="medium">
        <color rgb="FF000000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rgb="FF000000"/>
      </bottom>
      <diagonal/>
    </border>
    <border>
      <left/>
      <right/>
      <top style="medium">
        <color indexed="64"/>
      </top>
      <bottom style="double">
        <color rgb="FF000000"/>
      </bottom>
      <diagonal/>
    </border>
    <border>
      <left/>
      <right style="medium">
        <color indexed="64"/>
      </right>
      <top style="medium">
        <color indexed="64"/>
      </top>
      <bottom style="double">
        <color rgb="FF000000"/>
      </bottom>
      <diagonal/>
    </border>
    <border>
      <left/>
      <right style="thin">
        <color indexed="64"/>
      </right>
      <top style="medium">
        <color rgb="FF000000"/>
      </top>
      <bottom style="double">
        <color indexed="64"/>
      </bottom>
      <diagonal/>
    </border>
    <border>
      <left style="thin">
        <color rgb="FF000000"/>
      </left>
      <right/>
      <top style="double">
        <color rgb="FF000000"/>
      </top>
      <bottom style="thin">
        <color indexed="64"/>
      </bottom>
      <diagonal/>
    </border>
    <border>
      <left/>
      <right/>
      <top style="double">
        <color rgb="FF000000"/>
      </top>
      <bottom style="thin">
        <color indexed="64"/>
      </bottom>
      <diagonal/>
    </border>
    <border>
      <left/>
      <right style="thin">
        <color indexed="64"/>
      </right>
      <top style="double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301">
    <xf numFmtId="0" fontId="0" fillId="0" borderId="0" xfId="0"/>
    <xf numFmtId="0" fontId="2" fillId="0" borderId="0" xfId="0" applyFont="1"/>
    <xf numFmtId="49" fontId="4" fillId="0" borderId="2" xfId="2" applyNumberFormat="1" applyFont="1" applyBorder="1" applyAlignment="1">
      <alignment vertical="center"/>
    </xf>
    <xf numFmtId="49" fontId="5" fillId="2" borderId="3" xfId="2" applyNumberFormat="1" applyFont="1" applyFill="1" applyBorder="1" applyAlignment="1">
      <alignment horizontal="center" vertical="center"/>
    </xf>
    <xf numFmtId="49" fontId="10" fillId="2" borderId="10" xfId="2" applyNumberFormat="1" applyFont="1" applyFill="1" applyBorder="1" applyAlignment="1">
      <alignment horizontal="center" vertical="center"/>
    </xf>
    <xf numFmtId="49" fontId="6" fillId="2" borderId="10" xfId="2" applyNumberFormat="1" applyFont="1" applyFill="1" applyBorder="1" applyAlignment="1">
      <alignment horizontal="center" vertical="center" wrapText="1"/>
    </xf>
    <xf numFmtId="0" fontId="16" fillId="2" borderId="19" xfId="2" applyFont="1" applyFill="1" applyBorder="1" applyAlignment="1">
      <alignment vertical="center" wrapText="1"/>
    </xf>
    <xf numFmtId="0" fontId="16" fillId="2" borderId="23" xfId="2" applyFont="1" applyFill="1" applyBorder="1" applyAlignment="1">
      <alignment vertical="center"/>
    </xf>
    <xf numFmtId="49" fontId="6" fillId="2" borderId="19" xfId="2" applyNumberFormat="1" applyFont="1" applyFill="1" applyBorder="1" applyAlignment="1">
      <alignment vertical="center"/>
    </xf>
    <xf numFmtId="49" fontId="17" fillId="2" borderId="19" xfId="2" applyNumberFormat="1" applyFont="1" applyFill="1" applyBorder="1" applyAlignment="1">
      <alignment vertical="center"/>
    </xf>
    <xf numFmtId="0" fontId="16" fillId="2" borderId="0" xfId="2" applyFont="1" applyFill="1" applyAlignment="1">
      <alignment vertical="center" wrapText="1"/>
    </xf>
    <xf numFmtId="0" fontId="16" fillId="2" borderId="25" xfId="2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17" fillId="2" borderId="0" xfId="2" applyNumberFormat="1" applyFont="1" applyFill="1" applyAlignment="1">
      <alignment vertical="center"/>
    </xf>
    <xf numFmtId="0" fontId="6" fillId="2" borderId="32" xfId="2" applyFont="1" applyFill="1" applyBorder="1" applyAlignment="1">
      <alignment horizontal="center" vertical="center"/>
    </xf>
    <xf numFmtId="0" fontId="6" fillId="2" borderId="33" xfId="2" applyFont="1" applyFill="1" applyBorder="1" applyAlignment="1">
      <alignment horizontal="center" vertical="center"/>
    </xf>
    <xf numFmtId="49" fontId="6" fillId="2" borderId="33" xfId="2" applyNumberFormat="1" applyFont="1" applyFill="1" applyBorder="1" applyAlignment="1">
      <alignment horizontal="center" vertical="center"/>
    </xf>
    <xf numFmtId="49" fontId="6" fillId="2" borderId="17" xfId="2" applyNumberFormat="1" applyFont="1" applyFill="1" applyBorder="1" applyAlignment="1">
      <alignment horizontal="center" vertical="center"/>
    </xf>
    <xf numFmtId="49" fontId="17" fillId="2" borderId="17" xfId="2" applyNumberFormat="1" applyFont="1" applyFill="1" applyBorder="1" applyAlignment="1">
      <alignment horizontal="center" vertical="center"/>
    </xf>
    <xf numFmtId="49" fontId="6" fillId="2" borderId="29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17" fillId="5" borderId="29" xfId="2" applyNumberFormat="1" applyFont="1" applyFill="1" applyBorder="1" applyAlignment="1">
      <alignment horizontal="center" vertical="center"/>
    </xf>
    <xf numFmtId="49" fontId="17" fillId="5" borderId="16" xfId="2" applyNumberFormat="1" applyFont="1" applyFill="1" applyBorder="1" applyAlignment="1">
      <alignment horizontal="center" vertical="center"/>
    </xf>
    <xf numFmtId="49" fontId="17" fillId="6" borderId="35" xfId="2" applyNumberFormat="1" applyFont="1" applyFill="1" applyBorder="1" applyAlignment="1">
      <alignment horizontal="center" vertical="center"/>
    </xf>
    <xf numFmtId="0" fontId="6" fillId="2" borderId="38" xfId="2" applyFont="1" applyFill="1" applyBorder="1" applyAlignment="1">
      <alignment horizontal="left" vertical="center"/>
    </xf>
    <xf numFmtId="0" fontId="6" fillId="2" borderId="39" xfId="2" applyFont="1" applyFill="1" applyBorder="1" applyAlignment="1">
      <alignment horizontal="center" vertical="center"/>
    </xf>
    <xf numFmtId="49" fontId="6" fillId="2" borderId="39" xfId="2" applyNumberFormat="1" applyFont="1" applyFill="1" applyBorder="1" applyAlignment="1">
      <alignment horizontal="center" vertical="center"/>
    </xf>
    <xf numFmtId="0" fontId="6" fillId="0" borderId="40" xfId="2" applyFont="1" applyBorder="1" applyAlignment="1">
      <alignment horizontal="center" vertical="center"/>
    </xf>
    <xf numFmtId="0" fontId="17" fillId="0" borderId="40" xfId="2" applyFont="1" applyBorder="1" applyAlignment="1">
      <alignment horizontal="center" vertical="center"/>
    </xf>
    <xf numFmtId="0" fontId="6" fillId="0" borderId="42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17" fillId="4" borderId="42" xfId="2" applyFont="1" applyFill="1" applyBorder="1" applyAlignment="1">
      <alignment horizontal="center" vertical="center"/>
    </xf>
    <xf numFmtId="0" fontId="17" fillId="4" borderId="43" xfId="2" applyFont="1" applyFill="1" applyBorder="1" applyAlignment="1">
      <alignment horizontal="center" vertical="center"/>
    </xf>
    <xf numFmtId="0" fontId="17" fillId="3" borderId="44" xfId="2" applyFont="1" applyFill="1" applyBorder="1" applyAlignment="1">
      <alignment horizontal="center" vertical="center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/>
    </xf>
    <xf numFmtId="0" fontId="6" fillId="2" borderId="13" xfId="2" applyFont="1" applyFill="1" applyBorder="1" applyAlignment="1">
      <alignment horizontal="center" vertical="center"/>
    </xf>
    <xf numFmtId="0" fontId="17" fillId="2" borderId="13" xfId="2" applyFont="1" applyFill="1" applyBorder="1" applyAlignment="1">
      <alignment horizontal="center" vertical="center"/>
    </xf>
    <xf numFmtId="49" fontId="6" fillId="2" borderId="49" xfId="2" applyNumberFormat="1" applyFont="1" applyFill="1" applyBorder="1" applyAlignment="1">
      <alignment horizontal="center" vertical="center"/>
    </xf>
    <xf numFmtId="0" fontId="6" fillId="2" borderId="50" xfId="2" applyFont="1" applyFill="1" applyBorder="1" applyAlignment="1">
      <alignment horizontal="center" vertical="center"/>
    </xf>
    <xf numFmtId="0" fontId="6" fillId="2" borderId="19" xfId="2" applyFont="1" applyFill="1" applyBorder="1" applyAlignment="1">
      <alignment horizontal="center" vertical="center"/>
    </xf>
    <xf numFmtId="0" fontId="17" fillId="5" borderId="50" xfId="2" applyFont="1" applyFill="1" applyBorder="1" applyAlignment="1">
      <alignment horizontal="center" vertical="center"/>
    </xf>
    <xf numFmtId="0" fontId="17" fillId="5" borderId="25" xfId="2" applyFont="1" applyFill="1" applyBorder="1" applyAlignment="1">
      <alignment horizontal="center" vertical="center"/>
    </xf>
    <xf numFmtId="0" fontId="17" fillId="6" borderId="51" xfId="2" applyFont="1" applyFill="1" applyBorder="1" applyAlignment="1">
      <alignment horizontal="center" vertical="center"/>
    </xf>
    <xf numFmtId="0" fontId="0" fillId="0" borderId="26" xfId="0" applyBorder="1"/>
    <xf numFmtId="0" fontId="0" fillId="0" borderId="28" xfId="0" applyBorder="1"/>
    <xf numFmtId="0" fontId="9" fillId="0" borderId="55" xfId="2" applyFont="1" applyBorder="1" applyAlignment="1">
      <alignment vertical="center"/>
    </xf>
    <xf numFmtId="0" fontId="9" fillId="0" borderId="56" xfId="2" applyFont="1" applyBorder="1" applyAlignment="1">
      <alignment vertical="center"/>
    </xf>
    <xf numFmtId="4" fontId="9" fillId="0" borderId="55" xfId="1" applyNumberFormat="1" applyFont="1" applyBorder="1" applyAlignment="1">
      <alignment vertical="center"/>
    </xf>
    <xf numFmtId="4" fontId="9" fillId="0" borderId="56" xfId="2" applyNumberFormat="1" applyFont="1" applyBorder="1" applyAlignment="1">
      <alignment vertical="center"/>
    </xf>
    <xf numFmtId="4" fontId="9" fillId="0" borderId="57" xfId="2" applyNumberFormat="1" applyFont="1" applyBorder="1" applyAlignment="1">
      <alignment horizontal="right" vertical="center"/>
    </xf>
    <xf numFmtId="0" fontId="16" fillId="0" borderId="60" xfId="2" applyFont="1" applyBorder="1" applyAlignment="1">
      <alignment horizontal="center" vertical="center"/>
    </xf>
    <xf numFmtId="0" fontId="16" fillId="0" borderId="61" xfId="2" applyFont="1" applyBorder="1" applyAlignment="1">
      <alignment vertical="center"/>
    </xf>
    <xf numFmtId="0" fontId="16" fillId="0" borderId="62" xfId="2" applyFont="1" applyBorder="1" applyAlignment="1">
      <alignment vertical="center"/>
    </xf>
    <xf numFmtId="0" fontId="16" fillId="0" borderId="63" xfId="2" applyFont="1" applyBorder="1" applyAlignment="1">
      <alignment vertical="center"/>
    </xf>
    <xf numFmtId="0" fontId="19" fillId="0" borderId="64" xfId="0" applyFont="1" applyBorder="1"/>
    <xf numFmtId="0" fontId="19" fillId="0" borderId="65" xfId="0" applyFont="1" applyBorder="1" applyAlignment="1">
      <alignment horizontal="center"/>
    </xf>
    <xf numFmtId="0" fontId="20" fillId="0" borderId="65" xfId="0" applyFont="1" applyBorder="1" applyAlignment="1">
      <alignment horizontal="center"/>
    </xf>
    <xf numFmtId="0" fontId="19" fillId="0" borderId="65" xfId="0" applyFont="1" applyBorder="1"/>
    <xf numFmtId="0" fontId="19" fillId="0" borderId="64" xfId="0" applyFont="1" applyBorder="1" applyAlignment="1">
      <alignment horizontal="center"/>
    </xf>
    <xf numFmtId="0" fontId="21" fillId="0" borderId="66" xfId="2" applyFont="1" applyBorder="1" applyAlignment="1">
      <alignment vertical="center" wrapText="1"/>
    </xf>
    <xf numFmtId="165" fontId="16" fillId="0" borderId="67" xfId="2" applyNumberFormat="1" applyFont="1" applyBorder="1" applyAlignment="1">
      <alignment horizontal="center" vertical="center"/>
    </xf>
    <xf numFmtId="0" fontId="16" fillId="0" borderId="68" xfId="2" applyFont="1" applyBorder="1" applyAlignment="1">
      <alignment horizontal="center" vertical="center"/>
    </xf>
    <xf numFmtId="165" fontId="16" fillId="0" borderId="69" xfId="2" applyNumberFormat="1" applyFont="1" applyBorder="1" applyAlignment="1">
      <alignment horizontal="center" vertical="center"/>
    </xf>
    <xf numFmtId="0" fontId="16" fillId="0" borderId="70" xfId="2" applyFont="1" applyBorder="1" applyAlignment="1">
      <alignment horizontal="center" vertical="center"/>
    </xf>
    <xf numFmtId="165" fontId="16" fillId="0" borderId="71" xfId="2" applyNumberFormat="1" applyFont="1" applyBorder="1" applyAlignment="1">
      <alignment horizontal="center" vertical="center"/>
    </xf>
    <xf numFmtId="0" fontId="19" fillId="0" borderId="72" xfId="0" applyFont="1" applyBorder="1" applyAlignment="1">
      <alignment wrapText="1"/>
    </xf>
    <xf numFmtId="0" fontId="19" fillId="0" borderId="73" xfId="0" applyFont="1" applyBorder="1" applyAlignment="1">
      <alignment wrapText="1"/>
    </xf>
    <xf numFmtId="0" fontId="16" fillId="0" borderId="74" xfId="2" applyFont="1" applyBorder="1" applyAlignment="1">
      <alignment horizontal="center" vertical="center"/>
    </xf>
    <xf numFmtId="0" fontId="16" fillId="0" borderId="75" xfId="2" applyFont="1" applyBorder="1" applyAlignment="1">
      <alignment vertical="center"/>
    </xf>
    <xf numFmtId="0" fontId="16" fillId="0" borderId="76" xfId="2" applyFont="1" applyBorder="1" applyAlignment="1">
      <alignment vertical="center"/>
    </xf>
    <xf numFmtId="0" fontId="19" fillId="0" borderId="77" xfId="0" applyFont="1" applyBorder="1"/>
    <xf numFmtId="0" fontId="19" fillId="0" borderId="77" xfId="0" applyFont="1" applyBorder="1" applyAlignment="1">
      <alignment horizontal="center"/>
    </xf>
    <xf numFmtId="0" fontId="20" fillId="0" borderId="77" xfId="0" applyFont="1" applyBorder="1" applyAlignment="1">
      <alignment horizontal="center"/>
    </xf>
    <xf numFmtId="0" fontId="16" fillId="0" borderId="78" xfId="2" applyFont="1" applyBorder="1" applyAlignment="1">
      <alignment vertical="center"/>
    </xf>
    <xf numFmtId="165" fontId="16" fillId="0" borderId="77" xfId="2" applyNumberFormat="1" applyFont="1" applyBorder="1" applyAlignment="1">
      <alignment horizontal="center" vertical="center"/>
    </xf>
    <xf numFmtId="0" fontId="16" fillId="0" borderId="79" xfId="2" applyFont="1" applyBorder="1" applyAlignment="1">
      <alignment horizontal="center" vertical="center"/>
    </xf>
    <xf numFmtId="0" fontId="19" fillId="0" borderId="80" xfId="0" applyFont="1" applyBorder="1" applyAlignment="1">
      <alignment wrapText="1"/>
    </xf>
    <xf numFmtId="0" fontId="19" fillId="0" borderId="70" xfId="0" applyFont="1" applyBorder="1" applyAlignment="1">
      <alignment wrapText="1"/>
    </xf>
    <xf numFmtId="0" fontId="21" fillId="0" borderId="78" xfId="2" applyFont="1" applyBorder="1" applyAlignment="1">
      <alignment vertical="center"/>
    </xf>
    <xf numFmtId="0" fontId="16" fillId="0" borderId="81" xfId="2" applyFont="1" applyBorder="1" applyAlignment="1">
      <alignment horizontal="center" vertical="center"/>
    </xf>
    <xf numFmtId="0" fontId="16" fillId="0" borderId="82" xfId="2" applyFont="1" applyBorder="1" applyAlignment="1">
      <alignment vertical="center"/>
    </xf>
    <xf numFmtId="0" fontId="16" fillId="0" borderId="83" xfId="2" applyFont="1" applyBorder="1" applyAlignment="1">
      <alignment vertical="center"/>
    </xf>
    <xf numFmtId="0" fontId="19" fillId="0" borderId="84" xfId="0" applyFont="1" applyBorder="1"/>
    <xf numFmtId="0" fontId="19" fillId="0" borderId="84" xfId="0" applyFont="1" applyBorder="1" applyAlignment="1">
      <alignment horizontal="center"/>
    </xf>
    <xf numFmtId="0" fontId="22" fillId="0" borderId="84" xfId="0" applyFont="1" applyBorder="1" applyAlignment="1">
      <alignment horizontal="center"/>
    </xf>
    <xf numFmtId="0" fontId="16" fillId="0" borderId="1" xfId="2" applyFont="1" applyBorder="1" applyAlignment="1">
      <alignment vertical="center"/>
    </xf>
    <xf numFmtId="165" fontId="16" fillId="0" borderId="84" xfId="2" applyNumberFormat="1" applyFont="1" applyBorder="1" applyAlignment="1">
      <alignment horizontal="center" vertical="center"/>
    </xf>
    <xf numFmtId="0" fontId="16" fillId="0" borderId="85" xfId="2" applyFont="1" applyBorder="1" applyAlignment="1">
      <alignment horizontal="center" vertical="center"/>
    </xf>
    <xf numFmtId="165" fontId="16" fillId="0" borderId="86" xfId="2" applyNumberFormat="1" applyFont="1" applyBorder="1" applyAlignment="1">
      <alignment horizontal="center" vertical="center"/>
    </xf>
    <xf numFmtId="0" fontId="16" fillId="0" borderId="87" xfId="2" applyFont="1" applyBorder="1" applyAlignment="1">
      <alignment horizontal="center" vertical="center"/>
    </xf>
    <xf numFmtId="165" fontId="16" fillId="0" borderId="88" xfId="2" applyNumberFormat="1" applyFont="1" applyBorder="1" applyAlignment="1">
      <alignment horizontal="center" vertical="center"/>
    </xf>
    <xf numFmtId="0" fontId="19" fillId="0" borderId="89" xfId="0" applyFont="1" applyBorder="1" applyAlignment="1">
      <alignment wrapText="1"/>
    </xf>
    <xf numFmtId="0" fontId="19" fillId="0" borderId="87" xfId="0" applyFont="1" applyBorder="1" applyAlignment="1">
      <alignment wrapText="1"/>
    </xf>
    <xf numFmtId="4" fontId="9" fillId="0" borderId="55" xfId="2" applyNumberFormat="1" applyFont="1" applyBorder="1" applyAlignment="1">
      <alignment vertical="center"/>
    </xf>
    <xf numFmtId="4" fontId="9" fillId="0" borderId="57" xfId="2" applyNumberFormat="1" applyFont="1" applyBorder="1" applyAlignment="1">
      <alignment vertical="center"/>
    </xf>
    <xf numFmtId="0" fontId="22" fillId="0" borderId="77" xfId="0" applyFont="1" applyBorder="1" applyAlignment="1">
      <alignment horizontal="center"/>
    </xf>
    <xf numFmtId="0" fontId="20" fillId="0" borderId="77" xfId="0" applyFont="1" applyBorder="1"/>
    <xf numFmtId="0" fontId="16" fillId="0" borderId="77" xfId="2" applyFont="1" applyBorder="1" applyAlignment="1">
      <alignment horizontal="center" vertical="center"/>
    </xf>
    <xf numFmtId="0" fontId="0" fillId="0" borderId="80" xfId="0" applyBorder="1"/>
    <xf numFmtId="0" fontId="0" fillId="0" borderId="70" xfId="0" applyBorder="1"/>
    <xf numFmtId="0" fontId="8" fillId="0" borderId="81" xfId="2" applyFont="1" applyBorder="1" applyAlignment="1">
      <alignment horizontal="center" vertical="center"/>
    </xf>
    <xf numFmtId="0" fontId="9" fillId="0" borderId="82" xfId="2" applyFont="1" applyBorder="1" applyAlignment="1">
      <alignment vertical="center"/>
    </xf>
    <xf numFmtId="0" fontId="9" fillId="0" borderId="83" xfId="2" applyFont="1" applyBorder="1" applyAlignment="1">
      <alignment vertical="center"/>
    </xf>
    <xf numFmtId="0" fontId="20" fillId="0" borderId="84" xfId="0" applyFont="1" applyBorder="1"/>
    <xf numFmtId="0" fontId="16" fillId="0" borderId="84" xfId="2" applyFont="1" applyBorder="1" applyAlignment="1">
      <alignment horizontal="center" vertical="center"/>
    </xf>
    <xf numFmtId="0" fontId="0" fillId="0" borderId="89" xfId="0" applyBorder="1"/>
    <xf numFmtId="0" fontId="0" fillId="0" borderId="87" xfId="0" applyBorder="1"/>
    <xf numFmtId="0" fontId="6" fillId="2" borderId="94" xfId="2" applyFont="1" applyFill="1" applyBorder="1" applyAlignment="1">
      <alignment horizontal="center" vertical="center"/>
    </xf>
    <xf numFmtId="49" fontId="6" fillId="2" borderId="95" xfId="2" applyNumberFormat="1" applyFont="1" applyFill="1" applyBorder="1" applyAlignment="1">
      <alignment horizontal="center" vertical="center"/>
    </xf>
    <xf numFmtId="49" fontId="17" fillId="2" borderId="22" xfId="2" applyNumberFormat="1" applyFont="1" applyFill="1" applyBorder="1" applyAlignment="1">
      <alignment horizontal="center" vertical="center"/>
    </xf>
    <xf numFmtId="49" fontId="6" fillId="2" borderId="92" xfId="2" applyNumberFormat="1" applyFont="1" applyFill="1" applyBorder="1" applyAlignment="1">
      <alignment horizontal="center" vertical="center"/>
    </xf>
    <xf numFmtId="49" fontId="6" fillId="2" borderId="19" xfId="2" applyNumberFormat="1" applyFont="1" applyFill="1" applyBorder="1" applyAlignment="1">
      <alignment horizontal="center" vertical="center"/>
    </xf>
    <xf numFmtId="49" fontId="17" fillId="5" borderId="97" xfId="2" applyNumberFormat="1" applyFont="1" applyFill="1" applyBorder="1" applyAlignment="1">
      <alignment horizontal="center" vertical="center"/>
    </xf>
    <xf numFmtId="49" fontId="17" fillId="5" borderId="8" xfId="2" applyNumberFormat="1" applyFont="1" applyFill="1" applyBorder="1" applyAlignment="1">
      <alignment horizontal="center" vertical="center"/>
    </xf>
    <xf numFmtId="49" fontId="17" fillId="6" borderId="23" xfId="2" applyNumberFormat="1" applyFont="1" applyFill="1" applyBorder="1" applyAlignment="1">
      <alignment horizontal="center" vertical="center"/>
    </xf>
    <xf numFmtId="0" fontId="6" fillId="2" borderId="98" xfId="2" applyFont="1" applyFill="1" applyBorder="1" applyAlignment="1">
      <alignment horizontal="center" vertical="center" wrapText="1"/>
    </xf>
    <xf numFmtId="0" fontId="6" fillId="2" borderId="32" xfId="2" applyFont="1" applyFill="1" applyBorder="1" applyAlignment="1">
      <alignment horizontal="left" vertical="center"/>
    </xf>
    <xf numFmtId="0" fontId="6" fillId="2" borderId="99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/>
    </xf>
    <xf numFmtId="0" fontId="17" fillId="5" borderId="51" xfId="2" applyFont="1" applyFill="1" applyBorder="1" applyAlignment="1">
      <alignment horizontal="center" vertical="center"/>
    </xf>
    <xf numFmtId="0" fontId="19" fillId="0" borderId="64" xfId="0" applyFont="1" applyBorder="1" applyAlignment="1">
      <alignment horizontal="center" vertical="center"/>
    </xf>
    <xf numFmtId="0" fontId="19" fillId="0" borderId="77" xfId="0" applyFont="1" applyBorder="1" applyAlignment="1">
      <alignment horizontal="center" vertical="center"/>
    </xf>
    <xf numFmtId="0" fontId="16" fillId="0" borderId="77" xfId="0" applyFont="1" applyBorder="1" applyAlignment="1">
      <alignment horizontal="center" vertical="center"/>
    </xf>
    <xf numFmtId="0" fontId="16" fillId="0" borderId="100" xfId="2" applyFont="1" applyBorder="1" applyAlignment="1">
      <alignment horizontal="left" vertical="center" wrapText="1"/>
    </xf>
    <xf numFmtId="0" fontId="16" fillId="0" borderId="101" xfId="2" applyFont="1" applyBorder="1" applyAlignment="1">
      <alignment horizontal="left" vertical="center"/>
    </xf>
    <xf numFmtId="0" fontId="24" fillId="0" borderId="77" xfId="0" applyFont="1" applyBorder="1" applyAlignment="1">
      <alignment horizontal="center" vertical="center"/>
    </xf>
    <xf numFmtId="49" fontId="17" fillId="2" borderId="19" xfId="2" applyNumberFormat="1" applyFont="1" applyFill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2" borderId="106" xfId="2" applyFont="1" applyFill="1" applyBorder="1" applyAlignment="1">
      <alignment horizontal="center" vertical="center"/>
    </xf>
    <xf numFmtId="0" fontId="19" fillId="0" borderId="109" xfId="0" applyFont="1" applyBorder="1" applyAlignment="1">
      <alignment horizontal="center"/>
    </xf>
    <xf numFmtId="0" fontId="0" fillId="0" borderId="16" xfId="0" applyBorder="1"/>
    <xf numFmtId="4" fontId="9" fillId="0" borderId="110" xfId="2" applyNumberFormat="1" applyFont="1" applyBorder="1" applyAlignment="1">
      <alignment vertical="center"/>
    </xf>
    <xf numFmtId="0" fontId="0" fillId="0" borderId="77" xfId="0" applyBorder="1"/>
    <xf numFmtId="165" fontId="16" fillId="0" borderId="111" xfId="2" applyNumberFormat="1" applyFont="1" applyBorder="1" applyAlignment="1">
      <alignment horizontal="center" vertical="center"/>
    </xf>
    <xf numFmtId="49" fontId="17" fillId="2" borderId="24" xfId="2" applyNumberFormat="1" applyFont="1" applyFill="1" applyBorder="1" applyAlignment="1">
      <alignment horizontal="center" vertical="center"/>
    </xf>
    <xf numFmtId="49" fontId="6" fillId="2" borderId="97" xfId="2" applyNumberFormat="1" applyFont="1" applyFill="1" applyBorder="1" applyAlignment="1">
      <alignment horizontal="center" vertical="center"/>
    </xf>
    <xf numFmtId="49" fontId="6" fillId="2" borderId="24" xfId="2" applyNumberFormat="1" applyFont="1" applyFill="1" applyBorder="1" applyAlignment="1">
      <alignment horizontal="center" vertical="center"/>
    </xf>
    <xf numFmtId="0" fontId="17" fillId="2" borderId="23" xfId="2" applyFont="1" applyFill="1" applyBorder="1" applyAlignment="1">
      <alignment horizontal="center" vertical="center"/>
    </xf>
    <xf numFmtId="49" fontId="6" fillId="2" borderId="118" xfId="2" applyNumberFormat="1" applyFont="1" applyFill="1" applyBorder="1" applyAlignment="1">
      <alignment horizontal="left" vertical="center"/>
    </xf>
    <xf numFmtId="0" fontId="9" fillId="0" borderId="122" xfId="2" applyFont="1" applyBorder="1" applyAlignment="1">
      <alignment vertical="center"/>
    </xf>
    <xf numFmtId="0" fontId="16" fillId="0" borderId="126" xfId="2" applyFont="1" applyBorder="1" applyAlignment="1">
      <alignment horizontal="center" vertical="center"/>
    </xf>
    <xf numFmtId="0" fontId="16" fillId="0" borderId="128" xfId="2" applyFont="1" applyBorder="1" applyAlignment="1">
      <alignment horizontal="center" vertical="center"/>
    </xf>
    <xf numFmtId="0" fontId="19" fillId="0" borderId="129" xfId="0" applyFont="1" applyBorder="1" applyAlignment="1">
      <alignment horizontal="center"/>
    </xf>
    <xf numFmtId="0" fontId="0" fillId="0" borderId="130" xfId="0" applyBorder="1"/>
    <xf numFmtId="0" fontId="16" fillId="0" borderId="131" xfId="2" applyFont="1" applyBorder="1" applyAlignment="1">
      <alignment horizontal="center" vertical="center"/>
    </xf>
    <xf numFmtId="0" fontId="16" fillId="0" borderId="132" xfId="2" applyFont="1" applyBorder="1" applyAlignment="1">
      <alignment horizontal="center" vertical="center"/>
    </xf>
    <xf numFmtId="165" fontId="16" fillId="0" borderId="133" xfId="2" applyNumberFormat="1" applyFont="1" applyBorder="1" applyAlignment="1">
      <alignment horizontal="center" vertical="center"/>
    </xf>
    <xf numFmtId="0" fontId="16" fillId="0" borderId="130" xfId="2" applyFont="1" applyBorder="1" applyAlignment="1">
      <alignment horizontal="center" vertical="center"/>
    </xf>
    <xf numFmtId="165" fontId="16" fillId="0" borderId="134" xfId="2" applyNumberFormat="1" applyFont="1" applyBorder="1" applyAlignment="1">
      <alignment horizontal="center" vertical="center"/>
    </xf>
    <xf numFmtId="0" fontId="16" fillId="0" borderId="77" xfId="0" applyFont="1" applyBorder="1" applyAlignment="1">
      <alignment horizontal="center"/>
    </xf>
    <xf numFmtId="0" fontId="16" fillId="0" borderId="84" xfId="0" applyFont="1" applyBorder="1" applyAlignment="1">
      <alignment horizontal="center"/>
    </xf>
    <xf numFmtId="0" fontId="4" fillId="3" borderId="7" xfId="2" applyFont="1" applyFill="1" applyBorder="1" applyAlignment="1">
      <alignment horizontal="right" vertical="center"/>
    </xf>
    <xf numFmtId="0" fontId="4" fillId="3" borderId="24" xfId="2" applyFont="1" applyFill="1" applyBorder="1" applyAlignment="1">
      <alignment horizontal="center" vertical="center"/>
    </xf>
    <xf numFmtId="0" fontId="0" fillId="3" borderId="24" xfId="0" applyFill="1" applyBorder="1"/>
    <xf numFmtId="4" fontId="4" fillId="3" borderId="24" xfId="2" applyNumberFormat="1" applyFont="1" applyFill="1" applyBorder="1" applyAlignment="1">
      <alignment horizontal="right" vertical="center"/>
    </xf>
    <xf numFmtId="0" fontId="4" fillId="3" borderId="8" xfId="2" applyFont="1" applyFill="1" applyBorder="1" applyAlignment="1">
      <alignment horizontal="center" vertical="center"/>
    </xf>
    <xf numFmtId="0" fontId="4" fillId="4" borderId="15" xfId="2" applyFont="1" applyFill="1" applyBorder="1" applyAlignment="1">
      <alignment horizontal="right" vertical="center"/>
    </xf>
    <xf numFmtId="0" fontId="4" fillId="4" borderId="0" xfId="2" applyFont="1" applyFill="1" applyBorder="1" applyAlignment="1">
      <alignment horizontal="center" vertical="center"/>
    </xf>
    <xf numFmtId="4" fontId="4" fillId="4" borderId="0" xfId="2" applyNumberFormat="1" applyFont="1" applyFill="1" applyBorder="1" applyAlignment="1">
      <alignment horizontal="right" vertical="center"/>
    </xf>
    <xf numFmtId="0" fontId="4" fillId="4" borderId="16" xfId="2" applyFont="1" applyFill="1" applyBorder="1" applyAlignment="1">
      <alignment horizontal="center" vertical="center"/>
    </xf>
    <xf numFmtId="0" fontId="4" fillId="4" borderId="103" xfId="2" applyFont="1" applyFill="1" applyBorder="1" applyAlignment="1">
      <alignment horizontal="right" vertical="center"/>
    </xf>
    <xf numFmtId="0" fontId="4" fillId="4" borderId="104" xfId="2" applyFont="1" applyFill="1" applyBorder="1" applyAlignment="1">
      <alignment horizontal="center" vertical="center"/>
    </xf>
    <xf numFmtId="4" fontId="4" fillId="4" borderId="104" xfId="2" applyNumberFormat="1" applyFont="1" applyFill="1" applyBorder="1" applyAlignment="1">
      <alignment horizontal="right" vertical="center"/>
    </xf>
    <xf numFmtId="0" fontId="4" fillId="4" borderId="105" xfId="2" applyFont="1" applyFill="1" applyBorder="1" applyAlignment="1">
      <alignment horizontal="center" vertical="center"/>
    </xf>
    <xf numFmtId="49" fontId="4" fillId="2" borderId="9" xfId="2" applyNumberFormat="1" applyFont="1" applyFill="1" applyBorder="1" applyAlignment="1">
      <alignment vertical="center"/>
    </xf>
    <xf numFmtId="0" fontId="9" fillId="0" borderId="10" xfId="2" applyFont="1" applyBorder="1" applyAlignment="1">
      <alignment vertical="center"/>
    </xf>
    <xf numFmtId="49" fontId="11" fillId="2" borderId="11" xfId="2" applyNumberFormat="1" applyFont="1" applyFill="1" applyBorder="1" applyAlignment="1">
      <alignment horizontal="center" vertical="center" wrapText="1"/>
    </xf>
    <xf numFmtId="49" fontId="11" fillId="2" borderId="12" xfId="2" applyNumberFormat="1" applyFont="1" applyFill="1" applyBorder="1" applyAlignment="1">
      <alignment horizontal="center" vertical="center" wrapText="1"/>
    </xf>
    <xf numFmtId="49" fontId="11" fillId="2" borderId="13" xfId="2" applyNumberFormat="1" applyFont="1" applyFill="1" applyBorder="1" applyAlignment="1">
      <alignment horizontal="center" vertical="center" wrapText="1"/>
    </xf>
    <xf numFmtId="49" fontId="12" fillId="0" borderId="11" xfId="2" applyNumberFormat="1" applyFont="1" applyBorder="1" applyAlignment="1">
      <alignment vertical="center"/>
    </xf>
    <xf numFmtId="49" fontId="12" fillId="0" borderId="12" xfId="2" applyNumberFormat="1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49" fontId="8" fillId="0" borderId="5" xfId="2" applyNumberFormat="1" applyFont="1" applyBorder="1" applyAlignment="1">
      <alignment horizontal="center" vertical="center"/>
    </xf>
    <xf numFmtId="49" fontId="8" fillId="0" borderId="3" xfId="2" applyNumberFormat="1" applyFont="1" applyBorder="1" applyAlignment="1">
      <alignment horizontal="center" vertical="center"/>
    </xf>
    <xf numFmtId="49" fontId="13" fillId="2" borderId="15" xfId="2" applyNumberFormat="1" applyFont="1" applyFill="1" applyBorder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5" fillId="0" borderId="17" xfId="2" applyFont="1" applyBorder="1" applyAlignment="1">
      <alignment horizontal="left" vertical="center"/>
    </xf>
    <xf numFmtId="49" fontId="6" fillId="0" borderId="3" xfId="2" applyNumberFormat="1" applyFont="1" applyBorder="1" applyAlignment="1">
      <alignment horizontal="center" vertical="center"/>
    </xf>
    <xf numFmtId="49" fontId="6" fillId="0" borderId="4" xfId="2" applyNumberFormat="1" applyFont="1" applyBorder="1" applyAlignment="1">
      <alignment horizontal="center" vertical="center"/>
    </xf>
    <xf numFmtId="49" fontId="7" fillId="0" borderId="5" xfId="2" applyNumberFormat="1" applyFont="1" applyBorder="1" applyAlignment="1">
      <alignment horizontal="center" vertical="center"/>
    </xf>
    <xf numFmtId="49" fontId="7" fillId="0" borderId="3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horizontal="center" vertical="center"/>
    </xf>
    <xf numFmtId="49" fontId="8" fillId="0" borderId="6" xfId="2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49" fontId="11" fillId="2" borderId="11" xfId="2" applyNumberFormat="1" applyFont="1" applyFill="1" applyBorder="1" applyAlignment="1">
      <alignment horizontal="left" vertical="center" wrapText="1"/>
    </xf>
    <xf numFmtId="49" fontId="11" fillId="2" borderId="12" xfId="2" applyNumberFormat="1" applyFont="1" applyFill="1" applyBorder="1" applyAlignment="1">
      <alignment horizontal="left" vertical="center" wrapText="1"/>
    </xf>
    <xf numFmtId="49" fontId="11" fillId="2" borderId="13" xfId="2" applyNumberFormat="1" applyFont="1" applyFill="1" applyBorder="1" applyAlignment="1">
      <alignment horizontal="left" vertical="center" wrapText="1"/>
    </xf>
    <xf numFmtId="49" fontId="4" fillId="0" borderId="18" xfId="2" applyNumberFormat="1" applyFont="1" applyBorder="1" applyAlignment="1">
      <alignment horizontal="center" vertical="center"/>
    </xf>
    <xf numFmtId="49" fontId="4" fillId="0" borderId="19" xfId="2" applyNumberFormat="1" applyFont="1" applyBorder="1" applyAlignment="1">
      <alignment horizontal="center" vertical="center"/>
    </xf>
    <xf numFmtId="49" fontId="4" fillId="0" borderId="20" xfId="2" applyNumberFormat="1" applyFont="1" applyBorder="1" applyAlignment="1">
      <alignment horizontal="center" vertical="center"/>
    </xf>
    <xf numFmtId="49" fontId="4" fillId="0" borderId="21" xfId="2" applyNumberFormat="1" applyFont="1" applyBorder="1" applyAlignment="1">
      <alignment horizontal="center" vertical="center"/>
    </xf>
    <xf numFmtId="0" fontId="4" fillId="0" borderId="19" xfId="2" applyFont="1" applyBorder="1" applyAlignment="1">
      <alignment vertical="center"/>
    </xf>
    <xf numFmtId="0" fontId="4" fillId="0" borderId="22" xfId="2" applyFont="1" applyBorder="1" applyAlignment="1">
      <alignment vertical="center"/>
    </xf>
    <xf numFmtId="0" fontId="4" fillId="0" borderId="15" xfId="2" applyFont="1" applyBorder="1" applyAlignment="1">
      <alignment vertical="center"/>
    </xf>
    <xf numFmtId="0" fontId="4" fillId="0" borderId="0" xfId="2" applyFont="1" applyAlignment="1">
      <alignment vertical="center"/>
    </xf>
    <xf numFmtId="0" fontId="4" fillId="0" borderId="17" xfId="2" applyFont="1" applyBorder="1" applyAlignment="1">
      <alignment vertical="center"/>
    </xf>
    <xf numFmtId="49" fontId="17" fillId="2" borderId="7" xfId="2" applyNumberFormat="1" applyFont="1" applyFill="1" applyBorder="1" applyAlignment="1">
      <alignment horizontal="center" vertical="center"/>
    </xf>
    <xf numFmtId="49" fontId="17" fillId="2" borderId="24" xfId="2" applyNumberFormat="1" applyFont="1" applyFill="1" applyBorder="1" applyAlignment="1">
      <alignment horizontal="center" vertical="center"/>
    </xf>
    <xf numFmtId="49" fontId="17" fillId="2" borderId="8" xfId="2" applyNumberFormat="1" applyFont="1" applyFill="1" applyBorder="1" applyAlignment="1">
      <alignment horizontal="center" vertical="center"/>
    </xf>
    <xf numFmtId="49" fontId="17" fillId="2" borderId="15" xfId="2" applyNumberFormat="1" applyFont="1" applyFill="1" applyBorder="1" applyAlignment="1">
      <alignment horizontal="center" vertical="center"/>
    </xf>
    <xf numFmtId="49" fontId="17" fillId="2" borderId="0" xfId="2" applyNumberFormat="1" applyFont="1" applyFill="1" applyAlignment="1">
      <alignment horizontal="center" vertical="center"/>
    </xf>
    <xf numFmtId="49" fontId="17" fillId="2" borderId="16" xfId="2" applyNumberFormat="1" applyFont="1" applyFill="1" applyBorder="1" applyAlignment="1">
      <alignment horizontal="center" vertical="center"/>
    </xf>
    <xf numFmtId="49" fontId="8" fillId="0" borderId="21" xfId="2" applyNumberFormat="1" applyFont="1" applyBorder="1" applyAlignment="1">
      <alignment horizontal="center" vertical="center"/>
    </xf>
    <xf numFmtId="49" fontId="8" fillId="0" borderId="19" xfId="2" applyNumberFormat="1" applyFont="1" applyBorder="1" applyAlignment="1">
      <alignment horizontal="center" vertical="center"/>
    </xf>
    <xf numFmtId="49" fontId="8" fillId="0" borderId="15" xfId="2" applyNumberFormat="1" applyFont="1" applyBorder="1" applyAlignment="1">
      <alignment horizontal="center" vertical="center"/>
    </xf>
    <xf numFmtId="49" fontId="8" fillId="0" borderId="0" xfId="2" applyNumberFormat="1" applyFont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4" fillId="0" borderId="28" xfId="2" applyFont="1" applyBorder="1" applyAlignment="1">
      <alignment horizontal="center" vertical="center"/>
    </xf>
    <xf numFmtId="0" fontId="18" fillId="0" borderId="26" xfId="2" applyFont="1" applyBorder="1" applyAlignment="1">
      <alignment horizontal="left" vertical="center"/>
    </xf>
    <xf numFmtId="0" fontId="18" fillId="0" borderId="27" xfId="2" applyFont="1" applyBorder="1" applyAlignment="1">
      <alignment horizontal="left" vertical="center"/>
    </xf>
    <xf numFmtId="0" fontId="18" fillId="0" borderId="28" xfId="2" applyFont="1" applyBorder="1" applyAlignment="1">
      <alignment horizontal="left" vertical="center"/>
    </xf>
    <xf numFmtId="49" fontId="6" fillId="2" borderId="29" xfId="2" applyNumberFormat="1" applyFont="1" applyFill="1" applyBorder="1" applyAlignment="1">
      <alignment horizontal="center" vertical="center"/>
    </xf>
    <xf numFmtId="49" fontId="6" fillId="2" borderId="42" xfId="2" applyNumberFormat="1" applyFont="1" applyFill="1" applyBorder="1" applyAlignment="1">
      <alignment horizontal="center" vertical="center"/>
    </xf>
    <xf numFmtId="49" fontId="6" fillId="2" borderId="30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17" xfId="2" applyNumberFormat="1" applyFont="1" applyFill="1" applyBorder="1" applyAlignment="1">
      <alignment horizontal="center" vertical="center"/>
    </xf>
    <xf numFmtId="49" fontId="6" fillId="2" borderId="47" xfId="2" applyNumberFormat="1" applyFont="1" applyFill="1" applyBorder="1" applyAlignment="1">
      <alignment horizontal="center" vertical="center"/>
    </xf>
    <xf numFmtId="49" fontId="6" fillId="2" borderId="10" xfId="2" applyNumberFormat="1" applyFont="1" applyFill="1" applyBorder="1" applyAlignment="1">
      <alignment horizontal="center" vertical="center"/>
    </xf>
    <xf numFmtId="49" fontId="6" fillId="2" borderId="40" xfId="2" applyNumberFormat="1" applyFont="1" applyFill="1" applyBorder="1" applyAlignment="1">
      <alignment horizontal="center" vertical="center"/>
    </xf>
    <xf numFmtId="49" fontId="6" fillId="2" borderId="31" xfId="2" applyNumberFormat="1" applyFont="1" applyFill="1" applyBorder="1" applyAlignment="1">
      <alignment horizontal="center" vertical="center" wrapText="1"/>
    </xf>
    <xf numFmtId="0" fontId="6" fillId="0" borderId="31" xfId="2" applyFont="1" applyBorder="1" applyAlignment="1">
      <alignment vertical="center"/>
    </xf>
    <xf numFmtId="0" fontId="6" fillId="0" borderId="48" xfId="2" applyFont="1" applyBorder="1" applyAlignment="1">
      <alignment vertical="center"/>
    </xf>
    <xf numFmtId="49" fontId="6" fillId="2" borderId="34" xfId="2" applyNumberFormat="1" applyFont="1" applyFill="1" applyBorder="1" applyAlignment="1">
      <alignment horizontal="center" vertical="center"/>
    </xf>
    <xf numFmtId="49" fontId="6" fillId="2" borderId="41" xfId="2" applyNumberFormat="1" applyFont="1" applyFill="1" applyBorder="1" applyAlignment="1">
      <alignment horizontal="center" vertical="center"/>
    </xf>
    <xf numFmtId="0" fontId="6" fillId="2" borderId="36" xfId="2" applyFont="1" applyFill="1" applyBorder="1" applyAlignment="1">
      <alignment horizontal="center" vertical="center"/>
    </xf>
    <xf numFmtId="0" fontId="6" fillId="2" borderId="37" xfId="2" applyFont="1" applyFill="1" applyBorder="1" applyAlignment="1">
      <alignment horizontal="center" vertical="center"/>
    </xf>
    <xf numFmtId="0" fontId="16" fillId="7" borderId="26" xfId="2" applyFont="1" applyFill="1" applyBorder="1" applyAlignment="1">
      <alignment horizontal="center" vertical="center"/>
    </xf>
    <xf numFmtId="0" fontId="16" fillId="7" borderId="27" xfId="2" applyFont="1" applyFill="1" applyBorder="1" applyAlignment="1">
      <alignment horizontal="center" vertical="center"/>
    </xf>
    <xf numFmtId="0" fontId="16" fillId="7" borderId="28" xfId="2" applyFont="1" applyFill="1" applyBorder="1" applyAlignment="1">
      <alignment horizontal="center" vertical="center"/>
    </xf>
    <xf numFmtId="0" fontId="4" fillId="0" borderId="52" xfId="2" applyFont="1" applyBorder="1" applyAlignment="1">
      <alignment horizontal="center" vertical="center"/>
    </xf>
    <xf numFmtId="0" fontId="4" fillId="0" borderId="53" xfId="2" applyFont="1" applyBorder="1" applyAlignment="1">
      <alignment horizontal="center" vertical="center"/>
    </xf>
    <xf numFmtId="0" fontId="4" fillId="0" borderId="54" xfId="2" applyFont="1" applyBorder="1" applyAlignment="1">
      <alignment horizontal="center" vertical="center"/>
    </xf>
    <xf numFmtId="0" fontId="9" fillId="0" borderId="58" xfId="2" applyFont="1" applyBorder="1" applyAlignment="1">
      <alignment horizontal="center" vertical="center"/>
    </xf>
    <xf numFmtId="0" fontId="9" fillId="0" borderId="59" xfId="2" applyFont="1" applyBorder="1" applyAlignment="1">
      <alignment horizontal="center" vertical="center"/>
    </xf>
    <xf numFmtId="0" fontId="4" fillId="0" borderId="90" xfId="2" applyFont="1" applyBorder="1" applyAlignment="1">
      <alignment horizontal="center" vertical="center"/>
    </xf>
    <xf numFmtId="0" fontId="9" fillId="0" borderId="91" xfId="2" applyFont="1" applyBorder="1" applyAlignment="1">
      <alignment vertical="center"/>
    </xf>
    <xf numFmtId="0" fontId="9" fillId="0" borderId="53" xfId="2" applyFont="1" applyBorder="1" applyAlignment="1">
      <alignment vertical="center"/>
    </xf>
    <xf numFmtId="0" fontId="9" fillId="0" borderId="54" xfId="2" applyFont="1" applyBorder="1" applyAlignment="1">
      <alignment vertical="center"/>
    </xf>
    <xf numFmtId="49" fontId="6" fillId="2" borderId="92" xfId="2" applyNumberFormat="1" applyFont="1" applyFill="1" applyBorder="1" applyAlignment="1">
      <alignment horizontal="center" vertical="center"/>
    </xf>
    <xf numFmtId="49" fontId="6" fillId="2" borderId="18" xfId="2" applyNumberFormat="1" applyFont="1" applyFill="1" applyBorder="1" applyAlignment="1">
      <alignment horizontal="center" vertical="center"/>
    </xf>
    <xf numFmtId="49" fontId="6" fillId="2" borderId="19" xfId="2" applyNumberFormat="1" applyFont="1" applyFill="1" applyBorder="1" applyAlignment="1">
      <alignment horizontal="center" vertical="center"/>
    </xf>
    <xf numFmtId="49" fontId="6" fillId="2" borderId="22" xfId="2" applyNumberFormat="1" applyFont="1" applyFill="1" applyBorder="1" applyAlignment="1">
      <alignment horizontal="center" vertical="center"/>
    </xf>
    <xf numFmtId="49" fontId="6" fillId="2" borderId="93" xfId="2" applyNumberFormat="1" applyFont="1" applyFill="1" applyBorder="1" applyAlignment="1">
      <alignment horizontal="center" vertical="center" wrapText="1"/>
    </xf>
    <xf numFmtId="49" fontId="6" fillId="2" borderId="96" xfId="2" applyNumberFormat="1" applyFont="1" applyFill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2" xfId="0" applyBorder="1" applyAlignment="1">
      <alignment horizontal="center"/>
    </xf>
    <xf numFmtId="49" fontId="6" fillId="2" borderId="7" xfId="2" applyNumberFormat="1" applyFont="1" applyFill="1" applyBorder="1" applyAlignment="1">
      <alignment horizontal="left" vertical="center" wrapText="1"/>
    </xf>
    <xf numFmtId="49" fontId="6" fillId="2" borderId="24" xfId="2" applyNumberFormat="1" applyFont="1" applyFill="1" applyBorder="1" applyAlignment="1">
      <alignment horizontal="left" vertical="center" wrapText="1"/>
    </xf>
    <xf numFmtId="49" fontId="6" fillId="2" borderId="8" xfId="2" applyNumberFormat="1" applyFont="1" applyFill="1" applyBorder="1" applyAlignment="1">
      <alignment horizontal="left" vertical="center" wrapText="1"/>
    </xf>
    <xf numFmtId="49" fontId="6" fillId="2" borderId="15" xfId="2" applyNumberFormat="1" applyFont="1" applyFill="1" applyBorder="1" applyAlignment="1">
      <alignment horizontal="left" vertical="center" wrapText="1"/>
    </xf>
    <xf numFmtId="49" fontId="6" fillId="2" borderId="0" xfId="2" applyNumberFormat="1" applyFont="1" applyFill="1" applyAlignment="1">
      <alignment horizontal="left" vertical="center" wrapText="1"/>
    </xf>
    <xf numFmtId="49" fontId="6" fillId="2" borderId="16" xfId="2" applyNumberFormat="1" applyFont="1" applyFill="1" applyBorder="1" applyAlignment="1">
      <alignment horizontal="left" vertical="center" wrapText="1"/>
    </xf>
    <xf numFmtId="49" fontId="6" fillId="2" borderId="103" xfId="2" applyNumberFormat="1" applyFont="1" applyFill="1" applyBorder="1" applyAlignment="1">
      <alignment horizontal="left" vertical="center" wrapText="1"/>
    </xf>
    <xf numFmtId="49" fontId="6" fillId="2" borderId="104" xfId="2" applyNumberFormat="1" applyFont="1" applyFill="1" applyBorder="1" applyAlignment="1">
      <alignment horizontal="left" vertical="center" wrapText="1"/>
    </xf>
    <xf numFmtId="49" fontId="6" fillId="2" borderId="105" xfId="2" applyNumberFormat="1" applyFont="1" applyFill="1" applyBorder="1" applyAlignment="1">
      <alignment horizontal="left" vertical="center" wrapText="1"/>
    </xf>
    <xf numFmtId="0" fontId="0" fillId="0" borderId="103" xfId="0" applyBorder="1" applyAlignment="1">
      <alignment horizontal="center"/>
    </xf>
    <xf numFmtId="0" fontId="0" fillId="0" borderId="105" xfId="0" applyBorder="1" applyAlignment="1">
      <alignment horizontal="center"/>
    </xf>
    <xf numFmtId="0" fontId="19" fillId="0" borderId="107" xfId="0" applyFont="1" applyBorder="1" applyAlignment="1">
      <alignment horizontal="left"/>
    </xf>
    <xf numFmtId="0" fontId="19" fillId="0" borderId="27" xfId="0" applyFont="1" applyBorder="1" applyAlignment="1">
      <alignment horizontal="left"/>
    </xf>
    <xf numFmtId="0" fontId="19" fillId="0" borderId="108" xfId="0" applyFont="1" applyBorder="1" applyAlignment="1">
      <alignment horizontal="left"/>
    </xf>
    <xf numFmtId="0" fontId="16" fillId="7" borderId="24" xfId="2" applyFont="1" applyFill="1" applyBorder="1" applyAlignment="1">
      <alignment horizontal="center" vertical="center"/>
    </xf>
    <xf numFmtId="0" fontId="16" fillId="7" borderId="8" xfId="2" applyFont="1" applyFill="1" applyBorder="1" applyAlignment="1">
      <alignment horizontal="center" vertical="center"/>
    </xf>
    <xf numFmtId="0" fontId="0" fillId="0" borderId="116" xfId="0" applyBorder="1" applyAlignment="1">
      <alignment horizontal="center"/>
    </xf>
    <xf numFmtId="0" fontId="0" fillId="0" borderId="117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0" xfId="0" applyBorder="1" applyAlignment="1">
      <alignment horizontal="center"/>
    </xf>
    <xf numFmtId="0" fontId="19" fillId="0" borderId="77" xfId="0" applyFont="1" applyBorder="1" applyAlignment="1">
      <alignment horizontal="left"/>
    </xf>
    <xf numFmtId="0" fontId="0" fillId="0" borderId="111" xfId="0" applyBorder="1" applyAlignment="1">
      <alignment horizontal="center"/>
    </xf>
    <xf numFmtId="0" fontId="0" fillId="0" borderId="112" xfId="0" applyBorder="1" applyAlignment="1">
      <alignment horizontal="center"/>
    </xf>
    <xf numFmtId="0" fontId="0" fillId="0" borderId="113" xfId="0" applyBorder="1" applyAlignment="1">
      <alignment horizontal="center"/>
    </xf>
    <xf numFmtId="0" fontId="0" fillId="0" borderId="114" xfId="0" applyBorder="1" applyAlignment="1">
      <alignment horizontal="center"/>
    </xf>
    <xf numFmtId="0" fontId="19" fillId="0" borderId="129" xfId="0" applyFont="1" applyBorder="1" applyAlignment="1">
      <alignment horizontal="left"/>
    </xf>
    <xf numFmtId="0" fontId="0" fillId="0" borderId="133" xfId="0" applyBorder="1" applyAlignment="1">
      <alignment horizontal="center"/>
    </xf>
    <xf numFmtId="0" fontId="0" fillId="0" borderId="130" xfId="0" applyBorder="1" applyAlignment="1">
      <alignment horizontal="center"/>
    </xf>
    <xf numFmtId="0" fontId="4" fillId="0" borderId="7" xfId="2" applyFont="1" applyBorder="1" applyAlignment="1">
      <alignment horizontal="center" vertical="center"/>
    </xf>
    <xf numFmtId="0" fontId="4" fillId="0" borderId="24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119" xfId="2" applyFont="1" applyBorder="1" applyAlignment="1">
      <alignment horizontal="center" vertical="center"/>
    </xf>
    <xf numFmtId="0" fontId="4" fillId="0" borderId="120" xfId="2" applyFont="1" applyBorder="1" applyAlignment="1">
      <alignment horizontal="center" vertical="center"/>
    </xf>
    <xf numFmtId="0" fontId="4" fillId="0" borderId="121" xfId="2" applyFont="1" applyBorder="1" applyAlignment="1">
      <alignment horizontal="center" vertical="center"/>
    </xf>
    <xf numFmtId="0" fontId="19" fillId="0" borderId="123" xfId="0" applyFont="1" applyBorder="1" applyAlignment="1">
      <alignment horizontal="left"/>
    </xf>
    <xf numFmtId="0" fontId="19" fillId="0" borderId="124" xfId="0" applyFont="1" applyBorder="1" applyAlignment="1">
      <alignment horizontal="left"/>
    </xf>
    <xf numFmtId="0" fontId="19" fillId="0" borderId="125" xfId="0" applyFont="1" applyBorder="1" applyAlignment="1">
      <alignment horizontal="left"/>
    </xf>
    <xf numFmtId="0" fontId="19" fillId="0" borderId="127" xfId="0" applyFont="1" applyBorder="1" applyAlignment="1">
      <alignment horizontal="left"/>
    </xf>
    <xf numFmtId="0" fontId="19" fillId="0" borderId="126" xfId="0" applyFont="1" applyBorder="1" applyAlignment="1">
      <alignment horizontal="left"/>
    </xf>
    <xf numFmtId="0" fontId="19" fillId="0" borderId="80" xfId="0" applyFont="1" applyBorder="1" applyAlignment="1">
      <alignment horizontal="left"/>
    </xf>
    <xf numFmtId="0" fontId="18" fillId="0" borderId="24" xfId="2" applyFont="1" applyBorder="1" applyAlignment="1">
      <alignment horizontal="left" vertical="center"/>
    </xf>
    <xf numFmtId="0" fontId="18" fillId="0" borderId="8" xfId="2" applyFont="1" applyBorder="1" applyAlignment="1">
      <alignment horizontal="left" vertical="center"/>
    </xf>
    <xf numFmtId="49" fontId="6" fillId="2" borderId="115" xfId="2" applyNumberFormat="1" applyFont="1" applyFill="1" applyBorder="1" applyAlignment="1">
      <alignment horizontal="center" vertical="center"/>
    </xf>
  </cellXfs>
  <cellStyles count="3">
    <cellStyle name="Čárka" xfId="1" builtin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219075</xdr:colOff>
      <xdr:row>3</xdr:row>
      <xdr:rowOff>133350</xdr:rowOff>
    </xdr:from>
    <xdr:ext cx="1885950" cy="238124"/>
    <xdr:grpSp>
      <xdr:nvGrpSpPr>
        <xdr:cNvPr id="2" name="Shape 2" title="Drawing">
          <a:extLst>
            <a:ext uri="{FF2B5EF4-FFF2-40B4-BE49-F238E27FC236}">
              <a16:creationId xmlns:a16="http://schemas.microsoft.com/office/drawing/2014/main" xmlns="" id="{953CA36E-0B05-4BF1-9372-E717C349A0BB}"/>
            </a:ext>
          </a:extLst>
        </xdr:cNvPr>
        <xdr:cNvGrpSpPr/>
      </xdr:nvGrpSpPr>
      <xdr:grpSpPr>
        <a:xfrm>
          <a:off x="5034492" y="1202267"/>
          <a:ext cx="1885950" cy="238124"/>
          <a:chOff x="310312" y="313564"/>
          <a:chExt cx="1797763" cy="188022"/>
        </a:xfrm>
      </xdr:grpSpPr>
      <xdr:pic>
        <xdr:nvPicPr>
          <xdr:cNvPr id="3" name="Shape 4" descr="logo BFSI.png">
            <a:extLst>
              <a:ext uri="{FF2B5EF4-FFF2-40B4-BE49-F238E27FC236}">
                <a16:creationId xmlns:a16="http://schemas.microsoft.com/office/drawing/2014/main" xmlns="" id="{1B3178D3-1D18-4FE7-9F0A-B3FF472275AA}"/>
              </a:ext>
            </a:extLst>
          </xdr:cNvPr>
          <xdr:cNvPicPr preferRelativeResize="0"/>
        </xdr:nvPicPr>
        <xdr:blipFill rotWithShape="1">
          <a:blip xmlns:r="http://schemas.openxmlformats.org/officeDocument/2006/relationships" r:embed="rId1">
            <a:alphaModFix/>
          </a:blip>
          <a:srcRect l="7303" t="36000" r="9550" b="22000"/>
          <a:stretch/>
        </xdr:blipFill>
        <xdr:spPr>
          <a:xfrm>
            <a:off x="310312" y="313564"/>
            <a:ext cx="1797763" cy="188022"/>
          </a:xfrm>
          <a:prstGeom prst="rect">
            <a:avLst/>
          </a:prstGeom>
          <a:noFill/>
          <a:ln>
            <a:noFill/>
          </a:ln>
        </xdr:spPr>
      </xdr:pic>
    </xdr:grp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95"/>
  <sheetViews>
    <sheetView tabSelected="1" topLeftCell="A13" zoomScale="90" workbookViewId="0">
      <selection activeCell="P4" sqref="P4:T4"/>
    </sheetView>
  </sheetViews>
  <sheetFormatPr defaultRowHeight="15" x14ac:dyDescent="0.25"/>
  <cols>
    <col min="1" max="1" width="3.140625" customWidth="1"/>
    <col min="5" max="5" width="12.140625" customWidth="1"/>
    <col min="6" max="6" width="29.140625" bestFit="1" customWidth="1"/>
    <col min="9" max="9" width="9.85546875" customWidth="1"/>
    <col min="10" max="10" width="5.5703125" customWidth="1"/>
    <col min="11" max="11" width="8.5703125" customWidth="1"/>
    <col min="12" max="12" width="5.7109375" customWidth="1"/>
    <col min="13" max="13" width="7.7109375" customWidth="1"/>
    <col min="14" max="14" width="8.42578125" customWidth="1"/>
    <col min="15" max="15" width="48.5703125" bestFit="1" customWidth="1"/>
    <col min="16" max="16" width="11.42578125" customWidth="1"/>
    <col min="18" max="18" width="14.28515625" bestFit="1" customWidth="1"/>
    <col min="19" max="19" width="11.42578125" bestFit="1" customWidth="1"/>
    <col min="20" max="20" width="17" customWidth="1"/>
    <col min="21" max="21" width="26.85546875" customWidth="1"/>
    <col min="22" max="22" width="39.85546875" customWidth="1"/>
  </cols>
  <sheetData>
    <row r="1" spans="2:22" ht="21" x14ac:dyDescent="0.35">
      <c r="B1" s="1"/>
    </row>
    <row r="2" spans="2:22" ht="15.75" thickBot="1" x14ac:dyDescent="0.3"/>
    <row r="3" spans="2:22" ht="47.25" customHeight="1" thickBot="1" x14ac:dyDescent="0.3">
      <c r="B3" s="2" t="s">
        <v>11</v>
      </c>
      <c r="C3" s="3"/>
      <c r="D3" s="3"/>
      <c r="E3" s="179"/>
      <c r="F3" s="180"/>
      <c r="G3" s="181"/>
      <c r="H3" s="182"/>
      <c r="I3" s="182"/>
      <c r="J3" s="182"/>
      <c r="K3" s="183"/>
      <c r="L3" s="174"/>
      <c r="M3" s="175"/>
      <c r="N3" s="175"/>
      <c r="O3" s="184"/>
      <c r="P3" s="174"/>
      <c r="Q3" s="175"/>
      <c r="R3" s="175"/>
      <c r="S3" s="175"/>
      <c r="T3" s="175"/>
      <c r="U3" s="185"/>
      <c r="V3" s="186"/>
    </row>
    <row r="4" spans="2:22" ht="48" customHeight="1" thickBot="1" x14ac:dyDescent="0.3">
      <c r="B4" s="166" t="s">
        <v>10</v>
      </c>
      <c r="C4" s="167"/>
      <c r="D4" s="167"/>
      <c r="E4" s="4"/>
      <c r="F4" s="5"/>
      <c r="G4" s="168"/>
      <c r="H4" s="169"/>
      <c r="I4" s="169"/>
      <c r="J4" s="169"/>
      <c r="K4" s="170"/>
      <c r="L4" s="171"/>
      <c r="M4" s="172"/>
      <c r="N4" s="172"/>
      <c r="O4" s="173"/>
      <c r="P4" s="174"/>
      <c r="Q4" s="175"/>
      <c r="R4" s="175"/>
      <c r="S4" s="175"/>
      <c r="T4" s="175"/>
      <c r="U4" s="187"/>
      <c r="V4" s="188"/>
    </row>
    <row r="5" spans="2:22" ht="29.25" customHeight="1" thickBot="1" x14ac:dyDescent="0.3">
      <c r="B5" s="176" t="s">
        <v>12</v>
      </c>
      <c r="C5" s="177"/>
      <c r="D5" s="177"/>
      <c r="E5" s="177"/>
      <c r="F5" s="178"/>
      <c r="G5" s="189" t="s">
        <v>13</v>
      </c>
      <c r="H5" s="190"/>
      <c r="I5" s="190"/>
      <c r="J5" s="190"/>
      <c r="K5" s="191"/>
      <c r="L5" s="192"/>
      <c r="M5" s="193"/>
      <c r="N5" s="193"/>
      <c r="O5" s="194"/>
      <c r="P5" s="174"/>
      <c r="Q5" s="175"/>
      <c r="R5" s="175"/>
      <c r="S5" s="175"/>
      <c r="T5" s="175"/>
      <c r="U5" s="187"/>
      <c r="V5" s="188"/>
    </row>
    <row r="6" spans="2:22" ht="15.75" thickBot="1" x14ac:dyDescent="0.3">
      <c r="B6" s="195"/>
      <c r="C6" s="196"/>
      <c r="D6" s="197"/>
      <c r="E6" s="6" t="s">
        <v>14</v>
      </c>
      <c r="F6" s="7" t="s">
        <v>15</v>
      </c>
      <c r="G6" s="8" t="s">
        <v>16</v>
      </c>
      <c r="H6" s="9"/>
      <c r="I6" s="9"/>
      <c r="J6" s="9"/>
      <c r="K6" s="9"/>
      <c r="L6" s="201"/>
      <c r="M6" s="202"/>
      <c r="N6" s="202"/>
      <c r="O6" s="203"/>
      <c r="P6" s="207"/>
      <c r="Q6" s="208"/>
      <c r="R6" s="208"/>
      <c r="S6" s="208"/>
      <c r="T6" s="208"/>
      <c r="U6" s="187"/>
      <c r="V6" s="188"/>
    </row>
    <row r="7" spans="2:22" ht="15.75" thickBot="1" x14ac:dyDescent="0.3">
      <c r="B7" s="198"/>
      <c r="C7" s="199"/>
      <c r="D7" s="200"/>
      <c r="E7" s="10" t="s">
        <v>17</v>
      </c>
      <c r="F7" s="11" t="s">
        <v>15</v>
      </c>
      <c r="G7" s="12" t="s">
        <v>18</v>
      </c>
      <c r="H7" s="13"/>
      <c r="I7" s="13"/>
      <c r="J7" s="13"/>
      <c r="K7" s="13"/>
      <c r="L7" s="204"/>
      <c r="M7" s="205"/>
      <c r="N7" s="205"/>
      <c r="O7" s="206"/>
      <c r="P7" s="209"/>
      <c r="Q7" s="210"/>
      <c r="R7" s="210"/>
      <c r="S7" s="210"/>
      <c r="T7" s="210"/>
      <c r="U7" s="187"/>
      <c r="V7" s="188"/>
    </row>
    <row r="8" spans="2:22" ht="15.75" thickBot="1" x14ac:dyDescent="0.3">
      <c r="B8" s="198"/>
      <c r="C8" s="199"/>
      <c r="D8" s="200"/>
      <c r="E8" s="10" t="s">
        <v>19</v>
      </c>
      <c r="F8" s="11" t="s">
        <v>15</v>
      </c>
      <c r="G8" s="13"/>
      <c r="H8" s="13"/>
      <c r="I8" s="13"/>
      <c r="J8" s="13"/>
      <c r="K8" s="13"/>
      <c r="L8" s="204"/>
      <c r="M8" s="205"/>
      <c r="N8" s="205"/>
      <c r="O8" s="206"/>
      <c r="P8" s="209"/>
      <c r="Q8" s="210"/>
      <c r="R8" s="210"/>
      <c r="S8" s="210"/>
      <c r="T8" s="210"/>
      <c r="U8" s="187"/>
      <c r="V8" s="188"/>
    </row>
    <row r="9" spans="2:22" ht="9.75" customHeight="1" thickBot="1" x14ac:dyDescent="0.3">
      <c r="B9" s="211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3"/>
    </row>
    <row r="10" spans="2:22" ht="15.75" x14ac:dyDescent="0.25">
      <c r="B10" s="283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153" t="s">
        <v>20</v>
      </c>
      <c r="P10" s="154"/>
      <c r="Q10" s="154"/>
      <c r="R10" s="155"/>
      <c r="S10" s="155"/>
      <c r="T10" s="156">
        <f>SUM(T17,T26,T40,T51,T57,T66,T79,T82,T92)</f>
        <v>0</v>
      </c>
      <c r="U10" s="157" t="s">
        <v>21</v>
      </c>
      <c r="V10" s="287"/>
    </row>
    <row r="11" spans="2:22" ht="15.75" x14ac:dyDescent="0.25">
      <c r="B11" s="285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158" t="s">
        <v>22</v>
      </c>
      <c r="P11" s="159"/>
      <c r="Q11" s="159"/>
      <c r="R11" s="159"/>
      <c r="S11" s="159"/>
      <c r="T11" s="160">
        <f>SUM(R17,R26,R40,R51,R57,R66,R79,R82,R92)</f>
        <v>0</v>
      </c>
      <c r="U11" s="161" t="s">
        <v>21</v>
      </c>
      <c r="V11" s="288"/>
    </row>
    <row r="12" spans="2:22" ht="16.5" thickBot="1" x14ac:dyDescent="0.3">
      <c r="B12" s="285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162" t="s">
        <v>23</v>
      </c>
      <c r="P12" s="163"/>
      <c r="Q12" s="163"/>
      <c r="R12" s="163"/>
      <c r="S12" s="163"/>
      <c r="T12" s="164">
        <f>SUM(S17,S26,S40,S51,S57,S66,S79,S82,S92)</f>
        <v>0</v>
      </c>
      <c r="U12" s="165" t="s">
        <v>21</v>
      </c>
      <c r="V12" s="288"/>
    </row>
    <row r="13" spans="2:22" ht="37.5" customHeight="1" thickBot="1" x14ac:dyDescent="0.3">
      <c r="B13" s="214" t="s">
        <v>24</v>
      </c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6"/>
    </row>
    <row r="14" spans="2:22" x14ac:dyDescent="0.25">
      <c r="B14" s="217" t="s">
        <v>25</v>
      </c>
      <c r="C14" s="219"/>
      <c r="D14" s="220"/>
      <c r="E14" s="221"/>
      <c r="F14" s="225" t="s">
        <v>26</v>
      </c>
      <c r="G14" s="14" t="s">
        <v>5</v>
      </c>
      <c r="H14" s="15" t="s">
        <v>27</v>
      </c>
      <c r="I14" s="16" t="s">
        <v>28</v>
      </c>
      <c r="J14" s="16" t="s">
        <v>29</v>
      </c>
      <c r="K14" s="16" t="s">
        <v>30</v>
      </c>
      <c r="L14" s="17" t="s">
        <v>31</v>
      </c>
      <c r="M14" s="17"/>
      <c r="N14" s="18" t="s">
        <v>31</v>
      </c>
      <c r="O14" s="228" t="s">
        <v>32</v>
      </c>
      <c r="P14" s="19" t="s">
        <v>33</v>
      </c>
      <c r="Q14" s="20" t="s">
        <v>7</v>
      </c>
      <c r="R14" s="21" t="s">
        <v>33</v>
      </c>
      <c r="S14" s="22" t="s">
        <v>33</v>
      </c>
      <c r="T14" s="23" t="s">
        <v>33</v>
      </c>
      <c r="U14" s="230" t="s">
        <v>34</v>
      </c>
      <c r="V14" s="231"/>
    </row>
    <row r="15" spans="2:22" ht="15.75" thickBot="1" x14ac:dyDescent="0.3">
      <c r="B15" s="217"/>
      <c r="C15" s="219"/>
      <c r="D15" s="220"/>
      <c r="E15" s="221"/>
      <c r="F15" s="226"/>
      <c r="G15" s="24"/>
      <c r="H15" s="25"/>
      <c r="I15" s="26" t="s">
        <v>35</v>
      </c>
      <c r="J15" s="26" t="s">
        <v>36</v>
      </c>
      <c r="K15" s="26" t="s">
        <v>37</v>
      </c>
      <c r="L15" s="27" t="s">
        <v>38</v>
      </c>
      <c r="M15" s="27"/>
      <c r="N15" s="28" t="s">
        <v>39</v>
      </c>
      <c r="O15" s="229"/>
      <c r="P15" s="29" t="s">
        <v>40</v>
      </c>
      <c r="Q15" s="30" t="s">
        <v>40</v>
      </c>
      <c r="R15" s="31" t="s">
        <v>41</v>
      </c>
      <c r="S15" s="32" t="s">
        <v>42</v>
      </c>
      <c r="T15" s="33" t="s">
        <v>43</v>
      </c>
      <c r="U15" s="34" t="s">
        <v>44</v>
      </c>
      <c r="V15" s="35" t="s">
        <v>45</v>
      </c>
    </row>
    <row r="16" spans="2:22" ht="15.75" thickBot="1" x14ac:dyDescent="0.3">
      <c r="B16" s="218"/>
      <c r="C16" s="222"/>
      <c r="D16" s="223"/>
      <c r="E16" s="224"/>
      <c r="F16" s="227"/>
      <c r="G16" s="36" t="s">
        <v>0</v>
      </c>
      <c r="H16" s="25" t="s">
        <v>0</v>
      </c>
      <c r="I16" s="25" t="s">
        <v>46</v>
      </c>
      <c r="J16" s="25" t="s">
        <v>0</v>
      </c>
      <c r="K16" s="25" t="s">
        <v>0</v>
      </c>
      <c r="L16" s="37" t="s">
        <v>47</v>
      </c>
      <c r="M16" s="37"/>
      <c r="N16" s="38" t="s">
        <v>47</v>
      </c>
      <c r="O16" s="39"/>
      <c r="P16" s="40" t="s">
        <v>48</v>
      </c>
      <c r="Q16" s="41" t="s">
        <v>48</v>
      </c>
      <c r="R16" s="42" t="s">
        <v>49</v>
      </c>
      <c r="S16" s="43" t="s">
        <v>49</v>
      </c>
      <c r="T16" s="44" t="s">
        <v>49</v>
      </c>
      <c r="U16" s="45"/>
      <c r="V16" s="46"/>
    </row>
    <row r="17" spans="2:22" ht="16.5" thickBot="1" x14ac:dyDescent="0.3">
      <c r="B17" s="235" t="s">
        <v>50</v>
      </c>
      <c r="C17" s="236"/>
      <c r="D17" s="236"/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7"/>
      <c r="P17" s="47"/>
      <c r="Q17" s="48"/>
      <c r="R17" s="49">
        <f>SUM(R18:R24)</f>
        <v>0</v>
      </c>
      <c r="S17" s="50">
        <f>SUM(S18:S24)</f>
        <v>0</v>
      </c>
      <c r="T17" s="51">
        <f>R17+S17</f>
        <v>0</v>
      </c>
      <c r="U17" s="238"/>
      <c r="V17" s="239"/>
    </row>
    <row r="18" spans="2:22" ht="15.75" thickTop="1" x14ac:dyDescent="0.25">
      <c r="B18" s="52">
        <v>1</v>
      </c>
      <c r="C18" s="53"/>
      <c r="D18" s="54"/>
      <c r="E18" s="55"/>
      <c r="F18" s="56" t="s">
        <v>50</v>
      </c>
      <c r="G18" s="57">
        <v>15</v>
      </c>
      <c r="H18" s="57">
        <v>16</v>
      </c>
      <c r="I18" s="58"/>
      <c r="J18" s="59" t="s">
        <v>51</v>
      </c>
      <c r="K18" s="59" t="s">
        <v>52</v>
      </c>
      <c r="L18" s="60" t="s">
        <v>6</v>
      </c>
      <c r="M18" s="60"/>
      <c r="N18" s="60">
        <v>4</v>
      </c>
      <c r="O18" s="61"/>
      <c r="P18" s="62"/>
      <c r="Q18" s="63"/>
      <c r="R18" s="64">
        <f>N18*P18</f>
        <v>0</v>
      </c>
      <c r="S18" s="65">
        <f>N18*Q18</f>
        <v>0</v>
      </c>
      <c r="T18" s="66">
        <f>R18+S18</f>
        <v>0</v>
      </c>
      <c r="U18" s="67"/>
      <c r="V18" s="68"/>
    </row>
    <row r="19" spans="2:22" x14ac:dyDescent="0.25">
      <c r="B19" s="69">
        <v>2</v>
      </c>
      <c r="C19" s="70"/>
      <c r="D19" s="71"/>
      <c r="E19" s="71"/>
      <c r="F19" s="72" t="s">
        <v>50</v>
      </c>
      <c r="G19" s="73">
        <v>25</v>
      </c>
      <c r="H19" s="73">
        <v>16</v>
      </c>
      <c r="I19" s="74"/>
      <c r="J19" s="72" t="s">
        <v>51</v>
      </c>
      <c r="K19" s="72" t="s">
        <v>53</v>
      </c>
      <c r="L19" s="73">
        <v>4</v>
      </c>
      <c r="M19" s="73"/>
      <c r="N19" s="73">
        <v>2</v>
      </c>
      <c r="O19" s="75"/>
      <c r="P19" s="76"/>
      <c r="Q19" s="77"/>
      <c r="R19" s="64">
        <f t="shared" ref="R19:R60" si="0">N19*P19</f>
        <v>0</v>
      </c>
      <c r="S19" s="65">
        <f t="shared" ref="S19:S60" si="1">N19*Q19</f>
        <v>0</v>
      </c>
      <c r="T19" s="66">
        <f t="shared" ref="T19:T24" si="2">R19+S19</f>
        <v>0</v>
      </c>
      <c r="U19" s="78"/>
      <c r="V19" s="79"/>
    </row>
    <row r="20" spans="2:22" x14ac:dyDescent="0.25">
      <c r="B20" s="69">
        <v>3</v>
      </c>
      <c r="C20" s="70"/>
      <c r="D20" s="71"/>
      <c r="E20" s="71"/>
      <c r="F20" s="72" t="s">
        <v>50</v>
      </c>
      <c r="G20" s="73">
        <v>32</v>
      </c>
      <c r="H20" s="73">
        <v>16</v>
      </c>
      <c r="I20" s="74"/>
      <c r="J20" s="72" t="s">
        <v>51</v>
      </c>
      <c r="K20" s="72" t="s">
        <v>52</v>
      </c>
      <c r="L20" s="73" t="s">
        <v>6</v>
      </c>
      <c r="M20" s="73"/>
      <c r="N20" s="73">
        <v>3</v>
      </c>
      <c r="O20" s="80"/>
      <c r="P20" s="76"/>
      <c r="Q20" s="77"/>
      <c r="R20" s="64">
        <f t="shared" si="0"/>
        <v>0</v>
      </c>
      <c r="S20" s="65">
        <f t="shared" si="1"/>
        <v>0</v>
      </c>
      <c r="T20" s="66">
        <f t="shared" si="2"/>
        <v>0</v>
      </c>
      <c r="U20" s="78"/>
      <c r="V20" s="79"/>
    </row>
    <row r="21" spans="2:22" x14ac:dyDescent="0.25">
      <c r="B21" s="69">
        <v>4</v>
      </c>
      <c r="C21" s="70"/>
      <c r="D21" s="71"/>
      <c r="E21" s="71"/>
      <c r="F21" s="72" t="s">
        <v>50</v>
      </c>
      <c r="G21" s="73">
        <v>40</v>
      </c>
      <c r="H21" s="73">
        <v>16</v>
      </c>
      <c r="I21" s="74"/>
      <c r="J21" s="72" t="s">
        <v>51</v>
      </c>
      <c r="K21" s="72" t="s">
        <v>52</v>
      </c>
      <c r="L21" s="73" t="s">
        <v>6</v>
      </c>
      <c r="M21" s="73"/>
      <c r="N21" s="73">
        <v>2</v>
      </c>
      <c r="O21" s="80"/>
      <c r="P21" s="76"/>
      <c r="Q21" s="77"/>
      <c r="R21" s="64">
        <f t="shared" si="0"/>
        <v>0</v>
      </c>
      <c r="S21" s="65">
        <f t="shared" si="1"/>
        <v>0</v>
      </c>
      <c r="T21" s="66">
        <f t="shared" si="2"/>
        <v>0</v>
      </c>
      <c r="U21" s="78"/>
      <c r="V21" s="79"/>
    </row>
    <row r="22" spans="2:22" x14ac:dyDescent="0.25">
      <c r="B22" s="69">
        <v>5</v>
      </c>
      <c r="C22" s="70"/>
      <c r="D22" s="71"/>
      <c r="E22" s="71"/>
      <c r="F22" s="72" t="s">
        <v>50</v>
      </c>
      <c r="G22" s="73">
        <v>50</v>
      </c>
      <c r="H22" s="73">
        <v>16</v>
      </c>
      <c r="I22" s="74"/>
      <c r="J22" s="72" t="s">
        <v>51</v>
      </c>
      <c r="K22" s="72" t="s">
        <v>53</v>
      </c>
      <c r="L22" s="73">
        <v>4</v>
      </c>
      <c r="M22" s="73"/>
      <c r="N22" s="73">
        <v>2</v>
      </c>
      <c r="O22" s="75"/>
      <c r="P22" s="76"/>
      <c r="Q22" s="77"/>
      <c r="R22" s="64">
        <f t="shared" si="0"/>
        <v>0</v>
      </c>
      <c r="S22" s="65">
        <f t="shared" si="1"/>
        <v>0</v>
      </c>
      <c r="T22" s="66">
        <f t="shared" si="2"/>
        <v>0</v>
      </c>
      <c r="U22" s="78"/>
      <c r="V22" s="79"/>
    </row>
    <row r="23" spans="2:22" x14ac:dyDescent="0.25">
      <c r="B23" s="69">
        <v>6</v>
      </c>
      <c r="C23" s="70"/>
      <c r="D23" s="71"/>
      <c r="E23" s="71"/>
      <c r="F23" s="72" t="s">
        <v>50</v>
      </c>
      <c r="G23" s="73">
        <v>50</v>
      </c>
      <c r="H23" s="73">
        <v>16</v>
      </c>
      <c r="I23" s="74"/>
      <c r="J23" s="72" t="s">
        <v>51</v>
      </c>
      <c r="K23" s="72" t="s">
        <v>52</v>
      </c>
      <c r="L23" s="73" t="s">
        <v>6</v>
      </c>
      <c r="M23" s="73"/>
      <c r="N23" s="73">
        <v>1</v>
      </c>
      <c r="O23" s="80"/>
      <c r="P23" s="76"/>
      <c r="Q23" s="77"/>
      <c r="R23" s="64">
        <f t="shared" si="0"/>
        <v>0</v>
      </c>
      <c r="S23" s="65">
        <f t="shared" si="1"/>
        <v>0</v>
      </c>
      <c r="T23" s="66">
        <f t="shared" si="2"/>
        <v>0</v>
      </c>
      <c r="U23" s="78"/>
      <c r="V23" s="79"/>
    </row>
    <row r="24" spans="2:22" ht="15.75" thickBot="1" x14ac:dyDescent="0.3">
      <c r="B24" s="81">
        <v>7</v>
      </c>
      <c r="C24" s="82"/>
      <c r="D24" s="83"/>
      <c r="E24" s="83"/>
      <c r="F24" s="84" t="s">
        <v>50</v>
      </c>
      <c r="G24" s="85">
        <v>65</v>
      </c>
      <c r="H24" s="85">
        <v>16</v>
      </c>
      <c r="I24" s="152">
        <v>340</v>
      </c>
      <c r="J24" s="84" t="s">
        <v>51</v>
      </c>
      <c r="K24" s="84" t="s">
        <v>53</v>
      </c>
      <c r="L24" s="86">
        <v>4</v>
      </c>
      <c r="M24" s="86"/>
      <c r="N24" s="85">
        <v>1</v>
      </c>
      <c r="O24" s="87"/>
      <c r="P24" s="88"/>
      <c r="Q24" s="89"/>
      <c r="R24" s="90">
        <f t="shared" si="0"/>
        <v>0</v>
      </c>
      <c r="S24" s="91">
        <f t="shared" si="1"/>
        <v>0</v>
      </c>
      <c r="T24" s="92">
        <f t="shared" si="2"/>
        <v>0</v>
      </c>
      <c r="U24" s="93"/>
      <c r="V24" s="94"/>
    </row>
    <row r="25" spans="2:22" ht="15.75" thickBot="1" x14ac:dyDescent="0.3">
      <c r="B25" s="232"/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4"/>
    </row>
    <row r="26" spans="2:22" ht="16.5" thickBot="1" x14ac:dyDescent="0.3">
      <c r="B26" s="240" t="s">
        <v>54</v>
      </c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47"/>
      <c r="Q26" s="48"/>
      <c r="R26" s="95">
        <f>SUM(R27:R38)</f>
        <v>0</v>
      </c>
      <c r="S26" s="50">
        <f>SUM(S27:S38)</f>
        <v>0</v>
      </c>
      <c r="T26" s="96">
        <f>R26+S26</f>
        <v>0</v>
      </c>
      <c r="U26" s="238"/>
      <c r="V26" s="239"/>
    </row>
    <row r="27" spans="2:22" ht="15.75" thickTop="1" x14ac:dyDescent="0.25">
      <c r="B27" s="69">
        <v>8</v>
      </c>
      <c r="C27" s="70"/>
      <c r="D27" s="71"/>
      <c r="E27" s="71"/>
      <c r="F27" s="72" t="s">
        <v>54</v>
      </c>
      <c r="G27" s="73">
        <v>15</v>
      </c>
      <c r="H27" s="73">
        <v>16</v>
      </c>
      <c r="I27" s="74"/>
      <c r="J27" s="72" t="s">
        <v>55</v>
      </c>
      <c r="K27" s="72" t="s">
        <v>53</v>
      </c>
      <c r="L27" s="73">
        <v>4</v>
      </c>
      <c r="M27" s="73"/>
      <c r="N27" s="73">
        <v>3</v>
      </c>
      <c r="O27" s="75"/>
      <c r="P27" s="76"/>
      <c r="Q27" s="77"/>
      <c r="R27" s="64">
        <f t="shared" si="0"/>
        <v>0</v>
      </c>
      <c r="S27" s="65">
        <f>N27*Q27</f>
        <v>0</v>
      </c>
      <c r="T27" s="66">
        <f>R27+S27</f>
        <v>0</v>
      </c>
      <c r="U27" s="78"/>
      <c r="V27" s="79"/>
    </row>
    <row r="28" spans="2:22" x14ac:dyDescent="0.25">
      <c r="B28" s="69">
        <v>9</v>
      </c>
      <c r="C28" s="70"/>
      <c r="D28" s="71"/>
      <c r="E28" s="71"/>
      <c r="F28" s="72" t="s">
        <v>54</v>
      </c>
      <c r="G28" s="73">
        <v>25</v>
      </c>
      <c r="H28" s="73">
        <v>16</v>
      </c>
      <c r="I28" s="151"/>
      <c r="J28" s="72" t="s">
        <v>55</v>
      </c>
      <c r="K28" s="72" t="s">
        <v>53</v>
      </c>
      <c r="L28" s="73">
        <v>4</v>
      </c>
      <c r="M28" s="73"/>
      <c r="N28" s="73">
        <v>1</v>
      </c>
      <c r="O28" s="75"/>
      <c r="P28" s="76"/>
      <c r="Q28" s="77"/>
      <c r="R28" s="64">
        <f t="shared" si="0"/>
        <v>0</v>
      </c>
      <c r="S28" s="65">
        <f t="shared" si="1"/>
        <v>0</v>
      </c>
      <c r="T28" s="66">
        <f t="shared" ref="T28:T38" si="3">R28+S28</f>
        <v>0</v>
      </c>
      <c r="U28" s="78"/>
      <c r="V28" s="79"/>
    </row>
    <row r="29" spans="2:22" x14ac:dyDescent="0.25">
      <c r="B29" s="69">
        <v>10</v>
      </c>
      <c r="C29" s="70"/>
      <c r="D29" s="71"/>
      <c r="E29" s="71"/>
      <c r="F29" s="72" t="s">
        <v>54</v>
      </c>
      <c r="G29" s="73">
        <v>40</v>
      </c>
      <c r="H29" s="73">
        <v>6</v>
      </c>
      <c r="I29" s="151">
        <v>190</v>
      </c>
      <c r="J29" s="72" t="s">
        <v>55</v>
      </c>
      <c r="K29" s="72" t="s">
        <v>53</v>
      </c>
      <c r="L29" s="73">
        <v>4</v>
      </c>
      <c r="M29" s="73"/>
      <c r="N29" s="73">
        <v>1</v>
      </c>
      <c r="O29" s="80"/>
      <c r="P29" s="76"/>
      <c r="Q29" s="77"/>
      <c r="R29" s="64">
        <f t="shared" si="0"/>
        <v>0</v>
      </c>
      <c r="S29" s="65">
        <f>N29*Q29</f>
        <v>0</v>
      </c>
      <c r="T29" s="66">
        <f t="shared" si="3"/>
        <v>0</v>
      </c>
      <c r="U29" s="78"/>
      <c r="V29" s="79"/>
    </row>
    <row r="30" spans="2:22" x14ac:dyDescent="0.25">
      <c r="B30" s="69">
        <v>11</v>
      </c>
      <c r="C30" s="70"/>
      <c r="D30" s="71"/>
      <c r="E30" s="71"/>
      <c r="F30" s="72" t="s">
        <v>54</v>
      </c>
      <c r="G30" s="73">
        <v>40</v>
      </c>
      <c r="H30" s="73">
        <v>16</v>
      </c>
      <c r="I30" s="151"/>
      <c r="J30" s="72" t="s">
        <v>55</v>
      </c>
      <c r="K30" s="72" t="s">
        <v>53</v>
      </c>
      <c r="L30" s="73">
        <v>4</v>
      </c>
      <c r="M30" s="73"/>
      <c r="N30" s="73">
        <v>1</v>
      </c>
      <c r="O30" s="75"/>
      <c r="P30" s="76"/>
      <c r="Q30" s="77"/>
      <c r="R30" s="64">
        <f t="shared" si="0"/>
        <v>0</v>
      </c>
      <c r="S30" s="65">
        <f t="shared" si="1"/>
        <v>0</v>
      </c>
      <c r="T30" s="66">
        <f t="shared" si="3"/>
        <v>0</v>
      </c>
      <c r="U30" s="78"/>
      <c r="V30" s="79"/>
    </row>
    <row r="31" spans="2:22" x14ac:dyDescent="0.25">
      <c r="B31" s="69">
        <v>12</v>
      </c>
      <c r="C31" s="70"/>
      <c r="D31" s="71"/>
      <c r="E31" s="71"/>
      <c r="F31" s="72" t="s">
        <v>54</v>
      </c>
      <c r="G31" s="73">
        <v>50</v>
      </c>
      <c r="H31" s="73">
        <v>6</v>
      </c>
      <c r="I31" s="151">
        <v>190</v>
      </c>
      <c r="J31" s="72" t="s">
        <v>55</v>
      </c>
      <c r="K31" s="72" t="s">
        <v>53</v>
      </c>
      <c r="L31" s="73">
        <v>4</v>
      </c>
      <c r="M31" s="73"/>
      <c r="N31" s="73">
        <v>2</v>
      </c>
      <c r="O31" s="80"/>
      <c r="P31" s="76"/>
      <c r="Q31" s="77"/>
      <c r="R31" s="64">
        <f t="shared" si="0"/>
        <v>0</v>
      </c>
      <c r="S31" s="65">
        <f t="shared" si="1"/>
        <v>0</v>
      </c>
      <c r="T31" s="66">
        <f t="shared" si="3"/>
        <v>0</v>
      </c>
      <c r="U31" s="78"/>
      <c r="V31" s="79"/>
    </row>
    <row r="32" spans="2:22" x14ac:dyDescent="0.25">
      <c r="B32" s="69">
        <v>13</v>
      </c>
      <c r="C32" s="70"/>
      <c r="D32" s="71"/>
      <c r="E32" s="71"/>
      <c r="F32" s="72" t="s">
        <v>54</v>
      </c>
      <c r="G32" s="73">
        <v>50</v>
      </c>
      <c r="H32" s="73">
        <v>16</v>
      </c>
      <c r="I32" s="151"/>
      <c r="J32" s="72" t="s">
        <v>55</v>
      </c>
      <c r="K32" s="72" t="s">
        <v>53</v>
      </c>
      <c r="L32" s="73">
        <v>4</v>
      </c>
      <c r="M32" s="73"/>
      <c r="N32" s="73">
        <v>5</v>
      </c>
      <c r="O32" s="75"/>
      <c r="P32" s="76"/>
      <c r="Q32" s="77"/>
      <c r="R32" s="64">
        <f t="shared" si="0"/>
        <v>0</v>
      </c>
      <c r="S32" s="65">
        <f t="shared" si="1"/>
        <v>0</v>
      </c>
      <c r="T32" s="66">
        <f t="shared" si="3"/>
        <v>0</v>
      </c>
      <c r="U32" s="78"/>
      <c r="V32" s="79"/>
    </row>
    <row r="33" spans="2:22" x14ac:dyDescent="0.25">
      <c r="B33" s="69">
        <v>14</v>
      </c>
      <c r="C33" s="70"/>
      <c r="D33" s="71"/>
      <c r="E33" s="83"/>
      <c r="F33" s="72" t="s">
        <v>54</v>
      </c>
      <c r="G33" s="73">
        <v>65</v>
      </c>
      <c r="H33" s="73">
        <v>6</v>
      </c>
      <c r="I33" s="151">
        <v>210</v>
      </c>
      <c r="J33" s="72" t="s">
        <v>55</v>
      </c>
      <c r="K33" s="72" t="s">
        <v>53</v>
      </c>
      <c r="L33" s="73">
        <v>4</v>
      </c>
      <c r="M33" s="73"/>
      <c r="N33" s="73">
        <v>4</v>
      </c>
      <c r="O33" s="80"/>
      <c r="P33" s="76"/>
      <c r="Q33" s="77"/>
      <c r="R33" s="64">
        <f t="shared" si="0"/>
        <v>0</v>
      </c>
      <c r="S33" s="65">
        <f t="shared" si="1"/>
        <v>0</v>
      </c>
      <c r="T33" s="66">
        <f t="shared" si="3"/>
        <v>0</v>
      </c>
      <c r="U33" s="78"/>
      <c r="V33" s="79"/>
    </row>
    <row r="34" spans="2:22" x14ac:dyDescent="0.25">
      <c r="B34" s="69">
        <v>15</v>
      </c>
      <c r="C34" s="70"/>
      <c r="D34" s="71"/>
      <c r="E34" s="83"/>
      <c r="F34" s="72" t="s">
        <v>54</v>
      </c>
      <c r="G34" s="73">
        <v>65</v>
      </c>
      <c r="H34" s="73">
        <v>16</v>
      </c>
      <c r="I34" s="74"/>
      <c r="J34" s="72" t="s">
        <v>55</v>
      </c>
      <c r="K34" s="72" t="s">
        <v>53</v>
      </c>
      <c r="L34" s="97">
        <v>4</v>
      </c>
      <c r="M34" s="97"/>
      <c r="N34" s="73">
        <v>1</v>
      </c>
      <c r="O34" s="75"/>
      <c r="P34" s="76"/>
      <c r="Q34" s="77"/>
      <c r="R34" s="64">
        <f t="shared" si="0"/>
        <v>0</v>
      </c>
      <c r="S34" s="65">
        <f t="shared" si="1"/>
        <v>0</v>
      </c>
      <c r="T34" s="66">
        <f t="shared" si="3"/>
        <v>0</v>
      </c>
      <c r="U34" s="78"/>
      <c r="V34" s="79"/>
    </row>
    <row r="35" spans="2:22" x14ac:dyDescent="0.25">
      <c r="B35" s="69">
        <v>16</v>
      </c>
      <c r="C35" s="70"/>
      <c r="D35" s="71"/>
      <c r="E35" s="71"/>
      <c r="F35" s="72" t="s">
        <v>54</v>
      </c>
      <c r="G35" s="73">
        <v>80</v>
      </c>
      <c r="H35" s="73">
        <v>16</v>
      </c>
      <c r="I35" s="74"/>
      <c r="J35" s="72" t="s">
        <v>55</v>
      </c>
      <c r="K35" s="72" t="s">
        <v>53</v>
      </c>
      <c r="L35" s="97">
        <v>4</v>
      </c>
      <c r="M35" s="97"/>
      <c r="N35" s="73">
        <v>2</v>
      </c>
      <c r="O35" s="75"/>
      <c r="P35" s="76"/>
      <c r="Q35" s="77"/>
      <c r="R35" s="64">
        <f t="shared" si="0"/>
        <v>0</v>
      </c>
      <c r="S35" s="65">
        <f t="shared" si="1"/>
        <v>0</v>
      </c>
      <c r="T35" s="66">
        <f t="shared" si="3"/>
        <v>0</v>
      </c>
      <c r="U35" s="78"/>
      <c r="V35" s="79"/>
    </row>
    <row r="36" spans="2:22" x14ac:dyDescent="0.25">
      <c r="B36" s="69">
        <v>17</v>
      </c>
      <c r="C36" s="70"/>
      <c r="D36" s="71"/>
      <c r="E36" s="83"/>
      <c r="F36" s="72" t="s">
        <v>54</v>
      </c>
      <c r="G36" s="73">
        <v>80</v>
      </c>
      <c r="H36" s="73">
        <v>16</v>
      </c>
      <c r="I36" s="74"/>
      <c r="J36" s="72" t="s">
        <v>55</v>
      </c>
      <c r="K36" s="72" t="s">
        <v>53</v>
      </c>
      <c r="L36" s="73">
        <v>8</v>
      </c>
      <c r="M36" s="73"/>
      <c r="N36" s="73">
        <v>1</v>
      </c>
      <c r="O36" s="75"/>
      <c r="P36" s="76"/>
      <c r="Q36" s="77"/>
      <c r="R36" s="64">
        <f t="shared" si="0"/>
        <v>0</v>
      </c>
      <c r="S36" s="65">
        <f t="shared" si="1"/>
        <v>0</v>
      </c>
      <c r="T36" s="66">
        <f t="shared" si="3"/>
        <v>0</v>
      </c>
      <c r="U36" s="78"/>
      <c r="V36" s="79"/>
    </row>
    <row r="37" spans="2:22" x14ac:dyDescent="0.25">
      <c r="B37" s="69">
        <v>18</v>
      </c>
      <c r="C37" s="70"/>
      <c r="D37" s="71"/>
      <c r="E37" s="83"/>
      <c r="F37" s="72" t="s">
        <v>54</v>
      </c>
      <c r="G37" s="73">
        <v>80</v>
      </c>
      <c r="H37" s="73">
        <v>6</v>
      </c>
      <c r="I37" s="74"/>
      <c r="J37" s="72" t="s">
        <v>55</v>
      </c>
      <c r="K37" s="72" t="s">
        <v>53</v>
      </c>
      <c r="L37" s="73">
        <v>4</v>
      </c>
      <c r="M37" s="73"/>
      <c r="N37" s="73">
        <v>1</v>
      </c>
      <c r="O37" s="80"/>
      <c r="P37" s="76"/>
      <c r="Q37" s="77"/>
      <c r="R37" s="64">
        <f t="shared" si="0"/>
        <v>0</v>
      </c>
      <c r="S37" s="65">
        <f t="shared" si="1"/>
        <v>0</v>
      </c>
      <c r="T37" s="66">
        <f t="shared" si="3"/>
        <v>0</v>
      </c>
      <c r="U37" s="78"/>
      <c r="V37" s="79"/>
    </row>
    <row r="38" spans="2:22" ht="15.75" thickBot="1" x14ac:dyDescent="0.3">
      <c r="B38" s="69">
        <v>19</v>
      </c>
      <c r="C38" s="70"/>
      <c r="D38" s="71"/>
      <c r="E38" s="83"/>
      <c r="F38" s="72" t="s">
        <v>54</v>
      </c>
      <c r="G38" s="73">
        <v>100</v>
      </c>
      <c r="H38" s="73">
        <v>16</v>
      </c>
      <c r="I38" s="74"/>
      <c r="J38" s="72" t="s">
        <v>55</v>
      </c>
      <c r="K38" s="72" t="s">
        <v>53</v>
      </c>
      <c r="L38" s="73">
        <v>8</v>
      </c>
      <c r="M38" s="73"/>
      <c r="N38" s="73">
        <v>1</v>
      </c>
      <c r="O38" s="75"/>
      <c r="P38" s="76"/>
      <c r="Q38" s="77"/>
      <c r="R38" s="64">
        <f t="shared" si="0"/>
        <v>0</v>
      </c>
      <c r="S38" s="65">
        <f t="shared" si="1"/>
        <v>0</v>
      </c>
      <c r="T38" s="66">
        <f t="shared" si="3"/>
        <v>0</v>
      </c>
      <c r="U38" s="78"/>
      <c r="V38" s="79"/>
    </row>
    <row r="39" spans="2:22" ht="15.75" thickBot="1" x14ac:dyDescent="0.3">
      <c r="B39" s="232"/>
      <c r="C39" s="233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4"/>
    </row>
    <row r="40" spans="2:22" ht="16.5" thickBot="1" x14ac:dyDescent="0.3">
      <c r="B40" s="235" t="s">
        <v>56</v>
      </c>
      <c r="C40" s="242"/>
      <c r="D40" s="242"/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47"/>
      <c r="Q40" s="48"/>
      <c r="R40" s="95">
        <f>SUM(R41:R49)</f>
        <v>0</v>
      </c>
      <c r="S40" s="50">
        <f>SUM(S41:S49)</f>
        <v>0</v>
      </c>
      <c r="T40" s="96">
        <f>R40+S40</f>
        <v>0</v>
      </c>
      <c r="U40" s="238"/>
      <c r="V40" s="239"/>
    </row>
    <row r="41" spans="2:22" ht="15.75" thickTop="1" x14ac:dyDescent="0.25">
      <c r="B41" s="69">
        <v>20</v>
      </c>
      <c r="C41" s="70"/>
      <c r="D41" s="71"/>
      <c r="E41" s="71"/>
      <c r="F41" s="72" t="s">
        <v>56</v>
      </c>
      <c r="G41" s="73">
        <v>32</v>
      </c>
      <c r="H41" s="73">
        <v>25</v>
      </c>
      <c r="I41" s="74"/>
      <c r="J41" s="72" t="s">
        <v>55</v>
      </c>
      <c r="K41" s="72" t="s">
        <v>52</v>
      </c>
      <c r="L41" s="73"/>
      <c r="M41" s="73"/>
      <c r="N41" s="73">
        <v>1</v>
      </c>
      <c r="O41" s="75"/>
      <c r="P41" s="76"/>
      <c r="Q41" s="77"/>
      <c r="R41" s="64">
        <f t="shared" si="0"/>
        <v>0</v>
      </c>
      <c r="S41" s="65">
        <f t="shared" si="1"/>
        <v>0</v>
      </c>
      <c r="T41" s="66">
        <f>R41+S41</f>
        <v>0</v>
      </c>
      <c r="U41" s="78"/>
      <c r="V41" s="79"/>
    </row>
    <row r="42" spans="2:22" x14ac:dyDescent="0.25">
      <c r="B42" s="69">
        <v>21</v>
      </c>
      <c r="C42" s="70"/>
      <c r="D42" s="71"/>
      <c r="E42" s="71"/>
      <c r="F42" s="72" t="s">
        <v>56</v>
      </c>
      <c r="G42" s="73">
        <v>32</v>
      </c>
      <c r="H42" s="73">
        <v>20</v>
      </c>
      <c r="I42" s="74"/>
      <c r="J42" s="72" t="s">
        <v>55</v>
      </c>
      <c r="K42" s="72" t="s">
        <v>52</v>
      </c>
      <c r="L42" s="73"/>
      <c r="M42" s="73"/>
      <c r="N42" s="73">
        <v>1</v>
      </c>
      <c r="O42" s="75"/>
      <c r="P42" s="76"/>
      <c r="Q42" s="77"/>
      <c r="R42" s="64">
        <f t="shared" si="0"/>
        <v>0</v>
      </c>
      <c r="S42" s="65">
        <f t="shared" si="1"/>
        <v>0</v>
      </c>
      <c r="T42" s="66">
        <f t="shared" ref="T42:T49" si="4">R42+S42</f>
        <v>0</v>
      </c>
      <c r="U42" s="78"/>
      <c r="V42" s="79"/>
    </row>
    <row r="43" spans="2:22" x14ac:dyDescent="0.25">
      <c r="B43" s="69">
        <v>22</v>
      </c>
      <c r="C43" s="70"/>
      <c r="D43" s="71"/>
      <c r="E43" s="71"/>
      <c r="F43" s="72" t="s">
        <v>56</v>
      </c>
      <c r="G43" s="73">
        <v>40</v>
      </c>
      <c r="H43" s="73">
        <v>30</v>
      </c>
      <c r="I43" s="74"/>
      <c r="J43" s="72" t="s">
        <v>55</v>
      </c>
      <c r="K43" s="72" t="s">
        <v>52</v>
      </c>
      <c r="L43" s="73"/>
      <c r="M43" s="73"/>
      <c r="N43" s="73">
        <v>2</v>
      </c>
      <c r="O43" s="75"/>
      <c r="P43" s="76"/>
      <c r="Q43" s="77"/>
      <c r="R43" s="64">
        <f t="shared" si="0"/>
        <v>0</v>
      </c>
      <c r="S43" s="65">
        <f>N43*Q43</f>
        <v>0</v>
      </c>
      <c r="T43" s="66">
        <f t="shared" si="4"/>
        <v>0</v>
      </c>
      <c r="U43" s="78"/>
      <c r="V43" s="79"/>
    </row>
    <row r="44" spans="2:22" x14ac:dyDescent="0.25">
      <c r="B44" s="69">
        <v>23</v>
      </c>
      <c r="C44" s="70"/>
      <c r="D44" s="71"/>
      <c r="E44" s="71"/>
      <c r="F44" s="72" t="s">
        <v>56</v>
      </c>
      <c r="G44" s="73">
        <v>40</v>
      </c>
      <c r="H44" s="73">
        <v>25</v>
      </c>
      <c r="I44" s="74"/>
      <c r="J44" s="72" t="s">
        <v>55</v>
      </c>
      <c r="K44" s="72" t="s">
        <v>52</v>
      </c>
      <c r="L44" s="73"/>
      <c r="M44" s="73"/>
      <c r="N44" s="73">
        <v>2</v>
      </c>
      <c r="O44" s="75"/>
      <c r="P44" s="76"/>
      <c r="Q44" s="77"/>
      <c r="R44" s="64">
        <f t="shared" si="0"/>
        <v>0</v>
      </c>
      <c r="S44" s="65">
        <f t="shared" si="1"/>
        <v>0</v>
      </c>
      <c r="T44" s="66">
        <f t="shared" si="4"/>
        <v>0</v>
      </c>
      <c r="U44" s="78"/>
      <c r="V44" s="79"/>
    </row>
    <row r="45" spans="2:22" x14ac:dyDescent="0.25">
      <c r="B45" s="69">
        <v>24</v>
      </c>
      <c r="C45" s="70"/>
      <c r="D45" s="71"/>
      <c r="E45" s="71"/>
      <c r="F45" s="72" t="s">
        <v>56</v>
      </c>
      <c r="G45" s="73">
        <v>40</v>
      </c>
      <c r="H45" s="73">
        <v>20</v>
      </c>
      <c r="I45" s="74"/>
      <c r="J45" s="72"/>
      <c r="K45" s="72" t="s">
        <v>52</v>
      </c>
      <c r="L45" s="73"/>
      <c r="M45" s="73"/>
      <c r="N45" s="73">
        <v>3</v>
      </c>
      <c r="O45" s="75"/>
      <c r="P45" s="76"/>
      <c r="Q45" s="77"/>
      <c r="R45" s="64">
        <f t="shared" si="0"/>
        <v>0</v>
      </c>
      <c r="S45" s="65">
        <f t="shared" si="1"/>
        <v>0</v>
      </c>
      <c r="T45" s="66">
        <f>R45+S45</f>
        <v>0</v>
      </c>
      <c r="U45" s="78"/>
      <c r="V45" s="79"/>
    </row>
    <row r="46" spans="2:22" x14ac:dyDescent="0.25">
      <c r="B46" s="69">
        <v>25</v>
      </c>
      <c r="C46" s="70"/>
      <c r="D46" s="71"/>
      <c r="E46" s="71"/>
      <c r="F46" s="72" t="s">
        <v>56</v>
      </c>
      <c r="G46" s="73">
        <v>50</v>
      </c>
      <c r="H46" s="73">
        <v>30</v>
      </c>
      <c r="I46" s="74"/>
      <c r="J46" s="72" t="s">
        <v>55</v>
      </c>
      <c r="K46" s="72" t="s">
        <v>52</v>
      </c>
      <c r="L46" s="73"/>
      <c r="M46" s="73"/>
      <c r="N46" s="73">
        <v>3</v>
      </c>
      <c r="O46" s="75"/>
      <c r="P46" s="76"/>
      <c r="Q46" s="77"/>
      <c r="R46" s="64">
        <f t="shared" si="0"/>
        <v>0</v>
      </c>
      <c r="S46" s="65">
        <f t="shared" si="1"/>
        <v>0</v>
      </c>
      <c r="T46" s="66">
        <f t="shared" si="4"/>
        <v>0</v>
      </c>
      <c r="U46" s="78"/>
      <c r="V46" s="79"/>
    </row>
    <row r="47" spans="2:22" x14ac:dyDescent="0.25">
      <c r="B47" s="69">
        <v>26</v>
      </c>
      <c r="C47" s="70"/>
      <c r="D47" s="71"/>
      <c r="E47" s="71"/>
      <c r="F47" s="72" t="s">
        <v>56</v>
      </c>
      <c r="G47" s="73">
        <v>50</v>
      </c>
      <c r="H47" s="73">
        <v>20</v>
      </c>
      <c r="I47" s="74"/>
      <c r="J47" s="72" t="s">
        <v>55</v>
      </c>
      <c r="K47" s="72" t="s">
        <v>52</v>
      </c>
      <c r="L47" s="73"/>
      <c r="M47" s="73"/>
      <c r="N47" s="73">
        <v>7</v>
      </c>
      <c r="O47" s="75"/>
      <c r="P47" s="76"/>
      <c r="Q47" s="77"/>
      <c r="R47" s="64">
        <f t="shared" si="0"/>
        <v>0</v>
      </c>
      <c r="S47" s="65">
        <f t="shared" si="1"/>
        <v>0</v>
      </c>
      <c r="T47" s="66">
        <f>R47+S47</f>
        <v>0</v>
      </c>
      <c r="U47" s="78"/>
      <c r="V47" s="79"/>
    </row>
    <row r="48" spans="2:22" x14ac:dyDescent="0.25">
      <c r="B48" s="69">
        <v>27</v>
      </c>
      <c r="C48" s="70"/>
      <c r="D48" s="71"/>
      <c r="E48" s="71"/>
      <c r="F48" s="72" t="s">
        <v>56</v>
      </c>
      <c r="G48" s="73">
        <v>65</v>
      </c>
      <c r="H48" s="73">
        <v>30</v>
      </c>
      <c r="I48" s="74"/>
      <c r="J48" s="72" t="str">
        <f>IF(OR(F48="Armatura regulační",F48="Armatura uzavírací s pohonem"),"EL.",IF(OR(F48="Armatura uzavírací",F48="Ventil kulový"),"MAN",""))</f>
        <v>MAN</v>
      </c>
      <c r="K48" s="72" t="str">
        <f>IF(OR(F48="Ventil kulový"),"závitové",IF(OR(F48="Filtr",F48="Armatura regulační",F48="Čerpadlo"),"viz foto","přírubové"))</f>
        <v>závitové</v>
      </c>
      <c r="L48" s="73"/>
      <c r="M48" s="73"/>
      <c r="N48" s="73">
        <v>1</v>
      </c>
      <c r="O48" s="75"/>
      <c r="P48" s="76"/>
      <c r="Q48" s="77"/>
      <c r="R48" s="64">
        <f t="shared" si="0"/>
        <v>0</v>
      </c>
      <c r="S48" s="65">
        <f t="shared" si="1"/>
        <v>0</v>
      </c>
      <c r="T48" s="66">
        <f t="shared" si="4"/>
        <v>0</v>
      </c>
      <c r="U48" s="78"/>
      <c r="V48" s="79"/>
    </row>
    <row r="49" spans="2:22" ht="15.75" thickBot="1" x14ac:dyDescent="0.3">
      <c r="B49" s="69">
        <v>28</v>
      </c>
      <c r="C49" s="70"/>
      <c r="D49" s="71"/>
      <c r="E49" s="71"/>
      <c r="F49" s="72" t="s">
        <v>56</v>
      </c>
      <c r="G49" s="73">
        <v>65</v>
      </c>
      <c r="H49" s="73">
        <v>25</v>
      </c>
      <c r="I49" s="74"/>
      <c r="J49" s="72" t="str">
        <f>IF(OR(F49="Armatura regulační",F49="Armatura uzavírací s pohonem"),"EL.",IF(OR(F49="Armatura uzavírací",F49="Ventil kulový"),"MAN",""))</f>
        <v>MAN</v>
      </c>
      <c r="K49" s="72" t="str">
        <f>IF(OR(F49="Ventil kulový"),"závitové",IF(OR(F49="Filtr",F49="Armatura regulační",F49="Čerpadlo"),"viz foto","přírubové"))</f>
        <v>závitové</v>
      </c>
      <c r="L49" s="73"/>
      <c r="M49" s="73"/>
      <c r="N49" s="73">
        <v>2</v>
      </c>
      <c r="O49" s="75"/>
      <c r="P49" s="76"/>
      <c r="Q49" s="77"/>
      <c r="R49" s="64">
        <f t="shared" si="0"/>
        <v>0</v>
      </c>
      <c r="S49" s="65">
        <f t="shared" si="1"/>
        <v>0</v>
      </c>
      <c r="T49" s="66">
        <f t="shared" si="4"/>
        <v>0</v>
      </c>
      <c r="U49" s="78"/>
      <c r="V49" s="79"/>
    </row>
    <row r="50" spans="2:22" ht="15.75" thickBot="1" x14ac:dyDescent="0.3">
      <c r="B50" s="232"/>
      <c r="C50" s="233"/>
      <c r="D50" s="233"/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4"/>
    </row>
    <row r="51" spans="2:22" ht="16.5" thickBot="1" x14ac:dyDescent="0.3">
      <c r="B51" s="235" t="s">
        <v>57</v>
      </c>
      <c r="C51" s="242"/>
      <c r="D51" s="242"/>
      <c r="E51" s="242"/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47"/>
      <c r="Q51" s="48"/>
      <c r="R51" s="95">
        <f>SUM(R52:R55)</f>
        <v>0</v>
      </c>
      <c r="S51" s="50">
        <f>SUM(S52:S55)</f>
        <v>0</v>
      </c>
      <c r="T51" s="96">
        <f>R51+S51</f>
        <v>0</v>
      </c>
      <c r="U51" s="238"/>
      <c r="V51" s="239"/>
    </row>
    <row r="52" spans="2:22" ht="15.75" thickTop="1" x14ac:dyDescent="0.25">
      <c r="B52" s="69">
        <v>29</v>
      </c>
      <c r="C52" s="70"/>
      <c r="D52" s="71"/>
      <c r="E52" s="71"/>
      <c r="F52" s="72" t="s">
        <v>57</v>
      </c>
      <c r="G52" s="73">
        <v>32</v>
      </c>
      <c r="H52" s="73">
        <v>16</v>
      </c>
      <c r="I52" s="74"/>
      <c r="J52" s="72" t="s">
        <v>6</v>
      </c>
      <c r="K52" s="72" t="s">
        <v>52</v>
      </c>
      <c r="L52" s="73"/>
      <c r="M52" s="73"/>
      <c r="N52" s="73">
        <v>3</v>
      </c>
      <c r="O52" s="75"/>
      <c r="P52" s="76"/>
      <c r="Q52" s="77"/>
      <c r="R52" s="64">
        <f t="shared" si="0"/>
        <v>0</v>
      </c>
      <c r="S52" s="65">
        <f t="shared" si="1"/>
        <v>0</v>
      </c>
      <c r="T52" s="66">
        <f>R52+S52</f>
        <v>0</v>
      </c>
      <c r="U52" s="78"/>
      <c r="V52" s="79"/>
    </row>
    <row r="53" spans="2:22" x14ac:dyDescent="0.25">
      <c r="B53" s="69">
        <v>30</v>
      </c>
      <c r="C53" s="70"/>
      <c r="D53" s="71"/>
      <c r="E53" s="71"/>
      <c r="F53" s="72" t="s">
        <v>57</v>
      </c>
      <c r="G53" s="73">
        <v>40</v>
      </c>
      <c r="H53" s="73">
        <v>16</v>
      </c>
      <c r="I53" s="74"/>
      <c r="J53" s="72" t="s">
        <v>6</v>
      </c>
      <c r="K53" s="72" t="s">
        <v>52</v>
      </c>
      <c r="L53" s="73"/>
      <c r="M53" s="73"/>
      <c r="N53" s="73">
        <v>6</v>
      </c>
      <c r="O53" s="75"/>
      <c r="P53" s="76"/>
      <c r="Q53" s="77"/>
      <c r="R53" s="64">
        <f t="shared" si="0"/>
        <v>0</v>
      </c>
      <c r="S53" s="65">
        <f>N53*Q53</f>
        <v>0</v>
      </c>
      <c r="T53" s="66">
        <f t="shared" ref="T53:T54" si="5">R53+S53</f>
        <v>0</v>
      </c>
      <c r="U53" s="78"/>
      <c r="V53" s="79"/>
    </row>
    <row r="54" spans="2:22" x14ac:dyDescent="0.25">
      <c r="B54" s="69">
        <v>31</v>
      </c>
      <c r="C54" s="70"/>
      <c r="D54" s="71"/>
      <c r="E54" s="71"/>
      <c r="F54" s="72" t="s">
        <v>57</v>
      </c>
      <c r="G54" s="73">
        <v>50</v>
      </c>
      <c r="H54" s="73">
        <v>16</v>
      </c>
      <c r="I54" s="74"/>
      <c r="J54" s="72" t="s">
        <v>6</v>
      </c>
      <c r="K54" s="72" t="s">
        <v>52</v>
      </c>
      <c r="L54" s="73"/>
      <c r="M54" s="73"/>
      <c r="N54" s="73">
        <v>3</v>
      </c>
      <c r="O54" s="75"/>
      <c r="P54" s="76"/>
      <c r="Q54" s="77"/>
      <c r="R54" s="64">
        <f t="shared" si="0"/>
        <v>0</v>
      </c>
      <c r="S54" s="65">
        <f t="shared" si="1"/>
        <v>0</v>
      </c>
      <c r="T54" s="66">
        <f t="shared" si="5"/>
        <v>0</v>
      </c>
      <c r="U54" s="78"/>
      <c r="V54" s="79"/>
    </row>
    <row r="55" spans="2:22" ht="15.75" thickBot="1" x14ac:dyDescent="0.3">
      <c r="B55" s="69">
        <v>32</v>
      </c>
      <c r="C55" s="70"/>
      <c r="D55" s="71"/>
      <c r="E55" s="71"/>
      <c r="F55" s="72" t="s">
        <v>57</v>
      </c>
      <c r="G55" s="73">
        <v>65</v>
      </c>
      <c r="H55" s="73">
        <v>16</v>
      </c>
      <c r="I55" s="151">
        <v>330</v>
      </c>
      <c r="J55" s="72" t="s">
        <v>6</v>
      </c>
      <c r="K55" s="72" t="s">
        <v>53</v>
      </c>
      <c r="L55" s="97">
        <v>4</v>
      </c>
      <c r="M55" s="97"/>
      <c r="N55" s="73">
        <v>1</v>
      </c>
      <c r="O55" s="75"/>
      <c r="P55" s="76"/>
      <c r="Q55" s="77"/>
      <c r="R55" s="64">
        <f t="shared" si="0"/>
        <v>0</v>
      </c>
      <c r="S55" s="65">
        <f t="shared" si="1"/>
        <v>0</v>
      </c>
      <c r="T55" s="66">
        <f>R55+S55</f>
        <v>0</v>
      </c>
      <c r="U55" s="78"/>
      <c r="V55" s="79"/>
    </row>
    <row r="56" spans="2:22" ht="15.75" thickBot="1" x14ac:dyDescent="0.3">
      <c r="B56" s="232"/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4"/>
    </row>
    <row r="57" spans="2:22" ht="16.5" thickBot="1" x14ac:dyDescent="0.3">
      <c r="B57" s="235" t="s">
        <v>4</v>
      </c>
      <c r="C57" s="242"/>
      <c r="D57" s="242"/>
      <c r="E57" s="242"/>
      <c r="F57" s="242"/>
      <c r="G57" s="242"/>
      <c r="H57" s="242"/>
      <c r="I57" s="242"/>
      <c r="J57" s="242"/>
      <c r="K57" s="242"/>
      <c r="L57" s="242"/>
      <c r="M57" s="242"/>
      <c r="N57" s="242"/>
      <c r="O57" s="243"/>
      <c r="P57" s="47"/>
      <c r="Q57" s="48"/>
      <c r="R57" s="95">
        <f>SUM(R58:R60)</f>
        <v>0</v>
      </c>
      <c r="S57" s="50">
        <f>SUM(S58:S60)</f>
        <v>0</v>
      </c>
      <c r="T57" s="96">
        <f>R57+S57</f>
        <v>0</v>
      </c>
      <c r="U57" s="238"/>
      <c r="V57" s="239"/>
    </row>
    <row r="58" spans="2:22" ht="15.75" thickTop="1" x14ac:dyDescent="0.25">
      <c r="B58" s="69">
        <v>33</v>
      </c>
      <c r="C58" s="70"/>
      <c r="D58" s="71"/>
      <c r="E58" s="71"/>
      <c r="F58" s="72" t="s">
        <v>58</v>
      </c>
      <c r="G58" s="73">
        <v>80</v>
      </c>
      <c r="H58" s="73">
        <v>16</v>
      </c>
      <c r="I58" s="98"/>
      <c r="J58" s="72" t="str">
        <f>IF(OR(F58="Armatura regulační",F58="Armatura uzavírací s pohonem"),"EL.",IF(OR(F58="Armatura uzavírací",F58="Ventil kulový"),"MAN",""))</f>
        <v/>
      </c>
      <c r="K58" s="72" t="str">
        <f>IF(OR(F58="Ventil kulový"),"závitové",IF(OR(F58="Filtr",F58="Armatura regulační",F58="Čerpadlo"),"viz foto","přírubové"))</f>
        <v>přírubové</v>
      </c>
      <c r="L58" s="73"/>
      <c r="N58" s="72"/>
      <c r="O58" s="75" t="s">
        <v>59</v>
      </c>
      <c r="P58" s="99">
        <v>0</v>
      </c>
      <c r="Q58" s="77">
        <v>0</v>
      </c>
      <c r="R58" s="64">
        <f>N58*P58</f>
        <v>0</v>
      </c>
      <c r="S58" s="65">
        <f>N58*Q58</f>
        <v>0</v>
      </c>
      <c r="T58" s="66">
        <f>R58+S58</f>
        <v>0</v>
      </c>
      <c r="U58" s="100"/>
      <c r="V58" s="101"/>
    </row>
    <row r="59" spans="2:22" x14ac:dyDescent="0.25">
      <c r="B59" s="69">
        <v>34</v>
      </c>
      <c r="C59" s="70"/>
      <c r="D59" s="71"/>
      <c r="E59" s="71"/>
      <c r="F59" s="72" t="s">
        <v>60</v>
      </c>
      <c r="G59" s="73"/>
      <c r="H59" s="73"/>
      <c r="I59" s="98"/>
      <c r="J59" s="72"/>
      <c r="K59" s="72"/>
      <c r="L59" s="73"/>
      <c r="N59" s="72"/>
      <c r="O59" s="75" t="s">
        <v>61</v>
      </c>
      <c r="P59" s="99">
        <v>0</v>
      </c>
      <c r="Q59" s="77">
        <v>0</v>
      </c>
      <c r="R59" s="64">
        <f t="shared" si="0"/>
        <v>0</v>
      </c>
      <c r="S59" s="65">
        <f t="shared" si="1"/>
        <v>0</v>
      </c>
      <c r="T59" s="66">
        <f t="shared" ref="T59:T60" si="6">R59+S59</f>
        <v>0</v>
      </c>
      <c r="U59" s="100"/>
      <c r="V59" s="101"/>
    </row>
    <row r="60" spans="2:22" ht="15.75" thickBot="1" x14ac:dyDescent="0.3">
      <c r="B60" s="102">
        <v>36</v>
      </c>
      <c r="C60" s="103"/>
      <c r="D60" s="104"/>
      <c r="E60" s="104"/>
      <c r="F60" s="84" t="s">
        <v>62</v>
      </c>
      <c r="G60" s="85">
        <v>32</v>
      </c>
      <c r="H60" s="85"/>
      <c r="I60" s="105"/>
      <c r="J60" s="84"/>
      <c r="K60" s="84"/>
      <c r="L60" s="85"/>
      <c r="N60" s="84"/>
      <c r="O60" s="87" t="s">
        <v>63</v>
      </c>
      <c r="P60" s="106">
        <v>0</v>
      </c>
      <c r="Q60" s="89">
        <v>0</v>
      </c>
      <c r="R60" s="64">
        <f t="shared" si="0"/>
        <v>0</v>
      </c>
      <c r="S60" s="65">
        <f t="shared" si="1"/>
        <v>0</v>
      </c>
      <c r="T60" s="66">
        <f t="shared" si="6"/>
        <v>0</v>
      </c>
      <c r="U60" s="107"/>
      <c r="V60" s="108"/>
    </row>
    <row r="61" spans="2:22" ht="15.75" customHeight="1" thickBot="1" x14ac:dyDescent="0.3">
      <c r="B61" s="232"/>
      <c r="C61" s="233"/>
      <c r="D61" s="233"/>
      <c r="E61" s="233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4"/>
    </row>
    <row r="62" spans="2:22" ht="39.75" customHeight="1" thickBot="1" x14ac:dyDescent="0.3">
      <c r="B62" s="214" t="s">
        <v>64</v>
      </c>
      <c r="C62" s="215"/>
      <c r="D62" s="215"/>
      <c r="E62" s="215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6"/>
    </row>
    <row r="63" spans="2:22" x14ac:dyDescent="0.25">
      <c r="B63" s="244" t="s">
        <v>25</v>
      </c>
      <c r="C63" s="245"/>
      <c r="D63" s="246"/>
      <c r="E63" s="247"/>
      <c r="F63" s="248" t="s">
        <v>26</v>
      </c>
      <c r="G63" s="109" t="s">
        <v>5</v>
      </c>
      <c r="H63" s="110" t="s">
        <v>28</v>
      </c>
      <c r="I63" s="110" t="s">
        <v>30</v>
      </c>
      <c r="J63" s="110" t="s">
        <v>31</v>
      </c>
      <c r="K63" s="110" t="s">
        <v>65</v>
      </c>
      <c r="L63" s="110" t="s">
        <v>66</v>
      </c>
      <c r="M63" s="110" t="s">
        <v>67</v>
      </c>
      <c r="N63" s="111" t="s">
        <v>31</v>
      </c>
      <c r="O63" s="249" t="s">
        <v>32</v>
      </c>
      <c r="P63" s="112" t="s">
        <v>33</v>
      </c>
      <c r="Q63" s="113" t="s">
        <v>7</v>
      </c>
      <c r="R63" s="114" t="s">
        <v>33</v>
      </c>
      <c r="S63" s="115" t="s">
        <v>33</v>
      </c>
      <c r="T63" s="116" t="s">
        <v>33</v>
      </c>
      <c r="U63" s="109" t="s">
        <v>44</v>
      </c>
      <c r="V63" s="117" t="s">
        <v>45</v>
      </c>
    </row>
    <row r="64" spans="2:22" ht="15.75" thickBot="1" x14ac:dyDescent="0.3">
      <c r="B64" s="217"/>
      <c r="C64" s="219"/>
      <c r="D64" s="220"/>
      <c r="E64" s="221"/>
      <c r="F64" s="226"/>
      <c r="G64" s="24"/>
      <c r="H64" s="26" t="s">
        <v>68</v>
      </c>
      <c r="I64" s="26" t="s">
        <v>37</v>
      </c>
      <c r="J64" s="26" t="s">
        <v>38</v>
      </c>
      <c r="K64" s="26"/>
      <c r="L64" s="26"/>
      <c r="M64" s="26"/>
      <c r="N64" s="28" t="s">
        <v>39</v>
      </c>
      <c r="O64" s="229"/>
      <c r="P64" s="29" t="s">
        <v>40</v>
      </c>
      <c r="Q64" s="30" t="s">
        <v>40</v>
      </c>
      <c r="R64" s="31" t="s">
        <v>41</v>
      </c>
      <c r="S64" s="32" t="s">
        <v>42</v>
      </c>
      <c r="T64" s="33" t="s">
        <v>43</v>
      </c>
      <c r="U64" s="118"/>
      <c r="V64" s="119"/>
    </row>
    <row r="65" spans="2:22" ht="15.75" thickBot="1" x14ac:dyDescent="0.3">
      <c r="B65" s="218"/>
      <c r="C65" s="222"/>
      <c r="D65" s="223"/>
      <c r="E65" s="224"/>
      <c r="F65" s="227"/>
      <c r="G65" s="36" t="s">
        <v>0</v>
      </c>
      <c r="H65" s="25" t="s">
        <v>46</v>
      </c>
      <c r="I65" s="25" t="s">
        <v>0</v>
      </c>
      <c r="J65" s="25" t="s">
        <v>47</v>
      </c>
      <c r="K65" s="25" t="s">
        <v>69</v>
      </c>
      <c r="L65" s="25" t="s">
        <v>70</v>
      </c>
      <c r="M65" s="25" t="s">
        <v>71</v>
      </c>
      <c r="N65" s="38" t="s">
        <v>47</v>
      </c>
      <c r="O65" s="39"/>
      <c r="P65" s="40" t="s">
        <v>48</v>
      </c>
      <c r="Q65" s="120" t="s">
        <v>48</v>
      </c>
      <c r="R65" s="42" t="s">
        <v>49</v>
      </c>
      <c r="S65" s="121" t="s">
        <v>49</v>
      </c>
      <c r="T65" s="44" t="s">
        <v>49</v>
      </c>
      <c r="U65" s="45"/>
      <c r="V65" s="46"/>
    </row>
    <row r="66" spans="2:22" ht="16.5" thickBot="1" x14ac:dyDescent="0.3">
      <c r="B66" s="235" t="s">
        <v>72</v>
      </c>
      <c r="C66" s="236"/>
      <c r="D66" s="236"/>
      <c r="E66" s="236"/>
      <c r="F66" s="236"/>
      <c r="G66" s="236"/>
      <c r="H66" s="236"/>
      <c r="I66" s="236"/>
      <c r="J66" s="236"/>
      <c r="K66" s="236"/>
      <c r="L66" s="236"/>
      <c r="M66" s="236"/>
      <c r="N66" s="236"/>
      <c r="O66" s="237"/>
      <c r="P66" s="47"/>
      <c r="Q66" s="48"/>
      <c r="R66" s="95">
        <f>SUM(R67:R72)</f>
        <v>0</v>
      </c>
      <c r="S66" s="50">
        <f>SUM(S67:S72)</f>
        <v>0</v>
      </c>
      <c r="T66" s="96">
        <f>R66+S66</f>
        <v>0</v>
      </c>
      <c r="U66" s="238"/>
      <c r="V66" s="239"/>
    </row>
    <row r="67" spans="2:22" ht="15.75" thickTop="1" x14ac:dyDescent="0.25">
      <c r="B67" s="52">
        <v>1</v>
      </c>
      <c r="C67" s="53"/>
      <c r="D67" s="54"/>
      <c r="E67" s="55"/>
      <c r="F67" s="122" t="s">
        <v>72</v>
      </c>
      <c r="G67" s="123" t="s">
        <v>73</v>
      </c>
      <c r="H67" s="124">
        <v>180</v>
      </c>
      <c r="I67" s="123" t="s">
        <v>52</v>
      </c>
      <c r="J67" s="123"/>
      <c r="K67" s="123">
        <v>230</v>
      </c>
      <c r="L67" s="123">
        <v>5.5</v>
      </c>
      <c r="M67" s="124">
        <v>5</v>
      </c>
      <c r="N67" s="123">
        <v>1</v>
      </c>
      <c r="O67" s="125" t="s">
        <v>74</v>
      </c>
      <c r="P67" s="77"/>
      <c r="Q67" s="77"/>
      <c r="R67" s="64">
        <f>N67*P67</f>
        <v>0</v>
      </c>
      <c r="S67" s="65">
        <f>N67*Q67</f>
        <v>0</v>
      </c>
      <c r="T67" s="66">
        <f>R67+S67</f>
        <v>0</v>
      </c>
      <c r="U67" s="78"/>
      <c r="V67" s="79"/>
    </row>
    <row r="68" spans="2:22" x14ac:dyDescent="0.25">
      <c r="B68" s="69">
        <v>2</v>
      </c>
      <c r="C68" s="70"/>
      <c r="D68" s="71"/>
      <c r="E68" s="71"/>
      <c r="F68" s="123" t="s">
        <v>72</v>
      </c>
      <c r="G68" s="123" t="s">
        <v>73</v>
      </c>
      <c r="H68" s="124">
        <v>180</v>
      </c>
      <c r="I68" s="123" t="s">
        <v>52</v>
      </c>
      <c r="J68" s="123"/>
      <c r="K68" s="123">
        <v>230</v>
      </c>
      <c r="L68" s="123">
        <v>5.5</v>
      </c>
      <c r="M68" s="124">
        <v>5</v>
      </c>
      <c r="N68" s="123">
        <v>1</v>
      </c>
      <c r="O68" s="126" t="s">
        <v>75</v>
      </c>
      <c r="P68" s="77"/>
      <c r="Q68" s="77"/>
      <c r="R68" s="64">
        <f t="shared" ref="R68:R72" si="7">N68*P68</f>
        <v>0</v>
      </c>
      <c r="S68" s="65">
        <f t="shared" ref="S68:S72" si="8">N68*Q68</f>
        <v>0</v>
      </c>
      <c r="T68" s="66">
        <f>N68*P68</f>
        <v>0</v>
      </c>
      <c r="U68" s="78"/>
      <c r="V68" s="79"/>
    </row>
    <row r="69" spans="2:22" x14ac:dyDescent="0.25">
      <c r="B69" s="69">
        <v>3</v>
      </c>
      <c r="C69" s="70"/>
      <c r="D69" s="71"/>
      <c r="E69" s="71"/>
      <c r="F69" s="123" t="s">
        <v>72</v>
      </c>
      <c r="G69" s="123">
        <v>50</v>
      </c>
      <c r="H69" s="124">
        <v>280</v>
      </c>
      <c r="I69" s="123" t="s">
        <v>53</v>
      </c>
      <c r="J69" s="123">
        <v>4</v>
      </c>
      <c r="K69" s="123">
        <v>400</v>
      </c>
      <c r="L69" s="123">
        <v>11.52</v>
      </c>
      <c r="M69" s="124">
        <v>4.2</v>
      </c>
      <c r="N69" s="123">
        <v>2</v>
      </c>
      <c r="O69" s="126" t="s">
        <v>76</v>
      </c>
      <c r="P69" s="77"/>
      <c r="Q69" s="77"/>
      <c r="R69" s="64">
        <f t="shared" si="7"/>
        <v>0</v>
      </c>
      <c r="S69" s="65">
        <f t="shared" si="8"/>
        <v>0</v>
      </c>
      <c r="T69" s="66">
        <f>N69*P69</f>
        <v>0</v>
      </c>
      <c r="U69" s="78"/>
      <c r="V69" s="79"/>
    </row>
    <row r="70" spans="2:22" x14ac:dyDescent="0.25">
      <c r="B70" s="69">
        <v>4</v>
      </c>
      <c r="C70" s="70"/>
      <c r="D70" s="71"/>
      <c r="E70" s="71"/>
      <c r="F70" s="123" t="s">
        <v>72</v>
      </c>
      <c r="G70" s="123">
        <v>50</v>
      </c>
      <c r="H70" s="123">
        <v>240</v>
      </c>
      <c r="I70" s="123" t="s">
        <v>53</v>
      </c>
      <c r="J70" s="123">
        <v>4</v>
      </c>
      <c r="K70" s="123">
        <v>230</v>
      </c>
      <c r="L70" s="123">
        <v>5.4</v>
      </c>
      <c r="M70" s="124">
        <v>2.1</v>
      </c>
      <c r="N70" s="123">
        <v>1</v>
      </c>
      <c r="O70" s="126" t="s">
        <v>77</v>
      </c>
      <c r="P70" s="77"/>
      <c r="Q70" s="77"/>
      <c r="R70" s="64">
        <f t="shared" si="7"/>
        <v>0</v>
      </c>
      <c r="S70" s="65">
        <f t="shared" si="8"/>
        <v>0</v>
      </c>
      <c r="T70" s="66">
        <f>N70*P70</f>
        <v>0</v>
      </c>
      <c r="U70" s="78"/>
      <c r="V70" s="79"/>
    </row>
    <row r="71" spans="2:22" x14ac:dyDescent="0.25">
      <c r="B71" s="69">
        <v>5</v>
      </c>
      <c r="C71" s="70"/>
      <c r="D71" s="71"/>
      <c r="E71" s="71"/>
      <c r="F71" s="123" t="s">
        <v>72</v>
      </c>
      <c r="G71" s="123">
        <v>50</v>
      </c>
      <c r="H71" s="123">
        <v>240</v>
      </c>
      <c r="I71" s="123" t="s">
        <v>53</v>
      </c>
      <c r="J71" s="123">
        <v>4</v>
      </c>
      <c r="K71" s="123">
        <v>230</v>
      </c>
      <c r="L71" s="123">
        <v>7.2</v>
      </c>
      <c r="M71" s="124">
        <v>2.2999999999999998</v>
      </c>
      <c r="N71" s="123">
        <v>1</v>
      </c>
      <c r="O71" s="126" t="s">
        <v>78</v>
      </c>
      <c r="P71" s="77"/>
      <c r="Q71" s="77"/>
      <c r="R71" s="64">
        <f t="shared" si="7"/>
        <v>0</v>
      </c>
      <c r="S71" s="65">
        <f t="shared" si="8"/>
        <v>0</v>
      </c>
      <c r="T71" s="66">
        <f>N71*P71</f>
        <v>0</v>
      </c>
      <c r="U71" s="78"/>
      <c r="V71" s="79"/>
    </row>
    <row r="72" spans="2:22" ht="15.75" thickBot="1" x14ac:dyDescent="0.3">
      <c r="B72" s="69">
        <v>6</v>
      </c>
      <c r="C72" s="70"/>
      <c r="D72" s="71"/>
      <c r="E72" s="71"/>
      <c r="F72" s="123" t="s">
        <v>72</v>
      </c>
      <c r="G72" s="123">
        <v>50</v>
      </c>
      <c r="H72" s="127">
        <v>280</v>
      </c>
      <c r="I72" s="123" t="s">
        <v>53</v>
      </c>
      <c r="J72" s="123">
        <v>4</v>
      </c>
      <c r="K72" s="123">
        <v>400</v>
      </c>
      <c r="L72" s="123">
        <v>11.52</v>
      </c>
      <c r="M72" s="124">
        <v>4.2</v>
      </c>
      <c r="N72" s="123">
        <v>1</v>
      </c>
      <c r="O72" s="126" t="s">
        <v>79</v>
      </c>
      <c r="P72" s="77"/>
      <c r="Q72" s="77"/>
      <c r="R72" s="64">
        <f t="shared" si="7"/>
        <v>0</v>
      </c>
      <c r="S72" s="65">
        <f t="shared" si="8"/>
        <v>0</v>
      </c>
      <c r="T72" s="66">
        <f>N72*P72</f>
        <v>0</v>
      </c>
      <c r="U72" s="78"/>
      <c r="V72" s="79"/>
    </row>
    <row r="73" spans="2:22" ht="15.75" thickBot="1" x14ac:dyDescent="0.3">
      <c r="B73" s="232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4"/>
    </row>
    <row r="74" spans="2:22" ht="15.75" thickBot="1" x14ac:dyDescent="0.3">
      <c r="B74" s="232"/>
      <c r="C74" s="233"/>
      <c r="D74" s="233"/>
      <c r="E74" s="233"/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4"/>
    </row>
    <row r="75" spans="2:22" ht="33.75" customHeight="1" thickBot="1" x14ac:dyDescent="0.3">
      <c r="B75" s="214" t="s">
        <v>80</v>
      </c>
      <c r="C75" s="215"/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6"/>
    </row>
    <row r="76" spans="2:22" x14ac:dyDescent="0.25">
      <c r="B76" s="252"/>
      <c r="C76" s="255" t="s">
        <v>9</v>
      </c>
      <c r="D76" s="256"/>
      <c r="E76" s="256"/>
      <c r="F76" s="256"/>
      <c r="G76" s="256"/>
      <c r="H76" s="256"/>
      <c r="I76" s="256"/>
      <c r="J76" s="256"/>
      <c r="K76" s="256"/>
      <c r="L76" s="256"/>
      <c r="M76" s="257"/>
      <c r="N76" s="128" t="s">
        <v>8</v>
      </c>
      <c r="O76" s="249" t="s">
        <v>32</v>
      </c>
      <c r="P76" s="112" t="s">
        <v>33</v>
      </c>
      <c r="Q76" s="113" t="s">
        <v>7</v>
      </c>
      <c r="R76" s="114" t="s">
        <v>33</v>
      </c>
      <c r="S76" s="115" t="s">
        <v>33</v>
      </c>
      <c r="T76" s="116" t="s">
        <v>33</v>
      </c>
      <c r="U76" s="185"/>
      <c r="V76" s="186"/>
    </row>
    <row r="77" spans="2:22" ht="15.75" thickBot="1" x14ac:dyDescent="0.3">
      <c r="B77" s="253"/>
      <c r="C77" s="258"/>
      <c r="D77" s="259"/>
      <c r="E77" s="259"/>
      <c r="F77" s="259"/>
      <c r="G77" s="259"/>
      <c r="H77" s="259"/>
      <c r="I77" s="259"/>
      <c r="J77" s="259"/>
      <c r="K77" s="259"/>
      <c r="L77" s="259"/>
      <c r="M77" s="260"/>
      <c r="N77" s="129"/>
      <c r="O77" s="229"/>
      <c r="P77" s="29" t="s">
        <v>40</v>
      </c>
      <c r="Q77" s="30" t="s">
        <v>40</v>
      </c>
      <c r="R77" s="31" t="s">
        <v>41</v>
      </c>
      <c r="S77" s="32" t="s">
        <v>7</v>
      </c>
      <c r="T77" s="33" t="s">
        <v>43</v>
      </c>
      <c r="U77" s="187"/>
      <c r="V77" s="188"/>
    </row>
    <row r="78" spans="2:22" ht="15.75" thickBot="1" x14ac:dyDescent="0.3">
      <c r="B78" s="254"/>
      <c r="C78" s="261"/>
      <c r="D78" s="262"/>
      <c r="E78" s="262"/>
      <c r="F78" s="262"/>
      <c r="G78" s="262"/>
      <c r="H78" s="262"/>
      <c r="I78" s="262"/>
      <c r="J78" s="262"/>
      <c r="K78" s="262"/>
      <c r="L78" s="262"/>
      <c r="M78" s="263"/>
      <c r="N78" s="130" t="s">
        <v>47</v>
      </c>
      <c r="O78" s="39"/>
      <c r="P78" s="40" t="s">
        <v>48</v>
      </c>
      <c r="Q78" s="120" t="s">
        <v>48</v>
      </c>
      <c r="R78" s="42" t="s">
        <v>49</v>
      </c>
      <c r="S78" s="121" t="s">
        <v>49</v>
      </c>
      <c r="T78" s="44" t="s">
        <v>49</v>
      </c>
      <c r="U78" s="264"/>
      <c r="V78" s="265"/>
    </row>
    <row r="79" spans="2:22" ht="16.5" thickBot="1" x14ac:dyDescent="0.3">
      <c r="B79" s="235" t="s">
        <v>81</v>
      </c>
      <c r="C79" s="236"/>
      <c r="D79" s="236"/>
      <c r="E79" s="236"/>
      <c r="F79" s="236"/>
      <c r="G79" s="236"/>
      <c r="H79" s="236"/>
      <c r="I79" s="236"/>
      <c r="J79" s="236"/>
      <c r="K79" s="236"/>
      <c r="L79" s="236"/>
      <c r="M79" s="236"/>
      <c r="N79" s="236"/>
      <c r="O79" s="237"/>
      <c r="P79" s="47"/>
      <c r="Q79" s="48"/>
      <c r="R79" s="95">
        <f>SUM(R80)</f>
        <v>0</v>
      </c>
      <c r="S79" s="50">
        <f>SUM(S80)</f>
        <v>0</v>
      </c>
      <c r="T79" s="96">
        <f>R79+S79</f>
        <v>0</v>
      </c>
      <c r="U79" s="238"/>
      <c r="V79" s="239"/>
    </row>
    <row r="80" spans="2:22" ht="16.5" thickTop="1" thickBot="1" x14ac:dyDescent="0.3">
      <c r="B80" s="52">
        <v>1</v>
      </c>
      <c r="C80" s="266" t="s">
        <v>82</v>
      </c>
      <c r="D80" s="267"/>
      <c r="E80" s="267"/>
      <c r="F80" s="267"/>
      <c r="G80" s="267"/>
      <c r="H80" s="267"/>
      <c r="I80" s="267"/>
      <c r="J80" s="267"/>
      <c r="K80" s="267"/>
      <c r="L80" s="267"/>
      <c r="M80" s="268"/>
      <c r="N80" s="131">
        <f>SUM(N67:N72,N52:N55,N41:N49,N27:N38,N18:N24)</f>
        <v>80</v>
      </c>
      <c r="O80" s="132"/>
      <c r="P80" s="77" t="s">
        <v>83</v>
      </c>
      <c r="Q80" s="77"/>
      <c r="R80" s="64" t="s">
        <v>83</v>
      </c>
      <c r="S80" s="65">
        <f>N80*Q80</f>
        <v>0</v>
      </c>
      <c r="T80" s="66">
        <f>S80</f>
        <v>0</v>
      </c>
      <c r="U80" s="264"/>
      <c r="V80" s="265"/>
    </row>
    <row r="81" spans="2:22" ht="15.75" thickBot="1" x14ac:dyDescent="0.3">
      <c r="B81" s="232"/>
      <c r="C81" s="233"/>
      <c r="D81" s="233"/>
      <c r="E81" s="233"/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69"/>
      <c r="V81" s="270"/>
    </row>
    <row r="82" spans="2:22" ht="16.5" thickBot="1" x14ac:dyDescent="0.3">
      <c r="B82" s="235" t="s">
        <v>84</v>
      </c>
      <c r="C82" s="236"/>
      <c r="D82" s="236"/>
      <c r="E82" s="236"/>
      <c r="F82" s="236"/>
      <c r="G82" s="236"/>
      <c r="H82" s="236"/>
      <c r="I82" s="236"/>
      <c r="J82" s="236"/>
      <c r="K82" s="236"/>
      <c r="L82" s="236"/>
      <c r="M82" s="236"/>
      <c r="N82" s="236"/>
      <c r="O82" s="237"/>
      <c r="P82" s="47"/>
      <c r="Q82" s="48"/>
      <c r="R82" s="95">
        <f>SUM(R83:R85)</f>
        <v>0</v>
      </c>
      <c r="S82" s="50">
        <f>SUM(S83:S85)</f>
        <v>0</v>
      </c>
      <c r="T82" s="133">
        <f>R82+S82</f>
        <v>0</v>
      </c>
      <c r="U82" s="250"/>
      <c r="V82" s="251"/>
    </row>
    <row r="83" spans="2:22" ht="15.75" thickTop="1" x14ac:dyDescent="0.25">
      <c r="B83" s="52">
        <v>1</v>
      </c>
      <c r="C83" s="275" t="s">
        <v>85</v>
      </c>
      <c r="D83" s="275"/>
      <c r="E83" s="275"/>
      <c r="F83" s="275"/>
      <c r="G83" s="275"/>
      <c r="H83" s="275"/>
      <c r="I83" s="275"/>
      <c r="J83" s="275"/>
      <c r="K83" s="275"/>
      <c r="L83" s="275"/>
      <c r="M83" s="275"/>
      <c r="N83" s="73">
        <f>N80</f>
        <v>80</v>
      </c>
      <c r="O83" s="134"/>
      <c r="P83" s="77" t="s">
        <v>83</v>
      </c>
      <c r="Q83" s="77"/>
      <c r="R83" s="64" t="s">
        <v>83</v>
      </c>
      <c r="S83" s="65">
        <f>N83*Q83</f>
        <v>0</v>
      </c>
      <c r="T83" s="135">
        <f>S83</f>
        <v>0</v>
      </c>
      <c r="U83" s="276"/>
      <c r="V83" s="277"/>
    </row>
    <row r="84" spans="2:22" x14ac:dyDescent="0.25">
      <c r="B84" s="69">
        <v>2</v>
      </c>
      <c r="C84" s="275" t="s">
        <v>86</v>
      </c>
      <c r="D84" s="275"/>
      <c r="E84" s="275"/>
      <c r="F84" s="275"/>
      <c r="G84" s="275"/>
      <c r="H84" s="275"/>
      <c r="I84" s="275"/>
      <c r="J84" s="275"/>
      <c r="K84" s="275"/>
      <c r="L84" s="275"/>
      <c r="M84" s="275"/>
      <c r="N84" s="73">
        <v>10</v>
      </c>
      <c r="O84" s="134"/>
      <c r="P84" s="77"/>
      <c r="Q84" s="77"/>
      <c r="R84" s="64"/>
      <c r="S84" s="65"/>
      <c r="T84" s="135"/>
      <c r="U84" s="276"/>
      <c r="V84" s="277"/>
    </row>
    <row r="85" spans="2:22" ht="15.75" thickBot="1" x14ac:dyDescent="0.3">
      <c r="B85" s="69">
        <v>3</v>
      </c>
      <c r="C85" s="275"/>
      <c r="D85" s="275"/>
      <c r="E85" s="275"/>
      <c r="F85" s="275"/>
      <c r="G85" s="275"/>
      <c r="H85" s="275"/>
      <c r="I85" s="275"/>
      <c r="J85" s="275"/>
      <c r="K85" s="275"/>
      <c r="L85" s="275"/>
      <c r="M85" s="275"/>
      <c r="N85" s="73"/>
      <c r="O85" s="134"/>
      <c r="P85" s="77"/>
      <c r="Q85" s="77"/>
      <c r="R85" s="64"/>
      <c r="S85" s="65"/>
      <c r="T85" s="135"/>
      <c r="U85" s="278"/>
      <c r="V85" s="279"/>
    </row>
    <row r="86" spans="2:22" ht="15.75" thickBot="1" x14ac:dyDescent="0.3">
      <c r="B86" s="232"/>
      <c r="C86" s="233"/>
      <c r="D86" s="233"/>
      <c r="E86" s="233"/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4"/>
    </row>
    <row r="87" spans="2:22" ht="15.75" thickBot="1" x14ac:dyDescent="0.3">
      <c r="B87" s="232"/>
      <c r="C87" s="233"/>
      <c r="D87" s="233"/>
      <c r="E87" s="233"/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4"/>
    </row>
    <row r="88" spans="2:22" ht="21" thickBot="1" x14ac:dyDescent="0.3">
      <c r="B88" s="214" t="s">
        <v>4</v>
      </c>
      <c r="C88" s="215"/>
      <c r="D88" s="215"/>
      <c r="E88" s="215"/>
      <c r="F88" s="215"/>
      <c r="G88" s="215"/>
      <c r="H88" s="215"/>
      <c r="I88" s="215"/>
      <c r="J88" s="215"/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98"/>
      <c r="V88" s="299"/>
    </row>
    <row r="89" spans="2:22" x14ac:dyDescent="0.25">
      <c r="B89" s="252"/>
      <c r="C89" s="255" t="s">
        <v>9</v>
      </c>
      <c r="D89" s="256"/>
      <c r="E89" s="256"/>
      <c r="F89" s="256"/>
      <c r="G89" s="256"/>
      <c r="H89" s="256"/>
      <c r="I89" s="256"/>
      <c r="J89" s="256"/>
      <c r="K89" s="256"/>
      <c r="L89" s="256"/>
      <c r="M89" s="257"/>
      <c r="N89" s="136" t="s">
        <v>8</v>
      </c>
      <c r="O89" s="300" t="s">
        <v>32</v>
      </c>
      <c r="P89" s="137" t="s">
        <v>33</v>
      </c>
      <c r="Q89" s="138" t="s">
        <v>7</v>
      </c>
      <c r="R89" s="114" t="s">
        <v>33</v>
      </c>
      <c r="S89" s="115" t="s">
        <v>33</v>
      </c>
      <c r="T89" s="116" t="s">
        <v>33</v>
      </c>
      <c r="U89" s="271"/>
      <c r="V89" s="272"/>
    </row>
    <row r="90" spans="2:22" ht="15.75" thickBot="1" x14ac:dyDescent="0.3">
      <c r="B90" s="253"/>
      <c r="C90" s="258"/>
      <c r="D90" s="259"/>
      <c r="E90" s="259"/>
      <c r="F90" s="259"/>
      <c r="G90" s="259"/>
      <c r="H90" s="259"/>
      <c r="I90" s="259"/>
      <c r="J90" s="259"/>
      <c r="K90" s="259"/>
      <c r="L90" s="259"/>
      <c r="M90" s="260"/>
      <c r="N90" s="129"/>
      <c r="O90" s="229"/>
      <c r="P90" s="29" t="s">
        <v>40</v>
      </c>
      <c r="Q90" s="30" t="s">
        <v>40</v>
      </c>
      <c r="R90" s="31" t="s">
        <v>41</v>
      </c>
      <c r="S90" s="32" t="s">
        <v>7</v>
      </c>
      <c r="T90" s="33" t="s">
        <v>43</v>
      </c>
      <c r="U90" s="273"/>
      <c r="V90" s="274"/>
    </row>
    <row r="91" spans="2:22" ht="15.75" thickBot="1" x14ac:dyDescent="0.3">
      <c r="B91" s="253"/>
      <c r="C91" s="258"/>
      <c r="D91" s="259"/>
      <c r="E91" s="259"/>
      <c r="F91" s="259"/>
      <c r="G91" s="259"/>
      <c r="H91" s="259"/>
      <c r="I91" s="259"/>
      <c r="J91" s="259"/>
      <c r="K91" s="259"/>
      <c r="L91" s="259"/>
      <c r="M91" s="260"/>
      <c r="N91" s="139" t="s">
        <v>47</v>
      </c>
      <c r="O91" s="140" t="s">
        <v>87</v>
      </c>
      <c r="P91" s="40" t="s">
        <v>48</v>
      </c>
      <c r="Q91" s="120" t="s">
        <v>48</v>
      </c>
      <c r="R91" s="42" t="s">
        <v>49</v>
      </c>
      <c r="S91" s="121" t="s">
        <v>49</v>
      </c>
      <c r="T91" s="44" t="s">
        <v>49</v>
      </c>
      <c r="U91" s="273"/>
      <c r="V91" s="274"/>
    </row>
    <row r="92" spans="2:22" ht="16.5" thickBot="1" x14ac:dyDescent="0.3">
      <c r="B92" s="289" t="s">
        <v>4</v>
      </c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1"/>
      <c r="P92" s="141"/>
      <c r="Q92" s="48"/>
      <c r="R92" s="95">
        <f>SUM(R93:R95)</f>
        <v>0</v>
      </c>
      <c r="S92" s="50">
        <f>SUM(S93:S95)</f>
        <v>0</v>
      </c>
      <c r="T92" s="96">
        <f>R92+S92</f>
        <v>0</v>
      </c>
      <c r="U92" s="238"/>
      <c r="V92" s="239"/>
    </row>
    <row r="93" spans="2:22" ht="15.75" thickTop="1" x14ac:dyDescent="0.25">
      <c r="B93" s="52">
        <v>1</v>
      </c>
      <c r="C93" s="292" t="s">
        <v>3</v>
      </c>
      <c r="D93" s="293"/>
      <c r="E93" s="293"/>
      <c r="F93" s="293"/>
      <c r="G93" s="293"/>
      <c r="H93" s="293"/>
      <c r="I93" s="293"/>
      <c r="J93" s="293"/>
      <c r="K93" s="293"/>
      <c r="L93" s="293"/>
      <c r="M93" s="294"/>
      <c r="N93" s="73">
        <v>0</v>
      </c>
      <c r="O93" s="101"/>
      <c r="P93" s="142" t="s">
        <v>83</v>
      </c>
      <c r="Q93" s="77"/>
      <c r="R93" s="64" t="s">
        <v>83</v>
      </c>
      <c r="S93" s="65">
        <f>N93*Q93</f>
        <v>0</v>
      </c>
      <c r="T93" s="66">
        <f>S93</f>
        <v>0</v>
      </c>
      <c r="U93" s="273"/>
      <c r="V93" s="274"/>
    </row>
    <row r="94" spans="2:22" x14ac:dyDescent="0.25">
      <c r="B94" s="69">
        <v>2</v>
      </c>
      <c r="C94" s="295" t="s">
        <v>2</v>
      </c>
      <c r="D94" s="296"/>
      <c r="E94" s="296"/>
      <c r="F94" s="296"/>
      <c r="G94" s="296"/>
      <c r="H94" s="296"/>
      <c r="I94" s="296"/>
      <c r="J94" s="296"/>
      <c r="K94" s="296"/>
      <c r="L94" s="296"/>
      <c r="M94" s="297"/>
      <c r="N94" s="73">
        <v>0</v>
      </c>
      <c r="O94" s="101"/>
      <c r="P94" s="142"/>
      <c r="Q94" s="77"/>
      <c r="R94" s="64"/>
      <c r="S94" s="65"/>
      <c r="T94" s="66"/>
      <c r="U94" s="273"/>
      <c r="V94" s="274"/>
    </row>
    <row r="95" spans="2:22" ht="15.75" thickBot="1" x14ac:dyDescent="0.3">
      <c r="B95" s="143">
        <v>3</v>
      </c>
      <c r="C95" s="280" t="s">
        <v>1</v>
      </c>
      <c r="D95" s="280"/>
      <c r="E95" s="280"/>
      <c r="F95" s="280"/>
      <c r="G95" s="280"/>
      <c r="H95" s="280"/>
      <c r="I95" s="280"/>
      <c r="J95" s="280"/>
      <c r="K95" s="280"/>
      <c r="L95" s="280"/>
      <c r="M95" s="280"/>
      <c r="N95" s="144" t="s">
        <v>88</v>
      </c>
      <c r="O95" s="145"/>
      <c r="P95" s="146"/>
      <c r="Q95" s="147"/>
      <c r="R95" s="148"/>
      <c r="S95" s="149"/>
      <c r="T95" s="150"/>
      <c r="U95" s="281"/>
      <c r="V95" s="282"/>
    </row>
  </sheetData>
  <mergeCells count="82">
    <mergeCell ref="C95:M95"/>
    <mergeCell ref="U95:V95"/>
    <mergeCell ref="B10:N12"/>
    <mergeCell ref="V10:V12"/>
    <mergeCell ref="B92:O92"/>
    <mergeCell ref="U92:V92"/>
    <mergeCell ref="C93:M93"/>
    <mergeCell ref="U93:V93"/>
    <mergeCell ref="C94:M94"/>
    <mergeCell ref="U94:V94"/>
    <mergeCell ref="B86:V86"/>
    <mergeCell ref="B87:V87"/>
    <mergeCell ref="B88:V88"/>
    <mergeCell ref="B89:B91"/>
    <mergeCell ref="C89:M91"/>
    <mergeCell ref="O89:O90"/>
    <mergeCell ref="U89:V91"/>
    <mergeCell ref="C83:M83"/>
    <mergeCell ref="U83:V83"/>
    <mergeCell ref="C84:M84"/>
    <mergeCell ref="U84:V84"/>
    <mergeCell ref="C85:M85"/>
    <mergeCell ref="U85:V85"/>
    <mergeCell ref="B82:O82"/>
    <mergeCell ref="U82:V82"/>
    <mergeCell ref="B66:O66"/>
    <mergeCell ref="U66:V66"/>
    <mergeCell ref="B73:V73"/>
    <mergeCell ref="B74:V74"/>
    <mergeCell ref="B75:V75"/>
    <mergeCell ref="B76:B78"/>
    <mergeCell ref="C76:M78"/>
    <mergeCell ref="O76:O77"/>
    <mergeCell ref="U76:V78"/>
    <mergeCell ref="B79:O79"/>
    <mergeCell ref="U79:V79"/>
    <mergeCell ref="C80:M80"/>
    <mergeCell ref="U80:V80"/>
    <mergeCell ref="B81:V81"/>
    <mergeCell ref="B57:O57"/>
    <mergeCell ref="U57:V57"/>
    <mergeCell ref="B61:V61"/>
    <mergeCell ref="B62:V62"/>
    <mergeCell ref="B63:B65"/>
    <mergeCell ref="C63:E65"/>
    <mergeCell ref="F63:F65"/>
    <mergeCell ref="O63:O64"/>
    <mergeCell ref="B56:V56"/>
    <mergeCell ref="B17:O17"/>
    <mergeCell ref="U17:V17"/>
    <mergeCell ref="B25:V25"/>
    <mergeCell ref="B26:O26"/>
    <mergeCell ref="U26:V26"/>
    <mergeCell ref="B39:V39"/>
    <mergeCell ref="B40:O40"/>
    <mergeCell ref="U40:V40"/>
    <mergeCell ref="B50:V50"/>
    <mergeCell ref="B51:O51"/>
    <mergeCell ref="U51:V51"/>
    <mergeCell ref="B14:B16"/>
    <mergeCell ref="C14:E16"/>
    <mergeCell ref="F14:F16"/>
    <mergeCell ref="O14:O15"/>
    <mergeCell ref="U14:V14"/>
    <mergeCell ref="B6:D8"/>
    <mergeCell ref="L6:O8"/>
    <mergeCell ref="P6:T8"/>
    <mergeCell ref="B9:V9"/>
    <mergeCell ref="B13:V13"/>
    <mergeCell ref="E3:F3"/>
    <mergeCell ref="G3:K3"/>
    <mergeCell ref="L3:O3"/>
    <mergeCell ref="P3:T3"/>
    <mergeCell ref="U3:V8"/>
    <mergeCell ref="G5:K5"/>
    <mergeCell ref="L5:O5"/>
    <mergeCell ref="P5:T5"/>
    <mergeCell ref="B4:D4"/>
    <mergeCell ref="G4:K4"/>
    <mergeCell ref="L4:O4"/>
    <mergeCell ref="P4:T4"/>
    <mergeCell ref="B5:F5"/>
  </mergeCells>
  <pageMargins left="0.25" right="0.25" top="0.75" bottom="0.75" header="0.3" footer="0.3"/>
  <pageSetup paperSize="8" scale="64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37F540898DB804AA4E009EB8EF38EF4" ma:contentTypeVersion="2" ma:contentTypeDescription="Vytvoří nový dokument" ma:contentTypeScope="" ma:versionID="513ad6502c44497fe4037ed1ffe609b2">
  <xsd:schema xmlns:xsd="http://www.w3.org/2001/XMLSchema" xmlns:xs="http://www.w3.org/2001/XMLSchema" xmlns:p="http://schemas.microsoft.com/office/2006/metadata/properties" xmlns:ns2="a01882ab-d32c-40d3-af41-3120423e7582" targetNamespace="http://schemas.microsoft.com/office/2006/metadata/properties" ma:root="true" ma:fieldsID="18da43c776122fe3f887fd7ec00095b4" ns2:_="">
    <xsd:import namespace="a01882ab-d32c-40d3-af41-3120423e75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882ab-d32c-40d3-af41-3120423e75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D4D866-93CA-442F-A02F-D1D9A5DE39CA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01882ab-d32c-40d3-af41-3120423e758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12061EE-5019-49C2-A4D1-F41836CB73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7BB4A4-39CC-472E-AC0B-C55024F94E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882ab-d32c-40d3-af41-3120423e7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Armatury_Rozpocet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Holeček</dc:creator>
  <cp:lastModifiedBy>MěÚ Kutná Hora</cp:lastModifiedBy>
  <cp:lastPrinted>2022-11-24T12:45:48Z</cp:lastPrinted>
  <dcterms:created xsi:type="dcterms:W3CDTF">2015-06-05T18:19:34Z</dcterms:created>
  <dcterms:modified xsi:type="dcterms:W3CDTF">2022-11-24T12:49:15Z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0x010100237F540898DB804AA4E009EB8EF38EF4</vt:lpwstr>
  </property>
</Properties>
</file>