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čás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Stavební část'!$C$143:$K$1047</definedName>
    <definedName name="_xlnm.Print_Area" localSheetId="1">'SO 01 - Stavební část'!$C$4:$J$76,'SO 01 - Stavební část'!$C$82:$J$125,'SO 01 - Stavební část'!$C$131:$K$1047</definedName>
    <definedName name="_xlnm.Print_Titles" localSheetId="1">'SO 01 - Stavební část'!$143:$143</definedName>
  </definedNames>
  <calcPr/>
</workbook>
</file>

<file path=xl/calcChain.xml><?xml version="1.0" encoding="utf-8"?>
<calcChain xmlns="http://schemas.openxmlformats.org/spreadsheetml/2006/main">
  <c i="2" l="1" r="J146"/>
  <c r="J37"/>
  <c r="J36"/>
  <c i="1" r="AY95"/>
  <c i="2" r="J35"/>
  <c i="1" r="AX95"/>
  <c i="2" r="BI1046"/>
  <c r="BH1046"/>
  <c r="BG1046"/>
  <c r="BE1046"/>
  <c r="T1046"/>
  <c r="T1045"/>
  <c r="R1046"/>
  <c r="R1045"/>
  <c r="P1046"/>
  <c r="P1045"/>
  <c r="BI1043"/>
  <c r="BH1043"/>
  <c r="BG1043"/>
  <c r="BE1043"/>
  <c r="T1043"/>
  <c r="T1042"/>
  <c r="T1041"/>
  <c r="R1043"/>
  <c r="R1042"/>
  <c r="R1041"/>
  <c r="P1043"/>
  <c r="P1042"/>
  <c r="P1041"/>
  <c r="BI1037"/>
  <c r="BH1037"/>
  <c r="BG1037"/>
  <c r="BE1037"/>
  <c r="T1037"/>
  <c r="R1037"/>
  <c r="P1037"/>
  <c r="BI1033"/>
  <c r="BH1033"/>
  <c r="BG1033"/>
  <c r="BE1033"/>
  <c r="T1033"/>
  <c r="R1033"/>
  <c r="P1033"/>
  <c r="BI1030"/>
  <c r="BH1030"/>
  <c r="BG1030"/>
  <c r="BE1030"/>
  <c r="T1030"/>
  <c r="R1030"/>
  <c r="P1030"/>
  <c r="BI1026"/>
  <c r="BH1026"/>
  <c r="BG1026"/>
  <c r="BE1026"/>
  <c r="T1026"/>
  <c r="R1026"/>
  <c r="P1026"/>
  <c r="BI1022"/>
  <c r="BH1022"/>
  <c r="BG1022"/>
  <c r="BE1022"/>
  <c r="T1022"/>
  <c r="R1022"/>
  <c r="P1022"/>
  <c r="BI1018"/>
  <c r="BH1018"/>
  <c r="BG1018"/>
  <c r="BE1018"/>
  <c r="T1018"/>
  <c r="R1018"/>
  <c r="P1018"/>
  <c r="BI1014"/>
  <c r="BH1014"/>
  <c r="BG1014"/>
  <c r="BE1014"/>
  <c r="T1014"/>
  <c r="R1014"/>
  <c r="P1014"/>
  <c r="BI1010"/>
  <c r="BH1010"/>
  <c r="BG1010"/>
  <c r="BE1010"/>
  <c r="T1010"/>
  <c r="R1010"/>
  <c r="P1010"/>
  <c r="BI1006"/>
  <c r="BH1006"/>
  <c r="BG1006"/>
  <c r="BE1006"/>
  <c r="T1006"/>
  <c r="R1006"/>
  <c r="P1006"/>
  <c r="BI1002"/>
  <c r="BH1002"/>
  <c r="BG1002"/>
  <c r="BE1002"/>
  <c r="T1002"/>
  <c r="R1002"/>
  <c r="P1002"/>
  <c r="BI998"/>
  <c r="BH998"/>
  <c r="BG998"/>
  <c r="BE998"/>
  <c r="T998"/>
  <c r="R998"/>
  <c r="P998"/>
  <c r="BI948"/>
  <c r="BH948"/>
  <c r="BG948"/>
  <c r="BE948"/>
  <c r="T948"/>
  <c r="R948"/>
  <c r="P948"/>
  <c r="BI900"/>
  <c r="BH900"/>
  <c r="BG900"/>
  <c r="BE900"/>
  <c r="T900"/>
  <c r="R900"/>
  <c r="P900"/>
  <c r="BI852"/>
  <c r="BH852"/>
  <c r="BG852"/>
  <c r="BE852"/>
  <c r="T852"/>
  <c r="R852"/>
  <c r="P852"/>
  <c r="BI847"/>
  <c r="BH847"/>
  <c r="BG847"/>
  <c r="BE847"/>
  <c r="T847"/>
  <c r="R847"/>
  <c r="P847"/>
  <c r="BI843"/>
  <c r="BH843"/>
  <c r="BG843"/>
  <c r="BE843"/>
  <c r="T843"/>
  <c r="R843"/>
  <c r="P843"/>
  <c r="BI839"/>
  <c r="BH839"/>
  <c r="BG839"/>
  <c r="BE839"/>
  <c r="T839"/>
  <c r="R839"/>
  <c r="P839"/>
  <c r="BI835"/>
  <c r="BH835"/>
  <c r="BG835"/>
  <c r="BE835"/>
  <c r="T835"/>
  <c r="R835"/>
  <c r="P835"/>
  <c r="BI831"/>
  <c r="BH831"/>
  <c r="BG831"/>
  <c r="BE831"/>
  <c r="T831"/>
  <c r="R831"/>
  <c r="P831"/>
  <c r="BI824"/>
  <c r="BH824"/>
  <c r="BG824"/>
  <c r="BE824"/>
  <c r="T824"/>
  <c r="R824"/>
  <c r="P824"/>
  <c r="BI817"/>
  <c r="BH817"/>
  <c r="BG817"/>
  <c r="BE817"/>
  <c r="T817"/>
  <c r="R817"/>
  <c r="P817"/>
  <c r="BI810"/>
  <c r="BH810"/>
  <c r="BG810"/>
  <c r="BE810"/>
  <c r="T810"/>
  <c r="R810"/>
  <c r="P810"/>
  <c r="BI803"/>
  <c r="BH803"/>
  <c r="BG803"/>
  <c r="BE803"/>
  <c r="T803"/>
  <c r="R803"/>
  <c r="P803"/>
  <c r="BI795"/>
  <c r="BH795"/>
  <c r="BG795"/>
  <c r="BE795"/>
  <c r="T795"/>
  <c r="R795"/>
  <c r="P795"/>
  <c r="BI787"/>
  <c r="BH787"/>
  <c r="BG787"/>
  <c r="BE787"/>
  <c r="T787"/>
  <c r="R787"/>
  <c r="P787"/>
  <c r="BI779"/>
  <c r="BH779"/>
  <c r="BG779"/>
  <c r="BE779"/>
  <c r="T779"/>
  <c r="R779"/>
  <c r="P779"/>
  <c r="BI776"/>
  <c r="BH776"/>
  <c r="BG776"/>
  <c r="BE776"/>
  <c r="T776"/>
  <c r="R776"/>
  <c r="P776"/>
  <c r="BI764"/>
  <c r="BH764"/>
  <c r="BG764"/>
  <c r="BE764"/>
  <c r="T764"/>
  <c r="R764"/>
  <c r="P764"/>
  <c r="BI752"/>
  <c r="BH752"/>
  <c r="BG752"/>
  <c r="BE752"/>
  <c r="T752"/>
  <c r="R752"/>
  <c r="P752"/>
  <c r="BI737"/>
  <c r="BH737"/>
  <c r="BG737"/>
  <c r="BE737"/>
  <c r="T737"/>
  <c r="R737"/>
  <c r="P737"/>
  <c r="BI733"/>
  <c r="BH733"/>
  <c r="BG733"/>
  <c r="BE733"/>
  <c r="T733"/>
  <c r="R733"/>
  <c r="P733"/>
  <c r="BI718"/>
  <c r="BH718"/>
  <c r="BG718"/>
  <c r="BE718"/>
  <c r="T718"/>
  <c r="R718"/>
  <c r="P718"/>
  <c r="BI706"/>
  <c r="BH706"/>
  <c r="BG706"/>
  <c r="BE706"/>
  <c r="T706"/>
  <c r="R706"/>
  <c r="P706"/>
  <c r="BI701"/>
  <c r="BH701"/>
  <c r="BG701"/>
  <c r="BF701"/>
  <c r="T701"/>
  <c r="R701"/>
  <c r="P701"/>
  <c r="BI689"/>
  <c r="BH689"/>
  <c r="BG689"/>
  <c r="BE689"/>
  <c r="T689"/>
  <c r="R689"/>
  <c r="P689"/>
  <c r="BI671"/>
  <c r="BH671"/>
  <c r="BG671"/>
  <c r="BE671"/>
  <c r="T671"/>
  <c r="R671"/>
  <c r="P671"/>
  <c r="BI656"/>
  <c r="BH656"/>
  <c r="BG656"/>
  <c r="BE656"/>
  <c r="T656"/>
  <c r="R656"/>
  <c r="P656"/>
  <c r="BI653"/>
  <c r="BH653"/>
  <c r="BG653"/>
  <c r="BE653"/>
  <c r="T653"/>
  <c r="R653"/>
  <c r="P653"/>
  <c r="BI651"/>
  <c r="BH651"/>
  <c r="BG651"/>
  <c r="BE651"/>
  <c r="T651"/>
  <c r="R651"/>
  <c r="P651"/>
  <c r="BI642"/>
  <c r="BH642"/>
  <c r="BG642"/>
  <c r="BE642"/>
  <c r="T642"/>
  <c r="R642"/>
  <c r="P642"/>
  <c r="BI633"/>
  <c r="BH633"/>
  <c r="BG633"/>
  <c r="BE633"/>
  <c r="T633"/>
  <c r="R633"/>
  <c r="P633"/>
  <c r="BI624"/>
  <c r="BH624"/>
  <c r="BG624"/>
  <c r="BE624"/>
  <c r="T624"/>
  <c r="R624"/>
  <c r="P624"/>
  <c r="BI622"/>
  <c r="BH622"/>
  <c r="BG622"/>
  <c r="BE622"/>
  <c r="T622"/>
  <c r="R622"/>
  <c r="P622"/>
  <c r="BI613"/>
  <c r="BH613"/>
  <c r="BG613"/>
  <c r="BE613"/>
  <c r="T613"/>
  <c r="R613"/>
  <c r="P613"/>
  <c r="BI604"/>
  <c r="BH604"/>
  <c r="BG604"/>
  <c r="BE604"/>
  <c r="T604"/>
  <c r="R604"/>
  <c r="P604"/>
  <c r="BI595"/>
  <c r="BH595"/>
  <c r="BG595"/>
  <c r="BF595"/>
  <c r="T595"/>
  <c r="R595"/>
  <c r="P595"/>
  <c r="BI592"/>
  <c r="BH592"/>
  <c r="BG592"/>
  <c r="BE592"/>
  <c r="T592"/>
  <c r="R592"/>
  <c r="P592"/>
  <c r="BI583"/>
  <c r="BH583"/>
  <c r="BG583"/>
  <c r="BE583"/>
  <c r="T583"/>
  <c r="R583"/>
  <c r="P583"/>
  <c r="BI579"/>
  <c r="BH579"/>
  <c r="BG579"/>
  <c r="BE579"/>
  <c r="T579"/>
  <c r="R579"/>
  <c r="P579"/>
  <c r="BI570"/>
  <c r="BH570"/>
  <c r="BG570"/>
  <c r="BE570"/>
  <c r="T570"/>
  <c r="R570"/>
  <c r="P570"/>
  <c r="BI561"/>
  <c r="BH561"/>
  <c r="BG561"/>
  <c r="BE561"/>
  <c r="T561"/>
  <c r="R561"/>
  <c r="P561"/>
  <c r="BI559"/>
  <c r="BH559"/>
  <c r="BG559"/>
  <c r="BE559"/>
  <c r="T559"/>
  <c r="R559"/>
  <c r="P559"/>
  <c r="BI552"/>
  <c r="BH552"/>
  <c r="BG552"/>
  <c r="BE552"/>
  <c r="T552"/>
  <c r="R552"/>
  <c r="P552"/>
  <c r="BI545"/>
  <c r="BH545"/>
  <c r="BG545"/>
  <c r="BE545"/>
  <c r="T545"/>
  <c r="R545"/>
  <c r="P545"/>
  <c r="BI541"/>
  <c r="BH541"/>
  <c r="BG541"/>
  <c r="BE541"/>
  <c r="T541"/>
  <c r="R541"/>
  <c r="P541"/>
  <c r="BI537"/>
  <c r="BH537"/>
  <c r="BG537"/>
  <c r="BE537"/>
  <c r="T537"/>
  <c r="R537"/>
  <c r="P537"/>
  <c r="BI528"/>
  <c r="BH528"/>
  <c r="BG528"/>
  <c r="BE528"/>
  <c r="T528"/>
  <c r="R528"/>
  <c r="P528"/>
  <c r="BI525"/>
  <c r="BH525"/>
  <c r="BG525"/>
  <c r="BE525"/>
  <c r="T525"/>
  <c r="R525"/>
  <c r="P525"/>
  <c r="BI523"/>
  <c r="BH523"/>
  <c r="BG523"/>
  <c r="BE523"/>
  <c r="T523"/>
  <c r="R523"/>
  <c r="P523"/>
  <c r="BI519"/>
  <c r="BH519"/>
  <c r="BG519"/>
  <c r="BE519"/>
  <c r="T519"/>
  <c r="R519"/>
  <c r="P519"/>
  <c r="BI515"/>
  <c r="BH515"/>
  <c r="BG515"/>
  <c r="BE515"/>
  <c r="T515"/>
  <c r="R515"/>
  <c r="P515"/>
  <c r="BI512"/>
  <c r="BH512"/>
  <c r="BG512"/>
  <c r="BE512"/>
  <c r="T512"/>
  <c r="R512"/>
  <c r="P512"/>
  <c r="BI508"/>
  <c r="BH508"/>
  <c r="BG508"/>
  <c r="BE508"/>
  <c r="T508"/>
  <c r="R508"/>
  <c r="P508"/>
  <c r="BI505"/>
  <c r="BH505"/>
  <c r="BG505"/>
  <c r="BE505"/>
  <c r="T505"/>
  <c r="R505"/>
  <c r="P505"/>
  <c r="BI501"/>
  <c r="BH501"/>
  <c r="BG501"/>
  <c r="BF501"/>
  <c r="T501"/>
  <c r="R501"/>
  <c r="P501"/>
  <c r="BI498"/>
  <c r="BH498"/>
  <c r="BG498"/>
  <c r="BE498"/>
  <c r="T498"/>
  <c r="R498"/>
  <c r="P498"/>
  <c r="BI494"/>
  <c r="BH494"/>
  <c r="BG494"/>
  <c r="BE494"/>
  <c r="T494"/>
  <c r="R494"/>
  <c r="P494"/>
  <c r="BI490"/>
  <c r="BH490"/>
  <c r="BG490"/>
  <c r="BE490"/>
  <c r="T490"/>
  <c r="R490"/>
  <c r="P490"/>
  <c r="BI488"/>
  <c r="BH488"/>
  <c r="BG488"/>
  <c r="BE488"/>
  <c r="T488"/>
  <c r="R488"/>
  <c r="P488"/>
  <c r="BI484"/>
  <c r="BH484"/>
  <c r="BG484"/>
  <c r="BE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E464"/>
  <c r="T464"/>
  <c r="R464"/>
  <c r="P464"/>
  <c r="BI460"/>
  <c r="BH460"/>
  <c r="BG460"/>
  <c r="BE460"/>
  <c r="T460"/>
  <c r="R460"/>
  <c r="P460"/>
  <c r="BI456"/>
  <c r="BH456"/>
  <c r="BG456"/>
  <c r="BE456"/>
  <c r="T456"/>
  <c r="R456"/>
  <c r="P456"/>
  <c r="BI453"/>
  <c r="BH453"/>
  <c r="BG453"/>
  <c r="BF453"/>
  <c r="T453"/>
  <c r="R453"/>
  <c r="P453"/>
  <c r="BI444"/>
  <c r="BH444"/>
  <c r="BG444"/>
  <c r="BF444"/>
  <c r="T444"/>
  <c r="R444"/>
  <c r="P444"/>
  <c r="BI435"/>
  <c r="BH435"/>
  <c r="BG435"/>
  <c r="BF435"/>
  <c r="T435"/>
  <c r="R435"/>
  <c r="P435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E421"/>
  <c r="T421"/>
  <c r="R421"/>
  <c r="P421"/>
  <c r="BI417"/>
  <c r="BH417"/>
  <c r="BG417"/>
  <c r="BE417"/>
  <c r="T417"/>
  <c r="R417"/>
  <c r="P417"/>
  <c r="BI414"/>
  <c r="BH414"/>
  <c r="BG414"/>
  <c r="BE414"/>
  <c r="T414"/>
  <c r="R414"/>
  <c r="P414"/>
  <c r="BI410"/>
  <c r="BH410"/>
  <c r="BG410"/>
  <c r="BF410"/>
  <c r="T410"/>
  <c r="R410"/>
  <c r="P410"/>
  <c r="BI406"/>
  <c r="BH406"/>
  <c r="BG406"/>
  <c r="BE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3"/>
  <c r="BH393"/>
  <c r="BG393"/>
  <c r="BE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E383"/>
  <c r="T383"/>
  <c r="R383"/>
  <c r="P383"/>
  <c r="BI379"/>
  <c r="BH379"/>
  <c r="BG379"/>
  <c r="BE379"/>
  <c r="T379"/>
  <c r="R379"/>
  <c r="P379"/>
  <c r="BI375"/>
  <c r="BH375"/>
  <c r="BG375"/>
  <c r="BE375"/>
  <c r="T375"/>
  <c r="R375"/>
  <c r="P375"/>
  <c r="BI373"/>
  <c r="BH373"/>
  <c r="BG373"/>
  <c r="BE373"/>
  <c r="T373"/>
  <c r="R373"/>
  <c r="P373"/>
  <c r="BI369"/>
  <c r="BH369"/>
  <c r="BG369"/>
  <c r="BE369"/>
  <c r="T369"/>
  <c r="R369"/>
  <c r="P369"/>
  <c r="BI366"/>
  <c r="BH366"/>
  <c r="BG366"/>
  <c r="BE366"/>
  <c r="T366"/>
  <c r="R366"/>
  <c r="P366"/>
  <c r="BI362"/>
  <c r="BH362"/>
  <c r="BG362"/>
  <c r="BE362"/>
  <c r="T362"/>
  <c r="R362"/>
  <c r="P362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E340"/>
  <c r="T340"/>
  <c r="R340"/>
  <c r="P340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6"/>
  <c r="BH326"/>
  <c r="BG326"/>
  <c r="BF326"/>
  <c r="T326"/>
  <c r="R326"/>
  <c r="P326"/>
  <c r="BI321"/>
  <c r="BH321"/>
  <c r="BG321"/>
  <c r="BE321"/>
  <c r="T321"/>
  <c r="R321"/>
  <c r="P321"/>
  <c r="BI316"/>
  <c r="BH316"/>
  <c r="BG316"/>
  <c r="BE316"/>
  <c r="T316"/>
  <c r="R316"/>
  <c r="P316"/>
  <c r="BI307"/>
  <c r="BH307"/>
  <c r="BG307"/>
  <c r="BE307"/>
  <c r="T307"/>
  <c r="R307"/>
  <c r="P307"/>
  <c r="BI299"/>
  <c r="BH299"/>
  <c r="BG299"/>
  <c r="BE299"/>
  <c r="T299"/>
  <c r="R299"/>
  <c r="P299"/>
  <c r="BI290"/>
  <c r="BH290"/>
  <c r="BG290"/>
  <c r="BE290"/>
  <c r="T290"/>
  <c r="R290"/>
  <c r="P290"/>
  <c r="BI281"/>
  <c r="BH281"/>
  <c r="BG281"/>
  <c r="BE281"/>
  <c r="T281"/>
  <c r="R281"/>
  <c r="P281"/>
  <c r="BI278"/>
  <c r="BH278"/>
  <c r="BG278"/>
  <c r="BF278"/>
  <c r="T278"/>
  <c r="R278"/>
  <c r="P278"/>
  <c r="BI274"/>
  <c r="BH274"/>
  <c r="BG274"/>
  <c r="BE274"/>
  <c r="T274"/>
  <c r="R274"/>
  <c r="P274"/>
  <c r="BI270"/>
  <c r="BH270"/>
  <c r="BG270"/>
  <c r="BE270"/>
  <c r="T270"/>
  <c r="R270"/>
  <c r="P270"/>
  <c r="BI267"/>
  <c r="BH267"/>
  <c r="BG267"/>
  <c r="BE267"/>
  <c r="T267"/>
  <c r="R267"/>
  <c r="P267"/>
  <c r="BI263"/>
  <c r="BH263"/>
  <c r="BG263"/>
  <c r="BE263"/>
  <c r="T263"/>
  <c r="R263"/>
  <c r="P263"/>
  <c r="BI259"/>
  <c r="BH259"/>
  <c r="BG259"/>
  <c r="BE259"/>
  <c r="T259"/>
  <c r="R259"/>
  <c r="P259"/>
  <c r="BI255"/>
  <c r="BH255"/>
  <c r="BG255"/>
  <c r="BE255"/>
  <c r="T255"/>
  <c r="T254"/>
  <c r="R255"/>
  <c r="R254"/>
  <c r="P255"/>
  <c r="P254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27"/>
  <c r="BH227"/>
  <c r="BG227"/>
  <c r="BE227"/>
  <c r="T227"/>
  <c r="R227"/>
  <c r="P227"/>
  <c r="BI222"/>
  <c r="BH222"/>
  <c r="BG222"/>
  <c r="BF222"/>
  <c r="T222"/>
  <c r="R222"/>
  <c r="P222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R208"/>
  <c r="P208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0"/>
  <c r="BH180"/>
  <c r="BG180"/>
  <c r="BE180"/>
  <c r="T180"/>
  <c r="R180"/>
  <c r="P180"/>
  <c r="BI168"/>
  <c r="BH168"/>
  <c r="BG168"/>
  <c r="BE168"/>
  <c r="T168"/>
  <c r="R168"/>
  <c r="P168"/>
  <c r="BI163"/>
  <c r="BH163"/>
  <c r="BG163"/>
  <c r="BE163"/>
  <c r="T163"/>
  <c r="R163"/>
  <c r="P163"/>
  <c r="BI158"/>
  <c r="BH158"/>
  <c r="BG158"/>
  <c r="BE158"/>
  <c r="T158"/>
  <c r="R158"/>
  <c r="P158"/>
  <c r="BI153"/>
  <c r="BH153"/>
  <c r="BG153"/>
  <c r="BF153"/>
  <c r="T153"/>
  <c r="R153"/>
  <c r="P153"/>
  <c r="BI148"/>
  <c r="BH148"/>
  <c r="BG148"/>
  <c r="BE148"/>
  <c r="T148"/>
  <c r="R148"/>
  <c r="P148"/>
  <c r="J98"/>
  <c r="F138"/>
  <c r="E136"/>
  <c r="F89"/>
  <c r="E87"/>
  <c r="J24"/>
  <c r="E24"/>
  <c r="J92"/>
  <c r="J23"/>
  <c r="J21"/>
  <c r="E21"/>
  <c r="J140"/>
  <c r="J20"/>
  <c r="J18"/>
  <c r="E18"/>
  <c r="F141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BK1022"/>
  <c r="BK831"/>
  <c r="J752"/>
  <c r="BK653"/>
  <c r="BK570"/>
  <c r="J508"/>
  <c r="BK484"/>
  <c r="J460"/>
  <c r="BK417"/>
  <c r="J398"/>
  <c r="J379"/>
  <c r="J362"/>
  <c r="BK328"/>
  <c r="BK290"/>
  <c r="BK263"/>
  <c r="BK222"/>
  <c r="J216"/>
  <c r="BK195"/>
  <c r="BK158"/>
  <c r="BK148"/>
  <c r="BK1018"/>
  <c r="J824"/>
  <c r="BK752"/>
  <c r="BK671"/>
  <c r="J651"/>
  <c r="BK622"/>
  <c r="J592"/>
  <c r="J552"/>
  <c r="BK525"/>
  <c r="J501"/>
  <c r="BK476"/>
  <c r="J456"/>
  <c r="J414"/>
  <c r="J386"/>
  <c r="J352"/>
  <c r="BK326"/>
  <c r="J290"/>
  <c r="J270"/>
  <c r="J218"/>
  <c r="J168"/>
  <c r="J153"/>
  <c r="J1046"/>
  <c r="BK1037"/>
  <c r="J1033"/>
  <c r="BK1014"/>
  <c r="BK843"/>
  <c r="J810"/>
  <c r="BK733"/>
  <c r="BK633"/>
  <c r="J579"/>
  <c r="BK528"/>
  <c r="BK501"/>
  <c r="J468"/>
  <c r="J444"/>
  <c r="BK414"/>
  <c r="BK383"/>
  <c r="BK357"/>
  <c r="BK336"/>
  <c r="BK307"/>
  <c r="J267"/>
  <c r="J249"/>
  <c r="BK212"/>
  <c r="J1006"/>
  <c r="J843"/>
  <c r="J831"/>
  <c r="J737"/>
  <c r="J671"/>
  <c r="BK592"/>
  <c r="J525"/>
  <c r="J480"/>
  <c r="BK426"/>
  <c r="BK379"/>
  <c r="BK369"/>
  <c r="BK316"/>
  <c r="J278"/>
  <c r="BK249"/>
  <c r="J214"/>
  <c r="J948"/>
  <c r="BK824"/>
  <c r="BK779"/>
  <c r="J656"/>
  <c r="J595"/>
  <c r="J541"/>
  <c r="J494"/>
  <c r="J464"/>
  <c r="J423"/>
  <c r="J406"/>
  <c r="BK390"/>
  <c r="J375"/>
  <c r="J336"/>
  <c r="J326"/>
  <c r="J281"/>
  <c r="J252"/>
  <c r="BK218"/>
  <c r="J180"/>
  <c r="J1026"/>
  <c r="J998"/>
  <c r="BK810"/>
  <c r="J733"/>
  <c r="J653"/>
  <c r="BK595"/>
  <c r="BK579"/>
  <c r="BK545"/>
  <c r="J528"/>
  <c r="BK505"/>
  <c r="BK472"/>
  <c r="J453"/>
  <c r="BK410"/>
  <c r="J357"/>
  <c r="BK348"/>
  <c r="BK321"/>
  <c r="J274"/>
  <c r="J245"/>
  <c r="J208"/>
  <c r="BK163"/>
  <c r="BK1043"/>
  <c r="BK1030"/>
  <c r="J1022"/>
  <c r="BK900"/>
  <c r="BK817"/>
  <c r="J776"/>
  <c r="BK651"/>
  <c r="J622"/>
  <c r="J519"/>
  <c r="BK508"/>
  <c r="BK490"/>
  <c r="BK453"/>
  <c r="J417"/>
  <c r="BK386"/>
  <c r="BK359"/>
  <c r="J340"/>
  <c r="J316"/>
  <c r="BK274"/>
  <c r="J255"/>
  <c r="J222"/>
  <c r="J163"/>
  <c r="J847"/>
  <c r="J817"/>
  <c r="J779"/>
  <c r="BK718"/>
  <c r="BK656"/>
  <c r="BK583"/>
  <c r="J488"/>
  <c r="BK423"/>
  <c r="J393"/>
  <c r="BK373"/>
  <c r="BK340"/>
  <c r="BK281"/>
  <c r="BK255"/>
  <c r="J227"/>
  <c r="J195"/>
  <c r="BK1002"/>
  <c r="J900"/>
  <c r="J803"/>
  <c r="BK737"/>
  <c r="J633"/>
  <c r="BK561"/>
  <c r="J498"/>
  <c r="J484"/>
  <c r="BK444"/>
  <c r="J410"/>
  <c r="BK393"/>
  <c r="BK366"/>
  <c r="J332"/>
  <c r="BK299"/>
  <c r="BK267"/>
  <c r="BK227"/>
  <c r="BK198"/>
  <c r="BK192"/>
  <c i="1" r="AS94"/>
  <c i="2" r="J1014"/>
  <c r="BK1006"/>
  <c r="BK847"/>
  <c r="BK776"/>
  <c r="BK706"/>
  <c r="BK624"/>
  <c r="J604"/>
  <c r="J583"/>
  <c r="J559"/>
  <c r="BK541"/>
  <c r="BK515"/>
  <c r="BK498"/>
  <c r="BK468"/>
  <c r="BK421"/>
  <c r="J402"/>
  <c r="BK355"/>
  <c r="BK344"/>
  <c r="J307"/>
  <c r="BK252"/>
  <c r="BK214"/>
  <c r="BK180"/>
  <c r="J148"/>
  <c r="J1043"/>
  <c r="BK1033"/>
  <c r="J1030"/>
  <c r="J1002"/>
  <c r="BK852"/>
  <c r="BK803"/>
  <c r="J718"/>
  <c r="J624"/>
  <c r="BK559"/>
  <c r="BK523"/>
  <c r="J512"/>
  <c r="BK494"/>
  <c r="BK460"/>
  <c r="J426"/>
  <c r="J390"/>
  <c r="J373"/>
  <c r="BK352"/>
  <c r="J328"/>
  <c r="BK278"/>
  <c r="J259"/>
  <c r="BK216"/>
  <c r="J1018"/>
  <c r="J839"/>
  <c r="BK795"/>
  <c r="BK764"/>
  <c r="J701"/>
  <c r="BK642"/>
  <c r="J561"/>
  <c r="J523"/>
  <c r="J476"/>
  <c r="J421"/>
  <c r="BK375"/>
  <c r="J355"/>
  <c r="BK270"/>
  <c r="J247"/>
  <c r="J212"/>
  <c r="BK153"/>
  <c r="J1010"/>
  <c r="J835"/>
  <c r="J795"/>
  <c r="J689"/>
  <c r="BK613"/>
  <c r="J537"/>
  <c r="BK488"/>
  <c r="J472"/>
  <c r="BK435"/>
  <c r="BK402"/>
  <c r="J383"/>
  <c r="J369"/>
  <c r="J344"/>
  <c r="BK168"/>
  <c r="BK1010"/>
  <c r="BK948"/>
  <c r="J764"/>
  <c r="BK701"/>
  <c r="J642"/>
  <c r="J613"/>
  <c r="J570"/>
  <c r="BK537"/>
  <c r="BK512"/>
  <c r="J490"/>
  <c r="BK464"/>
  <c r="J359"/>
  <c r="BK332"/>
  <c r="BK247"/>
  <c r="BK243"/>
  <c r="J192"/>
  <c r="J158"/>
  <c r="BK1046"/>
  <c r="J1037"/>
  <c r="BK1026"/>
  <c r="BK998"/>
  <c r="BK839"/>
  <c r="BK787"/>
  <c r="BK689"/>
  <c r="BK552"/>
  <c r="J515"/>
  <c r="J505"/>
  <c r="BK480"/>
  <c r="J435"/>
  <c r="BK398"/>
  <c r="J366"/>
  <c r="J348"/>
  <c r="J321"/>
  <c r="J263"/>
  <c r="BK245"/>
  <c r="BK208"/>
  <c r="J852"/>
  <c r="BK835"/>
  <c r="J787"/>
  <c r="J706"/>
  <c r="BK604"/>
  <c r="J545"/>
  <c r="BK519"/>
  <c r="BK456"/>
  <c r="BK406"/>
  <c r="BK362"/>
  <c r="J299"/>
  <c r="BK259"/>
  <c r="J243"/>
  <c r="J198"/>
  <c l="1" r="BK147"/>
  <c r="BK207"/>
  <c r="J207"/>
  <c r="J100"/>
  <c r="BK242"/>
  <c r="J242"/>
  <c r="J101"/>
  <c r="BK258"/>
  <c r="BK269"/>
  <c r="J269"/>
  <c r="J105"/>
  <c r="T269"/>
  <c r="P280"/>
  <c r="BK361"/>
  <c r="J361"/>
  <c r="J108"/>
  <c r="BK385"/>
  <c r="J385"/>
  <c r="J109"/>
  <c r="T385"/>
  <c r="T392"/>
  <c r="T416"/>
  <c r="R425"/>
  <c r="T455"/>
  <c r="P527"/>
  <c r="T594"/>
  <c r="P655"/>
  <c r="R778"/>
  <c r="R851"/>
  <c r="P997"/>
  <c r="R1032"/>
  <c r="R147"/>
  <c r="P207"/>
  <c r="P242"/>
  <c r="P258"/>
  <c r="R269"/>
  <c r="T280"/>
  <c r="P354"/>
  <c r="R361"/>
  <c r="P385"/>
  <c r="R392"/>
  <c r="P416"/>
  <c r="P425"/>
  <c r="P455"/>
  <c r="R527"/>
  <c r="P594"/>
  <c r="R655"/>
  <c r="P778"/>
  <c r="T851"/>
  <c r="R997"/>
  <c r="R996"/>
  <c r="P1032"/>
  <c r="T147"/>
  <c r="R207"/>
  <c r="T242"/>
  <c r="R258"/>
  <c r="P269"/>
  <c r="R280"/>
  <c r="R354"/>
  <c r="T361"/>
  <c r="BK392"/>
  <c r="J392"/>
  <c r="J110"/>
  <c r="BK416"/>
  <c r="J416"/>
  <c r="J111"/>
  <c r="BK425"/>
  <c r="J425"/>
  <c r="J112"/>
  <c r="BK455"/>
  <c r="J455"/>
  <c r="J113"/>
  <c r="BK527"/>
  <c r="J527"/>
  <c r="J114"/>
  <c r="BK594"/>
  <c r="J594"/>
  <c r="J115"/>
  <c r="BK655"/>
  <c r="J655"/>
  <c r="J116"/>
  <c r="BK778"/>
  <c r="J778"/>
  <c r="J117"/>
  <c r="P851"/>
  <c r="BK997"/>
  <c r="J997"/>
  <c r="J120"/>
  <c r="BK1032"/>
  <c r="J1032"/>
  <c r="J121"/>
  <c r="P147"/>
  <c r="P145"/>
  <c r="T207"/>
  <c r="R242"/>
  <c r="T258"/>
  <c r="BK280"/>
  <c r="J280"/>
  <c r="J106"/>
  <c r="BK354"/>
  <c r="J354"/>
  <c r="J107"/>
  <c r="T354"/>
  <c r="P361"/>
  <c r="R385"/>
  <c r="P392"/>
  <c r="R416"/>
  <c r="T425"/>
  <c r="R455"/>
  <c r="T527"/>
  <c r="R594"/>
  <c r="T655"/>
  <c r="T778"/>
  <c r="BK851"/>
  <c r="J851"/>
  <c r="J118"/>
  <c r="T997"/>
  <c r="T996"/>
  <c r="T1032"/>
  <c r="BK254"/>
  <c r="J254"/>
  <c r="J102"/>
  <c r="BK1042"/>
  <c r="BK1041"/>
  <c r="J1041"/>
  <c r="J122"/>
  <c r="BK1045"/>
  <c r="J1045"/>
  <c r="J124"/>
  <c r="J91"/>
  <c r="E134"/>
  <c r="F140"/>
  <c r="J141"/>
  <c r="BF192"/>
  <c r="BF195"/>
  <c r="BF212"/>
  <c r="BF214"/>
  <c r="BF218"/>
  <c r="BF227"/>
  <c r="BF255"/>
  <c r="BF259"/>
  <c r="BF267"/>
  <c r="BF270"/>
  <c r="BF290"/>
  <c r="BF307"/>
  <c r="BF321"/>
  <c r="BE344"/>
  <c r="BF352"/>
  <c r="BF369"/>
  <c r="BE398"/>
  <c r="BE402"/>
  <c r="BF406"/>
  <c r="BE410"/>
  <c r="BF417"/>
  <c r="BE468"/>
  <c r="BF490"/>
  <c r="BF508"/>
  <c r="BF523"/>
  <c r="BF651"/>
  <c r="BF656"/>
  <c r="BF776"/>
  <c r="BF779"/>
  <c r="BF787"/>
  <c r="BF824"/>
  <c r="BF843"/>
  <c r="BF847"/>
  <c r="BF1002"/>
  <c r="BF1010"/>
  <c r="BF1022"/>
  <c r="F92"/>
  <c r="J138"/>
  <c r="BE153"/>
  <c r="BF158"/>
  <c r="BF198"/>
  <c r="BF208"/>
  <c r="BE222"/>
  <c r="BF245"/>
  <c r="BF249"/>
  <c r="BF252"/>
  <c r="BF263"/>
  <c r="BF274"/>
  <c r="BF299"/>
  <c r="BF316"/>
  <c r="BE326"/>
  <c r="BF336"/>
  <c r="BE386"/>
  <c r="BE426"/>
  <c r="BF464"/>
  <c r="BE472"/>
  <c r="BF484"/>
  <c r="BF488"/>
  <c r="BF515"/>
  <c r="BF528"/>
  <c r="BF541"/>
  <c r="BF559"/>
  <c r="BF570"/>
  <c r="BE595"/>
  <c r="BF613"/>
  <c r="BF622"/>
  <c r="BF689"/>
  <c r="BE701"/>
  <c r="BF737"/>
  <c r="BF764"/>
  <c r="BF803"/>
  <c r="BF810"/>
  <c r="BF831"/>
  <c r="BF839"/>
  <c r="BF948"/>
  <c r="BF998"/>
  <c r="BF1018"/>
  <c r="BF1026"/>
  <c r="BF1030"/>
  <c r="BF1033"/>
  <c r="BF1037"/>
  <c r="BF1043"/>
  <c r="BF1046"/>
  <c r="BF148"/>
  <c r="BF163"/>
  <c r="BF168"/>
  <c r="BF180"/>
  <c r="BF216"/>
  <c r="BF243"/>
  <c r="BF247"/>
  <c r="BE278"/>
  <c r="BF281"/>
  <c r="BF355"/>
  <c r="BF357"/>
  <c r="BF373"/>
  <c r="BF375"/>
  <c r="BE390"/>
  <c r="BE423"/>
  <c r="BE435"/>
  <c r="BE444"/>
  <c r="BE480"/>
  <c r="BF498"/>
  <c r="BF525"/>
  <c r="BF545"/>
  <c r="BF552"/>
  <c r="BF583"/>
  <c r="BF604"/>
  <c r="BF642"/>
  <c r="BF671"/>
  <c r="BF718"/>
  <c r="BF752"/>
  <c r="BF817"/>
  <c r="BF835"/>
  <c r="BF328"/>
  <c r="BF332"/>
  <c r="BF340"/>
  <c r="BE348"/>
  <c r="BF359"/>
  <c r="BF362"/>
  <c r="BF366"/>
  <c r="BF379"/>
  <c r="BF383"/>
  <c r="BF393"/>
  <c r="BF414"/>
  <c r="BF421"/>
  <c r="BE453"/>
  <c r="BF456"/>
  <c r="BF460"/>
  <c r="BE476"/>
  <c r="BF494"/>
  <c r="BE501"/>
  <c r="BF505"/>
  <c r="BF512"/>
  <c r="BF519"/>
  <c r="BF537"/>
  <c r="BF561"/>
  <c r="BF579"/>
  <c r="BF592"/>
  <c r="BF624"/>
  <c r="BF633"/>
  <c r="BF653"/>
  <c r="BF706"/>
  <c r="BF733"/>
  <c r="BF795"/>
  <c r="BF852"/>
  <c r="BF900"/>
  <c r="BF1006"/>
  <c r="BF1014"/>
  <c r="F37"/>
  <c i="1" r="BD95"/>
  <c r="BD94"/>
  <c r="W33"/>
  <c i="2" r="F35"/>
  <c i="1" r="BB95"/>
  <c r="BB94"/>
  <c r="W31"/>
  <c i="2" r="F36"/>
  <c i="1" r="BC95"/>
  <c r="BC94"/>
  <c r="AY94"/>
  <c i="2" l="1" r="R257"/>
  <c r="R145"/>
  <c r="R144"/>
  <c r="T145"/>
  <c r="P257"/>
  <c r="P144"/>
  <c i="1" r="AU95"/>
  <c i="2" r="T257"/>
  <c r="P996"/>
  <c r="BK257"/>
  <c r="J257"/>
  <c r="J103"/>
  <c r="BK145"/>
  <c r="J147"/>
  <c r="J99"/>
  <c r="J258"/>
  <c r="J104"/>
  <c r="BK996"/>
  <c r="J996"/>
  <c r="J119"/>
  <c r="J1042"/>
  <c r="J123"/>
  <c i="1" r="W32"/>
  <c i="2" r="F33"/>
  <c i="1" r="AZ95"/>
  <c r="AZ94"/>
  <c r="W29"/>
  <c i="2" r="F34"/>
  <c i="1" r="BA95"/>
  <c r="BA94"/>
  <c r="W30"/>
  <c r="AX94"/>
  <c i="2" r="J34"/>
  <c i="1" r="AW95"/>
  <c i="2" r="J33"/>
  <c i="1" r="AV95"/>
  <c r="AU94"/>
  <c i="2" l="1" r="BK144"/>
  <c r="J144"/>
  <c r="J96"/>
  <c r="T144"/>
  <c r="J145"/>
  <c r="J97"/>
  <c i="1" r="AW94"/>
  <c r="AK30"/>
  <c r="AT95"/>
  <c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<sst xmlns="http://schemas.openxmlformats.org/spreadsheetml/2006/main">
  <si>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</si>
  <si>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</si>
  <si>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</si>
  <si>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</si>
  <si>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</si>
  <si>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{5ad3d3e3-c681-49f7-8d68-f5415665f5fa}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</si>
  <si>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</si>
  <si>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</si>
  <si>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</si>
  <si>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</si>
  <si>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</si>
  <si>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</si>
  <si>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</si>
  <si>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</si>
  <si>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IP2022/014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</si>
  <si>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</si>
  <si>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</si>
  <si>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bytu U Jelena, Kutná Hora</t>
  </si>
  <si>
    <t>KSO:</t>
  </si>
  <si>
    <t>CC-CZ:</t>
  </si>
  <si>
    <t>Místo:</t>
  </si>
  <si>
    <t xml:space="preserve"> </t>
  </si>
  <si>
    <t>Datum:</t>
  </si>
  <si>
    <t>3. 4. 2022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</si>
  <si>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</si>
  <si>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</si>
  <si>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</si>
  <si>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</si>
  <si>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</si>
  <si>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</si>
  <si>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</si>
  <si>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</si>
  <si>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</si>
  <si>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</si>
  <si>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</si>
  <si>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</si>
  <si>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</si>
  <si>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</si>
  <si>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</si>
  <si>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</si>
  <si>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</si>
  <si>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</si>
  <si>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</si>
  <si>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</si>
  <si>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</si>
  <si>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</si>
  <si>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</si>
  <si>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</si>
  <si>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</si>
  <si>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</si>
  <si>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</si>
  <si>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</si>
  <si>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</si>
  <si>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</si>
  <si>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</si>
  <si>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</si>
  <si>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</si>
  <si>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</si>
  <si>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</si>
  <si>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</si>
  <si>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</si>
  <si>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</si>
  <si>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</si>
  <si>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</si>
  <si>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</si>
  <si>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</si>
  <si>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</si>
  <si>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</si>
  <si>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</si>
  <si>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</si>
  <si>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</si>
  <si>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</si>
  <si>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</si>
  <si>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</si>
  <si>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</si>
  <si>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</si>
  <si>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</si>
  <si>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</si>
  <si>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</si>
  <si>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</si>
  <si>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</si>
  <si>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</si>
  <si>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{1fd6bf4f-a7be-4ce0-ac17-48cc3b1ae392}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</si>
  <si>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</si>
  <si>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</si>
  <si>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</si>
  <si>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</si>
  <si>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</si>
  <si>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</si>
  <si>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</si>
  <si>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</si>
  <si>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</si>
  <si>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</si>
  <si>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</si>
  <si>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</si>
  <si>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</si>
  <si>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</si>
  <si>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</si>
  <si>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</si>
  <si>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</si>
  <si>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</si>
  <si>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</si>
  <si>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</si>
  <si>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</si>
  <si>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</si>
  <si>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</si>
  <si>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</si>
  <si>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</si>
  <si>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</si>
  <si>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</si>
  <si>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</si>
  <si>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</si>
  <si>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</si>
  <si>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</si>
  <si>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</si>
  <si>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</si>
  <si>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</si>
  <si>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</si>
  <si>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</si>
  <si>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</si>
  <si>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</si>
  <si>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</si>
  <si>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</si>
  <si>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</si>
  <si>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</si>
  <si>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</si>
  <si>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</si>
  <si>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</si>
  <si>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</si>
  <si>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</si>
  <si>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</si>
  <si>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</si>
  <si>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</si>
  <si>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</si>
  <si>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</si>
  <si>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</si>
  <si>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</si>
  <si>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6</t>
  </si>
  <si>
    <t>Úpravy povrchů, podlahy a osazování výplní</t>
  </si>
  <si>
    <t>K</t>
  </si>
  <si>
    <t>612131100</t>
  </si>
  <si>
    <t>Vápenný postřik vnitřních stěn nanášený ručně</t>
  </si>
  <si>
    <t>m2</t>
  </si>
  <si>
    <t>CS ÚRS 2022 01</t>
  </si>
  <si>
    <t>4</t>
  </si>
  <si>
    <t>2</t>
  </si>
  <si>
    <t>1219487556</t>
  </si>
  <si>
    <t>PP</t>
  </si>
  <si>
    <t xml:space="preserve">Podkladní a spojovací vrstva vnitřních omítaných ploch  vápenný postřik nanášený ručně celoplošně stěn</t>
  </si>
  <si>
    <t>VV</t>
  </si>
  <si>
    <t>2.05:</t>
  </si>
  <si>
    <t>1,40*2,60</t>
  </si>
  <si>
    <t>Součet</t>
  </si>
  <si>
    <t>612131121</t>
  </si>
  <si>
    <t>Penetrační disperzní nátěr vnitřních stěn nanášený ručně</t>
  </si>
  <si>
    <t>950509493</t>
  </si>
  <si>
    <t xml:space="preserve">Podkladní a spojovací vrstva vnitřních omítaných ploch  penetrace disperzní nanášená ručně stěn</t>
  </si>
  <si>
    <t>612142001</t>
  </si>
  <si>
    <t>Potažení vnitřních stěn sklovláknitým pletivem vtlačeným do tenkovrstvé hmoty</t>
  </si>
  <si>
    <t>-1057985421</t>
  </si>
  <si>
    <t xml:space="preserve">Potažení vnitřních ploch pletivem  v ploše nebo pruzích, na plném podkladu sklovláknitým vtlačením do tmelu stěn</t>
  </si>
  <si>
    <t>612321131</t>
  </si>
  <si>
    <t>Potažení vnitřních stěn vápenocementovým štukem tloušťky do 3 mm</t>
  </si>
  <si>
    <t>1052093287</t>
  </si>
  <si>
    <t>Potažení vnitřních ploch vápenocementovým štukem tloušťky do 3 mm svislých konstrukcí stěn</t>
  </si>
  <si>
    <t>5</t>
  </si>
  <si>
    <t>619991011</t>
  </si>
  <si>
    <t>Obalení konstrukcí a prvků fólií přilepenou lepící páskou</t>
  </si>
  <si>
    <t>CS ÚRS 2021 02</t>
  </si>
  <si>
    <t>660431518</t>
  </si>
  <si>
    <t xml:space="preserve">Zakrytí vnitřních ploch před znečištěním  včetně pozdějšího odkrytí konstrukcí a prvků obalením fólií a přelepením páskou</t>
  </si>
  <si>
    <t>1,00*1,60*2,00</t>
  </si>
  <si>
    <t>1,80*1,50</t>
  </si>
  <si>
    <t>1,00*0,60</t>
  </si>
  <si>
    <t>0,45*0,60</t>
  </si>
  <si>
    <t>1,00*0,80*2,00</t>
  </si>
  <si>
    <t>0,80*1,97*2,00</t>
  </si>
  <si>
    <t>0,90*1,97*4,00</t>
  </si>
  <si>
    <t>1,45*1,97*2,00</t>
  </si>
  <si>
    <t>0,60*1,97*6,00</t>
  </si>
  <si>
    <t>619991021</t>
  </si>
  <si>
    <t>Oblepení rámů a keramických soklů lepící páskou</t>
  </si>
  <si>
    <t>m</t>
  </si>
  <si>
    <t>97920026</t>
  </si>
  <si>
    <t xml:space="preserve">Zakrytí vnitřních ploch před znečištěním  včetně pozdějšího odkrytí rámů oken a dveří, keramických soklů oblepením malířskou páskou</t>
  </si>
  <si>
    <t>(1,00+1,60+1,60)*2,00</t>
  </si>
  <si>
    <t>(1,80+1,50+1,50)</t>
  </si>
  <si>
    <t>(1,00+0,60+0,60)</t>
  </si>
  <si>
    <t>(0,45+0,60+0,60)</t>
  </si>
  <si>
    <t>(1,00+0,80+0,80)*2,00</t>
  </si>
  <si>
    <t>(0,80+1,97+1,97)*2,00</t>
  </si>
  <si>
    <t>(0,90+1,97+1,97)*4,00</t>
  </si>
  <si>
    <t>(1,45+1,97+1,97)*2,00</t>
  </si>
  <si>
    <t>(0,60+1,97+1,97)*6,00</t>
  </si>
  <si>
    <t>7</t>
  </si>
  <si>
    <t>M</t>
  </si>
  <si>
    <t>28329297</t>
  </si>
  <si>
    <t>páska spojovací oboustranně lepící parotěsných folií š 9mm</t>
  </si>
  <si>
    <t>8</t>
  </si>
  <si>
    <t>1481148626</t>
  </si>
  <si>
    <t>89,11*1,1 'Přepočtené koeficientem množství</t>
  </si>
  <si>
    <t>619995095</t>
  </si>
  <si>
    <t>Silikonové těsnění oken - dodávka + montáž</t>
  </si>
  <si>
    <t>soubor</t>
  </si>
  <si>
    <t>977779111</t>
  </si>
  <si>
    <t xml:space="preserve">Začištění omítek (s dodáním hmot)  kolem oken, dveří, podlah, obkladů apod.</t>
  </si>
  <si>
    <t>1,00</t>
  </si>
  <si>
    <t>9</t>
  </si>
  <si>
    <t>632441112</t>
  </si>
  <si>
    <t>Potěr anhydritový samonivelační tl přes 20 do 30 mm ze suchých směsí</t>
  </si>
  <si>
    <t>902114155</t>
  </si>
  <si>
    <t xml:space="preserve">Potěr anhydritový samonivelační ze suchých směsí  tlouštky přes 20 do 30 mm</t>
  </si>
  <si>
    <t>3.07:</t>
  </si>
  <si>
    <t>26,73</t>
  </si>
  <si>
    <t>3.08:</t>
  </si>
  <si>
    <t>29,11</t>
  </si>
  <si>
    <t>3.09:</t>
  </si>
  <si>
    <t>3,01</t>
  </si>
  <si>
    <t>Ostatní konstrukce a práce, bourání</t>
  </si>
  <si>
    <t>10</t>
  </si>
  <si>
    <t>949101111</t>
  </si>
  <si>
    <t>Lešení pomocné pro objekty pozemních staveb s lešeňovou podlahou v do 1,9 m zatížení do 150 kg/m2</t>
  </si>
  <si>
    <t>CS ÚRS 2020 01</t>
  </si>
  <si>
    <t>-149336621</t>
  </si>
  <si>
    <t xml:space="preserve">Lešení pomocné pracovní pro objekty pozemních staveb  pro zatížení do 150 kg/m2, o výšce lešeňové podlahy do 1,9 m</t>
  </si>
  <si>
    <t>5,92+1,95+3,98+12,01+5,93+25,20+26,73+29,11+3,01</t>
  </si>
  <si>
    <t>11</t>
  </si>
  <si>
    <t>949100193</t>
  </si>
  <si>
    <t>Odstranění stávající hliníkové vložky v komínovém průduchu</t>
  </si>
  <si>
    <t>545507247</t>
  </si>
  <si>
    <t>12</t>
  </si>
  <si>
    <t>949101194</t>
  </si>
  <si>
    <t xml:space="preserve">Osazení nové hliníkové vložky do komínu D=150mm pro přívod vzduchu a polypropylenového potrubí pro odvod spalin  </t>
  </si>
  <si>
    <t>-157368911</t>
  </si>
  <si>
    <t>13</t>
  </si>
  <si>
    <t>949101195</t>
  </si>
  <si>
    <t xml:space="preserve">Vybourání / vyvrtání nového prostupu do komína na WC ze strany nového umístění kotle, zazdění původního otvoru, začištění omítkou a štukem </t>
  </si>
  <si>
    <t>1017023394</t>
  </si>
  <si>
    <t>14</t>
  </si>
  <si>
    <t>952901111</t>
  </si>
  <si>
    <t>Vyčištění budov bytové a občanské výstavby při výšce podlaží do 4 m</t>
  </si>
  <si>
    <t>1958613860</t>
  </si>
  <si>
    <t xml:space="preserve">Vyčištění budov nebo objektů před předáním do užívání  budov bytové nebo občanské výstavby, světlé výšky podlaží do 4 m</t>
  </si>
  <si>
    <t>962031132</t>
  </si>
  <si>
    <t>Bourání příček z cihel pálených na MVC tl do 100 mm</t>
  </si>
  <si>
    <t>1709861879</t>
  </si>
  <si>
    <t xml:space="preserve">Bourání příček z cihel, tvárnic nebo příčkovek  z cihel pálených, plných nebo dutých na maltu vápennou nebo vápenocementovou, tl. do 100 mm</t>
  </si>
  <si>
    <t>16</t>
  </si>
  <si>
    <t>978059541</t>
  </si>
  <si>
    <t>Odsekání a odebrání obkladů stěn z vnitřních obkládaček plochy přes 1 m2</t>
  </si>
  <si>
    <t>87979356</t>
  </si>
  <si>
    <t xml:space="preserve">Odsekání obkladů  stěn včetně otlučení podkladní omítky až na zdivo z obkládaček vnitřních, z jakýchkoliv materiálů, plochy přes 1 m2</t>
  </si>
  <si>
    <t>2.02:</t>
  </si>
  <si>
    <t>(1,35+1,50+1,35+1,50)*1,50</t>
  </si>
  <si>
    <t>-0,60*1,97</t>
  </si>
  <si>
    <t>Mezisoučet</t>
  </si>
  <si>
    <t>2.03:</t>
  </si>
  <si>
    <t>(1,50+2,65+1,50+2,65)*2,00</t>
  </si>
  <si>
    <t>-0,80*1,97</t>
  </si>
  <si>
    <t>(1,80+1,40+1,80+1,40)*2,00</t>
  </si>
  <si>
    <t>997</t>
  </si>
  <si>
    <t>Přesun sutě</t>
  </si>
  <si>
    <t>17</t>
  </si>
  <si>
    <t>997002611</t>
  </si>
  <si>
    <t>Nakládání suti a vybouraných hmot</t>
  </si>
  <si>
    <t>t</t>
  </si>
  <si>
    <t>-1976101672</t>
  </si>
  <si>
    <t xml:space="preserve">Nakládání suti a vybouraných hmot na dopravní prostředek  pro vodorovné přemístění</t>
  </si>
  <si>
    <t>18</t>
  </si>
  <si>
    <t>997013212</t>
  </si>
  <si>
    <t>Vnitrostaveništní doprava suti a vybouraných hmot pro budovy v přes 6 do 9 m ručně</t>
  </si>
  <si>
    <t>-1126004588</t>
  </si>
  <si>
    <t xml:space="preserve">Vnitrostaveništní doprava suti a vybouraných hmot  vodorovně do 50 m svisle ručně pro budovy a haly výšky přes 6 do 9 m</t>
  </si>
  <si>
    <t>19</t>
  </si>
  <si>
    <t>997013501</t>
  </si>
  <si>
    <t>Odvoz suti a vybouraných hmot na skládku nebo meziskládku do 1 km se složením</t>
  </si>
  <si>
    <t>987134592</t>
  </si>
  <si>
    <t xml:space="preserve">Odvoz suti a vybouraných hmot na skládku nebo meziskládku  se složením, na vzdálenost do 1 km</t>
  </si>
  <si>
    <t>20</t>
  </si>
  <si>
    <t>997013509</t>
  </si>
  <si>
    <t>Příplatek k odvozu suti a vybouraných hmot na skládku ZKD 1 km přes 1 km</t>
  </si>
  <si>
    <t>1092104845</t>
  </si>
  <si>
    <t xml:space="preserve">Odvoz suti a vybouraných hmot na skládku nebo meziskládku  se složením, na vzdálenost Příplatek k ceně za každý další i započatý 1 km přes 1 km</t>
  </si>
  <si>
    <t>8,239*5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</si>
  <si>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</si>
  <si>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</si>
  <si>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1950665382</t>
  </si>
  <si>
    <t>Poplatek za uložení stavebního odpadu na skládce (skládkovné) ze směsí nebo oddělených frakcí betonu, cihel a keramických výrobků zatříděného do Katalogu odpadů pod kódem 17 01 07</t>
  </si>
  <si>
    <t>998</t>
  </si>
  <si>
    <t>Přesun hmot</t>
  </si>
  <si>
    <t>22</t>
  </si>
  <si>
    <t>998011003</t>
  </si>
  <si>
    <t>Přesun hmot pro budovy zděné v přes 12 do 24 m</t>
  </si>
  <si>
    <t>-1913264474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</si>
  <si>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</si>
  <si>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PSV</t>
  </si>
  <si>
    <t>Práce a dodávky PSV</t>
  </si>
  <si>
    <t>722</t>
  </si>
  <si>
    <t>Zdravotechnika - vnitřní vodovod</t>
  </si>
  <si>
    <t>23</t>
  </si>
  <si>
    <t>722110190</t>
  </si>
  <si>
    <t xml:space="preserve">Zaslepení vývodů pro provedení omítek a obkladů </t>
  </si>
  <si>
    <t>613055887</t>
  </si>
  <si>
    <t xml:space="preserve">Potrubí z litinových trub  přírubových tlakových DN 80</t>
  </si>
  <si>
    <t>24</t>
  </si>
  <si>
    <t>722110192</t>
  </si>
  <si>
    <t xml:space="preserve">Kanalizační dopojení kondenzátu od nového kondenzačního kotle </t>
  </si>
  <si>
    <t>-1771876961</t>
  </si>
  <si>
    <t>2,00</t>
  </si>
  <si>
    <t>25</t>
  </si>
  <si>
    <t>998722203</t>
  </si>
  <si>
    <t>Přesun hmot procentní pro vnitřní vodovod v objektech v přes 12 do 24 m</t>
  </si>
  <si>
    <t>%</t>
  </si>
  <si>
    <t>125396310</t>
  </si>
  <si>
    <t xml:space="preserve">Přesun hmot pro vnitřní vodovod  stanovený procentní sazbou (%) z ceny vodorovná dopravní vzdálenost do 50 m v objektech výšky přes 12 do 24 m</t>
  </si>
  <si>
    <t>723</t>
  </si>
  <si>
    <t>Zdravotechnika - vnitřní plynovod</t>
  </si>
  <si>
    <t>26</t>
  </si>
  <si>
    <t>723150801</t>
  </si>
  <si>
    <t>Demontáž potrubí ocelové hladké svařované D do 32</t>
  </si>
  <si>
    <t>137889537</t>
  </si>
  <si>
    <t xml:space="preserve">Demontáž potrubí svařovaného z ocelových trubek hladkých  do Ø 32</t>
  </si>
  <si>
    <t>10,00</t>
  </si>
  <si>
    <t>27</t>
  </si>
  <si>
    <t>723150890</t>
  </si>
  <si>
    <t>Úprava dopojení k novému kotli v novém umístění na WC</t>
  </si>
  <si>
    <t>-577243643</t>
  </si>
  <si>
    <t>28</t>
  </si>
  <si>
    <t>998723203</t>
  </si>
  <si>
    <t>Přesun hmot procentní pro vnitřní plynovod v objektech v přes 12 do 24 m</t>
  </si>
  <si>
    <t>-892662774</t>
  </si>
  <si>
    <t xml:space="preserve">Přesun hmot pro vnitřní plynovod  stanovený procentní sazbou (%) z ceny vodorovná dopravní vzdálenost do 50 m v objektech výšky přes 12 do 24 m</t>
  </si>
  <si>
    <t>725</t>
  </si>
  <si>
    <t>Zdravotechnika - zařizovací předměty</t>
  </si>
  <si>
    <t>29</t>
  </si>
  <si>
    <t>725110811</t>
  </si>
  <si>
    <t>Demontáž klozetů splachovací s nádrží</t>
  </si>
  <si>
    <t>-46028140</t>
  </si>
  <si>
    <t xml:space="preserve">Demontáž klozetů  splachovacích s nádrží nebo tlakovým splachovačem</t>
  </si>
  <si>
    <t>30</t>
  </si>
  <si>
    <t>725112171</t>
  </si>
  <si>
    <t>Kombi klozet s hlubokým splachováním odpad vodorovný</t>
  </si>
  <si>
    <t>-1224376506</t>
  </si>
  <si>
    <t>Zařízení záchodů kombi klozety s hlubokým splachováním odpad vodorovný</t>
  </si>
  <si>
    <t>31</t>
  </si>
  <si>
    <t>725210821</t>
  </si>
  <si>
    <t>Demontáž umyvadel bez výtokových armatur</t>
  </si>
  <si>
    <t>-724782391</t>
  </si>
  <si>
    <t xml:space="preserve">Demontáž umyvadel  bez výtokových armatur umyvadel</t>
  </si>
  <si>
    <t>32</t>
  </si>
  <si>
    <t>725211616</t>
  </si>
  <si>
    <t>Umyvadlo keramické bílé šířky 550 mm s krytem na sifon připevněné na stěnu šrouby</t>
  </si>
  <si>
    <t>2073866843</t>
  </si>
  <si>
    <t>Umyvadla keramická bílá bez výtokových armatur připevněná na stěnu šrouby s krytem na sifon (polosloupem), šířka umyvadla 550 mm</t>
  </si>
  <si>
    <t>33</t>
  </si>
  <si>
    <t>725220832</t>
  </si>
  <si>
    <t>Demontáž van litinová volná</t>
  </si>
  <si>
    <t>-446588729</t>
  </si>
  <si>
    <t xml:space="preserve">Demontáž van  litinových volně stojících</t>
  </si>
  <si>
    <t>34</t>
  </si>
  <si>
    <t>725222113</t>
  </si>
  <si>
    <t>Vana bez armatur výtokových akrylátová se zápachovou uzávěrkou 1500x700 mm</t>
  </si>
  <si>
    <t>-834979929</t>
  </si>
  <si>
    <t>Vany bez výtokových armatur akrylátové se zápachovou uzávěrkou klasické 1500x700 mm</t>
  </si>
  <si>
    <t>35</t>
  </si>
  <si>
    <t>725240811X</t>
  </si>
  <si>
    <t>Demontáž plastových stěn sprchových bez výtokových armatur včetně likvidace</t>
  </si>
  <si>
    <t>1740503199</t>
  </si>
  <si>
    <t xml:space="preserve">Demontáž sprchových kabin a vaniček  bez výtokových armatur kabin</t>
  </si>
  <si>
    <t>36</t>
  </si>
  <si>
    <t>725820801</t>
  </si>
  <si>
    <t>Demontáž baterie nástěnné do G 3 / 4</t>
  </si>
  <si>
    <t>-498768332</t>
  </si>
  <si>
    <t xml:space="preserve">Demontáž baterií  nástěnných do G 3/4</t>
  </si>
  <si>
    <t>37</t>
  </si>
  <si>
    <t>725820802</t>
  </si>
  <si>
    <t>Demontáž baterie stojánkové do jednoho otvoru</t>
  </si>
  <si>
    <t>-313554669</t>
  </si>
  <si>
    <t xml:space="preserve">Demontáž baterií  stojánkových do 1 otvoru</t>
  </si>
  <si>
    <t>4,00</t>
  </si>
  <si>
    <t>38</t>
  </si>
  <si>
    <t>725822613</t>
  </si>
  <si>
    <t>Baterie umyvadlová stojánková páková s výpustí</t>
  </si>
  <si>
    <t>-185373481</t>
  </si>
  <si>
    <t>Baterie umyvadlové stojánkové pákové s výpustí</t>
  </si>
  <si>
    <t>39</t>
  </si>
  <si>
    <t>725831312</t>
  </si>
  <si>
    <t>Baterie vanová nástěnná páková s příslušenstvím a pevným držákem</t>
  </si>
  <si>
    <t>-1754358938</t>
  </si>
  <si>
    <t>Baterie vanové nástěnné pákové s příslušenstvím a pevným držákem</t>
  </si>
  <si>
    <t>40</t>
  </si>
  <si>
    <t>725840850</t>
  </si>
  <si>
    <t>Demontáž baterie sprch diferenciální do G 3/4x1</t>
  </si>
  <si>
    <t>kus</t>
  </si>
  <si>
    <t>408391403</t>
  </si>
  <si>
    <t xml:space="preserve">Demontáž baterií sprchových  diferenciálních do G 3/4 x 1</t>
  </si>
  <si>
    <t>41</t>
  </si>
  <si>
    <t>725841312</t>
  </si>
  <si>
    <t>Baterie sprchová nástěnná páková</t>
  </si>
  <si>
    <t>61265005</t>
  </si>
  <si>
    <t>Baterie sprchové nástěnné pákové</t>
  </si>
  <si>
    <t>42</t>
  </si>
  <si>
    <t>998725203</t>
  </si>
  <si>
    <t>Přesun hmot procentní pro zařizovací předměty v objektech v přes 12 do 24 m</t>
  </si>
  <si>
    <t>-928911314</t>
  </si>
  <si>
    <t xml:space="preserve">Přesun hmot pro zařizovací předměty  stanovený procentní sazbou (%) z ceny vodorovná dopravní vzdálenost do 50 m v objektech výšky přes 12 do 24 m</t>
  </si>
  <si>
    <t>731</t>
  </si>
  <si>
    <t>Ústřední vytápění - kotelny</t>
  </si>
  <si>
    <t>43</t>
  </si>
  <si>
    <t>731200825</t>
  </si>
  <si>
    <t>Demontáž kotle ocelového na plynná nebo kapalná paliva výkon přes 25 do 40 kW</t>
  </si>
  <si>
    <t>-490190968</t>
  </si>
  <si>
    <t xml:space="preserve">Demontáž kotlů ocelových  na kapalná nebo plynná paliva, o výkonu přes 25 do 40 kW</t>
  </si>
  <si>
    <t>44</t>
  </si>
  <si>
    <t>731244107</t>
  </si>
  <si>
    <t>Kotel ocelový závěsný na plyn kondenzační pro vytápění</t>
  </si>
  <si>
    <t>-1416969283</t>
  </si>
  <si>
    <t>Kotle ocelové teplovodní plynové závěsné kondenzační pro vytápění 8,1-21,8 kW</t>
  </si>
  <si>
    <t>45</t>
  </si>
  <si>
    <t>998731202X</t>
  </si>
  <si>
    <t>Přesun hmot procentní pro kotelny v objektech v přes 12 do 24 m</t>
  </si>
  <si>
    <t>1359536783</t>
  </si>
  <si>
    <t xml:space="preserve">Přesun hmot pro kotelny  stanovený procentní sazbou (%) z ceny vodorovná dopravní vzdálenost do 50 m v objektech výšky přes 6 do 12 m</t>
  </si>
  <si>
    <t>733</t>
  </si>
  <si>
    <t>Ústřední vytápění - rozvodné potrubí</t>
  </si>
  <si>
    <t>46</t>
  </si>
  <si>
    <t>733120815</t>
  </si>
  <si>
    <t>Demontáž potrubí ocelového hladkého D do 38</t>
  </si>
  <si>
    <t>1510623376</t>
  </si>
  <si>
    <t xml:space="preserve">Demontáž potrubí z trubek ocelových hladkých  Ø do 38</t>
  </si>
  <si>
    <t>31,00+13,00</t>
  </si>
  <si>
    <t>47</t>
  </si>
  <si>
    <t>733120899</t>
  </si>
  <si>
    <t>Demontáž termostatických hlavic</t>
  </si>
  <si>
    <t>510641374</t>
  </si>
  <si>
    <t>7,00</t>
  </si>
  <si>
    <t>48</t>
  </si>
  <si>
    <t>733223305</t>
  </si>
  <si>
    <t>Potrubí měděné tvrdé spojované lisováním D 35x1,5 mm</t>
  </si>
  <si>
    <t>249587168</t>
  </si>
  <si>
    <t>Potrubí z trubek měděných tvrdých spojovaných lisováním PN 16, T= +110°C Ø 35/1,5</t>
  </si>
  <si>
    <t>49</t>
  </si>
  <si>
    <t>733223390</t>
  </si>
  <si>
    <t>Dopojení veškerých přívodů kotle a vedení od místa původního kotle na chodbě 2m</t>
  </si>
  <si>
    <t>865078600</t>
  </si>
  <si>
    <t>50</t>
  </si>
  <si>
    <t>733291101</t>
  </si>
  <si>
    <t>Zkouška těsnosti potrubí měděné D do 35x1,5</t>
  </si>
  <si>
    <t>-73669329</t>
  </si>
  <si>
    <t xml:space="preserve">Zkoušky těsnosti potrubí z trubek měděných  Ø do 35/1,5</t>
  </si>
  <si>
    <t>51</t>
  </si>
  <si>
    <t>733811242</t>
  </si>
  <si>
    <t>Ochrana potrubí ústředního vytápění termoizolačními trubicemi z PE tl přes 13 do 20 mm DN přes 32 do 45 mm</t>
  </si>
  <si>
    <t>-1723045820</t>
  </si>
  <si>
    <t>Ochrana potrubí termoizolačními trubicemi z pěnového polyetylenu PE přilepenými v příčných a podélných spojích, tloušťky izolace přes 13 do 20 mm, vnitřního průměru izolace DN přes 22 do 45 mm</t>
  </si>
  <si>
    <t>52</t>
  </si>
  <si>
    <t>998733203</t>
  </si>
  <si>
    <t>Přesun hmot procentní pro rozvody potrubí v objektech v přes 12 do 24 m</t>
  </si>
  <si>
    <t>-1256337697</t>
  </si>
  <si>
    <t xml:space="preserve">Přesun hmot pro rozvody potrubí  stanovený procentní sazbou z ceny vodorovná dopravní vzdálenost do 50 m v objektech výšky přes 12 do 24 m</t>
  </si>
  <si>
    <t>734</t>
  </si>
  <si>
    <t>Ústřední vytápění - armatury</t>
  </si>
  <si>
    <t>53</t>
  </si>
  <si>
    <t>734221682</t>
  </si>
  <si>
    <t>Termostatická hlavice kapalinová PN 10 do 110°C otopných těles VK</t>
  </si>
  <si>
    <t>1789005253</t>
  </si>
  <si>
    <t>Ventily regulační závitové hlavice termostatické, pro ovládání ventilů PN 10 do 110°C kapalinové otopných těles VK</t>
  </si>
  <si>
    <t>54</t>
  </si>
  <si>
    <t>998734203</t>
  </si>
  <si>
    <t>Přesun hmot procentní pro armatury v objektech v přes 12 do 24 m</t>
  </si>
  <si>
    <t>66547592</t>
  </si>
  <si>
    <t xml:space="preserve">Přesun hmot pro armatury  stanovený procentní sazbou (%) z ceny vodorovná dopravní vzdálenost do 50 m v objektech výšky přes 12 do 24 m</t>
  </si>
  <si>
    <t>735</t>
  </si>
  <si>
    <t>Ústřední vytápění - otopná tělesa</t>
  </si>
  <si>
    <t>55</t>
  </si>
  <si>
    <t>735111810</t>
  </si>
  <si>
    <t>Demontáž otopného tělesa litinového článkového</t>
  </si>
  <si>
    <t>-737299404</t>
  </si>
  <si>
    <t xml:space="preserve">Demontáž otopných těles litinových  článkových</t>
  </si>
  <si>
    <t>0,90*0,50*2,00</t>
  </si>
  <si>
    <t>0,70*0,50*5,00</t>
  </si>
  <si>
    <t>56</t>
  </si>
  <si>
    <t>735152354</t>
  </si>
  <si>
    <t>Otopné těleso panelové VK dvoudeskové bez přídavné přestupní plochy výška/délka 500/700 mm výkon 587 W</t>
  </si>
  <si>
    <t>1749080051</t>
  </si>
  <si>
    <t>Otopná tělesa panelová VK dvoudesková PN 1,0 MPa, T do 110°C bez přídavné přestupní plochy výšky tělesa 500 mm stavební délky / výkonu 700 mm / 587 W</t>
  </si>
  <si>
    <t>5,00</t>
  </si>
  <si>
    <t>57</t>
  </si>
  <si>
    <t>735152356</t>
  </si>
  <si>
    <t>Otopné těleso panelové VK dvoudeskové bez přídavné přestupní plochy výška/délka 500/900 mm výkon 754 W</t>
  </si>
  <si>
    <t>-13093442</t>
  </si>
  <si>
    <t>Otopná tělesa panelová VK dvoudesková PN 1,0 MPa, T do 110°C bez přídavné přestupní plochy výšky tělesa 500 mm stavební délky / výkonu 900 mm / 754 W</t>
  </si>
  <si>
    <t>58</t>
  </si>
  <si>
    <t>735161812</t>
  </si>
  <si>
    <t>Demontáž otopného tělesa trubkového s hliníkovými lamelami dl přes 1500 do 2680 mm</t>
  </si>
  <si>
    <t>1133192068</t>
  </si>
  <si>
    <t xml:space="preserve">Demontáž otopných těles trubkových  s hliníkovými lamelami, stavební délky přes 1500 do 2680 mm</t>
  </si>
  <si>
    <t>59</t>
  </si>
  <si>
    <t>735164272X</t>
  </si>
  <si>
    <t>Otopné těleso trubkové elektrické přímotopné výška/délka 1650/600 mm</t>
  </si>
  <si>
    <t>1144459956</t>
  </si>
  <si>
    <t>Otopná tělesa trubková přímotopná elektrická na stěnu výšky tělesa 1810 mm, délky 600 mm</t>
  </si>
  <si>
    <t>60</t>
  </si>
  <si>
    <t>998735203</t>
  </si>
  <si>
    <t>Přesun hmot procentní pro otopná tělesa v objektech v přes 12 do 24 m</t>
  </si>
  <si>
    <t>-444235698</t>
  </si>
  <si>
    <t xml:space="preserve">Přesun hmot pro otopná tělesa  stanovený procentní sazbou (%) z ceny vodorovná dopravní vzdálenost do 50 m v objektech výšky přes 12 do 24 m</t>
  </si>
  <si>
    <t>741</t>
  </si>
  <si>
    <t>Elektroinstalace - silnoproud</t>
  </si>
  <si>
    <t>61</t>
  </si>
  <si>
    <t>741311021</t>
  </si>
  <si>
    <t>Montáž přípojka sporáková s doutnavkou se zapojením vodičů</t>
  </si>
  <si>
    <t>1903963818</t>
  </si>
  <si>
    <t>Montáž spínačů speciálních se zapojením vodičů sporákových přípojek s doutnavkou</t>
  </si>
  <si>
    <t>62</t>
  </si>
  <si>
    <t>ABB.3956313</t>
  </si>
  <si>
    <t>Přípojka sporáková se signalizační doutnavkou, nástěnná</t>
  </si>
  <si>
    <t>-923852540</t>
  </si>
  <si>
    <t>146</t>
  </si>
  <si>
    <t>998741203</t>
  </si>
  <si>
    <t>Přesun hmot procentní pro silnoproud v objektech v přes 12 do 24 m</t>
  </si>
  <si>
    <t>-1677408499</t>
  </si>
  <si>
    <t>Přesun hmot pro silnoproud stanovený procentní sazbou (%) z ceny vodorovná dopravní vzdálenost do 50 m v objektech výšky přes 12 do 24 m</t>
  </si>
  <si>
    <t>762</t>
  </si>
  <si>
    <t>Konstrukce tesařské</t>
  </si>
  <si>
    <t>63</t>
  </si>
  <si>
    <t>762511276</t>
  </si>
  <si>
    <t>Podlahové kce podkladové z desek OSB tl 22 mm broušených na pero a drážku šroubovaných</t>
  </si>
  <si>
    <t>1377736183</t>
  </si>
  <si>
    <t>Podlahové konstrukce podkladové z dřevoštěpkových desek OSB jednovrstvých šroubovaných na pero a drážku broušených, tloušťky desky 22 mm</t>
  </si>
  <si>
    <t>64</t>
  </si>
  <si>
    <t>762526811</t>
  </si>
  <si>
    <t>Demontáž podlah z dřevotřísky, překližky, sololitu tloušťky do 20 mm bez polštářů</t>
  </si>
  <si>
    <t>-501191593</t>
  </si>
  <si>
    <t xml:space="preserve">Demontáž podlah  z desek dřevotřískových, překližkových, sololitových tl. do 20 mm bez polštářů</t>
  </si>
  <si>
    <t>65</t>
  </si>
  <si>
    <t>762595001</t>
  </si>
  <si>
    <t>Spojovací prostředky pro položení dřevěných podlah a zakrytí kanálů</t>
  </si>
  <si>
    <t>-2037365689</t>
  </si>
  <si>
    <t>Spojovací prostředky podlah a podkladových konstrukcí hřebíky, vruty</t>
  </si>
  <si>
    <t>66</t>
  </si>
  <si>
    <t>998762203</t>
  </si>
  <si>
    <t>Přesun hmot procentní pro kce tesařské v objektech v přes 12 do 24 m</t>
  </si>
  <si>
    <t>1069506647</t>
  </si>
  <si>
    <t xml:space="preserve">Přesun hmot pro konstrukce tesařské  stanovený procentní sazbou (%) z ceny vodorovná dopravní vzdálenost do 50 m v objektech výšky přes 12 do 24 m</t>
  </si>
  <si>
    <t>766</t>
  </si>
  <si>
    <t>Konstrukce truhlářské</t>
  </si>
  <si>
    <t>67</t>
  </si>
  <si>
    <t>766491851</t>
  </si>
  <si>
    <t>Demontáž prahů dveří jednokřídlových</t>
  </si>
  <si>
    <t>-69852896</t>
  </si>
  <si>
    <t>Demontáž ostatních truhlářských konstrukcí prahů dveří jednokřídlových</t>
  </si>
  <si>
    <t>68</t>
  </si>
  <si>
    <t>766660001</t>
  </si>
  <si>
    <t>Montáž dveřních křídel otvíravých jednokřídlových š do 0,8 m do ocelové zárubně</t>
  </si>
  <si>
    <t>1576746532</t>
  </si>
  <si>
    <t>Montáž dveřních křídel dřevěných nebo plastových otevíravých do ocelové zárubně povrchově upravených jednokřídlových, šířky do 800 mm</t>
  </si>
  <si>
    <t>69</t>
  </si>
  <si>
    <t>SLD.0012523.URSX</t>
  </si>
  <si>
    <t>dveře dřevěné vnitřní hladké plné 1křídlové 80x197 cm - dle výběru investora</t>
  </si>
  <si>
    <t>1855874478</t>
  </si>
  <si>
    <t>dveře dřevěné vnitřní hladké plné 1křídlové 80x197 cm KLASIK/CPL</t>
  </si>
  <si>
    <t>70</t>
  </si>
  <si>
    <t>SLD.0012517.URS</t>
  </si>
  <si>
    <t>dveře dřevěné vnitřní hladké plné 1křídlové 60x197 cm KLASIK/CPL</t>
  </si>
  <si>
    <t>243352824</t>
  </si>
  <si>
    <t>3,00</t>
  </si>
  <si>
    <t>71</t>
  </si>
  <si>
    <t>SLD.0012585.URS</t>
  </si>
  <si>
    <t>dveře dřevěné vnitřní hladké plné 1křídlové 90x197 cm KLASIK/CPL</t>
  </si>
  <si>
    <t>1512460198</t>
  </si>
  <si>
    <t>72</t>
  </si>
  <si>
    <t>766660011</t>
  </si>
  <si>
    <t>Montáž dveřních křídel otvíravých dvoukřídlových š do 1,45 m do ocelové zárubně</t>
  </si>
  <si>
    <t>1969993333</t>
  </si>
  <si>
    <t>Montáž dveřních křídel dřevěných nebo plastových otevíravých do ocelové zárubně povrchově upravených dvoukřídlových, šířky do 1450 mm</t>
  </si>
  <si>
    <t>73</t>
  </si>
  <si>
    <t>SLD.0012594.URS</t>
  </si>
  <si>
    <t>dveře dřevěné vnitřní hladké plné 2křídlové 145x197 cm KLASIK/CPL</t>
  </si>
  <si>
    <t>-1760471566</t>
  </si>
  <si>
    <t>74</t>
  </si>
  <si>
    <t>766660729</t>
  </si>
  <si>
    <t>Montáž dveřního interiérového kování - štítku s klikou</t>
  </si>
  <si>
    <t>1922098237</t>
  </si>
  <si>
    <t>Montáž dveřních doplňků dveřního kování interiérového štítku s klikou</t>
  </si>
  <si>
    <t>6,00</t>
  </si>
  <si>
    <t>75</t>
  </si>
  <si>
    <t>54914620</t>
  </si>
  <si>
    <t>kování dveřní vrchní klika včetně rozet a montážního materiálu R PZ nerez PK</t>
  </si>
  <si>
    <t>-252057452</t>
  </si>
  <si>
    <t>76</t>
  </si>
  <si>
    <t>766661849</t>
  </si>
  <si>
    <t xml:space="preserve">Demontáž interiérového štítku s klikou </t>
  </si>
  <si>
    <t>421367353</t>
  </si>
  <si>
    <t>Demontáž dveřních konstrukcí k opětovnému použití kování interiérového štítku s klikou</t>
  </si>
  <si>
    <t>77</t>
  </si>
  <si>
    <t>76666190</t>
  </si>
  <si>
    <t>Demontáž vchodových dveří, dodávka a montáž nových včetně prahu</t>
  </si>
  <si>
    <t>-474600572</t>
  </si>
  <si>
    <t>78</t>
  </si>
  <si>
    <t>766691914</t>
  </si>
  <si>
    <t>Vyvěšení nebo zavěšení dřevěných křídel dveří pl do 2 m2</t>
  </si>
  <si>
    <t>-857728110</t>
  </si>
  <si>
    <t xml:space="preserve">Ostatní práce  vyvěšení nebo zavěšení křídel s případným uložením a opětovným zavěšením po provedení stavebních změn dřevěných dveřních, plochy do 2 m2</t>
  </si>
  <si>
    <t>79</t>
  </si>
  <si>
    <t>766691915</t>
  </si>
  <si>
    <t>Vyvěšení nebo zavěšení dřevěných křídel dveří pl přes 2 m2</t>
  </si>
  <si>
    <t>603607290</t>
  </si>
  <si>
    <t xml:space="preserve">Ostatní práce  vyvěšení nebo zavěšení křídel s případným uložením a opětovným zavěšením po provedení stavebních změn dřevěných dveřních, plochy přes 2 m2</t>
  </si>
  <si>
    <t>80</t>
  </si>
  <si>
    <t>766695212</t>
  </si>
  <si>
    <t>Montáž truhlářských prahů dveří jednokřídlových š do 10 cm</t>
  </si>
  <si>
    <t>1438782778</t>
  </si>
  <si>
    <t>Montáž ostatních truhlářských konstrukcí prahů dveří jednokřídlových, šířky do 100 mm</t>
  </si>
  <si>
    <t>81</t>
  </si>
  <si>
    <t>61187156</t>
  </si>
  <si>
    <t>práh dveřní dřevěný dubový tl 20mm dl 820mm š 100mm</t>
  </si>
  <si>
    <t>1537332690</t>
  </si>
  <si>
    <t>82</t>
  </si>
  <si>
    <t>61187116</t>
  </si>
  <si>
    <t>práh dveřní dřevěný dubový tl 20mm dl 620mm š 100mm</t>
  </si>
  <si>
    <t>215847973</t>
  </si>
  <si>
    <t>83</t>
  </si>
  <si>
    <t>61187176</t>
  </si>
  <si>
    <t>práh dveřní dřevěný dubový tl 20mm dl 920mm š 100mm</t>
  </si>
  <si>
    <t>328714952</t>
  </si>
  <si>
    <t>84</t>
  </si>
  <si>
    <t>766695232</t>
  </si>
  <si>
    <t>Montáž truhlářských prahů dveří dvoukřídlových š do 10 cm</t>
  </si>
  <si>
    <t>-2037263571</t>
  </si>
  <si>
    <t>Montáž ostatních truhlářských konstrukcí prahů dveří dvoukřídlových, šířky do 100 mm</t>
  </si>
  <si>
    <t>85</t>
  </si>
  <si>
    <t>61187256</t>
  </si>
  <si>
    <t>práh dveřní dřevěný dubový tl 20mm dl 1470mm š 100mm</t>
  </si>
  <si>
    <t>1444773768</t>
  </si>
  <si>
    <t>86</t>
  </si>
  <si>
    <t>998766203</t>
  </si>
  <si>
    <t>Přesun hmot procentní pro kce truhlářské v objektech v přes 12 do 24 m</t>
  </si>
  <si>
    <t>1146877963</t>
  </si>
  <si>
    <t>Přesun hmot pro konstrukce truhlářské stanovený procentní sazbou (%) z ceny vodorovná dopravní vzdálenost do 50 m v objektech výšky přes 12 do 24 m</t>
  </si>
  <si>
    <t>771</t>
  </si>
  <si>
    <t>Podlahy z dlaždic</t>
  </si>
  <si>
    <t>87</t>
  </si>
  <si>
    <t>771121011</t>
  </si>
  <si>
    <t>Nátěr penetrační na podlahu</t>
  </si>
  <si>
    <t>-1442844564</t>
  </si>
  <si>
    <t>Příprava podkladu před provedením dlažby nátěr penetrační na podlahu</t>
  </si>
  <si>
    <t>88</t>
  </si>
  <si>
    <t>771161021</t>
  </si>
  <si>
    <t>Montáž profilu ukončujícího pro plynulý přechod (dlažby s kobercem apod.)</t>
  </si>
  <si>
    <t>-1579668085</t>
  </si>
  <si>
    <t>Příprava podkladu před provedením dlažby montáž profilu ukončujícího profilu pro plynulý přechod (dlažba-koberec apod.)</t>
  </si>
  <si>
    <t>0,60+0,60+0,60</t>
  </si>
  <si>
    <t>89</t>
  </si>
  <si>
    <t>283186810</t>
  </si>
  <si>
    <t>profil ukončovací PC tvar U na PC komůrkové desky 13x20x1,3mm elox</t>
  </si>
  <si>
    <t>565742704</t>
  </si>
  <si>
    <t>1,80*1,10</t>
  </si>
  <si>
    <t>90</t>
  </si>
  <si>
    <t>771471810</t>
  </si>
  <si>
    <t>Demontáž soklíků z dlaždic keramických kladených do malty rovných</t>
  </si>
  <si>
    <t>-901854447</t>
  </si>
  <si>
    <t xml:space="preserve">Demontáž soklíků z dlaždic keramických  kladených do malty rovných</t>
  </si>
  <si>
    <t>(5,75+5,30+5,75+5,30)-0,80</t>
  </si>
  <si>
    <t>(5,45+5,40+5,45+5,40)-0,80-0,60</t>
  </si>
  <si>
    <t>91</t>
  </si>
  <si>
    <t>771474112</t>
  </si>
  <si>
    <t>Montáž soklů z dlaždic keramických rovných flexibilní lepidlo v přes 65 do 90 mm</t>
  </si>
  <si>
    <t>774770401</t>
  </si>
  <si>
    <t>Montáž soklů z dlaždic keramických lepených flexibilním lepidlem rovných, výšky přes 65 do 90 mm</t>
  </si>
  <si>
    <t>92</t>
  </si>
  <si>
    <t>59761281</t>
  </si>
  <si>
    <t>sokl s položlábkem-dlažba keramická slinutá hladká do interiéru i exteriéru 300x80mm</t>
  </si>
  <si>
    <t>1032004259</t>
  </si>
  <si>
    <t>93</t>
  </si>
  <si>
    <t>771573810</t>
  </si>
  <si>
    <t>Demontáž podlah z dlaždic keramických lepených</t>
  </si>
  <si>
    <t>-1860982509</t>
  </si>
  <si>
    <t>94</t>
  </si>
  <si>
    <t>771574113</t>
  </si>
  <si>
    <t>Montáž podlah keramických hladkých lepených flexibilním lepidlem do 19 ks/m2</t>
  </si>
  <si>
    <t>9382895</t>
  </si>
  <si>
    <t>Montáž podlah z dlaždic keramických lepených flexibilním lepidlem maloformátových hladkých přes 12 do 19 ks/m2</t>
  </si>
  <si>
    <t>95</t>
  </si>
  <si>
    <t>LSS.TR335061.X</t>
  </si>
  <si>
    <t>dlaždice - dle výběru investora</t>
  </si>
  <si>
    <t>702743344</t>
  </si>
  <si>
    <t>dlaždice slinutá TAURUS GRANIT, 298 x 298 x 9 mm</t>
  </si>
  <si>
    <t>58,85*1,10</t>
  </si>
  <si>
    <t>96</t>
  </si>
  <si>
    <t>771577154</t>
  </si>
  <si>
    <t>Příplatek k montáž podlah keramických za spárování tmelem dvousložkovým</t>
  </si>
  <si>
    <t>1927148913</t>
  </si>
  <si>
    <t>Montáž podlah z dlaždic keramických kladených do malty Příplatek k cenám za dvousložkový spárovací tmel</t>
  </si>
  <si>
    <t>97</t>
  </si>
  <si>
    <t>998771203</t>
  </si>
  <si>
    <t>Přesun hmot procentní pro podlahy z dlaždic v objektech v přes 12 do 24 m</t>
  </si>
  <si>
    <t>-778452649</t>
  </si>
  <si>
    <t>Přesun hmot pro podlahy z dlaždic stanovený procentní sazbou (%) z ceny vodorovná dopravní vzdálenost do 50 m v objektech výšky přes 12 do 24 m</t>
  </si>
  <si>
    <t>776</t>
  </si>
  <si>
    <t>Podlahy povlakové</t>
  </si>
  <si>
    <t>98</t>
  </si>
  <si>
    <t>776141112</t>
  </si>
  <si>
    <t>Vyrovnání podkladu povlakových podlah stěrkou pevnosti 20 MPa tl přes 3 do 5 mm</t>
  </si>
  <si>
    <t>478165325</t>
  </si>
  <si>
    <t>Příprava podkladu vyrovnání samonivelační stěrkou podlah min.pevnosti 20 MPa, tloušťky přes 3 do 5 mm</t>
  </si>
  <si>
    <t>99</t>
  </si>
  <si>
    <t>776201811</t>
  </si>
  <si>
    <t>Demontáž lepených povlakových podlah bez podložky ručně</t>
  </si>
  <si>
    <t>-84621996</t>
  </si>
  <si>
    <t>Demontáž povlakových podlahovin lepených ručně bez podložky</t>
  </si>
  <si>
    <t>100</t>
  </si>
  <si>
    <t>776221111</t>
  </si>
  <si>
    <t>Lepení pásů z PVC standardním lepidlem</t>
  </si>
  <si>
    <t>623763950</t>
  </si>
  <si>
    <t>Montáž podlahovin z PVC lepením standardním lepidlem z pásů standardních</t>
  </si>
  <si>
    <t>101</t>
  </si>
  <si>
    <t>28412285</t>
  </si>
  <si>
    <t>krytina podlahová heterogenní tl 2mm</t>
  </si>
  <si>
    <t>-114525509</t>
  </si>
  <si>
    <t>102</t>
  </si>
  <si>
    <t>776223111</t>
  </si>
  <si>
    <t>Spoj povlakových podlahovin z PVC svařováním za tepla</t>
  </si>
  <si>
    <t>-1362327069</t>
  </si>
  <si>
    <t>Montáž podlahovin z PVC spoj podlah svařováním za tepla (včetně frézování)</t>
  </si>
  <si>
    <t>4,50*3,00</t>
  </si>
  <si>
    <t>5,40*3,00</t>
  </si>
  <si>
    <t>103</t>
  </si>
  <si>
    <t>776410811</t>
  </si>
  <si>
    <t>Odstranění soklíků a lišt pryžových nebo plastových</t>
  </si>
  <si>
    <t>38618354</t>
  </si>
  <si>
    <t>Demontáž soklíků nebo lišt pryžových nebo plastových</t>
  </si>
  <si>
    <t>(5,30+5,75+5,30+5,75)-0,80</t>
  </si>
  <si>
    <t>104</t>
  </si>
  <si>
    <t>776411112</t>
  </si>
  <si>
    <t>Montáž obvodových soklíků výšky do 100 mm</t>
  </si>
  <si>
    <t>10956166</t>
  </si>
  <si>
    <t>Montáž soklíků lepením obvodových, výšky přes 80 do 100 mm</t>
  </si>
  <si>
    <t>5,75+5,30+5,75+5,30-0,80</t>
  </si>
  <si>
    <t>105</t>
  </si>
  <si>
    <t>28411010</t>
  </si>
  <si>
    <t>lišta soklová PVC 20x100mm</t>
  </si>
  <si>
    <t>-186299880</t>
  </si>
  <si>
    <t>106</t>
  </si>
  <si>
    <t>998776203</t>
  </si>
  <si>
    <t>Přesun hmot procentní pro podlahy povlakové v objektech v přes 12 do 24 m</t>
  </si>
  <si>
    <t>-1564747727</t>
  </si>
  <si>
    <t xml:space="preserve">Přesun hmot pro podlahy povlakové  stanovený procentní sazbou (%) z ceny vodorovná dopravní vzdálenost do 50 m v objektech výšky přes 12 do 24 m</t>
  </si>
  <si>
    <t>781</t>
  </si>
  <si>
    <t>Dokončovací práce - obklady</t>
  </si>
  <si>
    <t>107</t>
  </si>
  <si>
    <t>781121011</t>
  </si>
  <si>
    <t>Nátěr penetrační na stěnu</t>
  </si>
  <si>
    <t>1296536381</t>
  </si>
  <si>
    <t>Příprava podkladu před provedením obkladu nátěr penetrační na stěnu</t>
  </si>
  <si>
    <t>108</t>
  </si>
  <si>
    <t>781131112</t>
  </si>
  <si>
    <t>Izolace pod obklad nátěrem nebo stěrkou ve dvou vrstvách</t>
  </si>
  <si>
    <t>232472438</t>
  </si>
  <si>
    <t>Izolace stěny pod obklad izolace nátěrem nebo stěrkou ve dvou vrstvách</t>
  </si>
  <si>
    <t>1,95</t>
  </si>
  <si>
    <t>3,98</t>
  </si>
  <si>
    <t>109</t>
  </si>
  <si>
    <t>781131241.SCS</t>
  </si>
  <si>
    <t>Izolace pod obklad těsnícími pásy vnitřní kout KERDI KERECK</t>
  </si>
  <si>
    <t>-367840290</t>
  </si>
  <si>
    <t>110</t>
  </si>
  <si>
    <t>781131242.SCS</t>
  </si>
  <si>
    <t>Izolace pod obklad těsnícími pásy vnější roh KERDI KERECK</t>
  </si>
  <si>
    <t>48435419</t>
  </si>
  <si>
    <t>111</t>
  </si>
  <si>
    <t>781131264.SCS</t>
  </si>
  <si>
    <t>Izolace pod obklad těsnícími pásy mezi podlahou a stěnou KERDI</t>
  </si>
  <si>
    <t>563995497</t>
  </si>
  <si>
    <t>(1,35+1,50+1,35+1,50)-0,60</t>
  </si>
  <si>
    <t>(1,50+2,65+1,50+2,65)-0,60</t>
  </si>
  <si>
    <t>(1,80+1,40+1,80+1,40)-0,60</t>
  </si>
  <si>
    <t>112</t>
  </si>
  <si>
    <t>781474115</t>
  </si>
  <si>
    <t>Montáž obkladů vnitřních keramických hladkých do 25 ks/m2 lepených flexibilním lepidlem</t>
  </si>
  <si>
    <t>-1325045096</t>
  </si>
  <si>
    <t>Montáž obkladů vnitřních stěn z dlaždic keramických lepených flexibilním lepidlem maloformátových hladkých přes 22 do 25 ks/m2</t>
  </si>
  <si>
    <t>113</t>
  </si>
  <si>
    <t>LSS.DARSU718X</t>
  </si>
  <si>
    <t>obklad keramický - dle výběru investora</t>
  </si>
  <si>
    <t>28834446</t>
  </si>
  <si>
    <t>dlaždice slinutá Faro, 598 x 148 x 10 mm</t>
  </si>
  <si>
    <t>34,01*1,10</t>
  </si>
  <si>
    <t>114</t>
  </si>
  <si>
    <t>781477114</t>
  </si>
  <si>
    <t>Příplatek k montáži obkladů vnitřních keramických hladkých za spárování tmelem dvousložkovým</t>
  </si>
  <si>
    <t>1746088210</t>
  </si>
  <si>
    <t>Montáž obkladů vnitřních stěn z dlaždic keramických Příplatek k cenám za dvousložkový spárovací tmel</t>
  </si>
  <si>
    <t>115</t>
  </si>
  <si>
    <t>781494111</t>
  </si>
  <si>
    <t>Plastové profily rohové lepené flexibilním lepidlem</t>
  </si>
  <si>
    <t>1667639526</t>
  </si>
  <si>
    <t>Obklad - dokončující práce profily ukončovací lepené flexibilním lepidlem rohové</t>
  </si>
  <si>
    <t>1,50*4,00</t>
  </si>
  <si>
    <t>2,00*4,00</t>
  </si>
  <si>
    <t>2,00*6,00</t>
  </si>
  <si>
    <t>116</t>
  </si>
  <si>
    <t>781494511</t>
  </si>
  <si>
    <t>Plastové profily ukončovací lepené flexibilním lepidlem</t>
  </si>
  <si>
    <t>677490714</t>
  </si>
  <si>
    <t>Obklad - dokončující práce profily ukončovací lepené flexibilním lepidlem ukončovací</t>
  </si>
  <si>
    <t>117</t>
  </si>
  <si>
    <t>998781203</t>
  </si>
  <si>
    <t>Přesun hmot procentní pro obklady keramické v objektech v přes 12 do 24 m</t>
  </si>
  <si>
    <t>1268969675</t>
  </si>
  <si>
    <t xml:space="preserve">Přesun hmot pro obklady keramické  stanovený procentní sazbou (%) z ceny vodorovná dopravní vzdálenost do 50 m v objektech výšky přes 12 do 24 m</t>
  </si>
  <si>
    <t>783</t>
  </si>
  <si>
    <t>Dokončovací práce - nátěry</t>
  </si>
  <si>
    <t>118</t>
  </si>
  <si>
    <t>783106805</t>
  </si>
  <si>
    <t>Odstranění nátěrů z truhlářských konstrukcí opálením</t>
  </si>
  <si>
    <t>1591022252</t>
  </si>
  <si>
    <t>Odstranění nátěrů z truhlářských konstrukcí opálením s obroušením</t>
  </si>
  <si>
    <t>0,40*0,60</t>
  </si>
  <si>
    <t>119</t>
  </si>
  <si>
    <t>783114101</t>
  </si>
  <si>
    <t>Základní jednonásobný syntetický nátěr truhlářských konstrukcí</t>
  </si>
  <si>
    <t>1855707495</t>
  </si>
  <si>
    <t>Základní nátěr truhlářských konstrukcí jednonásobný syntetický</t>
  </si>
  <si>
    <t>120</t>
  </si>
  <si>
    <t>783118211</t>
  </si>
  <si>
    <t>Lakovací dvojnásobný syntetický nátěr truhlářských konstrukcí s mezibroušením</t>
  </si>
  <si>
    <t>255762910</t>
  </si>
  <si>
    <t>Lakovací nátěr truhlářských konstrukcí dvojnásobný s mezibroušením syntetický</t>
  </si>
  <si>
    <t>121</t>
  </si>
  <si>
    <t>783301311</t>
  </si>
  <si>
    <t>Odmaštění zámečnických konstrukcí vodou ředitelným odmašťovačem</t>
  </si>
  <si>
    <t>412780348</t>
  </si>
  <si>
    <t>Příprava podkladu zámečnických konstrukcí před provedením nátěru odmaštění odmašťovačem vodou ředitelným</t>
  </si>
  <si>
    <t>(0,90+1,97+1,97)*(0,15+0,10+0,15)*2,00</t>
  </si>
  <si>
    <t>(0,60+1,97+1,97)*(0,15+0,10+0,15)*2,00</t>
  </si>
  <si>
    <t>(1,45+1,97+1,97)*(0,15+0,10+0,15)</t>
  </si>
  <si>
    <t>(0,80+1,97+1,97)*(0,15+0,10+0,15)</t>
  </si>
  <si>
    <t>122</t>
  </si>
  <si>
    <t>783301401</t>
  </si>
  <si>
    <t>Ometení zámečnických konstrukcí</t>
  </si>
  <si>
    <t>-1905210234</t>
  </si>
  <si>
    <t>Příprava podkladu zámečnických konstrukcí před provedením nátěru ometení</t>
  </si>
  <si>
    <t>123</t>
  </si>
  <si>
    <t>783314101</t>
  </si>
  <si>
    <t>Základní jednonásobný syntetický nátěr zámečnických konstrukcí</t>
  </si>
  <si>
    <t>2061622479</t>
  </si>
  <si>
    <t>Základní nátěr zámečnických konstrukcí jednonásobný syntetický</t>
  </si>
  <si>
    <t>124</t>
  </si>
  <si>
    <t>783317101X</t>
  </si>
  <si>
    <t>Krycí dvojnásobný syntetický standardní nátěr zámečnických konstrukcí</t>
  </si>
  <si>
    <t>291084771</t>
  </si>
  <si>
    <t>Krycí nátěr (email) zámečnických konstrukcí jednonásobný syntetický standardní</t>
  </si>
  <si>
    <t>125</t>
  </si>
  <si>
    <t>783601713</t>
  </si>
  <si>
    <t>Odmaštění vodou ředitelným odmašťovačem potrubí DN do 50 mm</t>
  </si>
  <si>
    <t>1070403081</t>
  </si>
  <si>
    <t>Příprava podkladu armatur a kovových potrubí před provedením nátěru potrubí do DN 50 mm odmaštěním, odmašťovačem vodou ředitelným</t>
  </si>
  <si>
    <t>8,00</t>
  </si>
  <si>
    <t>126</t>
  </si>
  <si>
    <t>783614651</t>
  </si>
  <si>
    <t>Základní antikorozní jednonásobný syntetický potrubí DN do 50 mm</t>
  </si>
  <si>
    <t>-830167659</t>
  </si>
  <si>
    <t>Základní antikorozní nátěr armatur a kovových potrubí jednonásobný potrubí do DN 50 mm syntetický standardní</t>
  </si>
  <si>
    <t>127</t>
  </si>
  <si>
    <t>783617611</t>
  </si>
  <si>
    <t>Krycí dvojnásobný syntetický nátěr potrubí DN do 50 mm</t>
  </si>
  <si>
    <t>162985603</t>
  </si>
  <si>
    <t>Krycí nátěr (email) armatur a kovových potrubí potrubí do DN 50 mm dvojnásobný syntetický standardní</t>
  </si>
  <si>
    <t>128</t>
  </si>
  <si>
    <t>783617690</t>
  </si>
  <si>
    <t>Dřevěné schodiště se zábradlím – očištění + odmaštění, nový lazurovací nátěr / lak</t>
  </si>
  <si>
    <t>1413347488</t>
  </si>
  <si>
    <t>129</t>
  </si>
  <si>
    <t>783617691</t>
  </si>
  <si>
    <t>5.	Nový lazurovací nátěr dřevěných prvků krovu</t>
  </si>
  <si>
    <t>-308313780</t>
  </si>
  <si>
    <t>784</t>
  </si>
  <si>
    <t>Dokončovací práce - malby a tapety</t>
  </si>
  <si>
    <t>130</t>
  </si>
  <si>
    <t>784121001</t>
  </si>
  <si>
    <t>Oškrabání malby v mísnostech v do 3,80 m</t>
  </si>
  <si>
    <t>-1991216357</t>
  </si>
  <si>
    <t>Oškrabání malby v místnostech výšky do 3,80 m</t>
  </si>
  <si>
    <t>2.01:</t>
  </si>
  <si>
    <t>(3,90+1,35+3,90+1,35)*2,60*0,30</t>
  </si>
  <si>
    <t>5,92*0,30</t>
  </si>
  <si>
    <t>-0,60*1,97*2,00</t>
  </si>
  <si>
    <t>-0,90*1,97</t>
  </si>
  <si>
    <t>-1,45*1,97</t>
  </si>
  <si>
    <t>(1,50+1,35+1,50+1,35)*2,60*0,30</t>
  </si>
  <si>
    <t>1,95*0,30</t>
  </si>
  <si>
    <t>(1,50+2,65+1,50+2,65)*2,60*0,30</t>
  </si>
  <si>
    <t>3,98*0,30</t>
  </si>
  <si>
    <t>-0,60*1,97*0,30</t>
  </si>
  <si>
    <t>2.04:</t>
  </si>
  <si>
    <t>(2,95+3,85+2,95+3,85)*2,60*0,30</t>
  </si>
  <si>
    <t>12,01*0,30</t>
  </si>
  <si>
    <t>-1,80*1,50*0,30</t>
  </si>
  <si>
    <t>-0,90*1,97*0,30</t>
  </si>
  <si>
    <t>-1,45*1,97*0,30</t>
  </si>
  <si>
    <t>(2,20+2,65+2,20+2,65)*2,60*0,30</t>
  </si>
  <si>
    <t>-0,80*2,00*0,30</t>
  </si>
  <si>
    <t>5,93*0,30</t>
  </si>
  <si>
    <t>2.06:</t>
  </si>
  <si>
    <t>(4,50+5,60+4,50+5,60)*2,60*0,30</t>
  </si>
  <si>
    <t>-1,00*1,60*0,30</t>
  </si>
  <si>
    <t>25,20*0,30</t>
  </si>
  <si>
    <t>(5,30+5,75+5,30+5,75)*2,60*0,30</t>
  </si>
  <si>
    <t>-0,45*0,60*0,30</t>
  </si>
  <si>
    <t>-1,00*0,60*0,30</t>
  </si>
  <si>
    <t>-0,80*1,97*0,30</t>
  </si>
  <si>
    <t>26,73*0,30</t>
  </si>
  <si>
    <t>(5,45+5,40+5,45+5,40)*2,60*0,30</t>
  </si>
  <si>
    <t>-1,00*0,80*0,30*2,00</t>
  </si>
  <si>
    <t>29,11*0,30</t>
  </si>
  <si>
    <t>(1,80+1,40+1,80+1,40)*2,60*0,30</t>
  </si>
  <si>
    <t>3,01*0,30</t>
  </si>
  <si>
    <t>131</t>
  </si>
  <si>
    <t>784181101</t>
  </si>
  <si>
    <t>Základní akrylátová jednonásobná bezbarvá penetrace podkladu v místnostech v do 3,80 m</t>
  </si>
  <si>
    <t>-692433849</t>
  </si>
  <si>
    <t>Penetrace podkladu jednonásobná základní akrylátová bezbarvá v místnostech výšky do 3,80 m</t>
  </si>
  <si>
    <t>132</t>
  </si>
  <si>
    <t>784211101</t>
  </si>
  <si>
    <t>Dvojnásobné bílé malby ze směsí za mokra výborně oděruvzdorných v místnostech v do 3,80 m</t>
  </si>
  <si>
    <t>-511849270</t>
  </si>
  <si>
    <t>Malby z malířských směsí oděruvzdorných za mokra dvojnásobné, bílé za mokra oděruvzdorné výborně v místnostech výšky do 3,80 m</t>
  </si>
  <si>
    <t>Práce a dodávky M</t>
  </si>
  <si>
    <t>21-M</t>
  </si>
  <si>
    <t>Elektromontáže</t>
  </si>
  <si>
    <t>133</t>
  </si>
  <si>
    <t>21029299</t>
  </si>
  <si>
    <t xml:space="preserve">Výměna krycích plastů zásuvek </t>
  </si>
  <si>
    <t>1661176892</t>
  </si>
  <si>
    <t xml:space="preserve">Opravy výstražných světelných zařízení a dopravních značek  výměna dílů staničního sloupku piktogramu rámečku označení zastávky</t>
  </si>
  <si>
    <t>134</t>
  </si>
  <si>
    <t>21029399</t>
  </si>
  <si>
    <t xml:space="preserve">Výměna krycích plastů dvojzásuvek </t>
  </si>
  <si>
    <t>1250759213</t>
  </si>
  <si>
    <t>16,00</t>
  </si>
  <si>
    <t>135</t>
  </si>
  <si>
    <t>21029499</t>
  </si>
  <si>
    <t>Výměna krycích plastů vypínačů</t>
  </si>
  <si>
    <t>-4161454</t>
  </si>
  <si>
    <t>13,00</t>
  </si>
  <si>
    <t>136</t>
  </si>
  <si>
    <t>21029599</t>
  </si>
  <si>
    <t>Výměna krycích plastů dvojvypínačů</t>
  </si>
  <si>
    <t>599579616</t>
  </si>
  <si>
    <t>137</t>
  </si>
  <si>
    <t>21029699</t>
  </si>
  <si>
    <t>Úprava rozvaděče – doplnění 3-fázového jističe pro kuchyňský sporák</t>
  </si>
  <si>
    <t>-237639670</t>
  </si>
  <si>
    <t>138</t>
  </si>
  <si>
    <t>21040001</t>
  </si>
  <si>
    <t xml:space="preserve">Dodávka a montáž nových svítidel stropních </t>
  </si>
  <si>
    <t>-2120666312</t>
  </si>
  <si>
    <t>9,00</t>
  </si>
  <si>
    <t>139</t>
  </si>
  <si>
    <t>21040002</t>
  </si>
  <si>
    <t>Dodávka a montáž nových svítidel nástěnných</t>
  </si>
  <si>
    <t>-648825923</t>
  </si>
  <si>
    <t>140</t>
  </si>
  <si>
    <t>210813061</t>
  </si>
  <si>
    <t>Montáž kabelu Cu plného nebo laněného do 1 kV žíly 5x1,5 až 2,5 mm2 (např. CYKY) bez ukončení uloženého pevně</t>
  </si>
  <si>
    <t>-1612078948</t>
  </si>
  <si>
    <t>Montáž izolovaných kabelů měděných do 1 kV bez ukončení plných nebo laněných kulatých (např. CYKY, CHKE-R) uložených pevně počtu a průřezu žil 5x1,5 až 2,5 mm2</t>
  </si>
  <si>
    <t>15,00</t>
  </si>
  <si>
    <t>141</t>
  </si>
  <si>
    <t>34111094</t>
  </si>
  <si>
    <t>kabel instalační jádro Cu plné izolace PVC plášť PVC 450/750V (CYKY) 5x2,5mm2</t>
  </si>
  <si>
    <t>-1724366768</t>
  </si>
  <si>
    <t>46-M</t>
  </si>
  <si>
    <t>Zemní práce při extr.mont.pracích</t>
  </si>
  <si>
    <t>142</t>
  </si>
  <si>
    <t>460941211</t>
  </si>
  <si>
    <t>Vyplnění a omítnutí rýh při elektroinstalacích ve stěnách hl do 3 cm a š do 3 cm</t>
  </si>
  <si>
    <t>1198935629</t>
  </si>
  <si>
    <t>Vyplnění rýh vyplnění a omítnutí rýh ve stěnách hloubky do 3 cm a šířky do 3 cm</t>
  </si>
  <si>
    <t>143</t>
  </si>
  <si>
    <t>468101411</t>
  </si>
  <si>
    <t>Vysekání rýh pro montáž trubek a kabelů v cihelných zdech hl do 3 cm a š do 3 cm</t>
  </si>
  <si>
    <t>-410992571</t>
  </si>
  <si>
    <t>Vysekání rýh pro montáž trubek a kabelů v cihelných zdech hloubky do 3 cm a šířky do 3 cm</t>
  </si>
  <si>
    <t>VRN</t>
  </si>
  <si>
    <t>Vedlejší rozpočtové náklady</t>
  </si>
  <si>
    <t>VRN3</t>
  </si>
  <si>
    <t>Zařízení staveniště</t>
  </si>
  <si>
    <t>144</t>
  </si>
  <si>
    <t>030001897</t>
  </si>
  <si>
    <t>1024</t>
  </si>
  <si>
    <t>466450165</t>
  </si>
  <si>
    <t>VRN6</t>
  </si>
  <si>
    <t>Územní vlivy</t>
  </si>
  <si>
    <t>145</t>
  </si>
  <si>
    <t>065002099</t>
  </si>
  <si>
    <t>Mimostaveništní doprava</t>
  </si>
  <si>
    <t>1149342680</t>
  </si>
  <si>
    <t>Mimostaveništní doprava materiálů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</si>
</sst>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IP2022/014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bytu U Jelena, Kutná Hora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3. 4. 2022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'SO 01 - Stavební část'!P144</f>
        <v>0</v>
      </c>
      <c r="AV95" s="129">
        <f>'SO 01 - Stavební část'!J33</f>
        <v>0</v>
      </c>
      <c r="AW95" s="129">
        <f>'SO 01 - Stavební část'!J34</f>
        <v>0</v>
      </c>
      <c r="AX95" s="129">
        <f>'SO 01 - Stavební část'!J35</f>
        <v>0</v>
      </c>
      <c r="AY95" s="129">
        <f>'SO 01 - Stavební část'!J36</f>
        <v>0</v>
      </c>
      <c r="AZ95" s="129">
        <f>'SO 01 - Stavební část'!F33</f>
        <v>0</v>
      </c>
      <c r="BA95" s="129">
        <f>'SO 01 - Stavební část'!F34</f>
        <v>0</v>
      </c>
      <c r="BB95" s="129">
        <f>'SO 01 - Stavební část'!F35</f>
        <v>0</v>
      </c>
      <c r="BC95" s="129">
        <f>'SO 01 - Stavební část'!F36</f>
        <v>0</v>
      </c>
      <c r="BD95" s="131">
        <f>'SO 01 - Stavební část'!F37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IyCmz+HJ6AUHrz/Yx1QSwGXLK4NZ3qR3Nt5vrB4zJKruXp3POJqv3qu02Unrm3QXopajtkTA+7Urlvp0r7wTZw==" hashValue="xAOrQIy4mqb3emzg8D1PtEbySb9ACGamYCZVZqyKMU9XpL3R9dhPbVp+a3Y7pp7nYilmgywEzvQm2t9UZ20oJ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1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81</v>
      </c>
    </row>
    <row r="4" s="1" customFormat="1" ht="24.96" customHeight="1">
      <c r="B4" s="21"/>
      <c r="D4" s="135" t="s">
        <v>83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7" t="s">
        <v>16</v>
      </c>
      <c r="L6" s="21"/>
    </row>
    <row r="7" s="1" customFormat="1" ht="16.5" customHeight="1">
      <c r="B7" s="21"/>
      <c r="E7" s="138" t="str">
        <f>'Rekapitulace stavby'!K6</f>
        <v>Rekonstrukce bytu U Jelena, Kutná Hora</v>
      </c>
      <c r="F7" s="137"/>
      <c r="G7" s="137"/>
      <c r="H7" s="137"/>
      <c r="L7" s="21"/>
    </row>
    <row r="8" s="2" customFormat="1" ht="12" customHeight="1">
      <c r="A8" s="39"/>
      <c r="B8" s="45"/>
      <c r="C8" s="39"/>
      <c r="D8" s="137" t="s">
        <v>84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7" t="s">
        <v>18</v>
      </c>
      <c r="E11" s="39"/>
      <c r="F11" s="140" t="s">
        <v>1</v>
      </c>
      <c r="G11" s="39"/>
      <c r="H11" s="39"/>
      <c r="I11" s="137" t="s">
        <v>19</v>
      </c>
      <c r="J11" s="140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20</v>
      </c>
      <c r="E12" s="39"/>
      <c r="F12" s="140" t="s">
        <v>21</v>
      </c>
      <c r="G12" s="39"/>
      <c r="H12" s="39"/>
      <c r="I12" s="137" t="s">
        <v>22</v>
      </c>
      <c r="J12" s="141" t="str">
        <f>'Rekapitulace stavby'!AN8</f>
        <v>3. 4. 2022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7" t="s">
        <v>24</v>
      </c>
      <c r="E14" s="39"/>
      <c r="F14" s="39"/>
      <c r="G14" s="39"/>
      <c r="H14" s="39"/>
      <c r="I14" s="137" t="s">
        <v>25</v>
      </c>
      <c r="J14" s="140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37" t="s">
        <v>26</v>
      </c>
      <c r="J15" s="140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7" t="s">
        <v>27</v>
      </c>
      <c r="E17" s="39"/>
      <c r="F17" s="39"/>
      <c r="G17" s="39"/>
      <c r="H17" s="39"/>
      <c r="I17" s="13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3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7" t="s">
        <v>29</v>
      </c>
      <c r="E20" s="39"/>
      <c r="F20" s="39"/>
      <c r="G20" s="39"/>
      <c r="H20" s="39"/>
      <c r="I20" s="137" t="s">
        <v>25</v>
      </c>
      <c r="J20" s="140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tr">
        <f>IF('Rekapitulace stavby'!E17="","",'Rekapitulace stavby'!E17)</f>
        <v xml:space="preserve"> </v>
      </c>
      <c r="F21" s="39"/>
      <c r="G21" s="39"/>
      <c r="H21" s="39"/>
      <c r="I21" s="137" t="s">
        <v>26</v>
      </c>
      <c r="J21" s="140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7" t="s">
        <v>31</v>
      </c>
      <c r="E23" s="39"/>
      <c r="F23" s="39"/>
      <c r="G23" s="39"/>
      <c r="H23" s="39"/>
      <c r="I23" s="137" t="s">
        <v>25</v>
      </c>
      <c r="J23" s="140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37" t="s">
        <v>26</v>
      </c>
      <c r="J24" s="140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7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33</v>
      </c>
      <c r="E30" s="39"/>
      <c r="F30" s="39"/>
      <c r="G30" s="39"/>
      <c r="H30" s="39"/>
      <c r="I30" s="39"/>
      <c r="J30" s="148">
        <f>ROUND(J144,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35</v>
      </c>
      <c r="G32" s="39"/>
      <c r="H32" s="39"/>
      <c r="I32" s="149" t="s">
        <v>34</v>
      </c>
      <c r="J32" s="149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37</v>
      </c>
      <c r="E33" s="137" t="s">
        <v>38</v>
      </c>
      <c r="F33" s="151">
        <f>ROUND((SUM(BE144:BE1047)),  2)</f>
        <v>0</v>
      </c>
      <c r="G33" s="39"/>
      <c r="H33" s="39"/>
      <c r="I33" s="152">
        <v>0.20999999999999999</v>
      </c>
      <c r="J33" s="151">
        <f>ROUND(((SUM(BE144:BE1047))*I33),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39</v>
      </c>
      <c r="F34" s="151">
        <f>ROUND((SUM(BF144:BF1047)),  2)</f>
        <v>0</v>
      </c>
      <c r="G34" s="39"/>
      <c r="H34" s="39"/>
      <c r="I34" s="152">
        <v>0.14999999999999999</v>
      </c>
      <c r="J34" s="151">
        <f>ROUND(((SUM(BF144:BF1047))*I34),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40</v>
      </c>
      <c r="F35" s="151">
        <f>ROUND((SUM(BG144:BG1047)),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41</v>
      </c>
      <c r="F36" s="151">
        <f>ROUND((SUM(BH144:BH1047)),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42</v>
      </c>
      <c r="F37" s="151">
        <f>ROUND((SUM(BI144:BI1047)),  2)</f>
        <v>0</v>
      </c>
      <c r="G37" s="39"/>
      <c r="H37" s="39"/>
      <c r="I37" s="152">
        <v>0</v>
      </c>
      <c r="J37" s="15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bytu U Jelena, Kutná Hora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2" t="s">
        <v>87</v>
      </c>
      <c r="D94" s="173"/>
      <c r="E94" s="173"/>
      <c r="F94" s="173"/>
      <c r="G94" s="173"/>
      <c r="H94" s="173"/>
      <c r="I94" s="173"/>
      <c r="J94" s="174" t="s">
        <v>88</v>
      </c>
      <c r="K94" s="173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5" t="s">
        <v>89</v>
      </c>
      <c r="D96" s="41"/>
      <c r="E96" s="41"/>
      <c r="F96" s="41"/>
      <c r="G96" s="41"/>
      <c r="H96" s="41"/>
      <c r="I96" s="41"/>
      <c r="J96" s="111">
        <f>J144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90</v>
      </c>
    </row>
    <row r="97" s="9" customFormat="1" ht="24.96" customHeight="1">
      <c r="A97" s="9"/>
      <c r="B97" s="176"/>
      <c r="C97" s="177"/>
      <c r="D97" s="178" t="s">
        <v>91</v>
      </c>
      <c r="E97" s="179"/>
      <c r="F97" s="179"/>
      <c r="G97" s="179"/>
      <c r="H97" s="179"/>
      <c r="I97" s="179"/>
      <c r="J97" s="180">
        <f>J145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92</v>
      </c>
      <c r="E98" s="185"/>
      <c r="F98" s="185"/>
      <c r="G98" s="185"/>
      <c r="H98" s="185"/>
      <c r="I98" s="185"/>
      <c r="J98" s="186">
        <f>J146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93</v>
      </c>
      <c r="E99" s="185"/>
      <c r="F99" s="185"/>
      <c r="G99" s="185"/>
      <c r="H99" s="185"/>
      <c r="I99" s="185"/>
      <c r="J99" s="186">
        <f>J147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94</v>
      </c>
      <c r="E100" s="185"/>
      <c r="F100" s="185"/>
      <c r="G100" s="185"/>
      <c r="H100" s="185"/>
      <c r="I100" s="185"/>
      <c r="J100" s="186">
        <f>J207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95</v>
      </c>
      <c r="E101" s="185"/>
      <c r="F101" s="185"/>
      <c r="G101" s="185"/>
      <c r="H101" s="185"/>
      <c r="I101" s="185"/>
      <c r="J101" s="186">
        <f>J242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96</v>
      </c>
      <c r="E102" s="185"/>
      <c r="F102" s="185"/>
      <c r="G102" s="185"/>
      <c r="H102" s="185"/>
      <c r="I102" s="185"/>
      <c r="J102" s="186">
        <f>J254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97</v>
      </c>
      <c r="E103" s="179"/>
      <c r="F103" s="179"/>
      <c r="G103" s="179"/>
      <c r="H103" s="179"/>
      <c r="I103" s="179"/>
      <c r="J103" s="180">
        <f>J257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98</v>
      </c>
      <c r="E104" s="185"/>
      <c r="F104" s="185"/>
      <c r="G104" s="185"/>
      <c r="H104" s="185"/>
      <c r="I104" s="185"/>
      <c r="J104" s="186">
        <f>J258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99</v>
      </c>
      <c r="E105" s="185"/>
      <c r="F105" s="185"/>
      <c r="G105" s="185"/>
      <c r="H105" s="185"/>
      <c r="I105" s="185"/>
      <c r="J105" s="186">
        <f>J269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100</v>
      </c>
      <c r="E106" s="185"/>
      <c r="F106" s="185"/>
      <c r="G106" s="185"/>
      <c r="H106" s="185"/>
      <c r="I106" s="185"/>
      <c r="J106" s="186">
        <f>J280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101</v>
      </c>
      <c r="E107" s="185"/>
      <c r="F107" s="185"/>
      <c r="G107" s="185"/>
      <c r="H107" s="185"/>
      <c r="I107" s="185"/>
      <c r="J107" s="186">
        <f>J354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102</v>
      </c>
      <c r="E108" s="185"/>
      <c r="F108" s="185"/>
      <c r="G108" s="185"/>
      <c r="H108" s="185"/>
      <c r="I108" s="185"/>
      <c r="J108" s="186">
        <f>J361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103</v>
      </c>
      <c r="E109" s="185"/>
      <c r="F109" s="185"/>
      <c r="G109" s="185"/>
      <c r="H109" s="185"/>
      <c r="I109" s="185"/>
      <c r="J109" s="186">
        <f>J385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104</v>
      </c>
      <c r="E110" s="185"/>
      <c r="F110" s="185"/>
      <c r="G110" s="185"/>
      <c r="H110" s="185"/>
      <c r="I110" s="185"/>
      <c r="J110" s="186">
        <f>J392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105</v>
      </c>
      <c r="E111" s="185"/>
      <c r="F111" s="185"/>
      <c r="G111" s="185"/>
      <c r="H111" s="185"/>
      <c r="I111" s="185"/>
      <c r="J111" s="186">
        <f>J416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106</v>
      </c>
      <c r="E112" s="185"/>
      <c r="F112" s="185"/>
      <c r="G112" s="185"/>
      <c r="H112" s="185"/>
      <c r="I112" s="185"/>
      <c r="J112" s="186">
        <f>J425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107</v>
      </c>
      <c r="E113" s="185"/>
      <c r="F113" s="185"/>
      <c r="G113" s="185"/>
      <c r="H113" s="185"/>
      <c r="I113" s="185"/>
      <c r="J113" s="186">
        <f>J455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108</v>
      </c>
      <c r="E114" s="185"/>
      <c r="F114" s="185"/>
      <c r="G114" s="185"/>
      <c r="H114" s="185"/>
      <c r="I114" s="185"/>
      <c r="J114" s="186">
        <f>J527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2"/>
      <c r="C115" s="183"/>
      <c r="D115" s="184" t="s">
        <v>109</v>
      </c>
      <c r="E115" s="185"/>
      <c r="F115" s="185"/>
      <c r="G115" s="185"/>
      <c r="H115" s="185"/>
      <c r="I115" s="185"/>
      <c r="J115" s="186">
        <f>J594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110</v>
      </c>
      <c r="E116" s="185"/>
      <c r="F116" s="185"/>
      <c r="G116" s="185"/>
      <c r="H116" s="185"/>
      <c r="I116" s="185"/>
      <c r="J116" s="186">
        <f>J655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111</v>
      </c>
      <c r="E117" s="185"/>
      <c r="F117" s="185"/>
      <c r="G117" s="185"/>
      <c r="H117" s="185"/>
      <c r="I117" s="185"/>
      <c r="J117" s="186">
        <f>J778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112</v>
      </c>
      <c r="E118" s="185"/>
      <c r="F118" s="185"/>
      <c r="G118" s="185"/>
      <c r="H118" s="185"/>
      <c r="I118" s="185"/>
      <c r="J118" s="186">
        <f>J851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76"/>
      <c r="C119" s="177"/>
      <c r="D119" s="178" t="s">
        <v>113</v>
      </c>
      <c r="E119" s="179"/>
      <c r="F119" s="179"/>
      <c r="G119" s="179"/>
      <c r="H119" s="179"/>
      <c r="I119" s="179"/>
      <c r="J119" s="180">
        <f>J996</f>
        <v>0</v>
      </c>
      <c r="K119" s="177"/>
      <c r="L119" s="181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82"/>
      <c r="C120" s="183"/>
      <c r="D120" s="184" t="s">
        <v>114</v>
      </c>
      <c r="E120" s="185"/>
      <c r="F120" s="185"/>
      <c r="G120" s="185"/>
      <c r="H120" s="185"/>
      <c r="I120" s="185"/>
      <c r="J120" s="186">
        <f>J997</f>
        <v>0</v>
      </c>
      <c r="K120" s="183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2"/>
      <c r="C121" s="183"/>
      <c r="D121" s="184" t="s">
        <v>115</v>
      </c>
      <c r="E121" s="185"/>
      <c r="F121" s="185"/>
      <c r="G121" s="185"/>
      <c r="H121" s="185"/>
      <c r="I121" s="185"/>
      <c r="J121" s="186">
        <f>J1032</f>
        <v>0</v>
      </c>
      <c r="K121" s="183"/>
      <c r="L121" s="18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76"/>
      <c r="C122" s="177"/>
      <c r="D122" s="178" t="s">
        <v>116</v>
      </c>
      <c r="E122" s="179"/>
      <c r="F122" s="179"/>
      <c r="G122" s="179"/>
      <c r="H122" s="179"/>
      <c r="I122" s="179"/>
      <c r="J122" s="180">
        <f>J1041</f>
        <v>0</v>
      </c>
      <c r="K122" s="177"/>
      <c r="L122" s="181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82"/>
      <c r="C123" s="183"/>
      <c r="D123" s="184" t="s">
        <v>117</v>
      </c>
      <c r="E123" s="185"/>
      <c r="F123" s="185"/>
      <c r="G123" s="185"/>
      <c r="H123" s="185"/>
      <c r="I123" s="185"/>
      <c r="J123" s="186">
        <f>J1042</f>
        <v>0</v>
      </c>
      <c r="K123" s="183"/>
      <c r="L123" s="18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2"/>
      <c r="C124" s="183"/>
      <c r="D124" s="184" t="s">
        <v>118</v>
      </c>
      <c r="E124" s="185"/>
      <c r="F124" s="185"/>
      <c r="G124" s="185"/>
      <c r="H124" s="185"/>
      <c r="I124" s="185"/>
      <c r="J124" s="186">
        <f>J1045</f>
        <v>0</v>
      </c>
      <c r="K124" s="183"/>
      <c r="L124" s="18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119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71" t="str">
        <f>E7</f>
        <v>Rekonstrukce bytu U Jelena, Kutná Hora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84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E9</f>
        <v>SO 01 - Stavební část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F12</f>
        <v xml:space="preserve"> </v>
      </c>
      <c r="G138" s="41"/>
      <c r="H138" s="41"/>
      <c r="I138" s="33" t="s">
        <v>22</v>
      </c>
      <c r="J138" s="80" t="str">
        <f>IF(J12="","",J12)</f>
        <v>3. 4. 2022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E15</f>
        <v xml:space="preserve"> </v>
      </c>
      <c r="G140" s="41"/>
      <c r="H140" s="41"/>
      <c r="I140" s="33" t="s">
        <v>29</v>
      </c>
      <c r="J140" s="37" t="str">
        <f>E21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27</v>
      </c>
      <c r="D141" s="41"/>
      <c r="E141" s="41"/>
      <c r="F141" s="28" t="str">
        <f>IF(E18="","",E18)</f>
        <v>Vyplň údaj</v>
      </c>
      <c r="G141" s="41"/>
      <c r="H141" s="41"/>
      <c r="I141" s="33" t="s">
        <v>31</v>
      </c>
      <c r="J141" s="37" t="str">
        <f>E24</f>
        <v xml:space="preserve"> 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188"/>
      <c r="B143" s="189"/>
      <c r="C143" s="190" t="s">
        <v>120</v>
      </c>
      <c r="D143" s="191" t="s">
        <v>58</v>
      </c>
      <c r="E143" s="191" t="s">
        <v>54</v>
      </c>
      <c r="F143" s="191" t="s">
        <v>55</v>
      </c>
      <c r="G143" s="191" t="s">
        <v>121</v>
      </c>
      <c r="H143" s="191" t="s">
        <v>122</v>
      </c>
      <c r="I143" s="191" t="s">
        <v>123</v>
      </c>
      <c r="J143" s="191" t="s">
        <v>88</v>
      </c>
      <c r="K143" s="192" t="s">
        <v>124</v>
      </c>
      <c r="L143" s="193"/>
      <c r="M143" s="101" t="s">
        <v>1</v>
      </c>
      <c r="N143" s="102" t="s">
        <v>37</v>
      </c>
      <c r="O143" s="102" t="s">
        <v>125</v>
      </c>
      <c r="P143" s="102" t="s">
        <v>126</v>
      </c>
      <c r="Q143" s="102" t="s">
        <v>127</v>
      </c>
      <c r="R143" s="102" t="s">
        <v>128</v>
      </c>
      <c r="S143" s="102" t="s">
        <v>129</v>
      </c>
      <c r="T143" s="103" t="s">
        <v>130</v>
      </c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</row>
    <row r="144" s="2" customFormat="1" ht="22.8" customHeight="1">
      <c r="A144" s="39"/>
      <c r="B144" s="40"/>
      <c r="C144" s="108" t="s">
        <v>131</v>
      </c>
      <c r="D144" s="41"/>
      <c r="E144" s="41"/>
      <c r="F144" s="41"/>
      <c r="G144" s="41"/>
      <c r="H144" s="41"/>
      <c r="I144" s="41"/>
      <c r="J144" s="194">
        <f>BK144</f>
        <v>0</v>
      </c>
      <c r="K144" s="41"/>
      <c r="L144" s="45"/>
      <c r="M144" s="104"/>
      <c r="N144" s="195"/>
      <c r="O144" s="105"/>
      <c r="P144" s="196">
        <f>P145+P257+P996+P1041</f>
        <v>0</v>
      </c>
      <c r="Q144" s="105"/>
      <c r="R144" s="196">
        <f>R145+R257+R996+R1041</f>
        <v>8.4021530999999996</v>
      </c>
      <c r="S144" s="105"/>
      <c r="T144" s="197">
        <f>T145+T257+T996+T1041</f>
        <v>8.2690149899999987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72</v>
      </c>
      <c r="AU144" s="18" t="s">
        <v>90</v>
      </c>
      <c r="BK144" s="198">
        <f>BK145+BK257+BK996+BK1041</f>
        <v>0</v>
      </c>
    </row>
    <row r="145" s="12" customFormat="1" ht="25.92" customHeight="1">
      <c r="A145" s="12"/>
      <c r="B145" s="199"/>
      <c r="C145" s="200"/>
      <c r="D145" s="201" t="s">
        <v>72</v>
      </c>
      <c r="E145" s="202" t="s">
        <v>132</v>
      </c>
      <c r="F145" s="202" t="s">
        <v>133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P146+P147+P207+P242+P254</f>
        <v>0</v>
      </c>
      <c r="Q145" s="207"/>
      <c r="R145" s="208">
        <f>R146+R147+R207+R242+R254</f>
        <v>3.4114678199999999</v>
      </c>
      <c r="S145" s="207"/>
      <c r="T145" s="209">
        <f>T146+T147+T207+T242+T254</f>
        <v>2.78952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81</v>
      </c>
      <c r="AT145" s="211" t="s">
        <v>72</v>
      </c>
      <c r="AU145" s="211" t="s">
        <v>73</v>
      </c>
      <c r="AY145" s="210" t="s">
        <v>134</v>
      </c>
      <c r="BK145" s="212">
        <f>BK146+BK147+BK207+BK242+BK254</f>
        <v>0</v>
      </c>
    </row>
    <row r="146" s="12" customFormat="1" ht="22.8" customHeight="1">
      <c r="A146" s="12"/>
      <c r="B146" s="199"/>
      <c r="C146" s="200"/>
      <c r="D146" s="201" t="s">
        <v>72</v>
      </c>
      <c r="E146" s="213" t="s">
        <v>135</v>
      </c>
      <c r="F146" s="213" t="s">
        <v>136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v>0</v>
      </c>
      <c r="Q146" s="207"/>
      <c r="R146" s="208">
        <v>0</v>
      </c>
      <c r="S146" s="207"/>
      <c r="T146" s="209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81</v>
      </c>
      <c r="AT146" s="211" t="s">
        <v>72</v>
      </c>
      <c r="AU146" s="211" t="s">
        <v>81</v>
      </c>
      <c r="AY146" s="210" t="s">
        <v>134</v>
      </c>
      <c r="BK146" s="212">
        <v>0</v>
      </c>
    </row>
    <row r="147" s="12" customFormat="1" ht="22.8" customHeight="1">
      <c r="A147" s="12"/>
      <c r="B147" s="199"/>
      <c r="C147" s="200"/>
      <c r="D147" s="201" t="s">
        <v>72</v>
      </c>
      <c r="E147" s="213" t="s">
        <v>137</v>
      </c>
      <c r="F147" s="213" t="s">
        <v>138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SUM(P148:P206)</f>
        <v>0</v>
      </c>
      <c r="Q147" s="207"/>
      <c r="R147" s="208">
        <f>SUM(R148:R206)</f>
        <v>3.39172502</v>
      </c>
      <c r="S147" s="207"/>
      <c r="T147" s="209">
        <f>SUM(T148:T206)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81</v>
      </c>
      <c r="AT147" s="211" t="s">
        <v>72</v>
      </c>
      <c r="AU147" s="211" t="s">
        <v>81</v>
      </c>
      <c r="AY147" s="210" t="s">
        <v>134</v>
      </c>
      <c r="BK147" s="212">
        <f>SUM(BK148:BK206)</f>
        <v>0</v>
      </c>
    </row>
    <row r="148" s="2" customFormat="1" ht="16.5" customHeight="1">
      <c r="A148" s="39"/>
      <c r="B148" s="40"/>
      <c r="C148" s="215" t="s">
        <v>81</v>
      </c>
      <c r="D148" s="215" t="s">
        <v>139</v>
      </c>
      <c r="E148" s="216" t="s">
        <v>140</v>
      </c>
      <c r="F148" s="217" t="s">
        <v>141</v>
      </c>
      <c r="G148" s="218" t="s">
        <v>142</v>
      </c>
      <c r="H148" s="219">
        <v>3.6400000000000001</v>
      </c>
      <c r="I148" s="220"/>
      <c r="J148" s="221">
        <f>ROUND(I148*H148,2)</f>
        <v>0</v>
      </c>
      <c r="K148" s="217" t="s">
        <v>143</v>
      </c>
      <c r="L148" s="45"/>
      <c r="M148" s="222" t="s">
        <v>1</v>
      </c>
      <c r="N148" s="223" t="s">
        <v>39</v>
      </c>
      <c r="O148" s="92"/>
      <c r="P148" s="224">
        <f>O148*H148</f>
        <v>0</v>
      </c>
      <c r="Q148" s="224">
        <v>0.0064999999999999997</v>
      </c>
      <c r="R148" s="224">
        <f>Q148*H148</f>
        <v>0.02366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144</v>
      </c>
      <c r="AT148" s="226" t="s">
        <v>139</v>
      </c>
      <c r="AU148" s="226" t="s">
        <v>145</v>
      </c>
      <c r="AY148" s="18" t="s">
        <v>134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145</v>
      </c>
      <c r="BK148" s="227">
        <f>ROUND(I148*H148,2)</f>
        <v>0</v>
      </c>
      <c r="BL148" s="18" t="s">
        <v>144</v>
      </c>
      <c r="BM148" s="226" t="s">
        <v>146</v>
      </c>
    </row>
    <row r="149" s="2" customFormat="1">
      <c r="A149" s="39"/>
      <c r="B149" s="40"/>
      <c r="C149" s="41"/>
      <c r="D149" s="228" t="s">
        <v>147</v>
      </c>
      <c r="E149" s="41"/>
      <c r="F149" s="229" t="s">
        <v>148</v>
      </c>
      <c r="G149" s="41"/>
      <c r="H149" s="41"/>
      <c r="I149" s="230"/>
      <c r="J149" s="41"/>
      <c r="K149" s="41"/>
      <c r="L149" s="45"/>
      <c r="M149" s="231"/>
      <c r="N149" s="23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147</v>
      </c>
      <c r="AU149" s="18" t="s">
        <v>145</v>
      </c>
    </row>
    <row r="150" s="13" customFormat="1">
      <c r="A150" s="13"/>
      <c r="B150" s="233"/>
      <c r="C150" s="234"/>
      <c r="D150" s="228" t="s">
        <v>149</v>
      </c>
      <c r="E150" s="235" t="s">
        <v>1</v>
      </c>
      <c r="F150" s="236" t="s">
        <v>150</v>
      </c>
      <c r="G150" s="234"/>
      <c r="H150" s="235" t="s">
        <v>1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149</v>
      </c>
      <c r="AU150" s="242" t="s">
        <v>145</v>
      </c>
      <c r="AV150" s="13" t="s">
        <v>81</v>
      </c>
      <c r="AW150" s="13" t="s">
        <v>30</v>
      </c>
      <c r="AX150" s="13" t="s">
        <v>73</v>
      </c>
      <c r="AY150" s="242" t="s">
        <v>134</v>
      </c>
    </row>
    <row r="151" s="14" customFormat="1">
      <c r="A151" s="14"/>
      <c r="B151" s="243"/>
      <c r="C151" s="244"/>
      <c r="D151" s="228" t="s">
        <v>149</v>
      </c>
      <c r="E151" s="245" t="s">
        <v>1</v>
      </c>
      <c r="F151" s="246" t="s">
        <v>151</v>
      </c>
      <c r="G151" s="244"/>
      <c r="H151" s="247">
        <v>3.6400000000000001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149</v>
      </c>
      <c r="AU151" s="253" t="s">
        <v>145</v>
      </c>
      <c r="AV151" s="14" t="s">
        <v>145</v>
      </c>
      <c r="AW151" s="14" t="s">
        <v>30</v>
      </c>
      <c r="AX151" s="14" t="s">
        <v>73</v>
      </c>
      <c r="AY151" s="253" t="s">
        <v>134</v>
      </c>
    </row>
    <row r="152" s="15" customFormat="1">
      <c r="A152" s="15"/>
      <c r="B152" s="254"/>
      <c r="C152" s="255"/>
      <c r="D152" s="228" t="s">
        <v>149</v>
      </c>
      <c r="E152" s="256" t="s">
        <v>1</v>
      </c>
      <c r="F152" s="257" t="s">
        <v>152</v>
      </c>
      <c r="G152" s="255"/>
      <c r="H152" s="258">
        <v>3.6400000000000001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149</v>
      </c>
      <c r="AU152" s="264" t="s">
        <v>145</v>
      </c>
      <c r="AV152" s="15" t="s">
        <v>144</v>
      </c>
      <c r="AW152" s="15" t="s">
        <v>30</v>
      </c>
      <c r="AX152" s="15" t="s">
        <v>81</v>
      </c>
      <c r="AY152" s="264" t="s">
        <v>134</v>
      </c>
    </row>
    <row r="153" s="2" customFormat="1" ht="24.15" customHeight="1">
      <c r="A153" s="39"/>
      <c r="B153" s="40"/>
      <c r="C153" s="215" t="s">
        <v>145</v>
      </c>
      <c r="D153" s="215" t="s">
        <v>139</v>
      </c>
      <c r="E153" s="216" t="s">
        <v>153</v>
      </c>
      <c r="F153" s="217" t="s">
        <v>154</v>
      </c>
      <c r="G153" s="218" t="s">
        <v>142</v>
      </c>
      <c r="H153" s="219">
        <v>3.6400000000000001</v>
      </c>
      <c r="I153" s="220"/>
      <c r="J153" s="221">
        <f>ROUND(I153*H153,2)</f>
        <v>0</v>
      </c>
      <c r="K153" s="217" t="s">
        <v>143</v>
      </c>
      <c r="L153" s="45"/>
      <c r="M153" s="222" t="s">
        <v>1</v>
      </c>
      <c r="N153" s="223" t="s">
        <v>38</v>
      </c>
      <c r="O153" s="92"/>
      <c r="P153" s="224">
        <f>O153*H153</f>
        <v>0</v>
      </c>
      <c r="Q153" s="224">
        <v>0.00025999999999999998</v>
      </c>
      <c r="R153" s="224">
        <f>Q153*H153</f>
        <v>0.00094639999999999991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144</v>
      </c>
      <c r="AT153" s="226" t="s">
        <v>139</v>
      </c>
      <c r="AU153" s="226" t="s">
        <v>145</v>
      </c>
      <c r="AY153" s="18" t="s">
        <v>134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144</v>
      </c>
      <c r="BM153" s="226" t="s">
        <v>155</v>
      </c>
    </row>
    <row r="154" s="2" customFormat="1">
      <c r="A154" s="39"/>
      <c r="B154" s="40"/>
      <c r="C154" s="41"/>
      <c r="D154" s="228" t="s">
        <v>147</v>
      </c>
      <c r="E154" s="41"/>
      <c r="F154" s="229" t="s">
        <v>156</v>
      </c>
      <c r="G154" s="41"/>
      <c r="H154" s="41"/>
      <c r="I154" s="230"/>
      <c r="J154" s="41"/>
      <c r="K154" s="41"/>
      <c r="L154" s="45"/>
      <c r="M154" s="231"/>
      <c r="N154" s="232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147</v>
      </c>
      <c r="AU154" s="18" t="s">
        <v>145</v>
      </c>
    </row>
    <row r="155" s="13" customFormat="1">
      <c r="A155" s="13"/>
      <c r="B155" s="233"/>
      <c r="C155" s="234"/>
      <c r="D155" s="228" t="s">
        <v>149</v>
      </c>
      <c r="E155" s="235" t="s">
        <v>1</v>
      </c>
      <c r="F155" s="236" t="s">
        <v>150</v>
      </c>
      <c r="G155" s="234"/>
      <c r="H155" s="235" t="s">
        <v>1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149</v>
      </c>
      <c r="AU155" s="242" t="s">
        <v>145</v>
      </c>
      <c r="AV155" s="13" t="s">
        <v>81</v>
      </c>
      <c r="AW155" s="13" t="s">
        <v>30</v>
      </c>
      <c r="AX155" s="13" t="s">
        <v>73</v>
      </c>
      <c r="AY155" s="242" t="s">
        <v>134</v>
      </c>
    </row>
    <row r="156" s="14" customFormat="1">
      <c r="A156" s="14"/>
      <c r="B156" s="243"/>
      <c r="C156" s="244"/>
      <c r="D156" s="228" t="s">
        <v>149</v>
      </c>
      <c r="E156" s="245" t="s">
        <v>1</v>
      </c>
      <c r="F156" s="246" t="s">
        <v>151</v>
      </c>
      <c r="G156" s="244"/>
      <c r="H156" s="247">
        <v>3.6400000000000001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149</v>
      </c>
      <c r="AU156" s="253" t="s">
        <v>145</v>
      </c>
      <c r="AV156" s="14" t="s">
        <v>145</v>
      </c>
      <c r="AW156" s="14" t="s">
        <v>30</v>
      </c>
      <c r="AX156" s="14" t="s">
        <v>73</v>
      </c>
      <c r="AY156" s="253" t="s">
        <v>134</v>
      </c>
    </row>
    <row r="157" s="15" customFormat="1">
      <c r="A157" s="15"/>
      <c r="B157" s="254"/>
      <c r="C157" s="255"/>
      <c r="D157" s="228" t="s">
        <v>149</v>
      </c>
      <c r="E157" s="256" t="s">
        <v>1</v>
      </c>
      <c r="F157" s="257" t="s">
        <v>152</v>
      </c>
      <c r="G157" s="255"/>
      <c r="H157" s="258">
        <v>3.6400000000000001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149</v>
      </c>
      <c r="AU157" s="264" t="s">
        <v>145</v>
      </c>
      <c r="AV157" s="15" t="s">
        <v>144</v>
      </c>
      <c r="AW157" s="15" t="s">
        <v>30</v>
      </c>
      <c r="AX157" s="15" t="s">
        <v>81</v>
      </c>
      <c r="AY157" s="264" t="s">
        <v>134</v>
      </c>
    </row>
    <row r="158" s="2" customFormat="1" ht="24.15" customHeight="1">
      <c r="A158" s="39"/>
      <c r="B158" s="40"/>
      <c r="C158" s="215" t="s">
        <v>135</v>
      </c>
      <c r="D158" s="215" t="s">
        <v>139</v>
      </c>
      <c r="E158" s="216" t="s">
        <v>157</v>
      </c>
      <c r="F158" s="217" t="s">
        <v>158</v>
      </c>
      <c r="G158" s="218" t="s">
        <v>142</v>
      </c>
      <c r="H158" s="219">
        <v>3.6400000000000001</v>
      </c>
      <c r="I158" s="220"/>
      <c r="J158" s="221">
        <f>ROUND(I158*H158,2)</f>
        <v>0</v>
      </c>
      <c r="K158" s="217" t="s">
        <v>143</v>
      </c>
      <c r="L158" s="45"/>
      <c r="M158" s="222" t="s">
        <v>1</v>
      </c>
      <c r="N158" s="223" t="s">
        <v>39</v>
      </c>
      <c r="O158" s="92"/>
      <c r="P158" s="224">
        <f>O158*H158</f>
        <v>0</v>
      </c>
      <c r="Q158" s="224">
        <v>0.0043800000000000002</v>
      </c>
      <c r="R158" s="224">
        <f>Q158*H158</f>
        <v>0.015943200000000001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144</v>
      </c>
      <c r="AT158" s="226" t="s">
        <v>139</v>
      </c>
      <c r="AU158" s="226" t="s">
        <v>145</v>
      </c>
      <c r="AY158" s="18" t="s">
        <v>134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145</v>
      </c>
      <c r="BK158" s="227">
        <f>ROUND(I158*H158,2)</f>
        <v>0</v>
      </c>
      <c r="BL158" s="18" t="s">
        <v>144</v>
      </c>
      <c r="BM158" s="226" t="s">
        <v>159</v>
      </c>
    </row>
    <row r="159" s="2" customFormat="1">
      <c r="A159" s="39"/>
      <c r="B159" s="40"/>
      <c r="C159" s="41"/>
      <c r="D159" s="228" t="s">
        <v>147</v>
      </c>
      <c r="E159" s="41"/>
      <c r="F159" s="229" t="s">
        <v>160</v>
      </c>
      <c r="G159" s="41"/>
      <c r="H159" s="41"/>
      <c r="I159" s="230"/>
      <c r="J159" s="41"/>
      <c r="K159" s="41"/>
      <c r="L159" s="45"/>
      <c r="M159" s="231"/>
      <c r="N159" s="232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147</v>
      </c>
      <c r="AU159" s="18" t="s">
        <v>145</v>
      </c>
    </row>
    <row r="160" s="13" customFormat="1">
      <c r="A160" s="13"/>
      <c r="B160" s="233"/>
      <c r="C160" s="234"/>
      <c r="D160" s="228" t="s">
        <v>149</v>
      </c>
      <c r="E160" s="235" t="s">
        <v>1</v>
      </c>
      <c r="F160" s="236" t="s">
        <v>150</v>
      </c>
      <c r="G160" s="234"/>
      <c r="H160" s="235" t="s">
        <v>1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149</v>
      </c>
      <c r="AU160" s="242" t="s">
        <v>145</v>
      </c>
      <c r="AV160" s="13" t="s">
        <v>81</v>
      </c>
      <c r="AW160" s="13" t="s">
        <v>30</v>
      </c>
      <c r="AX160" s="13" t="s">
        <v>73</v>
      </c>
      <c r="AY160" s="242" t="s">
        <v>134</v>
      </c>
    </row>
    <row r="161" s="14" customFormat="1">
      <c r="A161" s="14"/>
      <c r="B161" s="243"/>
      <c r="C161" s="244"/>
      <c r="D161" s="228" t="s">
        <v>149</v>
      </c>
      <c r="E161" s="245" t="s">
        <v>1</v>
      </c>
      <c r="F161" s="246" t="s">
        <v>151</v>
      </c>
      <c r="G161" s="244"/>
      <c r="H161" s="247">
        <v>3.6400000000000001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149</v>
      </c>
      <c r="AU161" s="253" t="s">
        <v>145</v>
      </c>
      <c r="AV161" s="14" t="s">
        <v>145</v>
      </c>
      <c r="AW161" s="14" t="s">
        <v>30</v>
      </c>
      <c r="AX161" s="14" t="s">
        <v>73</v>
      </c>
      <c r="AY161" s="253" t="s">
        <v>134</v>
      </c>
    </row>
    <row r="162" s="15" customFormat="1">
      <c r="A162" s="15"/>
      <c r="B162" s="254"/>
      <c r="C162" s="255"/>
      <c r="D162" s="228" t="s">
        <v>149</v>
      </c>
      <c r="E162" s="256" t="s">
        <v>1</v>
      </c>
      <c r="F162" s="257" t="s">
        <v>152</v>
      </c>
      <c r="G162" s="255"/>
      <c r="H162" s="258">
        <v>3.6400000000000001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149</v>
      </c>
      <c r="AU162" s="264" t="s">
        <v>145</v>
      </c>
      <c r="AV162" s="15" t="s">
        <v>144</v>
      </c>
      <c r="AW162" s="15" t="s">
        <v>30</v>
      </c>
      <c r="AX162" s="15" t="s">
        <v>81</v>
      </c>
      <c r="AY162" s="264" t="s">
        <v>134</v>
      </c>
    </row>
    <row r="163" s="2" customFormat="1" ht="24.15" customHeight="1">
      <c r="A163" s="39"/>
      <c r="B163" s="40"/>
      <c r="C163" s="215" t="s">
        <v>144</v>
      </c>
      <c r="D163" s="215" t="s">
        <v>139</v>
      </c>
      <c r="E163" s="216" t="s">
        <v>161</v>
      </c>
      <c r="F163" s="217" t="s">
        <v>162</v>
      </c>
      <c r="G163" s="218" t="s">
        <v>142</v>
      </c>
      <c r="H163" s="219">
        <v>3.6400000000000001</v>
      </c>
      <c r="I163" s="220"/>
      <c r="J163" s="221">
        <f>ROUND(I163*H163,2)</f>
        <v>0</v>
      </c>
      <c r="K163" s="217" t="s">
        <v>143</v>
      </c>
      <c r="L163" s="45"/>
      <c r="M163" s="222" t="s">
        <v>1</v>
      </c>
      <c r="N163" s="223" t="s">
        <v>39</v>
      </c>
      <c r="O163" s="92"/>
      <c r="P163" s="224">
        <f>O163*H163</f>
        <v>0</v>
      </c>
      <c r="Q163" s="224">
        <v>0.0030000000000000001</v>
      </c>
      <c r="R163" s="224">
        <f>Q163*H163</f>
        <v>0.010920000000000001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144</v>
      </c>
      <c r="AT163" s="226" t="s">
        <v>139</v>
      </c>
      <c r="AU163" s="226" t="s">
        <v>145</v>
      </c>
      <c r="AY163" s="18" t="s">
        <v>134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145</v>
      </c>
      <c r="BK163" s="227">
        <f>ROUND(I163*H163,2)</f>
        <v>0</v>
      </c>
      <c r="BL163" s="18" t="s">
        <v>144</v>
      </c>
      <c r="BM163" s="226" t="s">
        <v>163</v>
      </c>
    </row>
    <row r="164" s="2" customFormat="1">
      <c r="A164" s="39"/>
      <c r="B164" s="40"/>
      <c r="C164" s="41"/>
      <c r="D164" s="228" t="s">
        <v>147</v>
      </c>
      <c r="E164" s="41"/>
      <c r="F164" s="229" t="s">
        <v>164</v>
      </c>
      <c r="G164" s="41"/>
      <c r="H164" s="41"/>
      <c r="I164" s="230"/>
      <c r="J164" s="41"/>
      <c r="K164" s="41"/>
      <c r="L164" s="45"/>
      <c r="M164" s="231"/>
      <c r="N164" s="23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147</v>
      </c>
      <c r="AU164" s="18" t="s">
        <v>145</v>
      </c>
    </row>
    <row r="165" s="13" customFormat="1">
      <c r="A165" s="13"/>
      <c r="B165" s="233"/>
      <c r="C165" s="234"/>
      <c r="D165" s="228" t="s">
        <v>149</v>
      </c>
      <c r="E165" s="235" t="s">
        <v>1</v>
      </c>
      <c r="F165" s="236" t="s">
        <v>150</v>
      </c>
      <c r="G165" s="234"/>
      <c r="H165" s="235" t="s">
        <v>1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149</v>
      </c>
      <c r="AU165" s="242" t="s">
        <v>145</v>
      </c>
      <c r="AV165" s="13" t="s">
        <v>81</v>
      </c>
      <c r="AW165" s="13" t="s">
        <v>30</v>
      </c>
      <c r="AX165" s="13" t="s">
        <v>73</v>
      </c>
      <c r="AY165" s="242" t="s">
        <v>134</v>
      </c>
    </row>
    <row r="166" s="14" customFormat="1">
      <c r="A166" s="14"/>
      <c r="B166" s="243"/>
      <c r="C166" s="244"/>
      <c r="D166" s="228" t="s">
        <v>149</v>
      </c>
      <c r="E166" s="245" t="s">
        <v>1</v>
      </c>
      <c r="F166" s="246" t="s">
        <v>151</v>
      </c>
      <c r="G166" s="244"/>
      <c r="H166" s="247">
        <v>3.6400000000000001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149</v>
      </c>
      <c r="AU166" s="253" t="s">
        <v>145</v>
      </c>
      <c r="AV166" s="14" t="s">
        <v>145</v>
      </c>
      <c r="AW166" s="14" t="s">
        <v>30</v>
      </c>
      <c r="AX166" s="14" t="s">
        <v>73</v>
      </c>
      <c r="AY166" s="253" t="s">
        <v>134</v>
      </c>
    </row>
    <row r="167" s="15" customFormat="1">
      <c r="A167" s="15"/>
      <c r="B167" s="254"/>
      <c r="C167" s="255"/>
      <c r="D167" s="228" t="s">
        <v>149</v>
      </c>
      <c r="E167" s="256" t="s">
        <v>1</v>
      </c>
      <c r="F167" s="257" t="s">
        <v>152</v>
      </c>
      <c r="G167" s="255"/>
      <c r="H167" s="258">
        <v>3.6400000000000001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149</v>
      </c>
      <c r="AU167" s="264" t="s">
        <v>145</v>
      </c>
      <c r="AV167" s="15" t="s">
        <v>144</v>
      </c>
      <c r="AW167" s="15" t="s">
        <v>30</v>
      </c>
      <c r="AX167" s="15" t="s">
        <v>81</v>
      </c>
      <c r="AY167" s="264" t="s">
        <v>134</v>
      </c>
    </row>
    <row r="168" s="2" customFormat="1" ht="24.15" customHeight="1">
      <c r="A168" s="39"/>
      <c r="B168" s="40"/>
      <c r="C168" s="215" t="s">
        <v>165</v>
      </c>
      <c r="D168" s="215" t="s">
        <v>139</v>
      </c>
      <c r="E168" s="216" t="s">
        <v>166</v>
      </c>
      <c r="F168" s="217" t="s">
        <v>167</v>
      </c>
      <c r="G168" s="218" t="s">
        <v>142</v>
      </c>
      <c r="H168" s="219">
        <v>31.419</v>
      </c>
      <c r="I168" s="220"/>
      <c r="J168" s="221">
        <f>ROUND(I168*H168,2)</f>
        <v>0</v>
      </c>
      <c r="K168" s="217" t="s">
        <v>168</v>
      </c>
      <c r="L168" s="45"/>
      <c r="M168" s="222" t="s">
        <v>1</v>
      </c>
      <c r="N168" s="223" t="s">
        <v>39</v>
      </c>
      <c r="O168" s="92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144</v>
      </c>
      <c r="AT168" s="226" t="s">
        <v>139</v>
      </c>
      <c r="AU168" s="226" t="s">
        <v>145</v>
      </c>
      <c r="AY168" s="18" t="s">
        <v>134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145</v>
      </c>
      <c r="BK168" s="227">
        <f>ROUND(I168*H168,2)</f>
        <v>0</v>
      </c>
      <c r="BL168" s="18" t="s">
        <v>144</v>
      </c>
      <c r="BM168" s="226" t="s">
        <v>169</v>
      </c>
    </row>
    <row r="169" s="2" customFormat="1">
      <c r="A169" s="39"/>
      <c r="B169" s="40"/>
      <c r="C169" s="41"/>
      <c r="D169" s="228" t="s">
        <v>147</v>
      </c>
      <c r="E169" s="41"/>
      <c r="F169" s="229" t="s">
        <v>170</v>
      </c>
      <c r="G169" s="41"/>
      <c r="H169" s="41"/>
      <c r="I169" s="230"/>
      <c r="J169" s="41"/>
      <c r="K169" s="41"/>
      <c r="L169" s="45"/>
      <c r="M169" s="231"/>
      <c r="N169" s="23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147</v>
      </c>
      <c r="AU169" s="18" t="s">
        <v>145</v>
      </c>
    </row>
    <row r="170" s="14" customFormat="1">
      <c r="A170" s="14"/>
      <c r="B170" s="243"/>
      <c r="C170" s="244"/>
      <c r="D170" s="228" t="s">
        <v>149</v>
      </c>
      <c r="E170" s="245" t="s">
        <v>1</v>
      </c>
      <c r="F170" s="246" t="s">
        <v>171</v>
      </c>
      <c r="G170" s="244"/>
      <c r="H170" s="247">
        <v>3.2000000000000002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149</v>
      </c>
      <c r="AU170" s="253" t="s">
        <v>145</v>
      </c>
      <c r="AV170" s="14" t="s">
        <v>145</v>
      </c>
      <c r="AW170" s="14" t="s">
        <v>30</v>
      </c>
      <c r="AX170" s="14" t="s">
        <v>73</v>
      </c>
      <c r="AY170" s="253" t="s">
        <v>134</v>
      </c>
    </row>
    <row r="171" s="14" customFormat="1">
      <c r="A171" s="14"/>
      <c r="B171" s="243"/>
      <c r="C171" s="244"/>
      <c r="D171" s="228" t="s">
        <v>149</v>
      </c>
      <c r="E171" s="245" t="s">
        <v>1</v>
      </c>
      <c r="F171" s="246" t="s">
        <v>172</v>
      </c>
      <c r="G171" s="244"/>
      <c r="H171" s="247">
        <v>2.7000000000000002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149</v>
      </c>
      <c r="AU171" s="253" t="s">
        <v>145</v>
      </c>
      <c r="AV171" s="14" t="s">
        <v>145</v>
      </c>
      <c r="AW171" s="14" t="s">
        <v>30</v>
      </c>
      <c r="AX171" s="14" t="s">
        <v>73</v>
      </c>
      <c r="AY171" s="253" t="s">
        <v>134</v>
      </c>
    </row>
    <row r="172" s="14" customFormat="1">
      <c r="A172" s="14"/>
      <c r="B172" s="243"/>
      <c r="C172" s="244"/>
      <c r="D172" s="228" t="s">
        <v>149</v>
      </c>
      <c r="E172" s="245" t="s">
        <v>1</v>
      </c>
      <c r="F172" s="246" t="s">
        <v>173</v>
      </c>
      <c r="G172" s="244"/>
      <c r="H172" s="247">
        <v>0.59999999999999998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149</v>
      </c>
      <c r="AU172" s="253" t="s">
        <v>145</v>
      </c>
      <c r="AV172" s="14" t="s">
        <v>145</v>
      </c>
      <c r="AW172" s="14" t="s">
        <v>30</v>
      </c>
      <c r="AX172" s="14" t="s">
        <v>73</v>
      </c>
      <c r="AY172" s="253" t="s">
        <v>134</v>
      </c>
    </row>
    <row r="173" s="14" customFormat="1">
      <c r="A173" s="14"/>
      <c r="B173" s="243"/>
      <c r="C173" s="244"/>
      <c r="D173" s="228" t="s">
        <v>149</v>
      </c>
      <c r="E173" s="245" t="s">
        <v>1</v>
      </c>
      <c r="F173" s="246" t="s">
        <v>174</v>
      </c>
      <c r="G173" s="244"/>
      <c r="H173" s="247">
        <v>0.27000000000000002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149</v>
      </c>
      <c r="AU173" s="253" t="s">
        <v>145</v>
      </c>
      <c r="AV173" s="14" t="s">
        <v>145</v>
      </c>
      <c r="AW173" s="14" t="s">
        <v>30</v>
      </c>
      <c r="AX173" s="14" t="s">
        <v>73</v>
      </c>
      <c r="AY173" s="253" t="s">
        <v>134</v>
      </c>
    </row>
    <row r="174" s="14" customFormat="1">
      <c r="A174" s="14"/>
      <c r="B174" s="243"/>
      <c r="C174" s="244"/>
      <c r="D174" s="228" t="s">
        <v>149</v>
      </c>
      <c r="E174" s="245" t="s">
        <v>1</v>
      </c>
      <c r="F174" s="246" t="s">
        <v>175</v>
      </c>
      <c r="G174" s="244"/>
      <c r="H174" s="247">
        <v>1.6000000000000001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149</v>
      </c>
      <c r="AU174" s="253" t="s">
        <v>145</v>
      </c>
      <c r="AV174" s="14" t="s">
        <v>145</v>
      </c>
      <c r="AW174" s="14" t="s">
        <v>30</v>
      </c>
      <c r="AX174" s="14" t="s">
        <v>73</v>
      </c>
      <c r="AY174" s="253" t="s">
        <v>134</v>
      </c>
    </row>
    <row r="175" s="14" customFormat="1">
      <c r="A175" s="14"/>
      <c r="B175" s="243"/>
      <c r="C175" s="244"/>
      <c r="D175" s="228" t="s">
        <v>149</v>
      </c>
      <c r="E175" s="245" t="s">
        <v>1</v>
      </c>
      <c r="F175" s="246" t="s">
        <v>176</v>
      </c>
      <c r="G175" s="244"/>
      <c r="H175" s="247">
        <v>3.1520000000000001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149</v>
      </c>
      <c r="AU175" s="253" t="s">
        <v>145</v>
      </c>
      <c r="AV175" s="14" t="s">
        <v>145</v>
      </c>
      <c r="AW175" s="14" t="s">
        <v>30</v>
      </c>
      <c r="AX175" s="14" t="s">
        <v>73</v>
      </c>
      <c r="AY175" s="253" t="s">
        <v>134</v>
      </c>
    </row>
    <row r="176" s="14" customFormat="1">
      <c r="A176" s="14"/>
      <c r="B176" s="243"/>
      <c r="C176" s="244"/>
      <c r="D176" s="228" t="s">
        <v>149</v>
      </c>
      <c r="E176" s="245" t="s">
        <v>1</v>
      </c>
      <c r="F176" s="246" t="s">
        <v>177</v>
      </c>
      <c r="G176" s="244"/>
      <c r="H176" s="247">
        <v>7.0919999999999996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149</v>
      </c>
      <c r="AU176" s="253" t="s">
        <v>145</v>
      </c>
      <c r="AV176" s="14" t="s">
        <v>145</v>
      </c>
      <c r="AW176" s="14" t="s">
        <v>30</v>
      </c>
      <c r="AX176" s="14" t="s">
        <v>73</v>
      </c>
      <c r="AY176" s="253" t="s">
        <v>134</v>
      </c>
    </row>
    <row r="177" s="14" customFormat="1">
      <c r="A177" s="14"/>
      <c r="B177" s="243"/>
      <c r="C177" s="244"/>
      <c r="D177" s="228" t="s">
        <v>149</v>
      </c>
      <c r="E177" s="245" t="s">
        <v>1</v>
      </c>
      <c r="F177" s="246" t="s">
        <v>178</v>
      </c>
      <c r="G177" s="244"/>
      <c r="H177" s="247">
        <v>5.7130000000000001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149</v>
      </c>
      <c r="AU177" s="253" t="s">
        <v>145</v>
      </c>
      <c r="AV177" s="14" t="s">
        <v>145</v>
      </c>
      <c r="AW177" s="14" t="s">
        <v>30</v>
      </c>
      <c r="AX177" s="14" t="s">
        <v>73</v>
      </c>
      <c r="AY177" s="253" t="s">
        <v>134</v>
      </c>
    </row>
    <row r="178" s="14" customFormat="1">
      <c r="A178" s="14"/>
      <c r="B178" s="243"/>
      <c r="C178" s="244"/>
      <c r="D178" s="228" t="s">
        <v>149</v>
      </c>
      <c r="E178" s="245" t="s">
        <v>1</v>
      </c>
      <c r="F178" s="246" t="s">
        <v>179</v>
      </c>
      <c r="G178" s="244"/>
      <c r="H178" s="247">
        <v>7.0919999999999996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149</v>
      </c>
      <c r="AU178" s="253" t="s">
        <v>145</v>
      </c>
      <c r="AV178" s="14" t="s">
        <v>145</v>
      </c>
      <c r="AW178" s="14" t="s">
        <v>30</v>
      </c>
      <c r="AX178" s="14" t="s">
        <v>73</v>
      </c>
      <c r="AY178" s="253" t="s">
        <v>134</v>
      </c>
    </row>
    <row r="179" s="15" customFormat="1">
      <c r="A179" s="15"/>
      <c r="B179" s="254"/>
      <c r="C179" s="255"/>
      <c r="D179" s="228" t="s">
        <v>149</v>
      </c>
      <c r="E179" s="256" t="s">
        <v>1</v>
      </c>
      <c r="F179" s="257" t="s">
        <v>152</v>
      </c>
      <c r="G179" s="255"/>
      <c r="H179" s="258">
        <v>31.418999999999997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149</v>
      </c>
      <c r="AU179" s="264" t="s">
        <v>145</v>
      </c>
      <c r="AV179" s="15" t="s">
        <v>144</v>
      </c>
      <c r="AW179" s="15" t="s">
        <v>30</v>
      </c>
      <c r="AX179" s="15" t="s">
        <v>81</v>
      </c>
      <c r="AY179" s="264" t="s">
        <v>134</v>
      </c>
    </row>
    <row r="180" s="2" customFormat="1" ht="21.75" customHeight="1">
      <c r="A180" s="39"/>
      <c r="B180" s="40"/>
      <c r="C180" s="215" t="s">
        <v>137</v>
      </c>
      <c r="D180" s="215" t="s">
        <v>139</v>
      </c>
      <c r="E180" s="216" t="s">
        <v>180</v>
      </c>
      <c r="F180" s="217" t="s">
        <v>181</v>
      </c>
      <c r="G180" s="218" t="s">
        <v>182</v>
      </c>
      <c r="H180" s="219">
        <v>89.109999999999999</v>
      </c>
      <c r="I180" s="220"/>
      <c r="J180" s="221">
        <f>ROUND(I180*H180,2)</f>
        <v>0</v>
      </c>
      <c r="K180" s="217" t="s">
        <v>168</v>
      </c>
      <c r="L180" s="45"/>
      <c r="M180" s="222" t="s">
        <v>1</v>
      </c>
      <c r="N180" s="223" t="s">
        <v>39</v>
      </c>
      <c r="O180" s="92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144</v>
      </c>
      <c r="AT180" s="226" t="s">
        <v>139</v>
      </c>
      <c r="AU180" s="226" t="s">
        <v>145</v>
      </c>
      <c r="AY180" s="18" t="s">
        <v>134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145</v>
      </c>
      <c r="BK180" s="227">
        <f>ROUND(I180*H180,2)</f>
        <v>0</v>
      </c>
      <c r="BL180" s="18" t="s">
        <v>144</v>
      </c>
      <c r="BM180" s="226" t="s">
        <v>183</v>
      </c>
    </row>
    <row r="181" s="2" customFormat="1">
      <c r="A181" s="39"/>
      <c r="B181" s="40"/>
      <c r="C181" s="41"/>
      <c r="D181" s="228" t="s">
        <v>147</v>
      </c>
      <c r="E181" s="41"/>
      <c r="F181" s="229" t="s">
        <v>184</v>
      </c>
      <c r="G181" s="41"/>
      <c r="H181" s="41"/>
      <c r="I181" s="230"/>
      <c r="J181" s="41"/>
      <c r="K181" s="41"/>
      <c r="L181" s="45"/>
      <c r="M181" s="231"/>
      <c r="N181" s="232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147</v>
      </c>
      <c r="AU181" s="18" t="s">
        <v>145</v>
      </c>
    </row>
    <row r="182" s="14" customFormat="1">
      <c r="A182" s="14"/>
      <c r="B182" s="243"/>
      <c r="C182" s="244"/>
      <c r="D182" s="228" t="s">
        <v>149</v>
      </c>
      <c r="E182" s="245" t="s">
        <v>1</v>
      </c>
      <c r="F182" s="246" t="s">
        <v>185</v>
      </c>
      <c r="G182" s="244"/>
      <c r="H182" s="247">
        <v>8.4000000000000004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149</v>
      </c>
      <c r="AU182" s="253" t="s">
        <v>145</v>
      </c>
      <c r="AV182" s="14" t="s">
        <v>145</v>
      </c>
      <c r="AW182" s="14" t="s">
        <v>30</v>
      </c>
      <c r="AX182" s="14" t="s">
        <v>73</v>
      </c>
      <c r="AY182" s="253" t="s">
        <v>134</v>
      </c>
    </row>
    <row r="183" s="14" customFormat="1">
      <c r="A183" s="14"/>
      <c r="B183" s="243"/>
      <c r="C183" s="244"/>
      <c r="D183" s="228" t="s">
        <v>149</v>
      </c>
      <c r="E183" s="245" t="s">
        <v>1</v>
      </c>
      <c r="F183" s="246" t="s">
        <v>186</v>
      </c>
      <c r="G183" s="244"/>
      <c r="H183" s="247">
        <v>4.7999999999999998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149</v>
      </c>
      <c r="AU183" s="253" t="s">
        <v>145</v>
      </c>
      <c r="AV183" s="14" t="s">
        <v>145</v>
      </c>
      <c r="AW183" s="14" t="s">
        <v>30</v>
      </c>
      <c r="AX183" s="14" t="s">
        <v>73</v>
      </c>
      <c r="AY183" s="253" t="s">
        <v>134</v>
      </c>
    </row>
    <row r="184" s="14" customFormat="1">
      <c r="A184" s="14"/>
      <c r="B184" s="243"/>
      <c r="C184" s="244"/>
      <c r="D184" s="228" t="s">
        <v>149</v>
      </c>
      <c r="E184" s="245" t="s">
        <v>1</v>
      </c>
      <c r="F184" s="246" t="s">
        <v>187</v>
      </c>
      <c r="G184" s="244"/>
      <c r="H184" s="247">
        <v>2.2000000000000002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149</v>
      </c>
      <c r="AU184" s="253" t="s">
        <v>145</v>
      </c>
      <c r="AV184" s="14" t="s">
        <v>145</v>
      </c>
      <c r="AW184" s="14" t="s">
        <v>30</v>
      </c>
      <c r="AX184" s="14" t="s">
        <v>73</v>
      </c>
      <c r="AY184" s="253" t="s">
        <v>134</v>
      </c>
    </row>
    <row r="185" s="14" customFormat="1">
      <c r="A185" s="14"/>
      <c r="B185" s="243"/>
      <c r="C185" s="244"/>
      <c r="D185" s="228" t="s">
        <v>149</v>
      </c>
      <c r="E185" s="245" t="s">
        <v>1</v>
      </c>
      <c r="F185" s="246" t="s">
        <v>188</v>
      </c>
      <c r="G185" s="244"/>
      <c r="H185" s="247">
        <v>1.6499999999999999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149</v>
      </c>
      <c r="AU185" s="253" t="s">
        <v>145</v>
      </c>
      <c r="AV185" s="14" t="s">
        <v>145</v>
      </c>
      <c r="AW185" s="14" t="s">
        <v>30</v>
      </c>
      <c r="AX185" s="14" t="s">
        <v>73</v>
      </c>
      <c r="AY185" s="253" t="s">
        <v>134</v>
      </c>
    </row>
    <row r="186" s="14" customFormat="1">
      <c r="A186" s="14"/>
      <c r="B186" s="243"/>
      <c r="C186" s="244"/>
      <c r="D186" s="228" t="s">
        <v>149</v>
      </c>
      <c r="E186" s="245" t="s">
        <v>1</v>
      </c>
      <c r="F186" s="246" t="s">
        <v>189</v>
      </c>
      <c r="G186" s="244"/>
      <c r="H186" s="247">
        <v>5.2000000000000002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149</v>
      </c>
      <c r="AU186" s="253" t="s">
        <v>145</v>
      </c>
      <c r="AV186" s="14" t="s">
        <v>145</v>
      </c>
      <c r="AW186" s="14" t="s">
        <v>30</v>
      </c>
      <c r="AX186" s="14" t="s">
        <v>73</v>
      </c>
      <c r="AY186" s="253" t="s">
        <v>134</v>
      </c>
    </row>
    <row r="187" s="14" customFormat="1">
      <c r="A187" s="14"/>
      <c r="B187" s="243"/>
      <c r="C187" s="244"/>
      <c r="D187" s="228" t="s">
        <v>149</v>
      </c>
      <c r="E187" s="245" t="s">
        <v>1</v>
      </c>
      <c r="F187" s="246" t="s">
        <v>190</v>
      </c>
      <c r="G187" s="244"/>
      <c r="H187" s="247">
        <v>9.4800000000000004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149</v>
      </c>
      <c r="AU187" s="253" t="s">
        <v>145</v>
      </c>
      <c r="AV187" s="14" t="s">
        <v>145</v>
      </c>
      <c r="AW187" s="14" t="s">
        <v>30</v>
      </c>
      <c r="AX187" s="14" t="s">
        <v>73</v>
      </c>
      <c r="AY187" s="253" t="s">
        <v>134</v>
      </c>
    </row>
    <row r="188" s="14" customFormat="1">
      <c r="A188" s="14"/>
      <c r="B188" s="243"/>
      <c r="C188" s="244"/>
      <c r="D188" s="228" t="s">
        <v>149</v>
      </c>
      <c r="E188" s="245" t="s">
        <v>1</v>
      </c>
      <c r="F188" s="246" t="s">
        <v>191</v>
      </c>
      <c r="G188" s="244"/>
      <c r="H188" s="247">
        <v>19.359999999999999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149</v>
      </c>
      <c r="AU188" s="253" t="s">
        <v>145</v>
      </c>
      <c r="AV188" s="14" t="s">
        <v>145</v>
      </c>
      <c r="AW188" s="14" t="s">
        <v>30</v>
      </c>
      <c r="AX188" s="14" t="s">
        <v>73</v>
      </c>
      <c r="AY188" s="253" t="s">
        <v>134</v>
      </c>
    </row>
    <row r="189" s="14" customFormat="1">
      <c r="A189" s="14"/>
      <c r="B189" s="243"/>
      <c r="C189" s="244"/>
      <c r="D189" s="228" t="s">
        <v>149</v>
      </c>
      <c r="E189" s="245" t="s">
        <v>1</v>
      </c>
      <c r="F189" s="246" t="s">
        <v>192</v>
      </c>
      <c r="G189" s="244"/>
      <c r="H189" s="247">
        <v>10.779999999999999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149</v>
      </c>
      <c r="AU189" s="253" t="s">
        <v>145</v>
      </c>
      <c r="AV189" s="14" t="s">
        <v>145</v>
      </c>
      <c r="AW189" s="14" t="s">
        <v>30</v>
      </c>
      <c r="AX189" s="14" t="s">
        <v>73</v>
      </c>
      <c r="AY189" s="253" t="s">
        <v>134</v>
      </c>
    </row>
    <row r="190" s="14" customFormat="1">
      <c r="A190" s="14"/>
      <c r="B190" s="243"/>
      <c r="C190" s="244"/>
      <c r="D190" s="228" t="s">
        <v>149</v>
      </c>
      <c r="E190" s="245" t="s">
        <v>1</v>
      </c>
      <c r="F190" s="246" t="s">
        <v>193</v>
      </c>
      <c r="G190" s="244"/>
      <c r="H190" s="247">
        <v>27.239999999999998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149</v>
      </c>
      <c r="AU190" s="253" t="s">
        <v>145</v>
      </c>
      <c r="AV190" s="14" t="s">
        <v>145</v>
      </c>
      <c r="AW190" s="14" t="s">
        <v>30</v>
      </c>
      <c r="AX190" s="14" t="s">
        <v>73</v>
      </c>
      <c r="AY190" s="253" t="s">
        <v>134</v>
      </c>
    </row>
    <row r="191" s="15" customFormat="1">
      <c r="A191" s="15"/>
      <c r="B191" s="254"/>
      <c r="C191" s="255"/>
      <c r="D191" s="228" t="s">
        <v>149</v>
      </c>
      <c r="E191" s="256" t="s">
        <v>1</v>
      </c>
      <c r="F191" s="257" t="s">
        <v>152</v>
      </c>
      <c r="G191" s="255"/>
      <c r="H191" s="258">
        <v>89.109999999999999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149</v>
      </c>
      <c r="AU191" s="264" t="s">
        <v>145</v>
      </c>
      <c r="AV191" s="15" t="s">
        <v>144</v>
      </c>
      <c r="AW191" s="15" t="s">
        <v>30</v>
      </c>
      <c r="AX191" s="15" t="s">
        <v>81</v>
      </c>
      <c r="AY191" s="264" t="s">
        <v>134</v>
      </c>
    </row>
    <row r="192" s="2" customFormat="1" ht="24.15" customHeight="1">
      <c r="A192" s="39"/>
      <c r="B192" s="40"/>
      <c r="C192" s="265" t="s">
        <v>194</v>
      </c>
      <c r="D192" s="265" t="s">
        <v>195</v>
      </c>
      <c r="E192" s="266" t="s">
        <v>196</v>
      </c>
      <c r="F192" s="267" t="s">
        <v>197</v>
      </c>
      <c r="G192" s="268" t="s">
        <v>182</v>
      </c>
      <c r="H192" s="269">
        <v>98.021000000000001</v>
      </c>
      <c r="I192" s="270"/>
      <c r="J192" s="271">
        <f>ROUND(I192*H192,2)</f>
        <v>0</v>
      </c>
      <c r="K192" s="267" t="s">
        <v>168</v>
      </c>
      <c r="L192" s="272"/>
      <c r="M192" s="273" t="s">
        <v>1</v>
      </c>
      <c r="N192" s="274" t="s">
        <v>39</v>
      </c>
      <c r="O192" s="92"/>
      <c r="P192" s="224">
        <f>O192*H192</f>
        <v>0</v>
      </c>
      <c r="Q192" s="224">
        <v>2.0000000000000002E-05</v>
      </c>
      <c r="R192" s="224">
        <f>Q192*H192</f>
        <v>0.00196042</v>
      </c>
      <c r="S192" s="224">
        <v>0</v>
      </c>
      <c r="T192" s="22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198</v>
      </c>
      <c r="AT192" s="226" t="s">
        <v>195</v>
      </c>
      <c r="AU192" s="226" t="s">
        <v>145</v>
      </c>
      <c r="AY192" s="18" t="s">
        <v>134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145</v>
      </c>
      <c r="BK192" s="227">
        <f>ROUND(I192*H192,2)</f>
        <v>0</v>
      </c>
      <c r="BL192" s="18" t="s">
        <v>144</v>
      </c>
      <c r="BM192" s="226" t="s">
        <v>199</v>
      </c>
    </row>
    <row r="193" s="2" customFormat="1">
      <c r="A193" s="39"/>
      <c r="B193" s="40"/>
      <c r="C193" s="41"/>
      <c r="D193" s="228" t="s">
        <v>147</v>
      </c>
      <c r="E193" s="41"/>
      <c r="F193" s="229" t="s">
        <v>197</v>
      </c>
      <c r="G193" s="41"/>
      <c r="H193" s="41"/>
      <c r="I193" s="230"/>
      <c r="J193" s="41"/>
      <c r="K193" s="41"/>
      <c r="L193" s="45"/>
      <c r="M193" s="231"/>
      <c r="N193" s="232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147</v>
      </c>
      <c r="AU193" s="18" t="s">
        <v>145</v>
      </c>
    </row>
    <row r="194" s="14" customFormat="1">
      <c r="A194" s="14"/>
      <c r="B194" s="243"/>
      <c r="C194" s="244"/>
      <c r="D194" s="228" t="s">
        <v>149</v>
      </c>
      <c r="E194" s="244"/>
      <c r="F194" s="246" t="s">
        <v>200</v>
      </c>
      <c r="G194" s="244"/>
      <c r="H194" s="247">
        <v>98.021000000000001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149</v>
      </c>
      <c r="AU194" s="253" t="s">
        <v>145</v>
      </c>
      <c r="AV194" s="14" t="s">
        <v>145</v>
      </c>
      <c r="AW194" s="14" t="s">
        <v>4</v>
      </c>
      <c r="AX194" s="14" t="s">
        <v>81</v>
      </c>
      <c r="AY194" s="253" t="s">
        <v>134</v>
      </c>
    </row>
    <row r="195" s="2" customFormat="1" ht="16.5" customHeight="1">
      <c r="A195" s="39"/>
      <c r="B195" s="40"/>
      <c r="C195" s="215" t="s">
        <v>198</v>
      </c>
      <c r="D195" s="215" t="s">
        <v>139</v>
      </c>
      <c r="E195" s="216" t="s">
        <v>201</v>
      </c>
      <c r="F195" s="217" t="s">
        <v>202</v>
      </c>
      <c r="G195" s="218" t="s">
        <v>203</v>
      </c>
      <c r="H195" s="219">
        <v>1</v>
      </c>
      <c r="I195" s="220"/>
      <c r="J195" s="221">
        <f>ROUND(I195*H195,2)</f>
        <v>0</v>
      </c>
      <c r="K195" s="217" t="s">
        <v>1</v>
      </c>
      <c r="L195" s="45"/>
      <c r="M195" s="222" t="s">
        <v>1</v>
      </c>
      <c r="N195" s="223" t="s">
        <v>39</v>
      </c>
      <c r="O195" s="92"/>
      <c r="P195" s="224">
        <f>O195*H195</f>
        <v>0</v>
      </c>
      <c r="Q195" s="224">
        <v>0.0015</v>
      </c>
      <c r="R195" s="224">
        <f>Q195*H195</f>
        <v>0.0015</v>
      </c>
      <c r="S195" s="224">
        <v>0</v>
      </c>
      <c r="T195" s="22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6" t="s">
        <v>144</v>
      </c>
      <c r="AT195" s="226" t="s">
        <v>139</v>
      </c>
      <c r="AU195" s="226" t="s">
        <v>145</v>
      </c>
      <c r="AY195" s="18" t="s">
        <v>134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8" t="s">
        <v>145</v>
      </c>
      <c r="BK195" s="227">
        <f>ROUND(I195*H195,2)</f>
        <v>0</v>
      </c>
      <c r="BL195" s="18" t="s">
        <v>144</v>
      </c>
      <c r="BM195" s="226" t="s">
        <v>204</v>
      </c>
    </row>
    <row r="196" s="2" customFormat="1">
      <c r="A196" s="39"/>
      <c r="B196" s="40"/>
      <c r="C196" s="41"/>
      <c r="D196" s="228" t="s">
        <v>147</v>
      </c>
      <c r="E196" s="41"/>
      <c r="F196" s="229" t="s">
        <v>205</v>
      </c>
      <c r="G196" s="41"/>
      <c r="H196" s="41"/>
      <c r="I196" s="230"/>
      <c r="J196" s="41"/>
      <c r="K196" s="41"/>
      <c r="L196" s="45"/>
      <c r="M196" s="231"/>
      <c r="N196" s="232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147</v>
      </c>
      <c r="AU196" s="18" t="s">
        <v>145</v>
      </c>
    </row>
    <row r="197" s="14" customFormat="1">
      <c r="A197" s="14"/>
      <c r="B197" s="243"/>
      <c r="C197" s="244"/>
      <c r="D197" s="228" t="s">
        <v>149</v>
      </c>
      <c r="E197" s="245" t="s">
        <v>1</v>
      </c>
      <c r="F197" s="246" t="s">
        <v>206</v>
      </c>
      <c r="G197" s="244"/>
      <c r="H197" s="247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149</v>
      </c>
      <c r="AU197" s="253" t="s">
        <v>145</v>
      </c>
      <c r="AV197" s="14" t="s">
        <v>145</v>
      </c>
      <c r="AW197" s="14" t="s">
        <v>30</v>
      </c>
      <c r="AX197" s="14" t="s">
        <v>81</v>
      </c>
      <c r="AY197" s="253" t="s">
        <v>134</v>
      </c>
    </row>
    <row r="198" s="2" customFormat="1" ht="24.15" customHeight="1">
      <c r="A198" s="39"/>
      <c r="B198" s="40"/>
      <c r="C198" s="215" t="s">
        <v>207</v>
      </c>
      <c r="D198" s="215" t="s">
        <v>139</v>
      </c>
      <c r="E198" s="216" t="s">
        <v>208</v>
      </c>
      <c r="F198" s="217" t="s">
        <v>209</v>
      </c>
      <c r="G198" s="218" t="s">
        <v>142</v>
      </c>
      <c r="H198" s="219">
        <v>58.850000000000001</v>
      </c>
      <c r="I198" s="220"/>
      <c r="J198" s="221">
        <f>ROUND(I198*H198,2)</f>
        <v>0</v>
      </c>
      <c r="K198" s="217" t="s">
        <v>143</v>
      </c>
      <c r="L198" s="45"/>
      <c r="M198" s="222" t="s">
        <v>1</v>
      </c>
      <c r="N198" s="223" t="s">
        <v>39</v>
      </c>
      <c r="O198" s="92"/>
      <c r="P198" s="224">
        <f>O198*H198</f>
        <v>0</v>
      </c>
      <c r="Q198" s="224">
        <v>0.0567</v>
      </c>
      <c r="R198" s="224">
        <f>Q198*H198</f>
        <v>3.336795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144</v>
      </c>
      <c r="AT198" s="226" t="s">
        <v>139</v>
      </c>
      <c r="AU198" s="226" t="s">
        <v>145</v>
      </c>
      <c r="AY198" s="18" t="s">
        <v>134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145</v>
      </c>
      <c r="BK198" s="227">
        <f>ROUND(I198*H198,2)</f>
        <v>0</v>
      </c>
      <c r="BL198" s="18" t="s">
        <v>144</v>
      </c>
      <c r="BM198" s="226" t="s">
        <v>210</v>
      </c>
    </row>
    <row r="199" s="2" customFormat="1">
      <c r="A199" s="39"/>
      <c r="B199" s="40"/>
      <c r="C199" s="41"/>
      <c r="D199" s="228" t="s">
        <v>147</v>
      </c>
      <c r="E199" s="41"/>
      <c r="F199" s="229" t="s">
        <v>211</v>
      </c>
      <c r="G199" s="41"/>
      <c r="H199" s="41"/>
      <c r="I199" s="230"/>
      <c r="J199" s="41"/>
      <c r="K199" s="41"/>
      <c r="L199" s="45"/>
      <c r="M199" s="231"/>
      <c r="N199" s="23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147</v>
      </c>
      <c r="AU199" s="18" t="s">
        <v>145</v>
      </c>
    </row>
    <row r="200" s="13" customFormat="1">
      <c r="A200" s="13"/>
      <c r="B200" s="233"/>
      <c r="C200" s="234"/>
      <c r="D200" s="228" t="s">
        <v>149</v>
      </c>
      <c r="E200" s="235" t="s">
        <v>1</v>
      </c>
      <c r="F200" s="236" t="s">
        <v>212</v>
      </c>
      <c r="G200" s="234"/>
      <c r="H200" s="235" t="s">
        <v>1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149</v>
      </c>
      <c r="AU200" s="242" t="s">
        <v>145</v>
      </c>
      <c r="AV200" s="13" t="s">
        <v>81</v>
      </c>
      <c r="AW200" s="13" t="s">
        <v>30</v>
      </c>
      <c r="AX200" s="13" t="s">
        <v>73</v>
      </c>
      <c r="AY200" s="242" t="s">
        <v>134</v>
      </c>
    </row>
    <row r="201" s="14" customFormat="1">
      <c r="A201" s="14"/>
      <c r="B201" s="243"/>
      <c r="C201" s="244"/>
      <c r="D201" s="228" t="s">
        <v>149</v>
      </c>
      <c r="E201" s="245" t="s">
        <v>1</v>
      </c>
      <c r="F201" s="246" t="s">
        <v>213</v>
      </c>
      <c r="G201" s="244"/>
      <c r="H201" s="247">
        <v>26.73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149</v>
      </c>
      <c r="AU201" s="253" t="s">
        <v>145</v>
      </c>
      <c r="AV201" s="14" t="s">
        <v>145</v>
      </c>
      <c r="AW201" s="14" t="s">
        <v>30</v>
      </c>
      <c r="AX201" s="14" t="s">
        <v>73</v>
      </c>
      <c r="AY201" s="253" t="s">
        <v>134</v>
      </c>
    </row>
    <row r="202" s="13" customFormat="1">
      <c r="A202" s="13"/>
      <c r="B202" s="233"/>
      <c r="C202" s="234"/>
      <c r="D202" s="228" t="s">
        <v>149</v>
      </c>
      <c r="E202" s="235" t="s">
        <v>1</v>
      </c>
      <c r="F202" s="236" t="s">
        <v>214</v>
      </c>
      <c r="G202" s="234"/>
      <c r="H202" s="235" t="s">
        <v>1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149</v>
      </c>
      <c r="AU202" s="242" t="s">
        <v>145</v>
      </c>
      <c r="AV202" s="13" t="s">
        <v>81</v>
      </c>
      <c r="AW202" s="13" t="s">
        <v>30</v>
      </c>
      <c r="AX202" s="13" t="s">
        <v>73</v>
      </c>
      <c r="AY202" s="242" t="s">
        <v>134</v>
      </c>
    </row>
    <row r="203" s="14" customFormat="1">
      <c r="A203" s="14"/>
      <c r="B203" s="243"/>
      <c r="C203" s="244"/>
      <c r="D203" s="228" t="s">
        <v>149</v>
      </c>
      <c r="E203" s="245" t="s">
        <v>1</v>
      </c>
      <c r="F203" s="246" t="s">
        <v>215</v>
      </c>
      <c r="G203" s="244"/>
      <c r="H203" s="247">
        <v>29.109999999999999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149</v>
      </c>
      <c r="AU203" s="253" t="s">
        <v>145</v>
      </c>
      <c r="AV203" s="14" t="s">
        <v>145</v>
      </c>
      <c r="AW203" s="14" t="s">
        <v>30</v>
      </c>
      <c r="AX203" s="14" t="s">
        <v>73</v>
      </c>
      <c r="AY203" s="253" t="s">
        <v>134</v>
      </c>
    </row>
    <row r="204" s="13" customFormat="1">
      <c r="A204" s="13"/>
      <c r="B204" s="233"/>
      <c r="C204" s="234"/>
      <c r="D204" s="228" t="s">
        <v>149</v>
      </c>
      <c r="E204" s="235" t="s">
        <v>1</v>
      </c>
      <c r="F204" s="236" t="s">
        <v>216</v>
      </c>
      <c r="G204" s="234"/>
      <c r="H204" s="235" t="s">
        <v>1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149</v>
      </c>
      <c r="AU204" s="242" t="s">
        <v>145</v>
      </c>
      <c r="AV204" s="13" t="s">
        <v>81</v>
      </c>
      <c r="AW204" s="13" t="s">
        <v>30</v>
      </c>
      <c r="AX204" s="13" t="s">
        <v>73</v>
      </c>
      <c r="AY204" s="242" t="s">
        <v>134</v>
      </c>
    </row>
    <row r="205" s="14" customFormat="1">
      <c r="A205" s="14"/>
      <c r="B205" s="243"/>
      <c r="C205" s="244"/>
      <c r="D205" s="228" t="s">
        <v>149</v>
      </c>
      <c r="E205" s="245" t="s">
        <v>1</v>
      </c>
      <c r="F205" s="246" t="s">
        <v>217</v>
      </c>
      <c r="G205" s="244"/>
      <c r="H205" s="247">
        <v>3.0099999999999998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149</v>
      </c>
      <c r="AU205" s="253" t="s">
        <v>145</v>
      </c>
      <c r="AV205" s="14" t="s">
        <v>145</v>
      </c>
      <c r="AW205" s="14" t="s">
        <v>30</v>
      </c>
      <c r="AX205" s="14" t="s">
        <v>73</v>
      </c>
      <c r="AY205" s="253" t="s">
        <v>134</v>
      </c>
    </row>
    <row r="206" s="15" customFormat="1">
      <c r="A206" s="15"/>
      <c r="B206" s="254"/>
      <c r="C206" s="255"/>
      <c r="D206" s="228" t="s">
        <v>149</v>
      </c>
      <c r="E206" s="256" t="s">
        <v>1</v>
      </c>
      <c r="F206" s="257" t="s">
        <v>152</v>
      </c>
      <c r="G206" s="255"/>
      <c r="H206" s="258">
        <v>58.850000000000001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149</v>
      </c>
      <c r="AU206" s="264" t="s">
        <v>145</v>
      </c>
      <c r="AV206" s="15" t="s">
        <v>144</v>
      </c>
      <c r="AW206" s="15" t="s">
        <v>30</v>
      </c>
      <c r="AX206" s="15" t="s">
        <v>81</v>
      </c>
      <c r="AY206" s="264" t="s">
        <v>134</v>
      </c>
    </row>
    <row r="207" s="12" customFormat="1" ht="22.8" customHeight="1">
      <c r="A207" s="12"/>
      <c r="B207" s="199"/>
      <c r="C207" s="200"/>
      <c r="D207" s="201" t="s">
        <v>72</v>
      </c>
      <c r="E207" s="213" t="s">
        <v>207</v>
      </c>
      <c r="F207" s="213" t="s">
        <v>218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SUM(P208:P241)</f>
        <v>0</v>
      </c>
      <c r="Q207" s="207"/>
      <c r="R207" s="208">
        <f>SUM(R208:R241)</f>
        <v>0.019742799999999998</v>
      </c>
      <c r="S207" s="207"/>
      <c r="T207" s="209">
        <f>SUM(T208:T241)</f>
        <v>2.78952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81</v>
      </c>
      <c r="AT207" s="211" t="s">
        <v>72</v>
      </c>
      <c r="AU207" s="211" t="s">
        <v>81</v>
      </c>
      <c r="AY207" s="210" t="s">
        <v>134</v>
      </c>
      <c r="BK207" s="212">
        <f>SUM(BK208:BK241)</f>
        <v>0</v>
      </c>
    </row>
    <row r="208" s="2" customFormat="1" ht="33" customHeight="1">
      <c r="A208" s="39"/>
      <c r="B208" s="40"/>
      <c r="C208" s="215" t="s">
        <v>219</v>
      </c>
      <c r="D208" s="215" t="s">
        <v>139</v>
      </c>
      <c r="E208" s="216" t="s">
        <v>220</v>
      </c>
      <c r="F208" s="217" t="s">
        <v>221</v>
      </c>
      <c r="G208" s="218" t="s">
        <v>142</v>
      </c>
      <c r="H208" s="219">
        <v>113.84</v>
      </c>
      <c r="I208" s="220"/>
      <c r="J208" s="221">
        <f>ROUND(I208*H208,2)</f>
        <v>0</v>
      </c>
      <c r="K208" s="217" t="s">
        <v>222</v>
      </c>
      <c r="L208" s="45"/>
      <c r="M208" s="222" t="s">
        <v>1</v>
      </c>
      <c r="N208" s="223" t="s">
        <v>39</v>
      </c>
      <c r="O208" s="92"/>
      <c r="P208" s="224">
        <f>O208*H208</f>
        <v>0</v>
      </c>
      <c r="Q208" s="224">
        <v>0.00012999999999999999</v>
      </c>
      <c r="R208" s="224">
        <f>Q208*H208</f>
        <v>0.014799199999999999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144</v>
      </c>
      <c r="AT208" s="226" t="s">
        <v>139</v>
      </c>
      <c r="AU208" s="226" t="s">
        <v>145</v>
      </c>
      <c r="AY208" s="18" t="s">
        <v>134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145</v>
      </c>
      <c r="BK208" s="227">
        <f>ROUND(I208*H208,2)</f>
        <v>0</v>
      </c>
      <c r="BL208" s="18" t="s">
        <v>144</v>
      </c>
      <c r="BM208" s="226" t="s">
        <v>223</v>
      </c>
    </row>
    <row r="209" s="2" customFormat="1">
      <c r="A209" s="39"/>
      <c r="B209" s="40"/>
      <c r="C209" s="41"/>
      <c r="D209" s="228" t="s">
        <v>147</v>
      </c>
      <c r="E209" s="41"/>
      <c r="F209" s="229" t="s">
        <v>224</v>
      </c>
      <c r="G209" s="41"/>
      <c r="H209" s="41"/>
      <c r="I209" s="230"/>
      <c r="J209" s="41"/>
      <c r="K209" s="41"/>
      <c r="L209" s="45"/>
      <c r="M209" s="231"/>
      <c r="N209" s="232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147</v>
      </c>
      <c r="AU209" s="18" t="s">
        <v>145</v>
      </c>
    </row>
    <row r="210" s="14" customFormat="1">
      <c r="A210" s="14"/>
      <c r="B210" s="243"/>
      <c r="C210" s="244"/>
      <c r="D210" s="228" t="s">
        <v>149</v>
      </c>
      <c r="E210" s="245" t="s">
        <v>1</v>
      </c>
      <c r="F210" s="246" t="s">
        <v>225</v>
      </c>
      <c r="G210" s="244"/>
      <c r="H210" s="247">
        <v>113.84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149</v>
      </c>
      <c r="AU210" s="253" t="s">
        <v>145</v>
      </c>
      <c r="AV210" s="14" t="s">
        <v>145</v>
      </c>
      <c r="AW210" s="14" t="s">
        <v>30</v>
      </c>
      <c r="AX210" s="14" t="s">
        <v>73</v>
      </c>
      <c r="AY210" s="253" t="s">
        <v>134</v>
      </c>
    </row>
    <row r="211" s="15" customFormat="1">
      <c r="A211" s="15"/>
      <c r="B211" s="254"/>
      <c r="C211" s="255"/>
      <c r="D211" s="228" t="s">
        <v>149</v>
      </c>
      <c r="E211" s="256" t="s">
        <v>1</v>
      </c>
      <c r="F211" s="257" t="s">
        <v>152</v>
      </c>
      <c r="G211" s="255"/>
      <c r="H211" s="258">
        <v>113.84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149</v>
      </c>
      <c r="AU211" s="264" t="s">
        <v>145</v>
      </c>
      <c r="AV211" s="15" t="s">
        <v>144</v>
      </c>
      <c r="AW211" s="15" t="s">
        <v>30</v>
      </c>
      <c r="AX211" s="15" t="s">
        <v>81</v>
      </c>
      <c r="AY211" s="264" t="s">
        <v>134</v>
      </c>
    </row>
    <row r="212" s="2" customFormat="1" ht="24.15" customHeight="1">
      <c r="A212" s="39"/>
      <c r="B212" s="40"/>
      <c r="C212" s="215" t="s">
        <v>226</v>
      </c>
      <c r="D212" s="215" t="s">
        <v>139</v>
      </c>
      <c r="E212" s="216" t="s">
        <v>227</v>
      </c>
      <c r="F212" s="217" t="s">
        <v>228</v>
      </c>
      <c r="G212" s="218" t="s">
        <v>203</v>
      </c>
      <c r="H212" s="219">
        <v>1</v>
      </c>
      <c r="I212" s="220"/>
      <c r="J212" s="221">
        <f>ROUND(I212*H212,2)</f>
        <v>0</v>
      </c>
      <c r="K212" s="217" t="s">
        <v>1</v>
      </c>
      <c r="L212" s="45"/>
      <c r="M212" s="222" t="s">
        <v>1</v>
      </c>
      <c r="N212" s="223" t="s">
        <v>39</v>
      </c>
      <c r="O212" s="92"/>
      <c r="P212" s="224">
        <f>O212*H212</f>
        <v>0</v>
      </c>
      <c r="Q212" s="224">
        <v>0.00012999999999999999</v>
      </c>
      <c r="R212" s="224">
        <f>Q212*H212</f>
        <v>0.00012999999999999999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144</v>
      </c>
      <c r="AT212" s="226" t="s">
        <v>139</v>
      </c>
      <c r="AU212" s="226" t="s">
        <v>145</v>
      </c>
      <c r="AY212" s="18" t="s">
        <v>134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145</v>
      </c>
      <c r="BK212" s="227">
        <f>ROUND(I212*H212,2)</f>
        <v>0</v>
      </c>
      <c r="BL212" s="18" t="s">
        <v>144</v>
      </c>
      <c r="BM212" s="226" t="s">
        <v>229</v>
      </c>
    </row>
    <row r="213" s="2" customFormat="1">
      <c r="A213" s="39"/>
      <c r="B213" s="40"/>
      <c r="C213" s="41"/>
      <c r="D213" s="228" t="s">
        <v>147</v>
      </c>
      <c r="E213" s="41"/>
      <c r="F213" s="229" t="s">
        <v>224</v>
      </c>
      <c r="G213" s="41"/>
      <c r="H213" s="41"/>
      <c r="I213" s="230"/>
      <c r="J213" s="41"/>
      <c r="K213" s="41"/>
      <c r="L213" s="45"/>
      <c r="M213" s="231"/>
      <c r="N213" s="232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147</v>
      </c>
      <c r="AU213" s="18" t="s">
        <v>145</v>
      </c>
    </row>
    <row r="214" s="2" customFormat="1" ht="37.8" customHeight="1">
      <c r="A214" s="39"/>
      <c r="B214" s="40"/>
      <c r="C214" s="215" t="s">
        <v>230</v>
      </c>
      <c r="D214" s="215" t="s">
        <v>139</v>
      </c>
      <c r="E214" s="216" t="s">
        <v>231</v>
      </c>
      <c r="F214" s="217" t="s">
        <v>232</v>
      </c>
      <c r="G214" s="218" t="s">
        <v>203</v>
      </c>
      <c r="H214" s="219">
        <v>1</v>
      </c>
      <c r="I214" s="220"/>
      <c r="J214" s="221">
        <f>ROUND(I214*H214,2)</f>
        <v>0</v>
      </c>
      <c r="K214" s="217" t="s">
        <v>1</v>
      </c>
      <c r="L214" s="45"/>
      <c r="M214" s="222" t="s">
        <v>1</v>
      </c>
      <c r="N214" s="223" t="s">
        <v>39</v>
      </c>
      <c r="O214" s="92"/>
      <c r="P214" s="224">
        <f>O214*H214</f>
        <v>0</v>
      </c>
      <c r="Q214" s="224">
        <v>0.00012999999999999999</v>
      </c>
      <c r="R214" s="224">
        <f>Q214*H214</f>
        <v>0.00012999999999999999</v>
      </c>
      <c r="S214" s="224">
        <v>0</v>
      </c>
      <c r="T214" s="22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6" t="s">
        <v>144</v>
      </c>
      <c r="AT214" s="226" t="s">
        <v>139</v>
      </c>
      <c r="AU214" s="226" t="s">
        <v>145</v>
      </c>
      <c r="AY214" s="18" t="s">
        <v>134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8" t="s">
        <v>145</v>
      </c>
      <c r="BK214" s="227">
        <f>ROUND(I214*H214,2)</f>
        <v>0</v>
      </c>
      <c r="BL214" s="18" t="s">
        <v>144</v>
      </c>
      <c r="BM214" s="226" t="s">
        <v>233</v>
      </c>
    </row>
    <row r="215" s="2" customFormat="1">
      <c r="A215" s="39"/>
      <c r="B215" s="40"/>
      <c r="C215" s="41"/>
      <c r="D215" s="228" t="s">
        <v>147</v>
      </c>
      <c r="E215" s="41"/>
      <c r="F215" s="229" t="s">
        <v>224</v>
      </c>
      <c r="G215" s="41"/>
      <c r="H215" s="41"/>
      <c r="I215" s="230"/>
      <c r="J215" s="41"/>
      <c r="K215" s="41"/>
      <c r="L215" s="45"/>
      <c r="M215" s="231"/>
      <c r="N215" s="232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147</v>
      </c>
      <c r="AU215" s="18" t="s">
        <v>145</v>
      </c>
    </row>
    <row r="216" s="2" customFormat="1" ht="44.25" customHeight="1">
      <c r="A216" s="39"/>
      <c r="B216" s="40"/>
      <c r="C216" s="215" t="s">
        <v>234</v>
      </c>
      <c r="D216" s="215" t="s">
        <v>139</v>
      </c>
      <c r="E216" s="216" t="s">
        <v>235</v>
      </c>
      <c r="F216" s="217" t="s">
        <v>236</v>
      </c>
      <c r="G216" s="218" t="s">
        <v>203</v>
      </c>
      <c r="H216" s="219">
        <v>1</v>
      </c>
      <c r="I216" s="220"/>
      <c r="J216" s="221">
        <f>ROUND(I216*H216,2)</f>
        <v>0</v>
      </c>
      <c r="K216" s="217" t="s">
        <v>1</v>
      </c>
      <c r="L216" s="45"/>
      <c r="M216" s="222" t="s">
        <v>1</v>
      </c>
      <c r="N216" s="223" t="s">
        <v>39</v>
      </c>
      <c r="O216" s="92"/>
      <c r="P216" s="224">
        <f>O216*H216</f>
        <v>0</v>
      </c>
      <c r="Q216" s="224">
        <v>0.00012999999999999999</v>
      </c>
      <c r="R216" s="224">
        <f>Q216*H216</f>
        <v>0.00012999999999999999</v>
      </c>
      <c r="S216" s="224">
        <v>0</v>
      </c>
      <c r="T216" s="22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6" t="s">
        <v>144</v>
      </c>
      <c r="AT216" s="226" t="s">
        <v>139</v>
      </c>
      <c r="AU216" s="226" t="s">
        <v>145</v>
      </c>
      <c r="AY216" s="18" t="s">
        <v>134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8" t="s">
        <v>145</v>
      </c>
      <c r="BK216" s="227">
        <f>ROUND(I216*H216,2)</f>
        <v>0</v>
      </c>
      <c r="BL216" s="18" t="s">
        <v>144</v>
      </c>
      <c r="BM216" s="226" t="s">
        <v>237</v>
      </c>
    </row>
    <row r="217" s="2" customFormat="1">
      <c r="A217" s="39"/>
      <c r="B217" s="40"/>
      <c r="C217" s="41"/>
      <c r="D217" s="228" t="s">
        <v>147</v>
      </c>
      <c r="E217" s="41"/>
      <c r="F217" s="229" t="s">
        <v>224</v>
      </c>
      <c r="G217" s="41"/>
      <c r="H217" s="41"/>
      <c r="I217" s="230"/>
      <c r="J217" s="41"/>
      <c r="K217" s="41"/>
      <c r="L217" s="45"/>
      <c r="M217" s="231"/>
      <c r="N217" s="232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147</v>
      </c>
      <c r="AU217" s="18" t="s">
        <v>145</v>
      </c>
    </row>
    <row r="218" s="2" customFormat="1" ht="24.15" customHeight="1">
      <c r="A218" s="39"/>
      <c r="B218" s="40"/>
      <c r="C218" s="215" t="s">
        <v>238</v>
      </c>
      <c r="D218" s="215" t="s">
        <v>139</v>
      </c>
      <c r="E218" s="216" t="s">
        <v>239</v>
      </c>
      <c r="F218" s="217" t="s">
        <v>240</v>
      </c>
      <c r="G218" s="218" t="s">
        <v>142</v>
      </c>
      <c r="H218" s="219">
        <v>113.84</v>
      </c>
      <c r="I218" s="220"/>
      <c r="J218" s="221">
        <f>ROUND(I218*H218,2)</f>
        <v>0</v>
      </c>
      <c r="K218" s="217" t="s">
        <v>222</v>
      </c>
      <c r="L218" s="45"/>
      <c r="M218" s="222" t="s">
        <v>1</v>
      </c>
      <c r="N218" s="223" t="s">
        <v>39</v>
      </c>
      <c r="O218" s="92"/>
      <c r="P218" s="224">
        <f>O218*H218</f>
        <v>0</v>
      </c>
      <c r="Q218" s="224">
        <v>4.0000000000000003E-05</v>
      </c>
      <c r="R218" s="224">
        <f>Q218*H218</f>
        <v>0.0045536000000000005</v>
      </c>
      <c r="S218" s="224">
        <v>0</v>
      </c>
      <c r="T218" s="22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6" t="s">
        <v>144</v>
      </c>
      <c r="AT218" s="226" t="s">
        <v>139</v>
      </c>
      <c r="AU218" s="226" t="s">
        <v>145</v>
      </c>
      <c r="AY218" s="18" t="s">
        <v>134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8" t="s">
        <v>145</v>
      </c>
      <c r="BK218" s="227">
        <f>ROUND(I218*H218,2)</f>
        <v>0</v>
      </c>
      <c r="BL218" s="18" t="s">
        <v>144</v>
      </c>
      <c r="BM218" s="226" t="s">
        <v>241</v>
      </c>
    </row>
    <row r="219" s="2" customFormat="1">
      <c r="A219" s="39"/>
      <c r="B219" s="40"/>
      <c r="C219" s="41"/>
      <c r="D219" s="228" t="s">
        <v>147</v>
      </c>
      <c r="E219" s="41"/>
      <c r="F219" s="229" t="s">
        <v>242</v>
      </c>
      <c r="G219" s="41"/>
      <c r="H219" s="41"/>
      <c r="I219" s="230"/>
      <c r="J219" s="41"/>
      <c r="K219" s="41"/>
      <c r="L219" s="45"/>
      <c r="M219" s="231"/>
      <c r="N219" s="232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147</v>
      </c>
      <c r="AU219" s="18" t="s">
        <v>145</v>
      </c>
    </row>
    <row r="220" s="14" customFormat="1">
      <c r="A220" s="14"/>
      <c r="B220" s="243"/>
      <c r="C220" s="244"/>
      <c r="D220" s="228" t="s">
        <v>149</v>
      </c>
      <c r="E220" s="245" t="s">
        <v>1</v>
      </c>
      <c r="F220" s="246" t="s">
        <v>225</v>
      </c>
      <c r="G220" s="244"/>
      <c r="H220" s="247">
        <v>113.84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149</v>
      </c>
      <c r="AU220" s="253" t="s">
        <v>145</v>
      </c>
      <c r="AV220" s="14" t="s">
        <v>145</v>
      </c>
      <c r="AW220" s="14" t="s">
        <v>30</v>
      </c>
      <c r="AX220" s="14" t="s">
        <v>73</v>
      </c>
      <c r="AY220" s="253" t="s">
        <v>134</v>
      </c>
    </row>
    <row r="221" s="15" customFormat="1">
      <c r="A221" s="15"/>
      <c r="B221" s="254"/>
      <c r="C221" s="255"/>
      <c r="D221" s="228" t="s">
        <v>149</v>
      </c>
      <c r="E221" s="256" t="s">
        <v>1</v>
      </c>
      <c r="F221" s="257" t="s">
        <v>152</v>
      </c>
      <c r="G221" s="255"/>
      <c r="H221" s="258">
        <v>113.84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149</v>
      </c>
      <c r="AU221" s="264" t="s">
        <v>145</v>
      </c>
      <c r="AV221" s="15" t="s">
        <v>144</v>
      </c>
      <c r="AW221" s="15" t="s">
        <v>30</v>
      </c>
      <c r="AX221" s="15" t="s">
        <v>81</v>
      </c>
      <c r="AY221" s="264" t="s">
        <v>134</v>
      </c>
    </row>
    <row r="222" s="2" customFormat="1" ht="21.75" customHeight="1">
      <c r="A222" s="39"/>
      <c r="B222" s="40"/>
      <c r="C222" s="215" t="s">
        <v>8</v>
      </c>
      <c r="D222" s="215" t="s">
        <v>139</v>
      </c>
      <c r="E222" s="216" t="s">
        <v>243</v>
      </c>
      <c r="F222" s="217" t="s">
        <v>244</v>
      </c>
      <c r="G222" s="218" t="s">
        <v>142</v>
      </c>
      <c r="H222" s="219">
        <v>3.6400000000000001</v>
      </c>
      <c r="I222" s="220"/>
      <c r="J222" s="221">
        <f>ROUND(I222*H222,2)</f>
        <v>0</v>
      </c>
      <c r="K222" s="217" t="s">
        <v>143</v>
      </c>
      <c r="L222" s="45"/>
      <c r="M222" s="222" t="s">
        <v>1</v>
      </c>
      <c r="N222" s="223" t="s">
        <v>38</v>
      </c>
      <c r="O222" s="92"/>
      <c r="P222" s="224">
        <f>O222*H222</f>
        <v>0</v>
      </c>
      <c r="Q222" s="224">
        <v>0</v>
      </c>
      <c r="R222" s="224">
        <f>Q222*H222</f>
        <v>0</v>
      </c>
      <c r="S222" s="224">
        <v>0.13100000000000001</v>
      </c>
      <c r="T222" s="225">
        <f>S222*H222</f>
        <v>0.47684000000000004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6" t="s">
        <v>144</v>
      </c>
      <c r="AT222" s="226" t="s">
        <v>139</v>
      </c>
      <c r="AU222" s="226" t="s">
        <v>145</v>
      </c>
      <c r="AY222" s="18" t="s">
        <v>134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8" t="s">
        <v>81</v>
      </c>
      <c r="BK222" s="227">
        <f>ROUND(I222*H222,2)</f>
        <v>0</v>
      </c>
      <c r="BL222" s="18" t="s">
        <v>144</v>
      </c>
      <c r="BM222" s="226" t="s">
        <v>245</v>
      </c>
    </row>
    <row r="223" s="2" customFormat="1">
      <c r="A223" s="39"/>
      <c r="B223" s="40"/>
      <c r="C223" s="41"/>
      <c r="D223" s="228" t="s">
        <v>147</v>
      </c>
      <c r="E223" s="41"/>
      <c r="F223" s="229" t="s">
        <v>246</v>
      </c>
      <c r="G223" s="41"/>
      <c r="H223" s="41"/>
      <c r="I223" s="230"/>
      <c r="J223" s="41"/>
      <c r="K223" s="41"/>
      <c r="L223" s="45"/>
      <c r="M223" s="231"/>
      <c r="N223" s="232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147</v>
      </c>
      <c r="AU223" s="18" t="s">
        <v>145</v>
      </c>
    </row>
    <row r="224" s="13" customFormat="1">
      <c r="A224" s="13"/>
      <c r="B224" s="233"/>
      <c r="C224" s="234"/>
      <c r="D224" s="228" t="s">
        <v>149</v>
      </c>
      <c r="E224" s="235" t="s">
        <v>1</v>
      </c>
      <c r="F224" s="236" t="s">
        <v>150</v>
      </c>
      <c r="G224" s="234"/>
      <c r="H224" s="235" t="s">
        <v>1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149</v>
      </c>
      <c r="AU224" s="242" t="s">
        <v>145</v>
      </c>
      <c r="AV224" s="13" t="s">
        <v>81</v>
      </c>
      <c r="AW224" s="13" t="s">
        <v>30</v>
      </c>
      <c r="AX224" s="13" t="s">
        <v>73</v>
      </c>
      <c r="AY224" s="242" t="s">
        <v>134</v>
      </c>
    </row>
    <row r="225" s="14" customFormat="1">
      <c r="A225" s="14"/>
      <c r="B225" s="243"/>
      <c r="C225" s="244"/>
      <c r="D225" s="228" t="s">
        <v>149</v>
      </c>
      <c r="E225" s="245" t="s">
        <v>1</v>
      </c>
      <c r="F225" s="246" t="s">
        <v>151</v>
      </c>
      <c r="G225" s="244"/>
      <c r="H225" s="247">
        <v>3.6400000000000001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149</v>
      </c>
      <c r="AU225" s="253" t="s">
        <v>145</v>
      </c>
      <c r="AV225" s="14" t="s">
        <v>145</v>
      </c>
      <c r="AW225" s="14" t="s">
        <v>30</v>
      </c>
      <c r="AX225" s="14" t="s">
        <v>73</v>
      </c>
      <c r="AY225" s="253" t="s">
        <v>134</v>
      </c>
    </row>
    <row r="226" s="15" customFormat="1">
      <c r="A226" s="15"/>
      <c r="B226" s="254"/>
      <c r="C226" s="255"/>
      <c r="D226" s="228" t="s">
        <v>149</v>
      </c>
      <c r="E226" s="256" t="s">
        <v>1</v>
      </c>
      <c r="F226" s="257" t="s">
        <v>152</v>
      </c>
      <c r="G226" s="255"/>
      <c r="H226" s="258">
        <v>3.6400000000000001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149</v>
      </c>
      <c r="AU226" s="264" t="s">
        <v>145</v>
      </c>
      <c r="AV226" s="15" t="s">
        <v>144</v>
      </c>
      <c r="AW226" s="15" t="s">
        <v>30</v>
      </c>
      <c r="AX226" s="15" t="s">
        <v>81</v>
      </c>
      <c r="AY226" s="264" t="s">
        <v>134</v>
      </c>
    </row>
    <row r="227" s="2" customFormat="1" ht="24.15" customHeight="1">
      <c r="A227" s="39"/>
      <c r="B227" s="40"/>
      <c r="C227" s="215" t="s">
        <v>247</v>
      </c>
      <c r="D227" s="215" t="s">
        <v>139</v>
      </c>
      <c r="E227" s="216" t="s">
        <v>248</v>
      </c>
      <c r="F227" s="217" t="s">
        <v>249</v>
      </c>
      <c r="G227" s="218" t="s">
        <v>142</v>
      </c>
      <c r="H227" s="219">
        <v>34.009999999999998</v>
      </c>
      <c r="I227" s="220"/>
      <c r="J227" s="221">
        <f>ROUND(I227*H227,2)</f>
        <v>0</v>
      </c>
      <c r="K227" s="217" t="s">
        <v>143</v>
      </c>
      <c r="L227" s="45"/>
      <c r="M227" s="222" t="s">
        <v>1</v>
      </c>
      <c r="N227" s="223" t="s">
        <v>39</v>
      </c>
      <c r="O227" s="92"/>
      <c r="P227" s="224">
        <f>O227*H227</f>
        <v>0</v>
      </c>
      <c r="Q227" s="224">
        <v>0</v>
      </c>
      <c r="R227" s="224">
        <f>Q227*H227</f>
        <v>0</v>
      </c>
      <c r="S227" s="224">
        <v>0.068000000000000005</v>
      </c>
      <c r="T227" s="225">
        <f>S227*H227</f>
        <v>2.3126799999999998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6" t="s">
        <v>144</v>
      </c>
      <c r="AT227" s="226" t="s">
        <v>139</v>
      </c>
      <c r="AU227" s="226" t="s">
        <v>145</v>
      </c>
      <c r="AY227" s="18" t="s">
        <v>134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8" t="s">
        <v>145</v>
      </c>
      <c r="BK227" s="227">
        <f>ROUND(I227*H227,2)</f>
        <v>0</v>
      </c>
      <c r="BL227" s="18" t="s">
        <v>144</v>
      </c>
      <c r="BM227" s="226" t="s">
        <v>250</v>
      </c>
    </row>
    <row r="228" s="2" customFormat="1">
      <c r="A228" s="39"/>
      <c r="B228" s="40"/>
      <c r="C228" s="41"/>
      <c r="D228" s="228" t="s">
        <v>147</v>
      </c>
      <c r="E228" s="41"/>
      <c r="F228" s="229" t="s">
        <v>251</v>
      </c>
      <c r="G228" s="41"/>
      <c r="H228" s="41"/>
      <c r="I228" s="230"/>
      <c r="J228" s="41"/>
      <c r="K228" s="41"/>
      <c r="L228" s="45"/>
      <c r="M228" s="231"/>
      <c r="N228" s="232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147</v>
      </c>
      <c r="AU228" s="18" t="s">
        <v>145</v>
      </c>
    </row>
    <row r="229" s="13" customFormat="1">
      <c r="A229" s="13"/>
      <c r="B229" s="233"/>
      <c r="C229" s="234"/>
      <c r="D229" s="228" t="s">
        <v>149</v>
      </c>
      <c r="E229" s="235" t="s">
        <v>1</v>
      </c>
      <c r="F229" s="236" t="s">
        <v>252</v>
      </c>
      <c r="G229" s="234"/>
      <c r="H229" s="235" t="s">
        <v>1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149</v>
      </c>
      <c r="AU229" s="242" t="s">
        <v>145</v>
      </c>
      <c r="AV229" s="13" t="s">
        <v>81</v>
      </c>
      <c r="AW229" s="13" t="s">
        <v>30</v>
      </c>
      <c r="AX229" s="13" t="s">
        <v>73</v>
      </c>
      <c r="AY229" s="242" t="s">
        <v>134</v>
      </c>
    </row>
    <row r="230" s="14" customFormat="1">
      <c r="A230" s="14"/>
      <c r="B230" s="243"/>
      <c r="C230" s="244"/>
      <c r="D230" s="228" t="s">
        <v>149</v>
      </c>
      <c r="E230" s="245" t="s">
        <v>1</v>
      </c>
      <c r="F230" s="246" t="s">
        <v>253</v>
      </c>
      <c r="G230" s="244"/>
      <c r="H230" s="247">
        <v>8.5500000000000007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149</v>
      </c>
      <c r="AU230" s="253" t="s">
        <v>145</v>
      </c>
      <c r="AV230" s="14" t="s">
        <v>145</v>
      </c>
      <c r="AW230" s="14" t="s">
        <v>30</v>
      </c>
      <c r="AX230" s="14" t="s">
        <v>73</v>
      </c>
      <c r="AY230" s="253" t="s">
        <v>134</v>
      </c>
    </row>
    <row r="231" s="14" customFormat="1">
      <c r="A231" s="14"/>
      <c r="B231" s="243"/>
      <c r="C231" s="244"/>
      <c r="D231" s="228" t="s">
        <v>149</v>
      </c>
      <c r="E231" s="245" t="s">
        <v>1</v>
      </c>
      <c r="F231" s="246" t="s">
        <v>254</v>
      </c>
      <c r="G231" s="244"/>
      <c r="H231" s="247">
        <v>-1.1819999999999999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149</v>
      </c>
      <c r="AU231" s="253" t="s">
        <v>145</v>
      </c>
      <c r="AV231" s="14" t="s">
        <v>145</v>
      </c>
      <c r="AW231" s="14" t="s">
        <v>30</v>
      </c>
      <c r="AX231" s="14" t="s">
        <v>73</v>
      </c>
      <c r="AY231" s="253" t="s">
        <v>134</v>
      </c>
    </row>
    <row r="232" s="16" customFormat="1">
      <c r="A232" s="16"/>
      <c r="B232" s="275"/>
      <c r="C232" s="276"/>
      <c r="D232" s="228" t="s">
        <v>149</v>
      </c>
      <c r="E232" s="277" t="s">
        <v>1</v>
      </c>
      <c r="F232" s="278" t="s">
        <v>255</v>
      </c>
      <c r="G232" s="276"/>
      <c r="H232" s="279">
        <v>7.3680000000000003</v>
      </c>
      <c r="I232" s="280"/>
      <c r="J232" s="276"/>
      <c r="K232" s="276"/>
      <c r="L232" s="281"/>
      <c r="M232" s="282"/>
      <c r="N232" s="283"/>
      <c r="O232" s="283"/>
      <c r="P232" s="283"/>
      <c r="Q232" s="283"/>
      <c r="R232" s="283"/>
      <c r="S232" s="283"/>
      <c r="T232" s="284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5" t="s">
        <v>149</v>
      </c>
      <c r="AU232" s="285" t="s">
        <v>145</v>
      </c>
      <c r="AV232" s="16" t="s">
        <v>135</v>
      </c>
      <c r="AW232" s="16" t="s">
        <v>30</v>
      </c>
      <c r="AX232" s="16" t="s">
        <v>73</v>
      </c>
      <c r="AY232" s="285" t="s">
        <v>134</v>
      </c>
    </row>
    <row r="233" s="13" customFormat="1">
      <c r="A233" s="13"/>
      <c r="B233" s="233"/>
      <c r="C233" s="234"/>
      <c r="D233" s="228" t="s">
        <v>149</v>
      </c>
      <c r="E233" s="235" t="s">
        <v>1</v>
      </c>
      <c r="F233" s="236" t="s">
        <v>256</v>
      </c>
      <c r="G233" s="234"/>
      <c r="H233" s="235" t="s">
        <v>1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149</v>
      </c>
      <c r="AU233" s="242" t="s">
        <v>145</v>
      </c>
      <c r="AV233" s="13" t="s">
        <v>81</v>
      </c>
      <c r="AW233" s="13" t="s">
        <v>30</v>
      </c>
      <c r="AX233" s="13" t="s">
        <v>73</v>
      </c>
      <c r="AY233" s="242" t="s">
        <v>134</v>
      </c>
    </row>
    <row r="234" s="14" customFormat="1">
      <c r="A234" s="14"/>
      <c r="B234" s="243"/>
      <c r="C234" s="244"/>
      <c r="D234" s="228" t="s">
        <v>149</v>
      </c>
      <c r="E234" s="245" t="s">
        <v>1</v>
      </c>
      <c r="F234" s="246" t="s">
        <v>257</v>
      </c>
      <c r="G234" s="244"/>
      <c r="H234" s="247">
        <v>16.600000000000001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149</v>
      </c>
      <c r="AU234" s="253" t="s">
        <v>145</v>
      </c>
      <c r="AV234" s="14" t="s">
        <v>145</v>
      </c>
      <c r="AW234" s="14" t="s">
        <v>30</v>
      </c>
      <c r="AX234" s="14" t="s">
        <v>73</v>
      </c>
      <c r="AY234" s="253" t="s">
        <v>134</v>
      </c>
    </row>
    <row r="235" s="14" customFormat="1">
      <c r="A235" s="14"/>
      <c r="B235" s="243"/>
      <c r="C235" s="244"/>
      <c r="D235" s="228" t="s">
        <v>149</v>
      </c>
      <c r="E235" s="245" t="s">
        <v>1</v>
      </c>
      <c r="F235" s="246" t="s">
        <v>258</v>
      </c>
      <c r="G235" s="244"/>
      <c r="H235" s="247">
        <v>-1.5760000000000001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149</v>
      </c>
      <c r="AU235" s="253" t="s">
        <v>145</v>
      </c>
      <c r="AV235" s="14" t="s">
        <v>145</v>
      </c>
      <c r="AW235" s="14" t="s">
        <v>30</v>
      </c>
      <c r="AX235" s="14" t="s">
        <v>73</v>
      </c>
      <c r="AY235" s="253" t="s">
        <v>134</v>
      </c>
    </row>
    <row r="236" s="16" customFormat="1">
      <c r="A236" s="16"/>
      <c r="B236" s="275"/>
      <c r="C236" s="276"/>
      <c r="D236" s="228" t="s">
        <v>149</v>
      </c>
      <c r="E236" s="277" t="s">
        <v>1</v>
      </c>
      <c r="F236" s="278" t="s">
        <v>255</v>
      </c>
      <c r="G236" s="276"/>
      <c r="H236" s="279">
        <v>15.024000000000001</v>
      </c>
      <c r="I236" s="280"/>
      <c r="J236" s="276"/>
      <c r="K236" s="276"/>
      <c r="L236" s="281"/>
      <c r="M236" s="282"/>
      <c r="N236" s="283"/>
      <c r="O236" s="283"/>
      <c r="P236" s="283"/>
      <c r="Q236" s="283"/>
      <c r="R236" s="283"/>
      <c r="S236" s="283"/>
      <c r="T236" s="28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5" t="s">
        <v>149</v>
      </c>
      <c r="AU236" s="285" t="s">
        <v>145</v>
      </c>
      <c r="AV236" s="16" t="s">
        <v>135</v>
      </c>
      <c r="AW236" s="16" t="s">
        <v>30</v>
      </c>
      <c r="AX236" s="16" t="s">
        <v>73</v>
      </c>
      <c r="AY236" s="285" t="s">
        <v>134</v>
      </c>
    </row>
    <row r="237" s="13" customFormat="1">
      <c r="A237" s="13"/>
      <c r="B237" s="233"/>
      <c r="C237" s="234"/>
      <c r="D237" s="228" t="s">
        <v>149</v>
      </c>
      <c r="E237" s="235" t="s">
        <v>1</v>
      </c>
      <c r="F237" s="236" t="s">
        <v>216</v>
      </c>
      <c r="G237" s="234"/>
      <c r="H237" s="235" t="s">
        <v>1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149</v>
      </c>
      <c r="AU237" s="242" t="s">
        <v>145</v>
      </c>
      <c r="AV237" s="13" t="s">
        <v>81</v>
      </c>
      <c r="AW237" s="13" t="s">
        <v>30</v>
      </c>
      <c r="AX237" s="13" t="s">
        <v>73</v>
      </c>
      <c r="AY237" s="242" t="s">
        <v>134</v>
      </c>
    </row>
    <row r="238" s="14" customFormat="1">
      <c r="A238" s="14"/>
      <c r="B238" s="243"/>
      <c r="C238" s="244"/>
      <c r="D238" s="228" t="s">
        <v>149</v>
      </c>
      <c r="E238" s="245" t="s">
        <v>1</v>
      </c>
      <c r="F238" s="246" t="s">
        <v>259</v>
      </c>
      <c r="G238" s="244"/>
      <c r="H238" s="247">
        <v>12.800000000000001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149</v>
      </c>
      <c r="AU238" s="253" t="s">
        <v>145</v>
      </c>
      <c r="AV238" s="14" t="s">
        <v>145</v>
      </c>
      <c r="AW238" s="14" t="s">
        <v>30</v>
      </c>
      <c r="AX238" s="14" t="s">
        <v>73</v>
      </c>
      <c r="AY238" s="253" t="s">
        <v>134</v>
      </c>
    </row>
    <row r="239" s="14" customFormat="1">
      <c r="A239" s="14"/>
      <c r="B239" s="243"/>
      <c r="C239" s="244"/>
      <c r="D239" s="228" t="s">
        <v>149</v>
      </c>
      <c r="E239" s="245" t="s">
        <v>1</v>
      </c>
      <c r="F239" s="246" t="s">
        <v>254</v>
      </c>
      <c r="G239" s="244"/>
      <c r="H239" s="247">
        <v>-1.1819999999999999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149</v>
      </c>
      <c r="AU239" s="253" t="s">
        <v>145</v>
      </c>
      <c r="AV239" s="14" t="s">
        <v>145</v>
      </c>
      <c r="AW239" s="14" t="s">
        <v>30</v>
      </c>
      <c r="AX239" s="14" t="s">
        <v>73</v>
      </c>
      <c r="AY239" s="253" t="s">
        <v>134</v>
      </c>
    </row>
    <row r="240" s="16" customFormat="1">
      <c r="A240" s="16"/>
      <c r="B240" s="275"/>
      <c r="C240" s="276"/>
      <c r="D240" s="228" t="s">
        <v>149</v>
      </c>
      <c r="E240" s="277" t="s">
        <v>1</v>
      </c>
      <c r="F240" s="278" t="s">
        <v>255</v>
      </c>
      <c r="G240" s="276"/>
      <c r="H240" s="279">
        <v>11.618</v>
      </c>
      <c r="I240" s="280"/>
      <c r="J240" s="276"/>
      <c r="K240" s="276"/>
      <c r="L240" s="281"/>
      <c r="M240" s="282"/>
      <c r="N240" s="283"/>
      <c r="O240" s="283"/>
      <c r="P240" s="283"/>
      <c r="Q240" s="283"/>
      <c r="R240" s="283"/>
      <c r="S240" s="283"/>
      <c r="T240" s="28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5" t="s">
        <v>149</v>
      </c>
      <c r="AU240" s="285" t="s">
        <v>145</v>
      </c>
      <c r="AV240" s="16" t="s">
        <v>135</v>
      </c>
      <c r="AW240" s="16" t="s">
        <v>30</v>
      </c>
      <c r="AX240" s="16" t="s">
        <v>73</v>
      </c>
      <c r="AY240" s="285" t="s">
        <v>134</v>
      </c>
    </row>
    <row r="241" s="15" customFormat="1">
      <c r="A241" s="15"/>
      <c r="B241" s="254"/>
      <c r="C241" s="255"/>
      <c r="D241" s="228" t="s">
        <v>149</v>
      </c>
      <c r="E241" s="256" t="s">
        <v>1</v>
      </c>
      <c r="F241" s="257" t="s">
        <v>152</v>
      </c>
      <c r="G241" s="255"/>
      <c r="H241" s="258">
        <v>34.010000000000005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149</v>
      </c>
      <c r="AU241" s="264" t="s">
        <v>145</v>
      </c>
      <c r="AV241" s="15" t="s">
        <v>144</v>
      </c>
      <c r="AW241" s="15" t="s">
        <v>30</v>
      </c>
      <c r="AX241" s="15" t="s">
        <v>81</v>
      </c>
      <c r="AY241" s="264" t="s">
        <v>134</v>
      </c>
    </row>
    <row r="242" s="12" customFormat="1" ht="22.8" customHeight="1">
      <c r="A242" s="12"/>
      <c r="B242" s="199"/>
      <c r="C242" s="200"/>
      <c r="D242" s="201" t="s">
        <v>72</v>
      </c>
      <c r="E242" s="213" t="s">
        <v>260</v>
      </c>
      <c r="F242" s="213" t="s">
        <v>261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SUM(P243:P253)</f>
        <v>0</v>
      </c>
      <c r="Q242" s="207"/>
      <c r="R242" s="208">
        <f>SUM(R243:R253)</f>
        <v>0</v>
      </c>
      <c r="S242" s="207"/>
      <c r="T242" s="209">
        <f>SUM(T243:T253)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81</v>
      </c>
      <c r="AT242" s="211" t="s">
        <v>72</v>
      </c>
      <c r="AU242" s="211" t="s">
        <v>81</v>
      </c>
      <c r="AY242" s="210" t="s">
        <v>134</v>
      </c>
      <c r="BK242" s="212">
        <f>SUM(BK243:BK253)</f>
        <v>0</v>
      </c>
    </row>
    <row r="243" s="2" customFormat="1" ht="16.5" customHeight="1">
      <c r="A243" s="39"/>
      <c r="B243" s="40"/>
      <c r="C243" s="215" t="s">
        <v>262</v>
      </c>
      <c r="D243" s="215" t="s">
        <v>139</v>
      </c>
      <c r="E243" s="216" t="s">
        <v>263</v>
      </c>
      <c r="F243" s="217" t="s">
        <v>264</v>
      </c>
      <c r="G243" s="218" t="s">
        <v>265</v>
      </c>
      <c r="H243" s="219">
        <v>8.2390000000000008</v>
      </c>
      <c r="I243" s="220"/>
      <c r="J243" s="221">
        <f>ROUND(I243*H243,2)</f>
        <v>0</v>
      </c>
      <c r="K243" s="217" t="s">
        <v>143</v>
      </c>
      <c r="L243" s="45"/>
      <c r="M243" s="222" t="s">
        <v>1</v>
      </c>
      <c r="N243" s="223" t="s">
        <v>39</v>
      </c>
      <c r="O243" s="92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144</v>
      </c>
      <c r="AT243" s="226" t="s">
        <v>139</v>
      </c>
      <c r="AU243" s="226" t="s">
        <v>145</v>
      </c>
      <c r="AY243" s="18" t="s">
        <v>134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145</v>
      </c>
      <c r="BK243" s="227">
        <f>ROUND(I243*H243,2)</f>
        <v>0</v>
      </c>
      <c r="BL243" s="18" t="s">
        <v>144</v>
      </c>
      <c r="BM243" s="226" t="s">
        <v>266</v>
      </c>
    </row>
    <row r="244" s="2" customFormat="1">
      <c r="A244" s="39"/>
      <c r="B244" s="40"/>
      <c r="C244" s="41"/>
      <c r="D244" s="228" t="s">
        <v>147</v>
      </c>
      <c r="E244" s="41"/>
      <c r="F244" s="229" t="s">
        <v>267</v>
      </c>
      <c r="G244" s="41"/>
      <c r="H244" s="41"/>
      <c r="I244" s="230"/>
      <c r="J244" s="41"/>
      <c r="K244" s="41"/>
      <c r="L244" s="45"/>
      <c r="M244" s="231"/>
      <c r="N244" s="232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147</v>
      </c>
      <c r="AU244" s="18" t="s">
        <v>145</v>
      </c>
    </row>
    <row r="245" s="2" customFormat="1" ht="24.15" customHeight="1">
      <c r="A245" s="39"/>
      <c r="B245" s="40"/>
      <c r="C245" s="215" t="s">
        <v>268</v>
      </c>
      <c r="D245" s="215" t="s">
        <v>139</v>
      </c>
      <c r="E245" s="216" t="s">
        <v>269</v>
      </c>
      <c r="F245" s="217" t="s">
        <v>270</v>
      </c>
      <c r="G245" s="218" t="s">
        <v>265</v>
      </c>
      <c r="H245" s="219">
        <v>8.2390000000000008</v>
      </c>
      <c r="I245" s="220"/>
      <c r="J245" s="221">
        <f>ROUND(I245*H245,2)</f>
        <v>0</v>
      </c>
      <c r="K245" s="217" t="s">
        <v>143</v>
      </c>
      <c r="L245" s="45"/>
      <c r="M245" s="222" t="s">
        <v>1</v>
      </c>
      <c r="N245" s="223" t="s">
        <v>39</v>
      </c>
      <c r="O245" s="92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6" t="s">
        <v>144</v>
      </c>
      <c r="AT245" s="226" t="s">
        <v>139</v>
      </c>
      <c r="AU245" s="226" t="s">
        <v>145</v>
      </c>
      <c r="AY245" s="18" t="s">
        <v>134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8" t="s">
        <v>145</v>
      </c>
      <c r="BK245" s="227">
        <f>ROUND(I245*H245,2)</f>
        <v>0</v>
      </c>
      <c r="BL245" s="18" t="s">
        <v>144</v>
      </c>
      <c r="BM245" s="226" t="s">
        <v>271</v>
      </c>
    </row>
    <row r="246" s="2" customFormat="1">
      <c r="A246" s="39"/>
      <c r="B246" s="40"/>
      <c r="C246" s="41"/>
      <c r="D246" s="228" t="s">
        <v>147</v>
      </c>
      <c r="E246" s="41"/>
      <c r="F246" s="229" t="s">
        <v>272</v>
      </c>
      <c r="G246" s="41"/>
      <c r="H246" s="41"/>
      <c r="I246" s="230"/>
      <c r="J246" s="41"/>
      <c r="K246" s="41"/>
      <c r="L246" s="45"/>
      <c r="M246" s="231"/>
      <c r="N246" s="232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147</v>
      </c>
      <c r="AU246" s="18" t="s">
        <v>145</v>
      </c>
    </row>
    <row r="247" s="2" customFormat="1" ht="24.15" customHeight="1">
      <c r="A247" s="39"/>
      <c r="B247" s="40"/>
      <c r="C247" s="215" t="s">
        <v>273</v>
      </c>
      <c r="D247" s="215" t="s">
        <v>139</v>
      </c>
      <c r="E247" s="216" t="s">
        <v>274</v>
      </c>
      <c r="F247" s="217" t="s">
        <v>275</v>
      </c>
      <c r="G247" s="218" t="s">
        <v>265</v>
      </c>
      <c r="H247" s="219">
        <v>8.2390000000000008</v>
      </c>
      <c r="I247" s="220"/>
      <c r="J247" s="221">
        <f>ROUND(I247*H247,2)</f>
        <v>0</v>
      </c>
      <c r="K247" s="217" t="s">
        <v>168</v>
      </c>
      <c r="L247" s="45"/>
      <c r="M247" s="222" t="s">
        <v>1</v>
      </c>
      <c r="N247" s="223" t="s">
        <v>39</v>
      </c>
      <c r="O247" s="92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6" t="s">
        <v>144</v>
      </c>
      <c r="AT247" s="226" t="s">
        <v>139</v>
      </c>
      <c r="AU247" s="226" t="s">
        <v>145</v>
      </c>
      <c r="AY247" s="18" t="s">
        <v>134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8" t="s">
        <v>145</v>
      </c>
      <c r="BK247" s="227">
        <f>ROUND(I247*H247,2)</f>
        <v>0</v>
      </c>
      <c r="BL247" s="18" t="s">
        <v>144</v>
      </c>
      <c r="BM247" s="226" t="s">
        <v>276</v>
      </c>
    </row>
    <row r="248" s="2" customFormat="1">
      <c r="A248" s="39"/>
      <c r="B248" s="40"/>
      <c r="C248" s="41"/>
      <c r="D248" s="228" t="s">
        <v>147</v>
      </c>
      <c r="E248" s="41"/>
      <c r="F248" s="229" t="s">
        <v>277</v>
      </c>
      <c r="G248" s="41"/>
      <c r="H248" s="41"/>
      <c r="I248" s="230"/>
      <c r="J248" s="41"/>
      <c r="K248" s="41"/>
      <c r="L248" s="45"/>
      <c r="M248" s="231"/>
      <c r="N248" s="232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147</v>
      </c>
      <c r="AU248" s="18" t="s">
        <v>145</v>
      </c>
    </row>
    <row r="249" s="2" customFormat="1" ht="24.15" customHeight="1">
      <c r="A249" s="39"/>
      <c r="B249" s="40"/>
      <c r="C249" s="215" t="s">
        <v>278</v>
      </c>
      <c r="D249" s="215" t="s">
        <v>139</v>
      </c>
      <c r="E249" s="216" t="s">
        <v>279</v>
      </c>
      <c r="F249" s="217" t="s">
        <v>280</v>
      </c>
      <c r="G249" s="218" t="s">
        <v>265</v>
      </c>
      <c r="H249" s="219">
        <v>41.195</v>
      </c>
      <c r="I249" s="220"/>
      <c r="J249" s="221">
        <f>ROUND(I249*H249,2)</f>
        <v>0</v>
      </c>
      <c r="K249" s="217" t="s">
        <v>168</v>
      </c>
      <c r="L249" s="45"/>
      <c r="M249" s="222" t="s">
        <v>1</v>
      </c>
      <c r="N249" s="223" t="s">
        <v>39</v>
      </c>
      <c r="O249" s="92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6" t="s">
        <v>144</v>
      </c>
      <c r="AT249" s="226" t="s">
        <v>139</v>
      </c>
      <c r="AU249" s="226" t="s">
        <v>145</v>
      </c>
      <c r="AY249" s="18" t="s">
        <v>134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8" t="s">
        <v>145</v>
      </c>
      <c r="BK249" s="227">
        <f>ROUND(I249*H249,2)</f>
        <v>0</v>
      </c>
      <c r="BL249" s="18" t="s">
        <v>144</v>
      </c>
      <c r="BM249" s="226" t="s">
        <v>281</v>
      </c>
    </row>
    <row r="250" s="2" customFormat="1">
      <c r="A250" s="39"/>
      <c r="B250" s="40"/>
      <c r="C250" s="41"/>
      <c r="D250" s="228" t="s">
        <v>147</v>
      </c>
      <c r="E250" s="41"/>
      <c r="F250" s="229" t="s">
        <v>282</v>
      </c>
      <c r="G250" s="41"/>
      <c r="H250" s="41"/>
      <c r="I250" s="230"/>
      <c r="J250" s="41"/>
      <c r="K250" s="41"/>
      <c r="L250" s="45"/>
      <c r="M250" s="231"/>
      <c r="N250" s="232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147</v>
      </c>
      <c r="AU250" s="18" t="s">
        <v>145</v>
      </c>
    </row>
    <row r="251" s="14" customFormat="1">
      <c r="A251" s="14"/>
      <c r="B251" s="243"/>
      <c r="C251" s="244"/>
      <c r="D251" s="228" t="s">
        <v>149</v>
      </c>
      <c r="E251" s="244"/>
      <c r="F251" s="246" t="s">
        <v>283</v>
      </c>
      <c r="G251" s="244"/>
      <c r="H251" s="247">
        <v>41.195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149</v>
      </c>
      <c r="AU251" s="253" t="s">
        <v>145</v>
      </c>
      <c r="AV251" s="14" t="s">
        <v>145</v>
      </c>
      <c r="AW251" s="14" t="s">
        <v>4</v>
      </c>
      <c r="AX251" s="14" t="s">
        <v>81</v>
      </c>
      <c r="AY251" s="253" t="s">
        <v>134</v>
      </c>
    </row>
    <row r="252" s="2" customFormat="1" ht="49.05" customHeight="1">
      <c r="A252" s="39"/>
      <c r="B252" s="40"/>
      <c r="C252" s="215" t="s">
        <v>7</v>
      </c>
      <c r="D252" s="215" t="s">
        <v>139</v>
      </c>
      <c r="E252" s="216" t="s">
        <v>284</v>
      </c>
      <c r="F252" s="217" t="s">
        <v>285</v>
      </c>
      <c r="G252" s="218" t="s">
        <v>265</v>
      </c>
      <c r="H252" s="219">
        <v>8.2390000000000008</v>
      </c>
      <c r="I252" s="220"/>
      <c r="J252" s="221">
        <f>ROUND(I252*H252,2)</f>
        <v>0</v>
      </c>
      <c r="K252" s="217" t="s">
        <v>168</v>
      </c>
      <c r="L252" s="45"/>
      <c r="M252" s="222" t="s">
        <v>1</v>
      </c>
      <c r="N252" s="223" t="s">
        <v>39</v>
      </c>
      <c r="O252" s="92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144</v>
      </c>
      <c r="AT252" s="226" t="s">
        <v>139</v>
      </c>
      <c r="AU252" s="226" t="s">
        <v>145</v>
      </c>
      <c r="AY252" s="18" t="s">
        <v>134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145</v>
      </c>
      <c r="BK252" s="227">
        <f>ROUND(I252*H252,2)</f>
        <v>0</v>
      </c>
      <c r="BL252" s="18" t="s">
        <v>144</v>
      </c>
      <c r="BM252" s="226" t="s">
        <v>286</v>
      </c>
    </row>
    <row r="253" s="2" customFormat="1">
      <c r="A253" s="39"/>
      <c r="B253" s="40"/>
      <c r="C253" s="41"/>
      <c r="D253" s="228" t="s">
        <v>147</v>
      </c>
      <c r="E253" s="41"/>
      <c r="F253" s="229" t="s">
        <v>287</v>
      </c>
      <c r="G253" s="41"/>
      <c r="H253" s="41"/>
      <c r="I253" s="230"/>
      <c r="J253" s="41"/>
      <c r="K253" s="41"/>
      <c r="L253" s="45"/>
      <c r="M253" s="231"/>
      <c r="N253" s="232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147</v>
      </c>
      <c r="AU253" s="18" t="s">
        <v>145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288</v>
      </c>
      <c r="F254" s="213" t="s">
        <v>289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SUM(P255:P256)</f>
        <v>0</v>
      </c>
      <c r="Q254" s="207"/>
      <c r="R254" s="208">
        <f>SUM(R255:R256)</f>
        <v>0</v>
      </c>
      <c r="S254" s="207"/>
      <c r="T254" s="209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81</v>
      </c>
      <c r="AT254" s="211" t="s">
        <v>72</v>
      </c>
      <c r="AU254" s="211" t="s">
        <v>81</v>
      </c>
      <c r="AY254" s="210" t="s">
        <v>134</v>
      </c>
      <c r="BK254" s="212">
        <f>SUM(BK255:BK256)</f>
        <v>0</v>
      </c>
    </row>
    <row r="255" s="2" customFormat="1" ht="21.75" customHeight="1">
      <c r="A255" s="39"/>
      <c r="B255" s="40"/>
      <c r="C255" s="215" t="s">
        <v>290</v>
      </c>
      <c r="D255" s="215" t="s">
        <v>139</v>
      </c>
      <c r="E255" s="216" t="s">
        <v>291</v>
      </c>
      <c r="F255" s="217" t="s">
        <v>292</v>
      </c>
      <c r="G255" s="218" t="s">
        <v>265</v>
      </c>
      <c r="H255" s="219">
        <v>3.476</v>
      </c>
      <c r="I255" s="220"/>
      <c r="J255" s="221">
        <f>ROUND(I255*H255,2)</f>
        <v>0</v>
      </c>
      <c r="K255" s="217" t="s">
        <v>143</v>
      </c>
      <c r="L255" s="45"/>
      <c r="M255" s="222" t="s">
        <v>1</v>
      </c>
      <c r="N255" s="223" t="s">
        <v>39</v>
      </c>
      <c r="O255" s="92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6" t="s">
        <v>144</v>
      </c>
      <c r="AT255" s="226" t="s">
        <v>139</v>
      </c>
      <c r="AU255" s="226" t="s">
        <v>145</v>
      </c>
      <c r="AY255" s="18" t="s">
        <v>134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8" t="s">
        <v>145</v>
      </c>
      <c r="BK255" s="227">
        <f>ROUND(I255*H255,2)</f>
        <v>0</v>
      </c>
      <c r="BL255" s="18" t="s">
        <v>144</v>
      </c>
      <c r="BM255" s="226" t="s">
        <v>293</v>
      </c>
    </row>
    <row r="256" s="2" customFormat="1">
      <c r="A256" s="39"/>
      <c r="B256" s="40"/>
      <c r="C256" s="41"/>
      <c r="D256" s="228" t="s">
        <v>147</v>
      </c>
      <c r="E256" s="41"/>
      <c r="F256" s="229" t="s">
        <v>294</v>
      </c>
      <c r="G256" s="41"/>
      <c r="H256" s="41"/>
      <c r="I256" s="230"/>
      <c r="J256" s="41"/>
      <c r="K256" s="41"/>
      <c r="L256" s="45"/>
      <c r="M256" s="231"/>
      <c r="N256" s="232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147</v>
      </c>
      <c r="AU256" s="18" t="s">
        <v>145</v>
      </c>
    </row>
    <row r="257" s="12" customFormat="1" ht="25.92" customHeight="1">
      <c r="A257" s="12"/>
      <c r="B257" s="199"/>
      <c r="C257" s="200"/>
      <c r="D257" s="201" t="s">
        <v>72</v>
      </c>
      <c r="E257" s="202" t="s">
        <v>295</v>
      </c>
      <c r="F257" s="202" t="s">
        <v>296</v>
      </c>
      <c r="G257" s="200"/>
      <c r="H257" s="200"/>
      <c r="I257" s="203"/>
      <c r="J257" s="204">
        <f>BK257</f>
        <v>0</v>
      </c>
      <c r="K257" s="200"/>
      <c r="L257" s="205"/>
      <c r="M257" s="206"/>
      <c r="N257" s="207"/>
      <c r="O257" s="207"/>
      <c r="P257" s="208">
        <f>P258+P269+P280+P354+P361+P385+P392+P416+P425+P455+P527+P594+P655+P778+P851</f>
        <v>0</v>
      </c>
      <c r="Q257" s="207"/>
      <c r="R257" s="208">
        <f>R258+R269+R280+R354+R361+R385+R392+R416+R425+R455+R527+R594+R655+R778+R851</f>
        <v>4.984685279999999</v>
      </c>
      <c r="S257" s="207"/>
      <c r="T257" s="209">
        <f>T258+T269+T280+T354+T361+T385+T392+T416+T425+T455+T527+T594+T655+T778+T851</f>
        <v>5.4494949899999998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145</v>
      </c>
      <c r="AT257" s="211" t="s">
        <v>72</v>
      </c>
      <c r="AU257" s="211" t="s">
        <v>73</v>
      </c>
      <c r="AY257" s="210" t="s">
        <v>134</v>
      </c>
      <c r="BK257" s="212">
        <f>BK258+BK269+BK280+BK354+BK361+BK385+BK392+BK416+BK425+BK455+BK527+BK594+BK655+BK778+BK851</f>
        <v>0</v>
      </c>
    </row>
    <row r="258" s="12" customFormat="1" ht="22.8" customHeight="1">
      <c r="A258" s="12"/>
      <c r="B258" s="199"/>
      <c r="C258" s="200"/>
      <c r="D258" s="201" t="s">
        <v>72</v>
      </c>
      <c r="E258" s="213" t="s">
        <v>297</v>
      </c>
      <c r="F258" s="213" t="s">
        <v>298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SUM(P259:P268)</f>
        <v>0</v>
      </c>
      <c r="Q258" s="207"/>
      <c r="R258" s="208">
        <f>SUM(R259:R268)</f>
        <v>0.14810999999999999</v>
      </c>
      <c r="S258" s="207"/>
      <c r="T258" s="209">
        <f>SUM(T259:T268)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145</v>
      </c>
      <c r="AT258" s="211" t="s">
        <v>72</v>
      </c>
      <c r="AU258" s="211" t="s">
        <v>81</v>
      </c>
      <c r="AY258" s="210" t="s">
        <v>134</v>
      </c>
      <c r="BK258" s="212">
        <f>SUM(BK259:BK268)</f>
        <v>0</v>
      </c>
    </row>
    <row r="259" s="2" customFormat="1" ht="21.75" customHeight="1">
      <c r="A259" s="39"/>
      <c r="B259" s="40"/>
      <c r="C259" s="215" t="s">
        <v>299</v>
      </c>
      <c r="D259" s="215" t="s">
        <v>139</v>
      </c>
      <c r="E259" s="216" t="s">
        <v>300</v>
      </c>
      <c r="F259" s="217" t="s">
        <v>301</v>
      </c>
      <c r="G259" s="218" t="s">
        <v>203</v>
      </c>
      <c r="H259" s="219">
        <v>1</v>
      </c>
      <c r="I259" s="220"/>
      <c r="J259" s="221">
        <f>ROUND(I259*H259,2)</f>
        <v>0</v>
      </c>
      <c r="K259" s="217" t="s">
        <v>1</v>
      </c>
      <c r="L259" s="45"/>
      <c r="M259" s="222" t="s">
        <v>1</v>
      </c>
      <c r="N259" s="223" t="s">
        <v>39</v>
      </c>
      <c r="O259" s="92"/>
      <c r="P259" s="224">
        <f>O259*H259</f>
        <v>0</v>
      </c>
      <c r="Q259" s="224">
        <v>0.049369999999999997</v>
      </c>
      <c r="R259" s="224">
        <f>Q259*H259</f>
        <v>0.049369999999999997</v>
      </c>
      <c r="S259" s="224">
        <v>0</v>
      </c>
      <c r="T259" s="22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6" t="s">
        <v>247</v>
      </c>
      <c r="AT259" s="226" t="s">
        <v>139</v>
      </c>
      <c r="AU259" s="226" t="s">
        <v>145</v>
      </c>
      <c r="AY259" s="18" t="s">
        <v>134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8" t="s">
        <v>145</v>
      </c>
      <c r="BK259" s="227">
        <f>ROUND(I259*H259,2)</f>
        <v>0</v>
      </c>
      <c r="BL259" s="18" t="s">
        <v>247</v>
      </c>
      <c r="BM259" s="226" t="s">
        <v>302</v>
      </c>
    </row>
    <row r="260" s="2" customFormat="1">
      <c r="A260" s="39"/>
      <c r="B260" s="40"/>
      <c r="C260" s="41"/>
      <c r="D260" s="228" t="s">
        <v>147</v>
      </c>
      <c r="E260" s="41"/>
      <c r="F260" s="229" t="s">
        <v>303</v>
      </c>
      <c r="G260" s="41"/>
      <c r="H260" s="41"/>
      <c r="I260" s="230"/>
      <c r="J260" s="41"/>
      <c r="K260" s="41"/>
      <c r="L260" s="45"/>
      <c r="M260" s="231"/>
      <c r="N260" s="232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147</v>
      </c>
      <c r="AU260" s="18" t="s">
        <v>145</v>
      </c>
    </row>
    <row r="261" s="14" customFormat="1">
      <c r="A261" s="14"/>
      <c r="B261" s="243"/>
      <c r="C261" s="244"/>
      <c r="D261" s="228" t="s">
        <v>149</v>
      </c>
      <c r="E261" s="245" t="s">
        <v>1</v>
      </c>
      <c r="F261" s="246" t="s">
        <v>206</v>
      </c>
      <c r="G261" s="244"/>
      <c r="H261" s="247">
        <v>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149</v>
      </c>
      <c r="AU261" s="253" t="s">
        <v>145</v>
      </c>
      <c r="AV261" s="14" t="s">
        <v>145</v>
      </c>
      <c r="AW261" s="14" t="s">
        <v>30</v>
      </c>
      <c r="AX261" s="14" t="s">
        <v>73</v>
      </c>
      <c r="AY261" s="253" t="s">
        <v>134</v>
      </c>
    </row>
    <row r="262" s="15" customFormat="1">
      <c r="A262" s="15"/>
      <c r="B262" s="254"/>
      <c r="C262" s="255"/>
      <c r="D262" s="228" t="s">
        <v>149</v>
      </c>
      <c r="E262" s="256" t="s">
        <v>1</v>
      </c>
      <c r="F262" s="257" t="s">
        <v>152</v>
      </c>
      <c r="G262" s="255"/>
      <c r="H262" s="258">
        <v>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149</v>
      </c>
      <c r="AU262" s="264" t="s">
        <v>145</v>
      </c>
      <c r="AV262" s="15" t="s">
        <v>144</v>
      </c>
      <c r="AW262" s="15" t="s">
        <v>30</v>
      </c>
      <c r="AX262" s="15" t="s">
        <v>81</v>
      </c>
      <c r="AY262" s="264" t="s">
        <v>134</v>
      </c>
    </row>
    <row r="263" s="2" customFormat="1" ht="24.15" customHeight="1">
      <c r="A263" s="39"/>
      <c r="B263" s="40"/>
      <c r="C263" s="215" t="s">
        <v>304</v>
      </c>
      <c r="D263" s="215" t="s">
        <v>139</v>
      </c>
      <c r="E263" s="216" t="s">
        <v>305</v>
      </c>
      <c r="F263" s="217" t="s">
        <v>306</v>
      </c>
      <c r="G263" s="218" t="s">
        <v>182</v>
      </c>
      <c r="H263" s="219">
        <v>2</v>
      </c>
      <c r="I263" s="220"/>
      <c r="J263" s="221">
        <f>ROUND(I263*H263,2)</f>
        <v>0</v>
      </c>
      <c r="K263" s="217" t="s">
        <v>1</v>
      </c>
      <c r="L263" s="45"/>
      <c r="M263" s="222" t="s">
        <v>1</v>
      </c>
      <c r="N263" s="223" t="s">
        <v>39</v>
      </c>
      <c r="O263" s="92"/>
      <c r="P263" s="224">
        <f>O263*H263</f>
        <v>0</v>
      </c>
      <c r="Q263" s="224">
        <v>0.049369999999999997</v>
      </c>
      <c r="R263" s="224">
        <f>Q263*H263</f>
        <v>0.098739999999999994</v>
      </c>
      <c r="S263" s="224">
        <v>0</v>
      </c>
      <c r="T263" s="22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6" t="s">
        <v>247</v>
      </c>
      <c r="AT263" s="226" t="s">
        <v>139</v>
      </c>
      <c r="AU263" s="226" t="s">
        <v>145</v>
      </c>
      <c r="AY263" s="18" t="s">
        <v>134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8" t="s">
        <v>145</v>
      </c>
      <c r="BK263" s="227">
        <f>ROUND(I263*H263,2)</f>
        <v>0</v>
      </c>
      <c r="BL263" s="18" t="s">
        <v>247</v>
      </c>
      <c r="BM263" s="226" t="s">
        <v>307</v>
      </c>
    </row>
    <row r="264" s="2" customFormat="1">
      <c r="A264" s="39"/>
      <c r="B264" s="40"/>
      <c r="C264" s="41"/>
      <c r="D264" s="228" t="s">
        <v>147</v>
      </c>
      <c r="E264" s="41"/>
      <c r="F264" s="229" t="s">
        <v>303</v>
      </c>
      <c r="G264" s="41"/>
      <c r="H264" s="41"/>
      <c r="I264" s="230"/>
      <c r="J264" s="41"/>
      <c r="K264" s="41"/>
      <c r="L264" s="45"/>
      <c r="M264" s="231"/>
      <c r="N264" s="232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147</v>
      </c>
      <c r="AU264" s="18" t="s">
        <v>145</v>
      </c>
    </row>
    <row r="265" s="14" customFormat="1">
      <c r="A265" s="14"/>
      <c r="B265" s="243"/>
      <c r="C265" s="244"/>
      <c r="D265" s="228" t="s">
        <v>149</v>
      </c>
      <c r="E265" s="245" t="s">
        <v>1</v>
      </c>
      <c r="F265" s="246" t="s">
        <v>308</v>
      </c>
      <c r="G265" s="244"/>
      <c r="H265" s="247">
        <v>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149</v>
      </c>
      <c r="AU265" s="253" t="s">
        <v>145</v>
      </c>
      <c r="AV265" s="14" t="s">
        <v>145</v>
      </c>
      <c r="AW265" s="14" t="s">
        <v>30</v>
      </c>
      <c r="AX265" s="14" t="s">
        <v>73</v>
      </c>
      <c r="AY265" s="253" t="s">
        <v>134</v>
      </c>
    </row>
    <row r="266" s="15" customFormat="1">
      <c r="A266" s="15"/>
      <c r="B266" s="254"/>
      <c r="C266" s="255"/>
      <c r="D266" s="228" t="s">
        <v>149</v>
      </c>
      <c r="E266" s="256" t="s">
        <v>1</v>
      </c>
      <c r="F266" s="257" t="s">
        <v>152</v>
      </c>
      <c r="G266" s="255"/>
      <c r="H266" s="258">
        <v>2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149</v>
      </c>
      <c r="AU266" s="264" t="s">
        <v>145</v>
      </c>
      <c r="AV266" s="15" t="s">
        <v>144</v>
      </c>
      <c r="AW266" s="15" t="s">
        <v>30</v>
      </c>
      <c r="AX266" s="15" t="s">
        <v>81</v>
      </c>
      <c r="AY266" s="264" t="s">
        <v>134</v>
      </c>
    </row>
    <row r="267" s="2" customFormat="1" ht="24.15" customHeight="1">
      <c r="A267" s="39"/>
      <c r="B267" s="40"/>
      <c r="C267" s="215" t="s">
        <v>309</v>
      </c>
      <c r="D267" s="215" t="s">
        <v>139</v>
      </c>
      <c r="E267" s="216" t="s">
        <v>310</v>
      </c>
      <c r="F267" s="217" t="s">
        <v>311</v>
      </c>
      <c r="G267" s="218" t="s">
        <v>312</v>
      </c>
      <c r="H267" s="286"/>
      <c r="I267" s="220"/>
      <c r="J267" s="221">
        <f>ROUND(I267*H267,2)</f>
        <v>0</v>
      </c>
      <c r="K267" s="217" t="s">
        <v>143</v>
      </c>
      <c r="L267" s="45"/>
      <c r="M267" s="222" t="s">
        <v>1</v>
      </c>
      <c r="N267" s="223" t="s">
        <v>39</v>
      </c>
      <c r="O267" s="92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6" t="s">
        <v>247</v>
      </c>
      <c r="AT267" s="226" t="s">
        <v>139</v>
      </c>
      <c r="AU267" s="226" t="s">
        <v>145</v>
      </c>
      <c r="AY267" s="18" t="s">
        <v>134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8" t="s">
        <v>145</v>
      </c>
      <c r="BK267" s="227">
        <f>ROUND(I267*H267,2)</f>
        <v>0</v>
      </c>
      <c r="BL267" s="18" t="s">
        <v>247</v>
      </c>
      <c r="BM267" s="226" t="s">
        <v>313</v>
      </c>
    </row>
    <row r="268" s="2" customFormat="1">
      <c r="A268" s="39"/>
      <c r="B268" s="40"/>
      <c r="C268" s="41"/>
      <c r="D268" s="228" t="s">
        <v>147</v>
      </c>
      <c r="E268" s="41"/>
      <c r="F268" s="229" t="s">
        <v>314</v>
      </c>
      <c r="G268" s="41"/>
      <c r="H268" s="41"/>
      <c r="I268" s="230"/>
      <c r="J268" s="41"/>
      <c r="K268" s="41"/>
      <c r="L268" s="45"/>
      <c r="M268" s="231"/>
      <c r="N268" s="232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147</v>
      </c>
      <c r="AU268" s="18" t="s">
        <v>145</v>
      </c>
    </row>
    <row r="269" s="12" customFormat="1" ht="22.8" customHeight="1">
      <c r="A269" s="12"/>
      <c r="B269" s="199"/>
      <c r="C269" s="200"/>
      <c r="D269" s="201" t="s">
        <v>72</v>
      </c>
      <c r="E269" s="213" t="s">
        <v>315</v>
      </c>
      <c r="F269" s="213" t="s">
        <v>316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SUM(P270:P279)</f>
        <v>0</v>
      </c>
      <c r="Q269" s="207"/>
      <c r="R269" s="208">
        <f>SUM(R270:R279)</f>
        <v>0.0026400000000000004</v>
      </c>
      <c r="S269" s="207"/>
      <c r="T269" s="209">
        <f>SUM(T270:T279)</f>
        <v>0.027940000000000003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145</v>
      </c>
      <c r="AT269" s="211" t="s">
        <v>72</v>
      </c>
      <c r="AU269" s="211" t="s">
        <v>81</v>
      </c>
      <c r="AY269" s="210" t="s">
        <v>134</v>
      </c>
      <c r="BK269" s="212">
        <f>SUM(BK270:BK279)</f>
        <v>0</v>
      </c>
    </row>
    <row r="270" s="2" customFormat="1" ht="21.75" customHeight="1">
      <c r="A270" s="39"/>
      <c r="B270" s="40"/>
      <c r="C270" s="215" t="s">
        <v>317</v>
      </c>
      <c r="D270" s="215" t="s">
        <v>139</v>
      </c>
      <c r="E270" s="216" t="s">
        <v>318</v>
      </c>
      <c r="F270" s="217" t="s">
        <v>319</v>
      </c>
      <c r="G270" s="218" t="s">
        <v>182</v>
      </c>
      <c r="H270" s="219">
        <v>10</v>
      </c>
      <c r="I270" s="220"/>
      <c r="J270" s="221">
        <f>ROUND(I270*H270,2)</f>
        <v>0</v>
      </c>
      <c r="K270" s="217" t="s">
        <v>143</v>
      </c>
      <c r="L270" s="45"/>
      <c r="M270" s="222" t="s">
        <v>1</v>
      </c>
      <c r="N270" s="223" t="s">
        <v>39</v>
      </c>
      <c r="O270" s="92"/>
      <c r="P270" s="224">
        <f>O270*H270</f>
        <v>0</v>
      </c>
      <c r="Q270" s="224">
        <v>0.00024000000000000001</v>
      </c>
      <c r="R270" s="224">
        <f>Q270*H270</f>
        <v>0.0024000000000000002</v>
      </c>
      <c r="S270" s="224">
        <v>0.0025400000000000002</v>
      </c>
      <c r="T270" s="225">
        <f>S270*H270</f>
        <v>0.025400000000000002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6" t="s">
        <v>247</v>
      </c>
      <c r="AT270" s="226" t="s">
        <v>139</v>
      </c>
      <c r="AU270" s="226" t="s">
        <v>145</v>
      </c>
      <c r="AY270" s="18" t="s">
        <v>134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8" t="s">
        <v>145</v>
      </c>
      <c r="BK270" s="227">
        <f>ROUND(I270*H270,2)</f>
        <v>0</v>
      </c>
      <c r="BL270" s="18" t="s">
        <v>247</v>
      </c>
      <c r="BM270" s="226" t="s">
        <v>320</v>
      </c>
    </row>
    <row r="271" s="2" customFormat="1">
      <c r="A271" s="39"/>
      <c r="B271" s="40"/>
      <c r="C271" s="41"/>
      <c r="D271" s="228" t="s">
        <v>147</v>
      </c>
      <c r="E271" s="41"/>
      <c r="F271" s="229" t="s">
        <v>321</v>
      </c>
      <c r="G271" s="41"/>
      <c r="H271" s="41"/>
      <c r="I271" s="230"/>
      <c r="J271" s="41"/>
      <c r="K271" s="41"/>
      <c r="L271" s="45"/>
      <c r="M271" s="231"/>
      <c r="N271" s="232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147</v>
      </c>
      <c r="AU271" s="18" t="s">
        <v>145</v>
      </c>
    </row>
    <row r="272" s="14" customFormat="1">
      <c r="A272" s="14"/>
      <c r="B272" s="243"/>
      <c r="C272" s="244"/>
      <c r="D272" s="228" t="s">
        <v>149</v>
      </c>
      <c r="E272" s="245" t="s">
        <v>1</v>
      </c>
      <c r="F272" s="246" t="s">
        <v>322</v>
      </c>
      <c r="G272" s="244"/>
      <c r="H272" s="247">
        <v>10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149</v>
      </c>
      <c r="AU272" s="253" t="s">
        <v>145</v>
      </c>
      <c r="AV272" s="14" t="s">
        <v>145</v>
      </c>
      <c r="AW272" s="14" t="s">
        <v>30</v>
      </c>
      <c r="AX272" s="14" t="s">
        <v>73</v>
      </c>
      <c r="AY272" s="253" t="s">
        <v>134</v>
      </c>
    </row>
    <row r="273" s="15" customFormat="1">
      <c r="A273" s="15"/>
      <c r="B273" s="254"/>
      <c r="C273" s="255"/>
      <c r="D273" s="228" t="s">
        <v>149</v>
      </c>
      <c r="E273" s="256" t="s">
        <v>1</v>
      </c>
      <c r="F273" s="257" t="s">
        <v>152</v>
      </c>
      <c r="G273" s="255"/>
      <c r="H273" s="258">
        <v>10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149</v>
      </c>
      <c r="AU273" s="264" t="s">
        <v>145</v>
      </c>
      <c r="AV273" s="15" t="s">
        <v>144</v>
      </c>
      <c r="AW273" s="15" t="s">
        <v>30</v>
      </c>
      <c r="AX273" s="15" t="s">
        <v>81</v>
      </c>
      <c r="AY273" s="264" t="s">
        <v>134</v>
      </c>
    </row>
    <row r="274" s="2" customFormat="1" ht="24.15" customHeight="1">
      <c r="A274" s="39"/>
      <c r="B274" s="40"/>
      <c r="C274" s="215" t="s">
        <v>323</v>
      </c>
      <c r="D274" s="215" t="s">
        <v>139</v>
      </c>
      <c r="E274" s="216" t="s">
        <v>324</v>
      </c>
      <c r="F274" s="217" t="s">
        <v>325</v>
      </c>
      <c r="G274" s="218" t="s">
        <v>203</v>
      </c>
      <c r="H274" s="219">
        <v>1</v>
      </c>
      <c r="I274" s="220"/>
      <c r="J274" s="221">
        <f>ROUND(I274*H274,2)</f>
        <v>0</v>
      </c>
      <c r="K274" s="217" t="s">
        <v>1</v>
      </c>
      <c r="L274" s="45"/>
      <c r="M274" s="222" t="s">
        <v>1</v>
      </c>
      <c r="N274" s="223" t="s">
        <v>39</v>
      </c>
      <c r="O274" s="92"/>
      <c r="P274" s="224">
        <f>O274*H274</f>
        <v>0</v>
      </c>
      <c r="Q274" s="224">
        <v>0.00024000000000000001</v>
      </c>
      <c r="R274" s="224">
        <f>Q274*H274</f>
        <v>0.00024000000000000001</v>
      </c>
      <c r="S274" s="224">
        <v>0.0025400000000000002</v>
      </c>
      <c r="T274" s="225">
        <f>S274*H274</f>
        <v>0.0025400000000000002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6" t="s">
        <v>247</v>
      </c>
      <c r="AT274" s="226" t="s">
        <v>139</v>
      </c>
      <c r="AU274" s="226" t="s">
        <v>145</v>
      </c>
      <c r="AY274" s="18" t="s">
        <v>134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8" t="s">
        <v>145</v>
      </c>
      <c r="BK274" s="227">
        <f>ROUND(I274*H274,2)</f>
        <v>0</v>
      </c>
      <c r="BL274" s="18" t="s">
        <v>247</v>
      </c>
      <c r="BM274" s="226" t="s">
        <v>326</v>
      </c>
    </row>
    <row r="275" s="2" customFormat="1">
      <c r="A275" s="39"/>
      <c r="B275" s="40"/>
      <c r="C275" s="41"/>
      <c r="D275" s="228" t="s">
        <v>147</v>
      </c>
      <c r="E275" s="41"/>
      <c r="F275" s="229" t="s">
        <v>321</v>
      </c>
      <c r="G275" s="41"/>
      <c r="H275" s="41"/>
      <c r="I275" s="230"/>
      <c r="J275" s="41"/>
      <c r="K275" s="41"/>
      <c r="L275" s="45"/>
      <c r="M275" s="231"/>
      <c r="N275" s="232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147</v>
      </c>
      <c r="AU275" s="18" t="s">
        <v>145</v>
      </c>
    </row>
    <row r="276" s="14" customFormat="1">
      <c r="A276" s="14"/>
      <c r="B276" s="243"/>
      <c r="C276" s="244"/>
      <c r="D276" s="228" t="s">
        <v>149</v>
      </c>
      <c r="E276" s="245" t="s">
        <v>1</v>
      </c>
      <c r="F276" s="246" t="s">
        <v>206</v>
      </c>
      <c r="G276" s="244"/>
      <c r="H276" s="247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149</v>
      </c>
      <c r="AU276" s="253" t="s">
        <v>145</v>
      </c>
      <c r="AV276" s="14" t="s">
        <v>145</v>
      </c>
      <c r="AW276" s="14" t="s">
        <v>30</v>
      </c>
      <c r="AX276" s="14" t="s">
        <v>73</v>
      </c>
      <c r="AY276" s="253" t="s">
        <v>134</v>
      </c>
    </row>
    <row r="277" s="15" customFormat="1">
      <c r="A277" s="15"/>
      <c r="B277" s="254"/>
      <c r="C277" s="255"/>
      <c r="D277" s="228" t="s">
        <v>149</v>
      </c>
      <c r="E277" s="256" t="s">
        <v>1</v>
      </c>
      <c r="F277" s="257" t="s">
        <v>152</v>
      </c>
      <c r="G277" s="255"/>
      <c r="H277" s="258">
        <v>1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149</v>
      </c>
      <c r="AU277" s="264" t="s">
        <v>145</v>
      </c>
      <c r="AV277" s="15" t="s">
        <v>144</v>
      </c>
      <c r="AW277" s="15" t="s">
        <v>30</v>
      </c>
      <c r="AX277" s="15" t="s">
        <v>81</v>
      </c>
      <c r="AY277" s="264" t="s">
        <v>134</v>
      </c>
    </row>
    <row r="278" s="2" customFormat="1" ht="24.15" customHeight="1">
      <c r="A278" s="39"/>
      <c r="B278" s="40"/>
      <c r="C278" s="215" t="s">
        <v>327</v>
      </c>
      <c r="D278" s="215" t="s">
        <v>139</v>
      </c>
      <c r="E278" s="216" t="s">
        <v>328</v>
      </c>
      <c r="F278" s="217" t="s">
        <v>329</v>
      </c>
      <c r="G278" s="218" t="s">
        <v>312</v>
      </c>
      <c r="H278" s="286"/>
      <c r="I278" s="220"/>
      <c r="J278" s="221">
        <f>ROUND(I278*H278,2)</f>
        <v>0</v>
      </c>
      <c r="K278" s="217" t="s">
        <v>143</v>
      </c>
      <c r="L278" s="45"/>
      <c r="M278" s="222" t="s">
        <v>1</v>
      </c>
      <c r="N278" s="223" t="s">
        <v>38</v>
      </c>
      <c r="O278" s="92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6" t="s">
        <v>247</v>
      </c>
      <c r="AT278" s="226" t="s">
        <v>139</v>
      </c>
      <c r="AU278" s="226" t="s">
        <v>145</v>
      </c>
      <c r="AY278" s="18" t="s">
        <v>134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8" t="s">
        <v>81</v>
      </c>
      <c r="BK278" s="227">
        <f>ROUND(I278*H278,2)</f>
        <v>0</v>
      </c>
      <c r="BL278" s="18" t="s">
        <v>247</v>
      </c>
      <c r="BM278" s="226" t="s">
        <v>330</v>
      </c>
    </row>
    <row r="279" s="2" customFormat="1">
      <c r="A279" s="39"/>
      <c r="B279" s="40"/>
      <c r="C279" s="41"/>
      <c r="D279" s="228" t="s">
        <v>147</v>
      </c>
      <c r="E279" s="41"/>
      <c r="F279" s="229" t="s">
        <v>331</v>
      </c>
      <c r="G279" s="41"/>
      <c r="H279" s="41"/>
      <c r="I279" s="230"/>
      <c r="J279" s="41"/>
      <c r="K279" s="41"/>
      <c r="L279" s="45"/>
      <c r="M279" s="231"/>
      <c r="N279" s="232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147</v>
      </c>
      <c r="AU279" s="18" t="s">
        <v>145</v>
      </c>
    </row>
    <row r="280" s="12" customFormat="1" ht="22.8" customHeight="1">
      <c r="A280" s="12"/>
      <c r="B280" s="199"/>
      <c r="C280" s="200"/>
      <c r="D280" s="201" t="s">
        <v>72</v>
      </c>
      <c r="E280" s="213" t="s">
        <v>332</v>
      </c>
      <c r="F280" s="213" t="s">
        <v>333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SUM(P281:P353)</f>
        <v>0</v>
      </c>
      <c r="Q280" s="207"/>
      <c r="R280" s="208">
        <f>SUM(R281:R353)</f>
        <v>0.14879999999999999</v>
      </c>
      <c r="S280" s="207"/>
      <c r="T280" s="209">
        <f>SUM(T281:T353)</f>
        <v>0.28738999999999998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145</v>
      </c>
      <c r="AT280" s="211" t="s">
        <v>72</v>
      </c>
      <c r="AU280" s="211" t="s">
        <v>81</v>
      </c>
      <c r="AY280" s="210" t="s">
        <v>134</v>
      </c>
      <c r="BK280" s="212">
        <f>SUM(BK281:BK353)</f>
        <v>0</v>
      </c>
    </row>
    <row r="281" s="2" customFormat="1" ht="16.5" customHeight="1">
      <c r="A281" s="39"/>
      <c r="B281" s="40"/>
      <c r="C281" s="215" t="s">
        <v>334</v>
      </c>
      <c r="D281" s="215" t="s">
        <v>139</v>
      </c>
      <c r="E281" s="216" t="s">
        <v>335</v>
      </c>
      <c r="F281" s="217" t="s">
        <v>336</v>
      </c>
      <c r="G281" s="218" t="s">
        <v>203</v>
      </c>
      <c r="H281" s="219">
        <v>2</v>
      </c>
      <c r="I281" s="220"/>
      <c r="J281" s="221">
        <f>ROUND(I281*H281,2)</f>
        <v>0</v>
      </c>
      <c r="K281" s="217" t="s">
        <v>143</v>
      </c>
      <c r="L281" s="45"/>
      <c r="M281" s="222" t="s">
        <v>1</v>
      </c>
      <c r="N281" s="223" t="s">
        <v>39</v>
      </c>
      <c r="O281" s="92"/>
      <c r="P281" s="224">
        <f>O281*H281</f>
        <v>0</v>
      </c>
      <c r="Q281" s="224">
        <v>0</v>
      </c>
      <c r="R281" s="224">
        <f>Q281*H281</f>
        <v>0</v>
      </c>
      <c r="S281" s="224">
        <v>0.01933</v>
      </c>
      <c r="T281" s="225">
        <f>S281*H281</f>
        <v>0.03866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6" t="s">
        <v>247</v>
      </c>
      <c r="AT281" s="226" t="s">
        <v>139</v>
      </c>
      <c r="AU281" s="226" t="s">
        <v>145</v>
      </c>
      <c r="AY281" s="18" t="s">
        <v>134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145</v>
      </c>
      <c r="BK281" s="227">
        <f>ROUND(I281*H281,2)</f>
        <v>0</v>
      </c>
      <c r="BL281" s="18" t="s">
        <v>247</v>
      </c>
      <c r="BM281" s="226" t="s">
        <v>337</v>
      </c>
    </row>
    <row r="282" s="2" customFormat="1">
      <c r="A282" s="39"/>
      <c r="B282" s="40"/>
      <c r="C282" s="41"/>
      <c r="D282" s="228" t="s">
        <v>147</v>
      </c>
      <c r="E282" s="41"/>
      <c r="F282" s="229" t="s">
        <v>338</v>
      </c>
      <c r="G282" s="41"/>
      <c r="H282" s="41"/>
      <c r="I282" s="230"/>
      <c r="J282" s="41"/>
      <c r="K282" s="41"/>
      <c r="L282" s="45"/>
      <c r="M282" s="231"/>
      <c r="N282" s="232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147</v>
      </c>
      <c r="AU282" s="18" t="s">
        <v>145</v>
      </c>
    </row>
    <row r="283" s="13" customFormat="1">
      <c r="A283" s="13"/>
      <c r="B283" s="233"/>
      <c r="C283" s="234"/>
      <c r="D283" s="228" t="s">
        <v>149</v>
      </c>
      <c r="E283" s="235" t="s">
        <v>1</v>
      </c>
      <c r="F283" s="236" t="s">
        <v>252</v>
      </c>
      <c r="G283" s="234"/>
      <c r="H283" s="235" t="s">
        <v>1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149</v>
      </c>
      <c r="AU283" s="242" t="s">
        <v>145</v>
      </c>
      <c r="AV283" s="13" t="s">
        <v>81</v>
      </c>
      <c r="AW283" s="13" t="s">
        <v>30</v>
      </c>
      <c r="AX283" s="13" t="s">
        <v>73</v>
      </c>
      <c r="AY283" s="242" t="s">
        <v>134</v>
      </c>
    </row>
    <row r="284" s="14" customFormat="1">
      <c r="A284" s="14"/>
      <c r="B284" s="243"/>
      <c r="C284" s="244"/>
      <c r="D284" s="228" t="s">
        <v>149</v>
      </c>
      <c r="E284" s="245" t="s">
        <v>1</v>
      </c>
      <c r="F284" s="246" t="s">
        <v>206</v>
      </c>
      <c r="G284" s="244"/>
      <c r="H284" s="247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149</v>
      </c>
      <c r="AU284" s="253" t="s">
        <v>145</v>
      </c>
      <c r="AV284" s="14" t="s">
        <v>145</v>
      </c>
      <c r="AW284" s="14" t="s">
        <v>30</v>
      </c>
      <c r="AX284" s="14" t="s">
        <v>73</v>
      </c>
      <c r="AY284" s="253" t="s">
        <v>134</v>
      </c>
    </row>
    <row r="285" s="16" customFormat="1">
      <c r="A285" s="16"/>
      <c r="B285" s="275"/>
      <c r="C285" s="276"/>
      <c r="D285" s="228" t="s">
        <v>149</v>
      </c>
      <c r="E285" s="277" t="s">
        <v>1</v>
      </c>
      <c r="F285" s="278" t="s">
        <v>255</v>
      </c>
      <c r="G285" s="276"/>
      <c r="H285" s="279">
        <v>1</v>
      </c>
      <c r="I285" s="280"/>
      <c r="J285" s="276"/>
      <c r="K285" s="276"/>
      <c r="L285" s="281"/>
      <c r="M285" s="282"/>
      <c r="N285" s="283"/>
      <c r="O285" s="283"/>
      <c r="P285" s="283"/>
      <c r="Q285" s="283"/>
      <c r="R285" s="283"/>
      <c r="S285" s="283"/>
      <c r="T285" s="284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5" t="s">
        <v>149</v>
      </c>
      <c r="AU285" s="285" t="s">
        <v>145</v>
      </c>
      <c r="AV285" s="16" t="s">
        <v>135</v>
      </c>
      <c r="AW285" s="16" t="s">
        <v>30</v>
      </c>
      <c r="AX285" s="16" t="s">
        <v>73</v>
      </c>
      <c r="AY285" s="285" t="s">
        <v>134</v>
      </c>
    </row>
    <row r="286" s="13" customFormat="1">
      <c r="A286" s="13"/>
      <c r="B286" s="233"/>
      <c r="C286" s="234"/>
      <c r="D286" s="228" t="s">
        <v>149</v>
      </c>
      <c r="E286" s="235" t="s">
        <v>1</v>
      </c>
      <c r="F286" s="236" t="s">
        <v>216</v>
      </c>
      <c r="G286" s="234"/>
      <c r="H286" s="235" t="s">
        <v>1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149</v>
      </c>
      <c r="AU286" s="242" t="s">
        <v>145</v>
      </c>
      <c r="AV286" s="13" t="s">
        <v>81</v>
      </c>
      <c r="AW286" s="13" t="s">
        <v>30</v>
      </c>
      <c r="AX286" s="13" t="s">
        <v>73</v>
      </c>
      <c r="AY286" s="242" t="s">
        <v>134</v>
      </c>
    </row>
    <row r="287" s="14" customFormat="1">
      <c r="A287" s="14"/>
      <c r="B287" s="243"/>
      <c r="C287" s="244"/>
      <c r="D287" s="228" t="s">
        <v>149</v>
      </c>
      <c r="E287" s="245" t="s">
        <v>1</v>
      </c>
      <c r="F287" s="246" t="s">
        <v>206</v>
      </c>
      <c r="G287" s="244"/>
      <c r="H287" s="247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149</v>
      </c>
      <c r="AU287" s="253" t="s">
        <v>145</v>
      </c>
      <c r="AV287" s="14" t="s">
        <v>145</v>
      </c>
      <c r="AW287" s="14" t="s">
        <v>30</v>
      </c>
      <c r="AX287" s="14" t="s">
        <v>73</v>
      </c>
      <c r="AY287" s="253" t="s">
        <v>134</v>
      </c>
    </row>
    <row r="288" s="16" customFormat="1">
      <c r="A288" s="16"/>
      <c r="B288" s="275"/>
      <c r="C288" s="276"/>
      <c r="D288" s="228" t="s">
        <v>149</v>
      </c>
      <c r="E288" s="277" t="s">
        <v>1</v>
      </c>
      <c r="F288" s="278" t="s">
        <v>255</v>
      </c>
      <c r="G288" s="276"/>
      <c r="H288" s="279">
        <v>1</v>
      </c>
      <c r="I288" s="280"/>
      <c r="J288" s="276"/>
      <c r="K288" s="276"/>
      <c r="L288" s="281"/>
      <c r="M288" s="282"/>
      <c r="N288" s="283"/>
      <c r="O288" s="283"/>
      <c r="P288" s="283"/>
      <c r="Q288" s="283"/>
      <c r="R288" s="283"/>
      <c r="S288" s="283"/>
      <c r="T288" s="28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5" t="s">
        <v>149</v>
      </c>
      <c r="AU288" s="285" t="s">
        <v>145</v>
      </c>
      <c r="AV288" s="16" t="s">
        <v>135</v>
      </c>
      <c r="AW288" s="16" t="s">
        <v>30</v>
      </c>
      <c r="AX288" s="16" t="s">
        <v>73</v>
      </c>
      <c r="AY288" s="285" t="s">
        <v>134</v>
      </c>
    </row>
    <row r="289" s="15" customFormat="1">
      <c r="A289" s="15"/>
      <c r="B289" s="254"/>
      <c r="C289" s="255"/>
      <c r="D289" s="228" t="s">
        <v>149</v>
      </c>
      <c r="E289" s="256" t="s">
        <v>1</v>
      </c>
      <c r="F289" s="257" t="s">
        <v>152</v>
      </c>
      <c r="G289" s="255"/>
      <c r="H289" s="258">
        <v>2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149</v>
      </c>
      <c r="AU289" s="264" t="s">
        <v>145</v>
      </c>
      <c r="AV289" s="15" t="s">
        <v>144</v>
      </c>
      <c r="AW289" s="15" t="s">
        <v>30</v>
      </c>
      <c r="AX289" s="15" t="s">
        <v>81</v>
      </c>
      <c r="AY289" s="264" t="s">
        <v>134</v>
      </c>
    </row>
    <row r="290" s="2" customFormat="1" ht="24.15" customHeight="1">
      <c r="A290" s="39"/>
      <c r="B290" s="40"/>
      <c r="C290" s="215" t="s">
        <v>339</v>
      </c>
      <c r="D290" s="215" t="s">
        <v>139</v>
      </c>
      <c r="E290" s="216" t="s">
        <v>340</v>
      </c>
      <c r="F290" s="217" t="s">
        <v>341</v>
      </c>
      <c r="G290" s="218" t="s">
        <v>203</v>
      </c>
      <c r="H290" s="219">
        <v>2</v>
      </c>
      <c r="I290" s="220"/>
      <c r="J290" s="221">
        <f>ROUND(I290*H290,2)</f>
        <v>0</v>
      </c>
      <c r="K290" s="217" t="s">
        <v>143</v>
      </c>
      <c r="L290" s="45"/>
      <c r="M290" s="222" t="s">
        <v>1</v>
      </c>
      <c r="N290" s="223" t="s">
        <v>39</v>
      </c>
      <c r="O290" s="92"/>
      <c r="P290" s="224">
        <f>O290*H290</f>
        <v>0</v>
      </c>
      <c r="Q290" s="224">
        <v>0.02894</v>
      </c>
      <c r="R290" s="224">
        <f>Q290*H290</f>
        <v>0.057880000000000001</v>
      </c>
      <c r="S290" s="224">
        <v>0</v>
      </c>
      <c r="T290" s="22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6" t="s">
        <v>247</v>
      </c>
      <c r="AT290" s="226" t="s">
        <v>139</v>
      </c>
      <c r="AU290" s="226" t="s">
        <v>145</v>
      </c>
      <c r="AY290" s="18" t="s">
        <v>134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8" t="s">
        <v>145</v>
      </c>
      <c r="BK290" s="227">
        <f>ROUND(I290*H290,2)</f>
        <v>0</v>
      </c>
      <c r="BL290" s="18" t="s">
        <v>247</v>
      </c>
      <c r="BM290" s="226" t="s">
        <v>342</v>
      </c>
    </row>
    <row r="291" s="2" customFormat="1">
      <c r="A291" s="39"/>
      <c r="B291" s="40"/>
      <c r="C291" s="41"/>
      <c r="D291" s="228" t="s">
        <v>147</v>
      </c>
      <c r="E291" s="41"/>
      <c r="F291" s="229" t="s">
        <v>343</v>
      </c>
      <c r="G291" s="41"/>
      <c r="H291" s="41"/>
      <c r="I291" s="230"/>
      <c r="J291" s="41"/>
      <c r="K291" s="41"/>
      <c r="L291" s="45"/>
      <c r="M291" s="231"/>
      <c r="N291" s="232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147</v>
      </c>
      <c r="AU291" s="18" t="s">
        <v>145</v>
      </c>
    </row>
    <row r="292" s="13" customFormat="1">
      <c r="A292" s="13"/>
      <c r="B292" s="233"/>
      <c r="C292" s="234"/>
      <c r="D292" s="228" t="s">
        <v>149</v>
      </c>
      <c r="E292" s="235" t="s">
        <v>1</v>
      </c>
      <c r="F292" s="236" t="s">
        <v>252</v>
      </c>
      <c r="G292" s="234"/>
      <c r="H292" s="235" t="s">
        <v>1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149</v>
      </c>
      <c r="AU292" s="242" t="s">
        <v>145</v>
      </c>
      <c r="AV292" s="13" t="s">
        <v>81</v>
      </c>
      <c r="AW292" s="13" t="s">
        <v>30</v>
      </c>
      <c r="AX292" s="13" t="s">
        <v>73</v>
      </c>
      <c r="AY292" s="242" t="s">
        <v>134</v>
      </c>
    </row>
    <row r="293" s="14" customFormat="1">
      <c r="A293" s="14"/>
      <c r="B293" s="243"/>
      <c r="C293" s="244"/>
      <c r="D293" s="228" t="s">
        <v>149</v>
      </c>
      <c r="E293" s="245" t="s">
        <v>1</v>
      </c>
      <c r="F293" s="246" t="s">
        <v>206</v>
      </c>
      <c r="G293" s="244"/>
      <c r="H293" s="247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149</v>
      </c>
      <c r="AU293" s="253" t="s">
        <v>145</v>
      </c>
      <c r="AV293" s="14" t="s">
        <v>145</v>
      </c>
      <c r="AW293" s="14" t="s">
        <v>30</v>
      </c>
      <c r="AX293" s="14" t="s">
        <v>73</v>
      </c>
      <c r="AY293" s="253" t="s">
        <v>134</v>
      </c>
    </row>
    <row r="294" s="16" customFormat="1">
      <c r="A294" s="16"/>
      <c r="B294" s="275"/>
      <c r="C294" s="276"/>
      <c r="D294" s="228" t="s">
        <v>149</v>
      </c>
      <c r="E294" s="277" t="s">
        <v>1</v>
      </c>
      <c r="F294" s="278" t="s">
        <v>255</v>
      </c>
      <c r="G294" s="276"/>
      <c r="H294" s="279">
        <v>1</v>
      </c>
      <c r="I294" s="280"/>
      <c r="J294" s="276"/>
      <c r="K294" s="276"/>
      <c r="L294" s="281"/>
      <c r="M294" s="282"/>
      <c r="N294" s="283"/>
      <c r="O294" s="283"/>
      <c r="P294" s="283"/>
      <c r="Q294" s="283"/>
      <c r="R294" s="283"/>
      <c r="S294" s="283"/>
      <c r="T294" s="28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5" t="s">
        <v>149</v>
      </c>
      <c r="AU294" s="285" t="s">
        <v>145</v>
      </c>
      <c r="AV294" s="16" t="s">
        <v>135</v>
      </c>
      <c r="AW294" s="16" t="s">
        <v>30</v>
      </c>
      <c r="AX294" s="16" t="s">
        <v>73</v>
      </c>
      <c r="AY294" s="285" t="s">
        <v>134</v>
      </c>
    </row>
    <row r="295" s="13" customFormat="1">
      <c r="A295" s="13"/>
      <c r="B295" s="233"/>
      <c r="C295" s="234"/>
      <c r="D295" s="228" t="s">
        <v>149</v>
      </c>
      <c r="E295" s="235" t="s">
        <v>1</v>
      </c>
      <c r="F295" s="236" t="s">
        <v>216</v>
      </c>
      <c r="G295" s="234"/>
      <c r="H295" s="235" t="s">
        <v>1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149</v>
      </c>
      <c r="AU295" s="242" t="s">
        <v>145</v>
      </c>
      <c r="AV295" s="13" t="s">
        <v>81</v>
      </c>
      <c r="AW295" s="13" t="s">
        <v>30</v>
      </c>
      <c r="AX295" s="13" t="s">
        <v>73</v>
      </c>
      <c r="AY295" s="242" t="s">
        <v>134</v>
      </c>
    </row>
    <row r="296" s="14" customFormat="1">
      <c r="A296" s="14"/>
      <c r="B296" s="243"/>
      <c r="C296" s="244"/>
      <c r="D296" s="228" t="s">
        <v>149</v>
      </c>
      <c r="E296" s="245" t="s">
        <v>1</v>
      </c>
      <c r="F296" s="246" t="s">
        <v>206</v>
      </c>
      <c r="G296" s="244"/>
      <c r="H296" s="247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149</v>
      </c>
      <c r="AU296" s="253" t="s">
        <v>145</v>
      </c>
      <c r="AV296" s="14" t="s">
        <v>145</v>
      </c>
      <c r="AW296" s="14" t="s">
        <v>30</v>
      </c>
      <c r="AX296" s="14" t="s">
        <v>73</v>
      </c>
      <c r="AY296" s="253" t="s">
        <v>134</v>
      </c>
    </row>
    <row r="297" s="16" customFormat="1">
      <c r="A297" s="16"/>
      <c r="B297" s="275"/>
      <c r="C297" s="276"/>
      <c r="D297" s="228" t="s">
        <v>149</v>
      </c>
      <c r="E297" s="277" t="s">
        <v>1</v>
      </c>
      <c r="F297" s="278" t="s">
        <v>255</v>
      </c>
      <c r="G297" s="276"/>
      <c r="H297" s="279">
        <v>1</v>
      </c>
      <c r="I297" s="280"/>
      <c r="J297" s="276"/>
      <c r="K297" s="276"/>
      <c r="L297" s="281"/>
      <c r="M297" s="282"/>
      <c r="N297" s="283"/>
      <c r="O297" s="283"/>
      <c r="P297" s="283"/>
      <c r="Q297" s="283"/>
      <c r="R297" s="283"/>
      <c r="S297" s="283"/>
      <c r="T297" s="28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85" t="s">
        <v>149</v>
      </c>
      <c r="AU297" s="285" t="s">
        <v>145</v>
      </c>
      <c r="AV297" s="16" t="s">
        <v>135</v>
      </c>
      <c r="AW297" s="16" t="s">
        <v>30</v>
      </c>
      <c r="AX297" s="16" t="s">
        <v>73</v>
      </c>
      <c r="AY297" s="285" t="s">
        <v>134</v>
      </c>
    </row>
    <row r="298" s="15" customFormat="1">
      <c r="A298" s="15"/>
      <c r="B298" s="254"/>
      <c r="C298" s="255"/>
      <c r="D298" s="228" t="s">
        <v>149</v>
      </c>
      <c r="E298" s="256" t="s">
        <v>1</v>
      </c>
      <c r="F298" s="257" t="s">
        <v>152</v>
      </c>
      <c r="G298" s="255"/>
      <c r="H298" s="258">
        <v>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149</v>
      </c>
      <c r="AU298" s="264" t="s">
        <v>145</v>
      </c>
      <c r="AV298" s="15" t="s">
        <v>144</v>
      </c>
      <c r="AW298" s="15" t="s">
        <v>30</v>
      </c>
      <c r="AX298" s="15" t="s">
        <v>81</v>
      </c>
      <c r="AY298" s="264" t="s">
        <v>134</v>
      </c>
    </row>
    <row r="299" s="2" customFormat="1" ht="16.5" customHeight="1">
      <c r="A299" s="39"/>
      <c r="B299" s="40"/>
      <c r="C299" s="215" t="s">
        <v>344</v>
      </c>
      <c r="D299" s="215" t="s">
        <v>139</v>
      </c>
      <c r="E299" s="216" t="s">
        <v>345</v>
      </c>
      <c r="F299" s="217" t="s">
        <v>346</v>
      </c>
      <c r="G299" s="218" t="s">
        <v>203</v>
      </c>
      <c r="H299" s="219">
        <v>3</v>
      </c>
      <c r="I299" s="220"/>
      <c r="J299" s="221">
        <f>ROUND(I299*H299,2)</f>
        <v>0</v>
      </c>
      <c r="K299" s="217" t="s">
        <v>143</v>
      </c>
      <c r="L299" s="45"/>
      <c r="M299" s="222" t="s">
        <v>1</v>
      </c>
      <c r="N299" s="223" t="s">
        <v>39</v>
      </c>
      <c r="O299" s="92"/>
      <c r="P299" s="224">
        <f>O299*H299</f>
        <v>0</v>
      </c>
      <c r="Q299" s="224">
        <v>0</v>
      </c>
      <c r="R299" s="224">
        <f>Q299*H299</f>
        <v>0</v>
      </c>
      <c r="S299" s="224">
        <v>0.019460000000000002</v>
      </c>
      <c r="T299" s="225">
        <f>S299*H299</f>
        <v>0.058380000000000001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6" t="s">
        <v>247</v>
      </c>
      <c r="AT299" s="226" t="s">
        <v>139</v>
      </c>
      <c r="AU299" s="226" t="s">
        <v>145</v>
      </c>
      <c r="AY299" s="18" t="s">
        <v>134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145</v>
      </c>
      <c r="BK299" s="227">
        <f>ROUND(I299*H299,2)</f>
        <v>0</v>
      </c>
      <c r="BL299" s="18" t="s">
        <v>247</v>
      </c>
      <c r="BM299" s="226" t="s">
        <v>347</v>
      </c>
    </row>
    <row r="300" s="2" customFormat="1">
      <c r="A300" s="39"/>
      <c r="B300" s="40"/>
      <c r="C300" s="41"/>
      <c r="D300" s="228" t="s">
        <v>147</v>
      </c>
      <c r="E300" s="41"/>
      <c r="F300" s="229" t="s">
        <v>348</v>
      </c>
      <c r="G300" s="41"/>
      <c r="H300" s="41"/>
      <c r="I300" s="230"/>
      <c r="J300" s="41"/>
      <c r="K300" s="41"/>
      <c r="L300" s="45"/>
      <c r="M300" s="231"/>
      <c r="N300" s="232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147</v>
      </c>
      <c r="AU300" s="18" t="s">
        <v>145</v>
      </c>
    </row>
    <row r="301" s="13" customFormat="1">
      <c r="A301" s="13"/>
      <c r="B301" s="233"/>
      <c r="C301" s="234"/>
      <c r="D301" s="228" t="s">
        <v>149</v>
      </c>
      <c r="E301" s="235" t="s">
        <v>1</v>
      </c>
      <c r="F301" s="236" t="s">
        <v>256</v>
      </c>
      <c r="G301" s="234"/>
      <c r="H301" s="235" t="s">
        <v>1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149</v>
      </c>
      <c r="AU301" s="242" t="s">
        <v>145</v>
      </c>
      <c r="AV301" s="13" t="s">
        <v>81</v>
      </c>
      <c r="AW301" s="13" t="s">
        <v>30</v>
      </c>
      <c r="AX301" s="13" t="s">
        <v>73</v>
      </c>
      <c r="AY301" s="242" t="s">
        <v>134</v>
      </c>
    </row>
    <row r="302" s="14" customFormat="1">
      <c r="A302" s="14"/>
      <c r="B302" s="243"/>
      <c r="C302" s="244"/>
      <c r="D302" s="228" t="s">
        <v>149</v>
      </c>
      <c r="E302" s="245" t="s">
        <v>1</v>
      </c>
      <c r="F302" s="246" t="s">
        <v>308</v>
      </c>
      <c r="G302" s="244"/>
      <c r="H302" s="247">
        <v>2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149</v>
      </c>
      <c r="AU302" s="253" t="s">
        <v>145</v>
      </c>
      <c r="AV302" s="14" t="s">
        <v>145</v>
      </c>
      <c r="AW302" s="14" t="s">
        <v>30</v>
      </c>
      <c r="AX302" s="14" t="s">
        <v>73</v>
      </c>
      <c r="AY302" s="253" t="s">
        <v>134</v>
      </c>
    </row>
    <row r="303" s="16" customFormat="1">
      <c r="A303" s="16"/>
      <c r="B303" s="275"/>
      <c r="C303" s="276"/>
      <c r="D303" s="228" t="s">
        <v>149</v>
      </c>
      <c r="E303" s="277" t="s">
        <v>1</v>
      </c>
      <c r="F303" s="278" t="s">
        <v>255</v>
      </c>
      <c r="G303" s="276"/>
      <c r="H303" s="279">
        <v>2</v>
      </c>
      <c r="I303" s="280"/>
      <c r="J303" s="276"/>
      <c r="K303" s="276"/>
      <c r="L303" s="281"/>
      <c r="M303" s="282"/>
      <c r="N303" s="283"/>
      <c r="O303" s="283"/>
      <c r="P303" s="283"/>
      <c r="Q303" s="283"/>
      <c r="R303" s="283"/>
      <c r="S303" s="283"/>
      <c r="T303" s="28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5" t="s">
        <v>149</v>
      </c>
      <c r="AU303" s="285" t="s">
        <v>145</v>
      </c>
      <c r="AV303" s="16" t="s">
        <v>135</v>
      </c>
      <c r="AW303" s="16" t="s">
        <v>30</v>
      </c>
      <c r="AX303" s="16" t="s">
        <v>73</v>
      </c>
      <c r="AY303" s="285" t="s">
        <v>134</v>
      </c>
    </row>
    <row r="304" s="13" customFormat="1">
      <c r="A304" s="13"/>
      <c r="B304" s="233"/>
      <c r="C304" s="234"/>
      <c r="D304" s="228" t="s">
        <v>149</v>
      </c>
      <c r="E304" s="235" t="s">
        <v>1</v>
      </c>
      <c r="F304" s="236" t="s">
        <v>216</v>
      </c>
      <c r="G304" s="234"/>
      <c r="H304" s="235" t="s">
        <v>1</v>
      </c>
      <c r="I304" s="237"/>
      <c r="J304" s="234"/>
      <c r="K304" s="234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149</v>
      </c>
      <c r="AU304" s="242" t="s">
        <v>145</v>
      </c>
      <c r="AV304" s="13" t="s">
        <v>81</v>
      </c>
      <c r="AW304" s="13" t="s">
        <v>30</v>
      </c>
      <c r="AX304" s="13" t="s">
        <v>73</v>
      </c>
      <c r="AY304" s="242" t="s">
        <v>134</v>
      </c>
    </row>
    <row r="305" s="14" customFormat="1">
      <c r="A305" s="14"/>
      <c r="B305" s="243"/>
      <c r="C305" s="244"/>
      <c r="D305" s="228" t="s">
        <v>149</v>
      </c>
      <c r="E305" s="245" t="s">
        <v>1</v>
      </c>
      <c r="F305" s="246" t="s">
        <v>206</v>
      </c>
      <c r="G305" s="244"/>
      <c r="H305" s="247">
        <v>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149</v>
      </c>
      <c r="AU305" s="253" t="s">
        <v>145</v>
      </c>
      <c r="AV305" s="14" t="s">
        <v>145</v>
      </c>
      <c r="AW305" s="14" t="s">
        <v>30</v>
      </c>
      <c r="AX305" s="14" t="s">
        <v>73</v>
      </c>
      <c r="AY305" s="253" t="s">
        <v>134</v>
      </c>
    </row>
    <row r="306" s="15" customFormat="1">
      <c r="A306" s="15"/>
      <c r="B306" s="254"/>
      <c r="C306" s="255"/>
      <c r="D306" s="228" t="s">
        <v>149</v>
      </c>
      <c r="E306" s="256" t="s">
        <v>1</v>
      </c>
      <c r="F306" s="257" t="s">
        <v>152</v>
      </c>
      <c r="G306" s="255"/>
      <c r="H306" s="258">
        <v>3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149</v>
      </c>
      <c r="AU306" s="264" t="s">
        <v>145</v>
      </c>
      <c r="AV306" s="15" t="s">
        <v>144</v>
      </c>
      <c r="AW306" s="15" t="s">
        <v>30</v>
      </c>
      <c r="AX306" s="15" t="s">
        <v>81</v>
      </c>
      <c r="AY306" s="264" t="s">
        <v>134</v>
      </c>
    </row>
    <row r="307" s="2" customFormat="1" ht="24.15" customHeight="1">
      <c r="A307" s="39"/>
      <c r="B307" s="40"/>
      <c r="C307" s="215" t="s">
        <v>349</v>
      </c>
      <c r="D307" s="215" t="s">
        <v>139</v>
      </c>
      <c r="E307" s="216" t="s">
        <v>350</v>
      </c>
      <c r="F307" s="217" t="s">
        <v>351</v>
      </c>
      <c r="G307" s="218" t="s">
        <v>203</v>
      </c>
      <c r="H307" s="219">
        <v>3</v>
      </c>
      <c r="I307" s="220"/>
      <c r="J307" s="221">
        <f>ROUND(I307*H307,2)</f>
        <v>0</v>
      </c>
      <c r="K307" s="217" t="s">
        <v>143</v>
      </c>
      <c r="L307" s="45"/>
      <c r="M307" s="222" t="s">
        <v>1</v>
      </c>
      <c r="N307" s="223" t="s">
        <v>39</v>
      </c>
      <c r="O307" s="92"/>
      <c r="P307" s="224">
        <f>O307*H307</f>
        <v>0</v>
      </c>
      <c r="Q307" s="224">
        <v>0.020729999999999998</v>
      </c>
      <c r="R307" s="224">
        <f>Q307*H307</f>
        <v>0.062189999999999995</v>
      </c>
      <c r="S307" s="224">
        <v>0</v>
      </c>
      <c r="T307" s="22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6" t="s">
        <v>247</v>
      </c>
      <c r="AT307" s="226" t="s">
        <v>139</v>
      </c>
      <c r="AU307" s="226" t="s">
        <v>145</v>
      </c>
      <c r="AY307" s="18" t="s">
        <v>134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8" t="s">
        <v>145</v>
      </c>
      <c r="BK307" s="227">
        <f>ROUND(I307*H307,2)</f>
        <v>0</v>
      </c>
      <c r="BL307" s="18" t="s">
        <v>247</v>
      </c>
      <c r="BM307" s="226" t="s">
        <v>352</v>
      </c>
    </row>
    <row r="308" s="2" customFormat="1">
      <c r="A308" s="39"/>
      <c r="B308" s="40"/>
      <c r="C308" s="41"/>
      <c r="D308" s="228" t="s">
        <v>147</v>
      </c>
      <c r="E308" s="41"/>
      <c r="F308" s="229" t="s">
        <v>353</v>
      </c>
      <c r="G308" s="41"/>
      <c r="H308" s="41"/>
      <c r="I308" s="230"/>
      <c r="J308" s="41"/>
      <c r="K308" s="41"/>
      <c r="L308" s="45"/>
      <c r="M308" s="231"/>
      <c r="N308" s="232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147</v>
      </c>
      <c r="AU308" s="18" t="s">
        <v>145</v>
      </c>
    </row>
    <row r="309" s="13" customFormat="1">
      <c r="A309" s="13"/>
      <c r="B309" s="233"/>
      <c r="C309" s="234"/>
      <c r="D309" s="228" t="s">
        <v>149</v>
      </c>
      <c r="E309" s="235" t="s">
        <v>1</v>
      </c>
      <c r="F309" s="236" t="s">
        <v>256</v>
      </c>
      <c r="G309" s="234"/>
      <c r="H309" s="235" t="s">
        <v>1</v>
      </c>
      <c r="I309" s="237"/>
      <c r="J309" s="234"/>
      <c r="K309" s="234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149</v>
      </c>
      <c r="AU309" s="242" t="s">
        <v>145</v>
      </c>
      <c r="AV309" s="13" t="s">
        <v>81</v>
      </c>
      <c r="AW309" s="13" t="s">
        <v>30</v>
      </c>
      <c r="AX309" s="13" t="s">
        <v>73</v>
      </c>
      <c r="AY309" s="242" t="s">
        <v>134</v>
      </c>
    </row>
    <row r="310" s="14" customFormat="1">
      <c r="A310" s="14"/>
      <c r="B310" s="243"/>
      <c r="C310" s="244"/>
      <c r="D310" s="228" t="s">
        <v>149</v>
      </c>
      <c r="E310" s="245" t="s">
        <v>1</v>
      </c>
      <c r="F310" s="246" t="s">
        <v>308</v>
      </c>
      <c r="G310" s="244"/>
      <c r="H310" s="247">
        <v>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149</v>
      </c>
      <c r="AU310" s="253" t="s">
        <v>145</v>
      </c>
      <c r="AV310" s="14" t="s">
        <v>145</v>
      </c>
      <c r="AW310" s="14" t="s">
        <v>30</v>
      </c>
      <c r="AX310" s="14" t="s">
        <v>73</v>
      </c>
      <c r="AY310" s="253" t="s">
        <v>134</v>
      </c>
    </row>
    <row r="311" s="16" customFormat="1">
      <c r="A311" s="16"/>
      <c r="B311" s="275"/>
      <c r="C311" s="276"/>
      <c r="D311" s="228" t="s">
        <v>149</v>
      </c>
      <c r="E311" s="277" t="s">
        <v>1</v>
      </c>
      <c r="F311" s="278" t="s">
        <v>255</v>
      </c>
      <c r="G311" s="276"/>
      <c r="H311" s="279">
        <v>2</v>
      </c>
      <c r="I311" s="280"/>
      <c r="J311" s="276"/>
      <c r="K311" s="276"/>
      <c r="L311" s="281"/>
      <c r="M311" s="282"/>
      <c r="N311" s="283"/>
      <c r="O311" s="283"/>
      <c r="P311" s="283"/>
      <c r="Q311" s="283"/>
      <c r="R311" s="283"/>
      <c r="S311" s="283"/>
      <c r="T311" s="284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5" t="s">
        <v>149</v>
      </c>
      <c r="AU311" s="285" t="s">
        <v>145</v>
      </c>
      <c r="AV311" s="16" t="s">
        <v>135</v>
      </c>
      <c r="AW311" s="16" t="s">
        <v>30</v>
      </c>
      <c r="AX311" s="16" t="s">
        <v>73</v>
      </c>
      <c r="AY311" s="285" t="s">
        <v>134</v>
      </c>
    </row>
    <row r="312" s="13" customFormat="1">
      <c r="A312" s="13"/>
      <c r="B312" s="233"/>
      <c r="C312" s="234"/>
      <c r="D312" s="228" t="s">
        <v>149</v>
      </c>
      <c r="E312" s="235" t="s">
        <v>1</v>
      </c>
      <c r="F312" s="236" t="s">
        <v>216</v>
      </c>
      <c r="G312" s="234"/>
      <c r="H312" s="235" t="s">
        <v>1</v>
      </c>
      <c r="I312" s="237"/>
      <c r="J312" s="234"/>
      <c r="K312" s="234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149</v>
      </c>
      <c r="AU312" s="242" t="s">
        <v>145</v>
      </c>
      <c r="AV312" s="13" t="s">
        <v>81</v>
      </c>
      <c r="AW312" s="13" t="s">
        <v>30</v>
      </c>
      <c r="AX312" s="13" t="s">
        <v>73</v>
      </c>
      <c r="AY312" s="242" t="s">
        <v>134</v>
      </c>
    </row>
    <row r="313" s="14" customFormat="1">
      <c r="A313" s="14"/>
      <c r="B313" s="243"/>
      <c r="C313" s="244"/>
      <c r="D313" s="228" t="s">
        <v>149</v>
      </c>
      <c r="E313" s="245" t="s">
        <v>1</v>
      </c>
      <c r="F313" s="246" t="s">
        <v>206</v>
      </c>
      <c r="G313" s="244"/>
      <c r="H313" s="247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149</v>
      </c>
      <c r="AU313" s="253" t="s">
        <v>145</v>
      </c>
      <c r="AV313" s="14" t="s">
        <v>145</v>
      </c>
      <c r="AW313" s="14" t="s">
        <v>30</v>
      </c>
      <c r="AX313" s="14" t="s">
        <v>73</v>
      </c>
      <c r="AY313" s="253" t="s">
        <v>134</v>
      </c>
    </row>
    <row r="314" s="16" customFormat="1">
      <c r="A314" s="16"/>
      <c r="B314" s="275"/>
      <c r="C314" s="276"/>
      <c r="D314" s="228" t="s">
        <v>149</v>
      </c>
      <c r="E314" s="277" t="s">
        <v>1</v>
      </c>
      <c r="F314" s="278" t="s">
        <v>255</v>
      </c>
      <c r="G314" s="276"/>
      <c r="H314" s="279">
        <v>1</v>
      </c>
      <c r="I314" s="280"/>
      <c r="J314" s="276"/>
      <c r="K314" s="276"/>
      <c r="L314" s="281"/>
      <c r="M314" s="282"/>
      <c r="N314" s="283"/>
      <c r="O314" s="283"/>
      <c r="P314" s="283"/>
      <c r="Q314" s="283"/>
      <c r="R314" s="283"/>
      <c r="S314" s="283"/>
      <c r="T314" s="28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5" t="s">
        <v>149</v>
      </c>
      <c r="AU314" s="285" t="s">
        <v>145</v>
      </c>
      <c r="AV314" s="16" t="s">
        <v>135</v>
      </c>
      <c r="AW314" s="16" t="s">
        <v>30</v>
      </c>
      <c r="AX314" s="16" t="s">
        <v>73</v>
      </c>
      <c r="AY314" s="285" t="s">
        <v>134</v>
      </c>
    </row>
    <row r="315" s="15" customFormat="1">
      <c r="A315" s="15"/>
      <c r="B315" s="254"/>
      <c r="C315" s="255"/>
      <c r="D315" s="228" t="s">
        <v>149</v>
      </c>
      <c r="E315" s="256" t="s">
        <v>1</v>
      </c>
      <c r="F315" s="257" t="s">
        <v>152</v>
      </c>
      <c r="G315" s="255"/>
      <c r="H315" s="258">
        <v>3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149</v>
      </c>
      <c r="AU315" s="264" t="s">
        <v>145</v>
      </c>
      <c r="AV315" s="15" t="s">
        <v>144</v>
      </c>
      <c r="AW315" s="15" t="s">
        <v>30</v>
      </c>
      <c r="AX315" s="15" t="s">
        <v>81</v>
      </c>
      <c r="AY315" s="264" t="s">
        <v>134</v>
      </c>
    </row>
    <row r="316" s="2" customFormat="1" ht="16.5" customHeight="1">
      <c r="A316" s="39"/>
      <c r="B316" s="40"/>
      <c r="C316" s="215" t="s">
        <v>354</v>
      </c>
      <c r="D316" s="215" t="s">
        <v>139</v>
      </c>
      <c r="E316" s="216" t="s">
        <v>355</v>
      </c>
      <c r="F316" s="217" t="s">
        <v>356</v>
      </c>
      <c r="G316" s="218" t="s">
        <v>203</v>
      </c>
      <c r="H316" s="219">
        <v>1</v>
      </c>
      <c r="I316" s="220"/>
      <c r="J316" s="221">
        <f>ROUND(I316*H316,2)</f>
        <v>0</v>
      </c>
      <c r="K316" s="217" t="s">
        <v>143</v>
      </c>
      <c r="L316" s="45"/>
      <c r="M316" s="222" t="s">
        <v>1</v>
      </c>
      <c r="N316" s="223" t="s">
        <v>39</v>
      </c>
      <c r="O316" s="92"/>
      <c r="P316" s="224">
        <f>O316*H316</f>
        <v>0</v>
      </c>
      <c r="Q316" s="224">
        <v>0</v>
      </c>
      <c r="R316" s="224">
        <f>Q316*H316</f>
        <v>0</v>
      </c>
      <c r="S316" s="224">
        <v>0.095100000000000004</v>
      </c>
      <c r="T316" s="225">
        <f>S316*H316</f>
        <v>0.095100000000000004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6" t="s">
        <v>247</v>
      </c>
      <c r="AT316" s="226" t="s">
        <v>139</v>
      </c>
      <c r="AU316" s="226" t="s">
        <v>145</v>
      </c>
      <c r="AY316" s="18" t="s">
        <v>134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8" t="s">
        <v>145</v>
      </c>
      <c r="BK316" s="227">
        <f>ROUND(I316*H316,2)</f>
        <v>0</v>
      </c>
      <c r="BL316" s="18" t="s">
        <v>247</v>
      </c>
      <c r="BM316" s="226" t="s">
        <v>357</v>
      </c>
    </row>
    <row r="317" s="2" customFormat="1">
      <c r="A317" s="39"/>
      <c r="B317" s="40"/>
      <c r="C317" s="41"/>
      <c r="D317" s="228" t="s">
        <v>147</v>
      </c>
      <c r="E317" s="41"/>
      <c r="F317" s="229" t="s">
        <v>358</v>
      </c>
      <c r="G317" s="41"/>
      <c r="H317" s="41"/>
      <c r="I317" s="230"/>
      <c r="J317" s="41"/>
      <c r="K317" s="41"/>
      <c r="L317" s="45"/>
      <c r="M317" s="231"/>
      <c r="N317" s="232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147</v>
      </c>
      <c r="AU317" s="18" t="s">
        <v>145</v>
      </c>
    </row>
    <row r="318" s="13" customFormat="1">
      <c r="A318" s="13"/>
      <c r="B318" s="233"/>
      <c r="C318" s="234"/>
      <c r="D318" s="228" t="s">
        <v>149</v>
      </c>
      <c r="E318" s="235" t="s">
        <v>1</v>
      </c>
      <c r="F318" s="236" t="s">
        <v>256</v>
      </c>
      <c r="G318" s="234"/>
      <c r="H318" s="235" t="s">
        <v>1</v>
      </c>
      <c r="I318" s="237"/>
      <c r="J318" s="234"/>
      <c r="K318" s="234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149</v>
      </c>
      <c r="AU318" s="242" t="s">
        <v>145</v>
      </c>
      <c r="AV318" s="13" t="s">
        <v>81</v>
      </c>
      <c r="AW318" s="13" t="s">
        <v>30</v>
      </c>
      <c r="AX318" s="13" t="s">
        <v>73</v>
      </c>
      <c r="AY318" s="242" t="s">
        <v>134</v>
      </c>
    </row>
    <row r="319" s="14" customFormat="1">
      <c r="A319" s="14"/>
      <c r="B319" s="243"/>
      <c r="C319" s="244"/>
      <c r="D319" s="228" t="s">
        <v>149</v>
      </c>
      <c r="E319" s="245" t="s">
        <v>1</v>
      </c>
      <c r="F319" s="246" t="s">
        <v>206</v>
      </c>
      <c r="G319" s="244"/>
      <c r="H319" s="247">
        <v>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149</v>
      </c>
      <c r="AU319" s="253" t="s">
        <v>145</v>
      </c>
      <c r="AV319" s="14" t="s">
        <v>145</v>
      </c>
      <c r="AW319" s="14" t="s">
        <v>30</v>
      </c>
      <c r="AX319" s="14" t="s">
        <v>73</v>
      </c>
      <c r="AY319" s="253" t="s">
        <v>134</v>
      </c>
    </row>
    <row r="320" s="15" customFormat="1">
      <c r="A320" s="15"/>
      <c r="B320" s="254"/>
      <c r="C320" s="255"/>
      <c r="D320" s="228" t="s">
        <v>149</v>
      </c>
      <c r="E320" s="256" t="s">
        <v>1</v>
      </c>
      <c r="F320" s="257" t="s">
        <v>152</v>
      </c>
      <c r="G320" s="255"/>
      <c r="H320" s="258">
        <v>1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149</v>
      </c>
      <c r="AU320" s="264" t="s">
        <v>145</v>
      </c>
      <c r="AV320" s="15" t="s">
        <v>144</v>
      </c>
      <c r="AW320" s="15" t="s">
        <v>30</v>
      </c>
      <c r="AX320" s="15" t="s">
        <v>81</v>
      </c>
      <c r="AY320" s="264" t="s">
        <v>134</v>
      </c>
    </row>
    <row r="321" s="2" customFormat="1" ht="24.15" customHeight="1">
      <c r="A321" s="39"/>
      <c r="B321" s="40"/>
      <c r="C321" s="215" t="s">
        <v>359</v>
      </c>
      <c r="D321" s="215" t="s">
        <v>139</v>
      </c>
      <c r="E321" s="216" t="s">
        <v>360</v>
      </c>
      <c r="F321" s="217" t="s">
        <v>361</v>
      </c>
      <c r="G321" s="218" t="s">
        <v>203</v>
      </c>
      <c r="H321" s="219">
        <v>1</v>
      </c>
      <c r="I321" s="220"/>
      <c r="J321" s="221">
        <f>ROUND(I321*H321,2)</f>
        <v>0</v>
      </c>
      <c r="K321" s="217" t="s">
        <v>143</v>
      </c>
      <c r="L321" s="45"/>
      <c r="M321" s="222" t="s">
        <v>1</v>
      </c>
      <c r="N321" s="223" t="s">
        <v>39</v>
      </c>
      <c r="O321" s="92"/>
      <c r="P321" s="224">
        <f>O321*H321</f>
        <v>0</v>
      </c>
      <c r="Q321" s="224">
        <v>0.017569999999999999</v>
      </c>
      <c r="R321" s="224">
        <f>Q321*H321</f>
        <v>0.017569999999999999</v>
      </c>
      <c r="S321" s="224">
        <v>0</v>
      </c>
      <c r="T321" s="22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6" t="s">
        <v>247</v>
      </c>
      <c r="AT321" s="226" t="s">
        <v>139</v>
      </c>
      <c r="AU321" s="226" t="s">
        <v>145</v>
      </c>
      <c r="AY321" s="18" t="s">
        <v>134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8" t="s">
        <v>145</v>
      </c>
      <c r="BK321" s="227">
        <f>ROUND(I321*H321,2)</f>
        <v>0</v>
      </c>
      <c r="BL321" s="18" t="s">
        <v>247</v>
      </c>
      <c r="BM321" s="226" t="s">
        <v>362</v>
      </c>
    </row>
    <row r="322" s="2" customFormat="1">
      <c r="A322" s="39"/>
      <c r="B322" s="40"/>
      <c r="C322" s="41"/>
      <c r="D322" s="228" t="s">
        <v>147</v>
      </c>
      <c r="E322" s="41"/>
      <c r="F322" s="229" t="s">
        <v>363</v>
      </c>
      <c r="G322" s="41"/>
      <c r="H322" s="41"/>
      <c r="I322" s="230"/>
      <c r="J322" s="41"/>
      <c r="K322" s="41"/>
      <c r="L322" s="45"/>
      <c r="M322" s="231"/>
      <c r="N322" s="232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147</v>
      </c>
      <c r="AU322" s="18" t="s">
        <v>145</v>
      </c>
    </row>
    <row r="323" s="13" customFormat="1">
      <c r="A323" s="13"/>
      <c r="B323" s="233"/>
      <c r="C323" s="234"/>
      <c r="D323" s="228" t="s">
        <v>149</v>
      </c>
      <c r="E323" s="235" t="s">
        <v>1</v>
      </c>
      <c r="F323" s="236" t="s">
        <v>256</v>
      </c>
      <c r="G323" s="234"/>
      <c r="H323" s="235" t="s">
        <v>1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149</v>
      </c>
      <c r="AU323" s="242" t="s">
        <v>145</v>
      </c>
      <c r="AV323" s="13" t="s">
        <v>81</v>
      </c>
      <c r="AW323" s="13" t="s">
        <v>30</v>
      </c>
      <c r="AX323" s="13" t="s">
        <v>73</v>
      </c>
      <c r="AY323" s="242" t="s">
        <v>134</v>
      </c>
    </row>
    <row r="324" s="14" customFormat="1">
      <c r="A324" s="14"/>
      <c r="B324" s="243"/>
      <c r="C324" s="244"/>
      <c r="D324" s="228" t="s">
        <v>149</v>
      </c>
      <c r="E324" s="245" t="s">
        <v>1</v>
      </c>
      <c r="F324" s="246" t="s">
        <v>206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149</v>
      </c>
      <c r="AU324" s="253" t="s">
        <v>145</v>
      </c>
      <c r="AV324" s="14" t="s">
        <v>145</v>
      </c>
      <c r="AW324" s="14" t="s">
        <v>30</v>
      </c>
      <c r="AX324" s="14" t="s">
        <v>73</v>
      </c>
      <c r="AY324" s="253" t="s">
        <v>134</v>
      </c>
    </row>
    <row r="325" s="15" customFormat="1">
      <c r="A325" s="15"/>
      <c r="B325" s="254"/>
      <c r="C325" s="255"/>
      <c r="D325" s="228" t="s">
        <v>149</v>
      </c>
      <c r="E325" s="256" t="s">
        <v>1</v>
      </c>
      <c r="F325" s="257" t="s">
        <v>152</v>
      </c>
      <c r="G325" s="255"/>
      <c r="H325" s="258">
        <v>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149</v>
      </c>
      <c r="AU325" s="264" t="s">
        <v>145</v>
      </c>
      <c r="AV325" s="15" t="s">
        <v>144</v>
      </c>
      <c r="AW325" s="15" t="s">
        <v>30</v>
      </c>
      <c r="AX325" s="15" t="s">
        <v>81</v>
      </c>
      <c r="AY325" s="264" t="s">
        <v>134</v>
      </c>
    </row>
    <row r="326" s="2" customFormat="1" ht="24.15" customHeight="1">
      <c r="A326" s="39"/>
      <c r="B326" s="40"/>
      <c r="C326" s="215" t="s">
        <v>364</v>
      </c>
      <c r="D326" s="215" t="s">
        <v>139</v>
      </c>
      <c r="E326" s="216" t="s">
        <v>365</v>
      </c>
      <c r="F326" s="217" t="s">
        <v>366</v>
      </c>
      <c r="G326" s="218" t="s">
        <v>203</v>
      </c>
      <c r="H326" s="219">
        <v>1</v>
      </c>
      <c r="I326" s="220"/>
      <c r="J326" s="221">
        <f>ROUND(I326*H326,2)</f>
        <v>0</v>
      </c>
      <c r="K326" s="217" t="s">
        <v>1</v>
      </c>
      <c r="L326" s="45"/>
      <c r="M326" s="222" t="s">
        <v>1</v>
      </c>
      <c r="N326" s="223" t="s">
        <v>38</v>
      </c>
      <c r="O326" s="92"/>
      <c r="P326" s="224">
        <f>O326*H326</f>
        <v>0</v>
      </c>
      <c r="Q326" s="224">
        <v>0</v>
      </c>
      <c r="R326" s="224">
        <f>Q326*H326</f>
        <v>0</v>
      </c>
      <c r="S326" s="224">
        <v>0.087999999999999995</v>
      </c>
      <c r="T326" s="225">
        <f>S326*H326</f>
        <v>0.087999999999999995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6" t="s">
        <v>247</v>
      </c>
      <c r="AT326" s="226" t="s">
        <v>139</v>
      </c>
      <c r="AU326" s="226" t="s">
        <v>145</v>
      </c>
      <c r="AY326" s="18" t="s">
        <v>134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8" t="s">
        <v>81</v>
      </c>
      <c r="BK326" s="227">
        <f>ROUND(I326*H326,2)</f>
        <v>0</v>
      </c>
      <c r="BL326" s="18" t="s">
        <v>247</v>
      </c>
      <c r="BM326" s="226" t="s">
        <v>367</v>
      </c>
    </row>
    <row r="327" s="2" customFormat="1">
      <c r="A327" s="39"/>
      <c r="B327" s="40"/>
      <c r="C327" s="41"/>
      <c r="D327" s="228" t="s">
        <v>147</v>
      </c>
      <c r="E327" s="41"/>
      <c r="F327" s="229" t="s">
        <v>368</v>
      </c>
      <c r="G327" s="41"/>
      <c r="H327" s="41"/>
      <c r="I327" s="230"/>
      <c r="J327" s="41"/>
      <c r="K327" s="41"/>
      <c r="L327" s="45"/>
      <c r="M327" s="231"/>
      <c r="N327" s="232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147</v>
      </c>
      <c r="AU327" s="18" t="s">
        <v>145</v>
      </c>
    </row>
    <row r="328" s="2" customFormat="1" ht="16.5" customHeight="1">
      <c r="A328" s="39"/>
      <c r="B328" s="40"/>
      <c r="C328" s="215" t="s">
        <v>369</v>
      </c>
      <c r="D328" s="215" t="s">
        <v>139</v>
      </c>
      <c r="E328" s="216" t="s">
        <v>370</v>
      </c>
      <c r="F328" s="217" t="s">
        <v>371</v>
      </c>
      <c r="G328" s="218" t="s">
        <v>203</v>
      </c>
      <c r="H328" s="219">
        <v>1</v>
      </c>
      <c r="I328" s="220"/>
      <c r="J328" s="221">
        <f>ROUND(I328*H328,2)</f>
        <v>0</v>
      </c>
      <c r="K328" s="217" t="s">
        <v>143</v>
      </c>
      <c r="L328" s="45"/>
      <c r="M328" s="222" t="s">
        <v>1</v>
      </c>
      <c r="N328" s="223" t="s">
        <v>39</v>
      </c>
      <c r="O328" s="92"/>
      <c r="P328" s="224">
        <f>O328*H328</f>
        <v>0</v>
      </c>
      <c r="Q328" s="224">
        <v>0</v>
      </c>
      <c r="R328" s="224">
        <f>Q328*H328</f>
        <v>0</v>
      </c>
      <c r="S328" s="224">
        <v>0.00156</v>
      </c>
      <c r="T328" s="225">
        <f>S328*H328</f>
        <v>0.00156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6" t="s">
        <v>247</v>
      </c>
      <c r="AT328" s="226" t="s">
        <v>139</v>
      </c>
      <c r="AU328" s="226" t="s">
        <v>145</v>
      </c>
      <c r="AY328" s="18" t="s">
        <v>134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8" t="s">
        <v>145</v>
      </c>
      <c r="BK328" s="227">
        <f>ROUND(I328*H328,2)</f>
        <v>0</v>
      </c>
      <c r="BL328" s="18" t="s">
        <v>247</v>
      </c>
      <c r="BM328" s="226" t="s">
        <v>372</v>
      </c>
    </row>
    <row r="329" s="2" customFormat="1">
      <c r="A329" s="39"/>
      <c r="B329" s="40"/>
      <c r="C329" s="41"/>
      <c r="D329" s="228" t="s">
        <v>147</v>
      </c>
      <c r="E329" s="41"/>
      <c r="F329" s="229" t="s">
        <v>373</v>
      </c>
      <c r="G329" s="41"/>
      <c r="H329" s="41"/>
      <c r="I329" s="230"/>
      <c r="J329" s="41"/>
      <c r="K329" s="41"/>
      <c r="L329" s="45"/>
      <c r="M329" s="231"/>
      <c r="N329" s="232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147</v>
      </c>
      <c r="AU329" s="18" t="s">
        <v>145</v>
      </c>
    </row>
    <row r="330" s="14" customFormat="1">
      <c r="A330" s="14"/>
      <c r="B330" s="243"/>
      <c r="C330" s="244"/>
      <c r="D330" s="228" t="s">
        <v>149</v>
      </c>
      <c r="E330" s="245" t="s">
        <v>1</v>
      </c>
      <c r="F330" s="246" t="s">
        <v>206</v>
      </c>
      <c r="G330" s="244"/>
      <c r="H330" s="247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149</v>
      </c>
      <c r="AU330" s="253" t="s">
        <v>145</v>
      </c>
      <c r="AV330" s="14" t="s">
        <v>145</v>
      </c>
      <c r="AW330" s="14" t="s">
        <v>30</v>
      </c>
      <c r="AX330" s="14" t="s">
        <v>73</v>
      </c>
      <c r="AY330" s="253" t="s">
        <v>134</v>
      </c>
    </row>
    <row r="331" s="15" customFormat="1">
      <c r="A331" s="15"/>
      <c r="B331" s="254"/>
      <c r="C331" s="255"/>
      <c r="D331" s="228" t="s">
        <v>149</v>
      </c>
      <c r="E331" s="256" t="s">
        <v>1</v>
      </c>
      <c r="F331" s="257" t="s">
        <v>152</v>
      </c>
      <c r="G331" s="255"/>
      <c r="H331" s="258">
        <v>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149</v>
      </c>
      <c r="AU331" s="264" t="s">
        <v>145</v>
      </c>
      <c r="AV331" s="15" t="s">
        <v>144</v>
      </c>
      <c r="AW331" s="15" t="s">
        <v>30</v>
      </c>
      <c r="AX331" s="15" t="s">
        <v>81</v>
      </c>
      <c r="AY331" s="264" t="s">
        <v>134</v>
      </c>
    </row>
    <row r="332" s="2" customFormat="1" ht="16.5" customHeight="1">
      <c r="A332" s="39"/>
      <c r="B332" s="40"/>
      <c r="C332" s="215" t="s">
        <v>374</v>
      </c>
      <c r="D332" s="215" t="s">
        <v>139</v>
      </c>
      <c r="E332" s="216" t="s">
        <v>375</v>
      </c>
      <c r="F332" s="217" t="s">
        <v>376</v>
      </c>
      <c r="G332" s="218" t="s">
        <v>203</v>
      </c>
      <c r="H332" s="219">
        <v>4</v>
      </c>
      <c r="I332" s="220"/>
      <c r="J332" s="221">
        <f>ROUND(I332*H332,2)</f>
        <v>0</v>
      </c>
      <c r="K332" s="217" t="s">
        <v>143</v>
      </c>
      <c r="L332" s="45"/>
      <c r="M332" s="222" t="s">
        <v>1</v>
      </c>
      <c r="N332" s="223" t="s">
        <v>39</v>
      </c>
      <c r="O332" s="92"/>
      <c r="P332" s="224">
        <f>O332*H332</f>
        <v>0</v>
      </c>
      <c r="Q332" s="224">
        <v>0</v>
      </c>
      <c r="R332" s="224">
        <f>Q332*H332</f>
        <v>0</v>
      </c>
      <c r="S332" s="224">
        <v>0.00085999999999999998</v>
      </c>
      <c r="T332" s="225">
        <f>S332*H332</f>
        <v>0.0034399999999999999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6" t="s">
        <v>247</v>
      </c>
      <c r="AT332" s="226" t="s">
        <v>139</v>
      </c>
      <c r="AU332" s="226" t="s">
        <v>145</v>
      </c>
      <c r="AY332" s="18" t="s">
        <v>134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8" t="s">
        <v>145</v>
      </c>
      <c r="BK332" s="227">
        <f>ROUND(I332*H332,2)</f>
        <v>0</v>
      </c>
      <c r="BL332" s="18" t="s">
        <v>247</v>
      </c>
      <c r="BM332" s="226" t="s">
        <v>377</v>
      </c>
    </row>
    <row r="333" s="2" customFormat="1">
      <c r="A333" s="39"/>
      <c r="B333" s="40"/>
      <c r="C333" s="41"/>
      <c r="D333" s="228" t="s">
        <v>147</v>
      </c>
      <c r="E333" s="41"/>
      <c r="F333" s="229" t="s">
        <v>378</v>
      </c>
      <c r="G333" s="41"/>
      <c r="H333" s="41"/>
      <c r="I333" s="230"/>
      <c r="J333" s="41"/>
      <c r="K333" s="41"/>
      <c r="L333" s="45"/>
      <c r="M333" s="231"/>
      <c r="N333" s="232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147</v>
      </c>
      <c r="AU333" s="18" t="s">
        <v>145</v>
      </c>
    </row>
    <row r="334" s="14" customFormat="1">
      <c r="A334" s="14"/>
      <c r="B334" s="243"/>
      <c r="C334" s="244"/>
      <c r="D334" s="228" t="s">
        <v>149</v>
      </c>
      <c r="E334" s="245" t="s">
        <v>1</v>
      </c>
      <c r="F334" s="246" t="s">
        <v>379</v>
      </c>
      <c r="G334" s="244"/>
      <c r="H334" s="247">
        <v>4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149</v>
      </c>
      <c r="AU334" s="253" t="s">
        <v>145</v>
      </c>
      <c r="AV334" s="14" t="s">
        <v>145</v>
      </c>
      <c r="AW334" s="14" t="s">
        <v>30</v>
      </c>
      <c r="AX334" s="14" t="s">
        <v>73</v>
      </c>
      <c r="AY334" s="253" t="s">
        <v>134</v>
      </c>
    </row>
    <row r="335" s="15" customFormat="1">
      <c r="A335" s="15"/>
      <c r="B335" s="254"/>
      <c r="C335" s="255"/>
      <c r="D335" s="228" t="s">
        <v>149</v>
      </c>
      <c r="E335" s="256" t="s">
        <v>1</v>
      </c>
      <c r="F335" s="257" t="s">
        <v>152</v>
      </c>
      <c r="G335" s="255"/>
      <c r="H335" s="258">
        <v>4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4" t="s">
        <v>149</v>
      </c>
      <c r="AU335" s="264" t="s">
        <v>145</v>
      </c>
      <c r="AV335" s="15" t="s">
        <v>144</v>
      </c>
      <c r="AW335" s="15" t="s">
        <v>30</v>
      </c>
      <c r="AX335" s="15" t="s">
        <v>81</v>
      </c>
      <c r="AY335" s="264" t="s">
        <v>134</v>
      </c>
    </row>
    <row r="336" s="2" customFormat="1" ht="16.5" customHeight="1">
      <c r="A336" s="39"/>
      <c r="B336" s="40"/>
      <c r="C336" s="215" t="s">
        <v>380</v>
      </c>
      <c r="D336" s="215" t="s">
        <v>139</v>
      </c>
      <c r="E336" s="216" t="s">
        <v>381</v>
      </c>
      <c r="F336" s="217" t="s">
        <v>382</v>
      </c>
      <c r="G336" s="218" t="s">
        <v>203</v>
      </c>
      <c r="H336" s="219">
        <v>4</v>
      </c>
      <c r="I336" s="220"/>
      <c r="J336" s="221">
        <f>ROUND(I336*H336,2)</f>
        <v>0</v>
      </c>
      <c r="K336" s="217" t="s">
        <v>143</v>
      </c>
      <c r="L336" s="45"/>
      <c r="M336" s="222" t="s">
        <v>1</v>
      </c>
      <c r="N336" s="223" t="s">
        <v>39</v>
      </c>
      <c r="O336" s="92"/>
      <c r="P336" s="224">
        <f>O336*H336</f>
        <v>0</v>
      </c>
      <c r="Q336" s="224">
        <v>0.0018400000000000001</v>
      </c>
      <c r="R336" s="224">
        <f>Q336*H336</f>
        <v>0.0073600000000000002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247</v>
      </c>
      <c r="AT336" s="226" t="s">
        <v>139</v>
      </c>
      <c r="AU336" s="226" t="s">
        <v>145</v>
      </c>
      <c r="AY336" s="18" t="s">
        <v>134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145</v>
      </c>
      <c r="BK336" s="227">
        <f>ROUND(I336*H336,2)</f>
        <v>0</v>
      </c>
      <c r="BL336" s="18" t="s">
        <v>247</v>
      </c>
      <c r="BM336" s="226" t="s">
        <v>383</v>
      </c>
    </row>
    <row r="337" s="2" customFormat="1">
      <c r="A337" s="39"/>
      <c r="B337" s="40"/>
      <c r="C337" s="41"/>
      <c r="D337" s="228" t="s">
        <v>147</v>
      </c>
      <c r="E337" s="41"/>
      <c r="F337" s="229" t="s">
        <v>384</v>
      </c>
      <c r="G337" s="41"/>
      <c r="H337" s="41"/>
      <c r="I337" s="230"/>
      <c r="J337" s="41"/>
      <c r="K337" s="41"/>
      <c r="L337" s="45"/>
      <c r="M337" s="231"/>
      <c r="N337" s="232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147</v>
      </c>
      <c r="AU337" s="18" t="s">
        <v>145</v>
      </c>
    </row>
    <row r="338" s="14" customFormat="1">
      <c r="A338" s="14"/>
      <c r="B338" s="243"/>
      <c r="C338" s="244"/>
      <c r="D338" s="228" t="s">
        <v>149</v>
      </c>
      <c r="E338" s="245" t="s">
        <v>1</v>
      </c>
      <c r="F338" s="246" t="s">
        <v>379</v>
      </c>
      <c r="G338" s="244"/>
      <c r="H338" s="247">
        <v>4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149</v>
      </c>
      <c r="AU338" s="253" t="s">
        <v>145</v>
      </c>
      <c r="AV338" s="14" t="s">
        <v>145</v>
      </c>
      <c r="AW338" s="14" t="s">
        <v>30</v>
      </c>
      <c r="AX338" s="14" t="s">
        <v>73</v>
      </c>
      <c r="AY338" s="253" t="s">
        <v>134</v>
      </c>
    </row>
    <row r="339" s="15" customFormat="1">
      <c r="A339" s="15"/>
      <c r="B339" s="254"/>
      <c r="C339" s="255"/>
      <c r="D339" s="228" t="s">
        <v>149</v>
      </c>
      <c r="E339" s="256" t="s">
        <v>1</v>
      </c>
      <c r="F339" s="257" t="s">
        <v>152</v>
      </c>
      <c r="G339" s="255"/>
      <c r="H339" s="258">
        <v>4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149</v>
      </c>
      <c r="AU339" s="264" t="s">
        <v>145</v>
      </c>
      <c r="AV339" s="15" t="s">
        <v>144</v>
      </c>
      <c r="AW339" s="15" t="s">
        <v>30</v>
      </c>
      <c r="AX339" s="15" t="s">
        <v>81</v>
      </c>
      <c r="AY339" s="264" t="s">
        <v>134</v>
      </c>
    </row>
    <row r="340" s="2" customFormat="1" ht="24.15" customHeight="1">
      <c r="A340" s="39"/>
      <c r="B340" s="40"/>
      <c r="C340" s="215" t="s">
        <v>385</v>
      </c>
      <c r="D340" s="215" t="s">
        <v>139</v>
      </c>
      <c r="E340" s="216" t="s">
        <v>386</v>
      </c>
      <c r="F340" s="217" t="s">
        <v>387</v>
      </c>
      <c r="G340" s="218" t="s">
        <v>203</v>
      </c>
      <c r="H340" s="219">
        <v>1</v>
      </c>
      <c r="I340" s="220"/>
      <c r="J340" s="221">
        <f>ROUND(I340*H340,2)</f>
        <v>0</v>
      </c>
      <c r="K340" s="217" t="s">
        <v>143</v>
      </c>
      <c r="L340" s="45"/>
      <c r="M340" s="222" t="s">
        <v>1</v>
      </c>
      <c r="N340" s="223" t="s">
        <v>39</v>
      </c>
      <c r="O340" s="92"/>
      <c r="P340" s="224">
        <f>O340*H340</f>
        <v>0</v>
      </c>
      <c r="Q340" s="224">
        <v>0.0019599999999999999</v>
      </c>
      <c r="R340" s="224">
        <f>Q340*H340</f>
        <v>0.0019599999999999999</v>
      </c>
      <c r="S340" s="224">
        <v>0</v>
      </c>
      <c r="T340" s="22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6" t="s">
        <v>247</v>
      </c>
      <c r="AT340" s="226" t="s">
        <v>139</v>
      </c>
      <c r="AU340" s="226" t="s">
        <v>145</v>
      </c>
      <c r="AY340" s="18" t="s">
        <v>134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8" t="s">
        <v>145</v>
      </c>
      <c r="BK340" s="227">
        <f>ROUND(I340*H340,2)</f>
        <v>0</v>
      </c>
      <c r="BL340" s="18" t="s">
        <v>247</v>
      </c>
      <c r="BM340" s="226" t="s">
        <v>388</v>
      </c>
    </row>
    <row r="341" s="2" customFormat="1">
      <c r="A341" s="39"/>
      <c r="B341" s="40"/>
      <c r="C341" s="41"/>
      <c r="D341" s="228" t="s">
        <v>147</v>
      </c>
      <c r="E341" s="41"/>
      <c r="F341" s="229" t="s">
        <v>389</v>
      </c>
      <c r="G341" s="41"/>
      <c r="H341" s="41"/>
      <c r="I341" s="230"/>
      <c r="J341" s="41"/>
      <c r="K341" s="41"/>
      <c r="L341" s="45"/>
      <c r="M341" s="231"/>
      <c r="N341" s="232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147</v>
      </c>
      <c r="AU341" s="18" t="s">
        <v>145</v>
      </c>
    </row>
    <row r="342" s="14" customFormat="1">
      <c r="A342" s="14"/>
      <c r="B342" s="243"/>
      <c r="C342" s="244"/>
      <c r="D342" s="228" t="s">
        <v>149</v>
      </c>
      <c r="E342" s="245" t="s">
        <v>1</v>
      </c>
      <c r="F342" s="246" t="s">
        <v>206</v>
      </c>
      <c r="G342" s="244"/>
      <c r="H342" s="247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149</v>
      </c>
      <c r="AU342" s="253" t="s">
        <v>145</v>
      </c>
      <c r="AV342" s="14" t="s">
        <v>145</v>
      </c>
      <c r="AW342" s="14" t="s">
        <v>30</v>
      </c>
      <c r="AX342" s="14" t="s">
        <v>73</v>
      </c>
      <c r="AY342" s="253" t="s">
        <v>134</v>
      </c>
    </row>
    <row r="343" s="15" customFormat="1">
      <c r="A343" s="15"/>
      <c r="B343" s="254"/>
      <c r="C343" s="255"/>
      <c r="D343" s="228" t="s">
        <v>149</v>
      </c>
      <c r="E343" s="256" t="s">
        <v>1</v>
      </c>
      <c r="F343" s="257" t="s">
        <v>152</v>
      </c>
      <c r="G343" s="255"/>
      <c r="H343" s="258">
        <v>1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149</v>
      </c>
      <c r="AU343" s="264" t="s">
        <v>145</v>
      </c>
      <c r="AV343" s="15" t="s">
        <v>144</v>
      </c>
      <c r="AW343" s="15" t="s">
        <v>30</v>
      </c>
      <c r="AX343" s="15" t="s">
        <v>81</v>
      </c>
      <c r="AY343" s="264" t="s">
        <v>134</v>
      </c>
    </row>
    <row r="344" s="2" customFormat="1" ht="16.5" customHeight="1">
      <c r="A344" s="39"/>
      <c r="B344" s="40"/>
      <c r="C344" s="215" t="s">
        <v>390</v>
      </c>
      <c r="D344" s="215" t="s">
        <v>139</v>
      </c>
      <c r="E344" s="216" t="s">
        <v>391</v>
      </c>
      <c r="F344" s="217" t="s">
        <v>392</v>
      </c>
      <c r="G344" s="218" t="s">
        <v>393</v>
      </c>
      <c r="H344" s="219">
        <v>1</v>
      </c>
      <c r="I344" s="220"/>
      <c r="J344" s="221">
        <f>ROUND(I344*H344,2)</f>
        <v>0</v>
      </c>
      <c r="K344" s="217" t="s">
        <v>143</v>
      </c>
      <c r="L344" s="45"/>
      <c r="M344" s="222" t="s">
        <v>1</v>
      </c>
      <c r="N344" s="223" t="s">
        <v>38</v>
      </c>
      <c r="O344" s="92"/>
      <c r="P344" s="224">
        <f>O344*H344</f>
        <v>0</v>
      </c>
      <c r="Q344" s="224">
        <v>0</v>
      </c>
      <c r="R344" s="224">
        <f>Q344*H344</f>
        <v>0</v>
      </c>
      <c r="S344" s="224">
        <v>0.0022499999999999998</v>
      </c>
      <c r="T344" s="225">
        <f>S344*H344</f>
        <v>0.0022499999999999998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6" t="s">
        <v>247</v>
      </c>
      <c r="AT344" s="226" t="s">
        <v>139</v>
      </c>
      <c r="AU344" s="226" t="s">
        <v>145</v>
      </c>
      <c r="AY344" s="18" t="s">
        <v>134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8" t="s">
        <v>81</v>
      </c>
      <c r="BK344" s="227">
        <f>ROUND(I344*H344,2)</f>
        <v>0</v>
      </c>
      <c r="BL344" s="18" t="s">
        <v>247</v>
      </c>
      <c r="BM344" s="226" t="s">
        <v>394</v>
      </c>
    </row>
    <row r="345" s="2" customFormat="1">
      <c r="A345" s="39"/>
      <c r="B345" s="40"/>
      <c r="C345" s="41"/>
      <c r="D345" s="228" t="s">
        <v>147</v>
      </c>
      <c r="E345" s="41"/>
      <c r="F345" s="229" t="s">
        <v>395</v>
      </c>
      <c r="G345" s="41"/>
      <c r="H345" s="41"/>
      <c r="I345" s="230"/>
      <c r="J345" s="41"/>
      <c r="K345" s="41"/>
      <c r="L345" s="45"/>
      <c r="M345" s="231"/>
      <c r="N345" s="232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147</v>
      </c>
      <c r="AU345" s="18" t="s">
        <v>145</v>
      </c>
    </row>
    <row r="346" s="14" customFormat="1">
      <c r="A346" s="14"/>
      <c r="B346" s="243"/>
      <c r="C346" s="244"/>
      <c r="D346" s="228" t="s">
        <v>149</v>
      </c>
      <c r="E346" s="245" t="s">
        <v>1</v>
      </c>
      <c r="F346" s="246" t="s">
        <v>206</v>
      </c>
      <c r="G346" s="244"/>
      <c r="H346" s="247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149</v>
      </c>
      <c r="AU346" s="253" t="s">
        <v>145</v>
      </c>
      <c r="AV346" s="14" t="s">
        <v>145</v>
      </c>
      <c r="AW346" s="14" t="s">
        <v>30</v>
      </c>
      <c r="AX346" s="14" t="s">
        <v>73</v>
      </c>
      <c r="AY346" s="253" t="s">
        <v>134</v>
      </c>
    </row>
    <row r="347" s="15" customFormat="1">
      <c r="A347" s="15"/>
      <c r="B347" s="254"/>
      <c r="C347" s="255"/>
      <c r="D347" s="228" t="s">
        <v>149</v>
      </c>
      <c r="E347" s="256" t="s">
        <v>1</v>
      </c>
      <c r="F347" s="257" t="s">
        <v>152</v>
      </c>
      <c r="G347" s="255"/>
      <c r="H347" s="258">
        <v>1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4" t="s">
        <v>149</v>
      </c>
      <c r="AU347" s="264" t="s">
        <v>145</v>
      </c>
      <c r="AV347" s="15" t="s">
        <v>144</v>
      </c>
      <c r="AW347" s="15" t="s">
        <v>30</v>
      </c>
      <c r="AX347" s="15" t="s">
        <v>81</v>
      </c>
      <c r="AY347" s="264" t="s">
        <v>134</v>
      </c>
    </row>
    <row r="348" s="2" customFormat="1" ht="16.5" customHeight="1">
      <c r="A348" s="39"/>
      <c r="B348" s="40"/>
      <c r="C348" s="215" t="s">
        <v>396</v>
      </c>
      <c r="D348" s="215" t="s">
        <v>139</v>
      </c>
      <c r="E348" s="216" t="s">
        <v>397</v>
      </c>
      <c r="F348" s="217" t="s">
        <v>398</v>
      </c>
      <c r="G348" s="218" t="s">
        <v>203</v>
      </c>
      <c r="H348" s="219">
        <v>1</v>
      </c>
      <c r="I348" s="220"/>
      <c r="J348" s="221">
        <f>ROUND(I348*H348,2)</f>
        <v>0</v>
      </c>
      <c r="K348" s="217" t="s">
        <v>143</v>
      </c>
      <c r="L348" s="45"/>
      <c r="M348" s="222" t="s">
        <v>1</v>
      </c>
      <c r="N348" s="223" t="s">
        <v>38</v>
      </c>
      <c r="O348" s="92"/>
      <c r="P348" s="224">
        <f>O348*H348</f>
        <v>0</v>
      </c>
      <c r="Q348" s="224">
        <v>0.0018400000000000001</v>
      </c>
      <c r="R348" s="224">
        <f>Q348*H348</f>
        <v>0.0018400000000000001</v>
      </c>
      <c r="S348" s="224">
        <v>0</v>
      </c>
      <c r="T348" s="22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247</v>
      </c>
      <c r="AT348" s="226" t="s">
        <v>139</v>
      </c>
      <c r="AU348" s="226" t="s">
        <v>145</v>
      </c>
      <c r="AY348" s="18" t="s">
        <v>134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81</v>
      </c>
      <c r="BK348" s="227">
        <f>ROUND(I348*H348,2)</f>
        <v>0</v>
      </c>
      <c r="BL348" s="18" t="s">
        <v>247</v>
      </c>
      <c r="BM348" s="226" t="s">
        <v>399</v>
      </c>
    </row>
    <row r="349" s="2" customFormat="1">
      <c r="A349" s="39"/>
      <c r="B349" s="40"/>
      <c r="C349" s="41"/>
      <c r="D349" s="228" t="s">
        <v>147</v>
      </c>
      <c r="E349" s="41"/>
      <c r="F349" s="229" t="s">
        <v>400</v>
      </c>
      <c r="G349" s="41"/>
      <c r="H349" s="41"/>
      <c r="I349" s="230"/>
      <c r="J349" s="41"/>
      <c r="K349" s="41"/>
      <c r="L349" s="45"/>
      <c r="M349" s="231"/>
      <c r="N349" s="232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147</v>
      </c>
      <c r="AU349" s="18" t="s">
        <v>145</v>
      </c>
    </row>
    <row r="350" s="14" customFormat="1">
      <c r="A350" s="14"/>
      <c r="B350" s="243"/>
      <c r="C350" s="244"/>
      <c r="D350" s="228" t="s">
        <v>149</v>
      </c>
      <c r="E350" s="245" t="s">
        <v>1</v>
      </c>
      <c r="F350" s="246" t="s">
        <v>206</v>
      </c>
      <c r="G350" s="244"/>
      <c r="H350" s="247">
        <v>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149</v>
      </c>
      <c r="AU350" s="253" t="s">
        <v>145</v>
      </c>
      <c r="AV350" s="14" t="s">
        <v>145</v>
      </c>
      <c r="AW350" s="14" t="s">
        <v>30</v>
      </c>
      <c r="AX350" s="14" t="s">
        <v>73</v>
      </c>
      <c r="AY350" s="253" t="s">
        <v>134</v>
      </c>
    </row>
    <row r="351" s="15" customFormat="1">
      <c r="A351" s="15"/>
      <c r="B351" s="254"/>
      <c r="C351" s="255"/>
      <c r="D351" s="228" t="s">
        <v>149</v>
      </c>
      <c r="E351" s="256" t="s">
        <v>1</v>
      </c>
      <c r="F351" s="257" t="s">
        <v>152</v>
      </c>
      <c r="G351" s="255"/>
      <c r="H351" s="258">
        <v>1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4" t="s">
        <v>149</v>
      </c>
      <c r="AU351" s="264" t="s">
        <v>145</v>
      </c>
      <c r="AV351" s="15" t="s">
        <v>144</v>
      </c>
      <c r="AW351" s="15" t="s">
        <v>30</v>
      </c>
      <c r="AX351" s="15" t="s">
        <v>81</v>
      </c>
      <c r="AY351" s="264" t="s">
        <v>134</v>
      </c>
    </row>
    <row r="352" s="2" customFormat="1" ht="24.15" customHeight="1">
      <c r="A352" s="39"/>
      <c r="B352" s="40"/>
      <c r="C352" s="215" t="s">
        <v>401</v>
      </c>
      <c r="D352" s="215" t="s">
        <v>139</v>
      </c>
      <c r="E352" s="216" t="s">
        <v>402</v>
      </c>
      <c r="F352" s="217" t="s">
        <v>403</v>
      </c>
      <c r="G352" s="218" t="s">
        <v>312</v>
      </c>
      <c r="H352" s="286"/>
      <c r="I352" s="220"/>
      <c r="J352" s="221">
        <f>ROUND(I352*H352,2)</f>
        <v>0</v>
      </c>
      <c r="K352" s="217" t="s">
        <v>143</v>
      </c>
      <c r="L352" s="45"/>
      <c r="M352" s="222" t="s">
        <v>1</v>
      </c>
      <c r="N352" s="223" t="s">
        <v>39</v>
      </c>
      <c r="O352" s="92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6" t="s">
        <v>247</v>
      </c>
      <c r="AT352" s="226" t="s">
        <v>139</v>
      </c>
      <c r="AU352" s="226" t="s">
        <v>145</v>
      </c>
      <c r="AY352" s="18" t="s">
        <v>134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8" t="s">
        <v>145</v>
      </c>
      <c r="BK352" s="227">
        <f>ROUND(I352*H352,2)</f>
        <v>0</v>
      </c>
      <c r="BL352" s="18" t="s">
        <v>247</v>
      </c>
      <c r="BM352" s="226" t="s">
        <v>404</v>
      </c>
    </row>
    <row r="353" s="2" customFormat="1">
      <c r="A353" s="39"/>
      <c r="B353" s="40"/>
      <c r="C353" s="41"/>
      <c r="D353" s="228" t="s">
        <v>147</v>
      </c>
      <c r="E353" s="41"/>
      <c r="F353" s="229" t="s">
        <v>405</v>
      </c>
      <c r="G353" s="41"/>
      <c r="H353" s="41"/>
      <c r="I353" s="230"/>
      <c r="J353" s="41"/>
      <c r="K353" s="41"/>
      <c r="L353" s="45"/>
      <c r="M353" s="231"/>
      <c r="N353" s="232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147</v>
      </c>
      <c r="AU353" s="18" t="s">
        <v>145</v>
      </c>
    </row>
    <row r="354" s="12" customFormat="1" ht="22.8" customHeight="1">
      <c r="A354" s="12"/>
      <c r="B354" s="199"/>
      <c r="C354" s="200"/>
      <c r="D354" s="201" t="s">
        <v>72</v>
      </c>
      <c r="E354" s="213" t="s">
        <v>406</v>
      </c>
      <c r="F354" s="213" t="s">
        <v>407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SUM(P355:P360)</f>
        <v>0</v>
      </c>
      <c r="Q354" s="207"/>
      <c r="R354" s="208">
        <f>SUM(R355:R360)</f>
        <v>0.051780000000000007</v>
      </c>
      <c r="S354" s="207"/>
      <c r="T354" s="209">
        <f>SUM(T355:T360)</f>
        <v>0.30625000000000002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145</v>
      </c>
      <c r="AT354" s="211" t="s">
        <v>72</v>
      </c>
      <c r="AU354" s="211" t="s">
        <v>81</v>
      </c>
      <c r="AY354" s="210" t="s">
        <v>134</v>
      </c>
      <c r="BK354" s="212">
        <f>SUM(BK355:BK360)</f>
        <v>0</v>
      </c>
    </row>
    <row r="355" s="2" customFormat="1" ht="24.15" customHeight="1">
      <c r="A355" s="39"/>
      <c r="B355" s="40"/>
      <c r="C355" s="215" t="s">
        <v>408</v>
      </c>
      <c r="D355" s="215" t="s">
        <v>139</v>
      </c>
      <c r="E355" s="216" t="s">
        <v>409</v>
      </c>
      <c r="F355" s="217" t="s">
        <v>410</v>
      </c>
      <c r="G355" s="218" t="s">
        <v>393</v>
      </c>
      <c r="H355" s="219">
        <v>1</v>
      </c>
      <c r="I355" s="220"/>
      <c r="J355" s="221">
        <f>ROUND(I355*H355,2)</f>
        <v>0</v>
      </c>
      <c r="K355" s="217" t="s">
        <v>143</v>
      </c>
      <c r="L355" s="45"/>
      <c r="M355" s="222" t="s">
        <v>1</v>
      </c>
      <c r="N355" s="223" t="s">
        <v>39</v>
      </c>
      <c r="O355" s="92"/>
      <c r="P355" s="224">
        <f>O355*H355</f>
        <v>0</v>
      </c>
      <c r="Q355" s="224">
        <v>0.00017000000000000001</v>
      </c>
      <c r="R355" s="224">
        <f>Q355*H355</f>
        <v>0.00017000000000000001</v>
      </c>
      <c r="S355" s="224">
        <v>0.30625000000000002</v>
      </c>
      <c r="T355" s="225">
        <f>S355*H355</f>
        <v>0.30625000000000002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6" t="s">
        <v>247</v>
      </c>
      <c r="AT355" s="226" t="s">
        <v>139</v>
      </c>
      <c r="AU355" s="226" t="s">
        <v>145</v>
      </c>
      <c r="AY355" s="18" t="s">
        <v>134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8" t="s">
        <v>145</v>
      </c>
      <c r="BK355" s="227">
        <f>ROUND(I355*H355,2)</f>
        <v>0</v>
      </c>
      <c r="BL355" s="18" t="s">
        <v>247</v>
      </c>
      <c r="BM355" s="226" t="s">
        <v>411</v>
      </c>
    </row>
    <row r="356" s="2" customFormat="1">
      <c r="A356" s="39"/>
      <c r="B356" s="40"/>
      <c r="C356" s="41"/>
      <c r="D356" s="228" t="s">
        <v>147</v>
      </c>
      <c r="E356" s="41"/>
      <c r="F356" s="229" t="s">
        <v>412</v>
      </c>
      <c r="G356" s="41"/>
      <c r="H356" s="41"/>
      <c r="I356" s="230"/>
      <c r="J356" s="41"/>
      <c r="K356" s="41"/>
      <c r="L356" s="45"/>
      <c r="M356" s="231"/>
      <c r="N356" s="232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147</v>
      </c>
      <c r="AU356" s="18" t="s">
        <v>145</v>
      </c>
    </row>
    <row r="357" s="2" customFormat="1" ht="21.75" customHeight="1">
      <c r="A357" s="39"/>
      <c r="B357" s="40"/>
      <c r="C357" s="215" t="s">
        <v>413</v>
      </c>
      <c r="D357" s="215" t="s">
        <v>139</v>
      </c>
      <c r="E357" s="216" t="s">
        <v>414</v>
      </c>
      <c r="F357" s="217" t="s">
        <v>415</v>
      </c>
      <c r="G357" s="218" t="s">
        <v>203</v>
      </c>
      <c r="H357" s="219">
        <v>1</v>
      </c>
      <c r="I357" s="220"/>
      <c r="J357" s="221">
        <f>ROUND(I357*H357,2)</f>
        <v>0</v>
      </c>
      <c r="K357" s="217" t="s">
        <v>143</v>
      </c>
      <c r="L357" s="45"/>
      <c r="M357" s="222" t="s">
        <v>1</v>
      </c>
      <c r="N357" s="223" t="s">
        <v>39</v>
      </c>
      <c r="O357" s="92"/>
      <c r="P357" s="224">
        <f>O357*H357</f>
        <v>0</v>
      </c>
      <c r="Q357" s="224">
        <v>0.051610000000000003</v>
      </c>
      <c r="R357" s="224">
        <f>Q357*H357</f>
        <v>0.051610000000000003</v>
      </c>
      <c r="S357" s="224">
        <v>0</v>
      </c>
      <c r="T357" s="22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6" t="s">
        <v>247</v>
      </c>
      <c r="AT357" s="226" t="s">
        <v>139</v>
      </c>
      <c r="AU357" s="226" t="s">
        <v>145</v>
      </c>
      <c r="AY357" s="18" t="s">
        <v>134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8" t="s">
        <v>145</v>
      </c>
      <c r="BK357" s="227">
        <f>ROUND(I357*H357,2)</f>
        <v>0</v>
      </c>
      <c r="BL357" s="18" t="s">
        <v>247</v>
      </c>
      <c r="BM357" s="226" t="s">
        <v>416</v>
      </c>
    </row>
    <row r="358" s="2" customFormat="1">
      <c r="A358" s="39"/>
      <c r="B358" s="40"/>
      <c r="C358" s="41"/>
      <c r="D358" s="228" t="s">
        <v>147</v>
      </c>
      <c r="E358" s="41"/>
      <c r="F358" s="229" t="s">
        <v>417</v>
      </c>
      <c r="G358" s="41"/>
      <c r="H358" s="41"/>
      <c r="I358" s="230"/>
      <c r="J358" s="41"/>
      <c r="K358" s="41"/>
      <c r="L358" s="45"/>
      <c r="M358" s="231"/>
      <c r="N358" s="232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147</v>
      </c>
      <c r="AU358" s="18" t="s">
        <v>145</v>
      </c>
    </row>
    <row r="359" s="2" customFormat="1" ht="24.15" customHeight="1">
      <c r="A359" s="39"/>
      <c r="B359" s="40"/>
      <c r="C359" s="215" t="s">
        <v>418</v>
      </c>
      <c r="D359" s="215" t="s">
        <v>139</v>
      </c>
      <c r="E359" s="216" t="s">
        <v>419</v>
      </c>
      <c r="F359" s="217" t="s">
        <v>420</v>
      </c>
      <c r="G359" s="218" t="s">
        <v>312</v>
      </c>
      <c r="H359" s="286"/>
      <c r="I359" s="220"/>
      <c r="J359" s="221">
        <f>ROUND(I359*H359,2)</f>
        <v>0</v>
      </c>
      <c r="K359" s="217" t="s">
        <v>1</v>
      </c>
      <c r="L359" s="45"/>
      <c r="M359" s="222" t="s">
        <v>1</v>
      </c>
      <c r="N359" s="223" t="s">
        <v>39</v>
      </c>
      <c r="O359" s="92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6" t="s">
        <v>247</v>
      </c>
      <c r="AT359" s="226" t="s">
        <v>139</v>
      </c>
      <c r="AU359" s="226" t="s">
        <v>145</v>
      </c>
      <c r="AY359" s="18" t="s">
        <v>134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8" t="s">
        <v>145</v>
      </c>
      <c r="BK359" s="227">
        <f>ROUND(I359*H359,2)</f>
        <v>0</v>
      </c>
      <c r="BL359" s="18" t="s">
        <v>247</v>
      </c>
      <c r="BM359" s="226" t="s">
        <v>421</v>
      </c>
    </row>
    <row r="360" s="2" customFormat="1">
      <c r="A360" s="39"/>
      <c r="B360" s="40"/>
      <c r="C360" s="41"/>
      <c r="D360" s="228" t="s">
        <v>147</v>
      </c>
      <c r="E360" s="41"/>
      <c r="F360" s="229" t="s">
        <v>422</v>
      </c>
      <c r="G360" s="41"/>
      <c r="H360" s="41"/>
      <c r="I360" s="230"/>
      <c r="J360" s="41"/>
      <c r="K360" s="41"/>
      <c r="L360" s="45"/>
      <c r="M360" s="231"/>
      <c r="N360" s="232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147</v>
      </c>
      <c r="AU360" s="18" t="s">
        <v>145</v>
      </c>
    </row>
    <row r="361" s="12" customFormat="1" ht="22.8" customHeight="1">
      <c r="A361" s="12"/>
      <c r="B361" s="199"/>
      <c r="C361" s="200"/>
      <c r="D361" s="201" t="s">
        <v>72</v>
      </c>
      <c r="E361" s="213" t="s">
        <v>423</v>
      </c>
      <c r="F361" s="213" t="s">
        <v>424</v>
      </c>
      <c r="G361" s="200"/>
      <c r="H361" s="200"/>
      <c r="I361" s="203"/>
      <c r="J361" s="214">
        <f>BK361</f>
        <v>0</v>
      </c>
      <c r="K361" s="200"/>
      <c r="L361" s="205"/>
      <c r="M361" s="206"/>
      <c r="N361" s="207"/>
      <c r="O361" s="207"/>
      <c r="P361" s="208">
        <f>SUM(P362:P384)</f>
        <v>0</v>
      </c>
      <c r="Q361" s="207"/>
      <c r="R361" s="208">
        <f>SUM(R362:R384)</f>
        <v>0.081979999999999997</v>
      </c>
      <c r="S361" s="207"/>
      <c r="T361" s="209">
        <f>SUM(T362:T384)</f>
        <v>0.12954000000000002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145</v>
      </c>
      <c r="AT361" s="211" t="s">
        <v>72</v>
      </c>
      <c r="AU361" s="211" t="s">
        <v>81</v>
      </c>
      <c r="AY361" s="210" t="s">
        <v>134</v>
      </c>
      <c r="BK361" s="212">
        <f>SUM(BK362:BK384)</f>
        <v>0</v>
      </c>
    </row>
    <row r="362" s="2" customFormat="1" ht="16.5" customHeight="1">
      <c r="A362" s="39"/>
      <c r="B362" s="40"/>
      <c r="C362" s="215" t="s">
        <v>425</v>
      </c>
      <c r="D362" s="215" t="s">
        <v>139</v>
      </c>
      <c r="E362" s="216" t="s">
        <v>426</v>
      </c>
      <c r="F362" s="217" t="s">
        <v>427</v>
      </c>
      <c r="G362" s="218" t="s">
        <v>182</v>
      </c>
      <c r="H362" s="219">
        <v>44</v>
      </c>
      <c r="I362" s="220"/>
      <c r="J362" s="221">
        <f>ROUND(I362*H362,2)</f>
        <v>0</v>
      </c>
      <c r="K362" s="217" t="s">
        <v>143</v>
      </c>
      <c r="L362" s="45"/>
      <c r="M362" s="222" t="s">
        <v>1</v>
      </c>
      <c r="N362" s="223" t="s">
        <v>39</v>
      </c>
      <c r="O362" s="92"/>
      <c r="P362" s="224">
        <f>O362*H362</f>
        <v>0</v>
      </c>
      <c r="Q362" s="224">
        <v>4.0000000000000003E-05</v>
      </c>
      <c r="R362" s="224">
        <f>Q362*H362</f>
        <v>0.0017600000000000001</v>
      </c>
      <c r="S362" s="224">
        <v>0.0025400000000000002</v>
      </c>
      <c r="T362" s="225">
        <f>S362*H362</f>
        <v>0.11176000000000001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6" t="s">
        <v>247</v>
      </c>
      <c r="AT362" s="226" t="s">
        <v>139</v>
      </c>
      <c r="AU362" s="226" t="s">
        <v>145</v>
      </c>
      <c r="AY362" s="18" t="s">
        <v>134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8" t="s">
        <v>145</v>
      </c>
      <c r="BK362" s="227">
        <f>ROUND(I362*H362,2)</f>
        <v>0</v>
      </c>
      <c r="BL362" s="18" t="s">
        <v>247</v>
      </c>
      <c r="BM362" s="226" t="s">
        <v>428</v>
      </c>
    </row>
    <row r="363" s="2" customFormat="1">
      <c r="A363" s="39"/>
      <c r="B363" s="40"/>
      <c r="C363" s="41"/>
      <c r="D363" s="228" t="s">
        <v>147</v>
      </c>
      <c r="E363" s="41"/>
      <c r="F363" s="229" t="s">
        <v>429</v>
      </c>
      <c r="G363" s="41"/>
      <c r="H363" s="41"/>
      <c r="I363" s="230"/>
      <c r="J363" s="41"/>
      <c r="K363" s="41"/>
      <c r="L363" s="45"/>
      <c r="M363" s="231"/>
      <c r="N363" s="232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147</v>
      </c>
      <c r="AU363" s="18" t="s">
        <v>145</v>
      </c>
    </row>
    <row r="364" s="14" customFormat="1">
      <c r="A364" s="14"/>
      <c r="B364" s="243"/>
      <c r="C364" s="244"/>
      <c r="D364" s="228" t="s">
        <v>149</v>
      </c>
      <c r="E364" s="245" t="s">
        <v>1</v>
      </c>
      <c r="F364" s="246" t="s">
        <v>430</v>
      </c>
      <c r="G364" s="244"/>
      <c r="H364" s="247">
        <v>44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149</v>
      </c>
      <c r="AU364" s="253" t="s">
        <v>145</v>
      </c>
      <c r="AV364" s="14" t="s">
        <v>145</v>
      </c>
      <c r="AW364" s="14" t="s">
        <v>30</v>
      </c>
      <c r="AX364" s="14" t="s">
        <v>73</v>
      </c>
      <c r="AY364" s="253" t="s">
        <v>134</v>
      </c>
    </row>
    <row r="365" s="15" customFormat="1">
      <c r="A365" s="15"/>
      <c r="B365" s="254"/>
      <c r="C365" s="255"/>
      <c r="D365" s="228" t="s">
        <v>149</v>
      </c>
      <c r="E365" s="256" t="s">
        <v>1</v>
      </c>
      <c r="F365" s="257" t="s">
        <v>152</v>
      </c>
      <c r="G365" s="255"/>
      <c r="H365" s="258">
        <v>44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149</v>
      </c>
      <c r="AU365" s="264" t="s">
        <v>145</v>
      </c>
      <c r="AV365" s="15" t="s">
        <v>144</v>
      </c>
      <c r="AW365" s="15" t="s">
        <v>30</v>
      </c>
      <c r="AX365" s="15" t="s">
        <v>81</v>
      </c>
      <c r="AY365" s="264" t="s">
        <v>134</v>
      </c>
    </row>
    <row r="366" s="2" customFormat="1" ht="16.5" customHeight="1">
      <c r="A366" s="39"/>
      <c r="B366" s="40"/>
      <c r="C366" s="215" t="s">
        <v>431</v>
      </c>
      <c r="D366" s="215" t="s">
        <v>139</v>
      </c>
      <c r="E366" s="216" t="s">
        <v>432</v>
      </c>
      <c r="F366" s="217" t="s">
        <v>433</v>
      </c>
      <c r="G366" s="218" t="s">
        <v>393</v>
      </c>
      <c r="H366" s="219">
        <v>7</v>
      </c>
      <c r="I366" s="220"/>
      <c r="J366" s="221">
        <f>ROUND(I366*H366,2)</f>
        <v>0</v>
      </c>
      <c r="K366" s="217" t="s">
        <v>1</v>
      </c>
      <c r="L366" s="45"/>
      <c r="M366" s="222" t="s">
        <v>1</v>
      </c>
      <c r="N366" s="223" t="s">
        <v>39</v>
      </c>
      <c r="O366" s="92"/>
      <c r="P366" s="224">
        <f>O366*H366</f>
        <v>0</v>
      </c>
      <c r="Q366" s="224">
        <v>4.0000000000000003E-05</v>
      </c>
      <c r="R366" s="224">
        <f>Q366*H366</f>
        <v>0.00028000000000000003</v>
      </c>
      <c r="S366" s="224">
        <v>0.0025400000000000002</v>
      </c>
      <c r="T366" s="225">
        <f>S366*H366</f>
        <v>0.017780000000000001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6" t="s">
        <v>247</v>
      </c>
      <c r="AT366" s="226" t="s">
        <v>139</v>
      </c>
      <c r="AU366" s="226" t="s">
        <v>145</v>
      </c>
      <c r="AY366" s="18" t="s">
        <v>134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8" t="s">
        <v>145</v>
      </c>
      <c r="BK366" s="227">
        <f>ROUND(I366*H366,2)</f>
        <v>0</v>
      </c>
      <c r="BL366" s="18" t="s">
        <v>247</v>
      </c>
      <c r="BM366" s="226" t="s">
        <v>434</v>
      </c>
    </row>
    <row r="367" s="2" customFormat="1">
      <c r="A367" s="39"/>
      <c r="B367" s="40"/>
      <c r="C367" s="41"/>
      <c r="D367" s="228" t="s">
        <v>147</v>
      </c>
      <c r="E367" s="41"/>
      <c r="F367" s="229" t="s">
        <v>429</v>
      </c>
      <c r="G367" s="41"/>
      <c r="H367" s="41"/>
      <c r="I367" s="230"/>
      <c r="J367" s="41"/>
      <c r="K367" s="41"/>
      <c r="L367" s="45"/>
      <c r="M367" s="231"/>
      <c r="N367" s="232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147</v>
      </c>
      <c r="AU367" s="18" t="s">
        <v>145</v>
      </c>
    </row>
    <row r="368" s="14" customFormat="1">
      <c r="A368" s="14"/>
      <c r="B368" s="243"/>
      <c r="C368" s="244"/>
      <c r="D368" s="228" t="s">
        <v>149</v>
      </c>
      <c r="E368" s="245" t="s">
        <v>1</v>
      </c>
      <c r="F368" s="246" t="s">
        <v>435</v>
      </c>
      <c r="G368" s="244"/>
      <c r="H368" s="247">
        <v>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149</v>
      </c>
      <c r="AU368" s="253" t="s">
        <v>145</v>
      </c>
      <c r="AV368" s="14" t="s">
        <v>145</v>
      </c>
      <c r="AW368" s="14" t="s">
        <v>30</v>
      </c>
      <c r="AX368" s="14" t="s">
        <v>81</v>
      </c>
      <c r="AY368" s="253" t="s">
        <v>134</v>
      </c>
    </row>
    <row r="369" s="2" customFormat="1" ht="24.15" customHeight="1">
      <c r="A369" s="39"/>
      <c r="B369" s="40"/>
      <c r="C369" s="215" t="s">
        <v>436</v>
      </c>
      <c r="D369" s="215" t="s">
        <v>139</v>
      </c>
      <c r="E369" s="216" t="s">
        <v>437</v>
      </c>
      <c r="F369" s="217" t="s">
        <v>438</v>
      </c>
      <c r="G369" s="218" t="s">
        <v>182</v>
      </c>
      <c r="H369" s="219">
        <v>44</v>
      </c>
      <c r="I369" s="220"/>
      <c r="J369" s="221">
        <f>ROUND(I369*H369,2)</f>
        <v>0</v>
      </c>
      <c r="K369" s="217" t="s">
        <v>143</v>
      </c>
      <c r="L369" s="45"/>
      <c r="M369" s="222" t="s">
        <v>1</v>
      </c>
      <c r="N369" s="223" t="s">
        <v>39</v>
      </c>
      <c r="O369" s="92"/>
      <c r="P369" s="224">
        <f>O369*H369</f>
        <v>0</v>
      </c>
      <c r="Q369" s="224">
        <v>0.0016199999999999999</v>
      </c>
      <c r="R369" s="224">
        <f>Q369*H369</f>
        <v>0.071279999999999996</v>
      </c>
      <c r="S369" s="224">
        <v>0</v>
      </c>
      <c r="T369" s="22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247</v>
      </c>
      <c r="AT369" s="226" t="s">
        <v>139</v>
      </c>
      <c r="AU369" s="226" t="s">
        <v>145</v>
      </c>
      <c r="AY369" s="18" t="s">
        <v>134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145</v>
      </c>
      <c r="BK369" s="227">
        <f>ROUND(I369*H369,2)</f>
        <v>0</v>
      </c>
      <c r="BL369" s="18" t="s">
        <v>247</v>
      </c>
      <c r="BM369" s="226" t="s">
        <v>439</v>
      </c>
    </row>
    <row r="370" s="2" customFormat="1">
      <c r="A370" s="39"/>
      <c r="B370" s="40"/>
      <c r="C370" s="41"/>
      <c r="D370" s="228" t="s">
        <v>147</v>
      </c>
      <c r="E370" s="41"/>
      <c r="F370" s="229" t="s">
        <v>440</v>
      </c>
      <c r="G370" s="41"/>
      <c r="H370" s="41"/>
      <c r="I370" s="230"/>
      <c r="J370" s="41"/>
      <c r="K370" s="41"/>
      <c r="L370" s="45"/>
      <c r="M370" s="231"/>
      <c r="N370" s="232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147</v>
      </c>
      <c r="AU370" s="18" t="s">
        <v>145</v>
      </c>
    </row>
    <row r="371" s="14" customFormat="1">
      <c r="A371" s="14"/>
      <c r="B371" s="243"/>
      <c r="C371" s="244"/>
      <c r="D371" s="228" t="s">
        <v>149</v>
      </c>
      <c r="E371" s="245" t="s">
        <v>1</v>
      </c>
      <c r="F371" s="246" t="s">
        <v>430</v>
      </c>
      <c r="G371" s="244"/>
      <c r="H371" s="247">
        <v>44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149</v>
      </c>
      <c r="AU371" s="253" t="s">
        <v>145</v>
      </c>
      <c r="AV371" s="14" t="s">
        <v>145</v>
      </c>
      <c r="AW371" s="14" t="s">
        <v>30</v>
      </c>
      <c r="AX371" s="14" t="s">
        <v>73</v>
      </c>
      <c r="AY371" s="253" t="s">
        <v>134</v>
      </c>
    </row>
    <row r="372" s="15" customFormat="1">
      <c r="A372" s="15"/>
      <c r="B372" s="254"/>
      <c r="C372" s="255"/>
      <c r="D372" s="228" t="s">
        <v>149</v>
      </c>
      <c r="E372" s="256" t="s">
        <v>1</v>
      </c>
      <c r="F372" s="257" t="s">
        <v>152</v>
      </c>
      <c r="G372" s="255"/>
      <c r="H372" s="258">
        <v>44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149</v>
      </c>
      <c r="AU372" s="264" t="s">
        <v>145</v>
      </c>
      <c r="AV372" s="15" t="s">
        <v>144</v>
      </c>
      <c r="AW372" s="15" t="s">
        <v>30</v>
      </c>
      <c r="AX372" s="15" t="s">
        <v>81</v>
      </c>
      <c r="AY372" s="264" t="s">
        <v>134</v>
      </c>
    </row>
    <row r="373" s="2" customFormat="1" ht="24.15" customHeight="1">
      <c r="A373" s="39"/>
      <c r="B373" s="40"/>
      <c r="C373" s="215" t="s">
        <v>441</v>
      </c>
      <c r="D373" s="215" t="s">
        <v>139</v>
      </c>
      <c r="E373" s="216" t="s">
        <v>442</v>
      </c>
      <c r="F373" s="217" t="s">
        <v>443</v>
      </c>
      <c r="G373" s="218" t="s">
        <v>203</v>
      </c>
      <c r="H373" s="219">
        <v>1</v>
      </c>
      <c r="I373" s="220"/>
      <c r="J373" s="221">
        <f>ROUND(I373*H373,2)</f>
        <v>0</v>
      </c>
      <c r="K373" s="217" t="s">
        <v>1</v>
      </c>
      <c r="L373" s="45"/>
      <c r="M373" s="222" t="s">
        <v>1</v>
      </c>
      <c r="N373" s="223" t="s">
        <v>39</v>
      </c>
      <c r="O373" s="92"/>
      <c r="P373" s="224">
        <f>O373*H373</f>
        <v>0</v>
      </c>
      <c r="Q373" s="224">
        <v>0.0016199999999999999</v>
      </c>
      <c r="R373" s="224">
        <f>Q373*H373</f>
        <v>0.0016199999999999999</v>
      </c>
      <c r="S373" s="224">
        <v>0</v>
      </c>
      <c r="T373" s="22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6" t="s">
        <v>247</v>
      </c>
      <c r="AT373" s="226" t="s">
        <v>139</v>
      </c>
      <c r="AU373" s="226" t="s">
        <v>145</v>
      </c>
      <c r="AY373" s="18" t="s">
        <v>134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8" t="s">
        <v>145</v>
      </c>
      <c r="BK373" s="227">
        <f>ROUND(I373*H373,2)</f>
        <v>0</v>
      </c>
      <c r="BL373" s="18" t="s">
        <v>247</v>
      </c>
      <c r="BM373" s="226" t="s">
        <v>444</v>
      </c>
    </row>
    <row r="374" s="2" customFormat="1">
      <c r="A374" s="39"/>
      <c r="B374" s="40"/>
      <c r="C374" s="41"/>
      <c r="D374" s="228" t="s">
        <v>147</v>
      </c>
      <c r="E374" s="41"/>
      <c r="F374" s="229" t="s">
        <v>440</v>
      </c>
      <c r="G374" s="41"/>
      <c r="H374" s="41"/>
      <c r="I374" s="230"/>
      <c r="J374" s="41"/>
      <c r="K374" s="41"/>
      <c r="L374" s="45"/>
      <c r="M374" s="231"/>
      <c r="N374" s="232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147</v>
      </c>
      <c r="AU374" s="18" t="s">
        <v>145</v>
      </c>
    </row>
    <row r="375" s="2" customFormat="1" ht="16.5" customHeight="1">
      <c r="A375" s="39"/>
      <c r="B375" s="40"/>
      <c r="C375" s="215" t="s">
        <v>445</v>
      </c>
      <c r="D375" s="215" t="s">
        <v>139</v>
      </c>
      <c r="E375" s="216" t="s">
        <v>446</v>
      </c>
      <c r="F375" s="217" t="s">
        <v>447</v>
      </c>
      <c r="G375" s="218" t="s">
        <v>182</v>
      </c>
      <c r="H375" s="219">
        <v>44</v>
      </c>
      <c r="I375" s="220"/>
      <c r="J375" s="221">
        <f>ROUND(I375*H375,2)</f>
        <v>0</v>
      </c>
      <c r="K375" s="217" t="s">
        <v>143</v>
      </c>
      <c r="L375" s="45"/>
      <c r="M375" s="222" t="s">
        <v>1</v>
      </c>
      <c r="N375" s="223" t="s">
        <v>39</v>
      </c>
      <c r="O375" s="92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6" t="s">
        <v>247</v>
      </c>
      <c r="AT375" s="226" t="s">
        <v>139</v>
      </c>
      <c r="AU375" s="226" t="s">
        <v>145</v>
      </c>
      <c r="AY375" s="18" t="s">
        <v>134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8" t="s">
        <v>145</v>
      </c>
      <c r="BK375" s="227">
        <f>ROUND(I375*H375,2)</f>
        <v>0</v>
      </c>
      <c r="BL375" s="18" t="s">
        <v>247</v>
      </c>
      <c r="BM375" s="226" t="s">
        <v>448</v>
      </c>
    </row>
    <row r="376" s="2" customFormat="1">
      <c r="A376" s="39"/>
      <c r="B376" s="40"/>
      <c r="C376" s="41"/>
      <c r="D376" s="228" t="s">
        <v>147</v>
      </c>
      <c r="E376" s="41"/>
      <c r="F376" s="229" t="s">
        <v>449</v>
      </c>
      <c r="G376" s="41"/>
      <c r="H376" s="41"/>
      <c r="I376" s="230"/>
      <c r="J376" s="41"/>
      <c r="K376" s="41"/>
      <c r="L376" s="45"/>
      <c r="M376" s="231"/>
      <c r="N376" s="232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147</v>
      </c>
      <c r="AU376" s="18" t="s">
        <v>145</v>
      </c>
    </row>
    <row r="377" s="14" customFormat="1">
      <c r="A377" s="14"/>
      <c r="B377" s="243"/>
      <c r="C377" s="244"/>
      <c r="D377" s="228" t="s">
        <v>149</v>
      </c>
      <c r="E377" s="245" t="s">
        <v>1</v>
      </c>
      <c r="F377" s="246" t="s">
        <v>430</v>
      </c>
      <c r="G377" s="244"/>
      <c r="H377" s="247">
        <v>44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149</v>
      </c>
      <c r="AU377" s="253" t="s">
        <v>145</v>
      </c>
      <c r="AV377" s="14" t="s">
        <v>145</v>
      </c>
      <c r="AW377" s="14" t="s">
        <v>30</v>
      </c>
      <c r="AX377" s="14" t="s">
        <v>73</v>
      </c>
      <c r="AY377" s="253" t="s">
        <v>134</v>
      </c>
    </row>
    <row r="378" s="15" customFormat="1">
      <c r="A378" s="15"/>
      <c r="B378" s="254"/>
      <c r="C378" s="255"/>
      <c r="D378" s="228" t="s">
        <v>149</v>
      </c>
      <c r="E378" s="256" t="s">
        <v>1</v>
      </c>
      <c r="F378" s="257" t="s">
        <v>152</v>
      </c>
      <c r="G378" s="255"/>
      <c r="H378" s="258">
        <v>44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4" t="s">
        <v>149</v>
      </c>
      <c r="AU378" s="264" t="s">
        <v>145</v>
      </c>
      <c r="AV378" s="15" t="s">
        <v>144</v>
      </c>
      <c r="AW378" s="15" t="s">
        <v>30</v>
      </c>
      <c r="AX378" s="15" t="s">
        <v>81</v>
      </c>
      <c r="AY378" s="264" t="s">
        <v>134</v>
      </c>
    </row>
    <row r="379" s="2" customFormat="1" ht="37.8" customHeight="1">
      <c r="A379" s="39"/>
      <c r="B379" s="40"/>
      <c r="C379" s="215" t="s">
        <v>450</v>
      </c>
      <c r="D379" s="215" t="s">
        <v>139</v>
      </c>
      <c r="E379" s="216" t="s">
        <v>451</v>
      </c>
      <c r="F379" s="217" t="s">
        <v>452</v>
      </c>
      <c r="G379" s="218" t="s">
        <v>182</v>
      </c>
      <c r="H379" s="219">
        <v>44</v>
      </c>
      <c r="I379" s="220"/>
      <c r="J379" s="221">
        <f>ROUND(I379*H379,2)</f>
        <v>0</v>
      </c>
      <c r="K379" s="217" t="s">
        <v>143</v>
      </c>
      <c r="L379" s="45"/>
      <c r="M379" s="222" t="s">
        <v>1</v>
      </c>
      <c r="N379" s="223" t="s">
        <v>39</v>
      </c>
      <c r="O379" s="92"/>
      <c r="P379" s="224">
        <f>O379*H379</f>
        <v>0</v>
      </c>
      <c r="Q379" s="224">
        <v>0.00016000000000000001</v>
      </c>
      <c r="R379" s="224">
        <f>Q379*H379</f>
        <v>0.0070400000000000003</v>
      </c>
      <c r="S379" s="224">
        <v>0</v>
      </c>
      <c r="T379" s="22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6" t="s">
        <v>247</v>
      </c>
      <c r="AT379" s="226" t="s">
        <v>139</v>
      </c>
      <c r="AU379" s="226" t="s">
        <v>145</v>
      </c>
      <c r="AY379" s="18" t="s">
        <v>134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8" t="s">
        <v>145</v>
      </c>
      <c r="BK379" s="227">
        <f>ROUND(I379*H379,2)</f>
        <v>0</v>
      </c>
      <c r="BL379" s="18" t="s">
        <v>247</v>
      </c>
      <c r="BM379" s="226" t="s">
        <v>453</v>
      </c>
    </row>
    <row r="380" s="2" customFormat="1">
      <c r="A380" s="39"/>
      <c r="B380" s="40"/>
      <c r="C380" s="41"/>
      <c r="D380" s="228" t="s">
        <v>147</v>
      </c>
      <c r="E380" s="41"/>
      <c r="F380" s="229" t="s">
        <v>454</v>
      </c>
      <c r="G380" s="41"/>
      <c r="H380" s="41"/>
      <c r="I380" s="230"/>
      <c r="J380" s="41"/>
      <c r="K380" s="41"/>
      <c r="L380" s="45"/>
      <c r="M380" s="231"/>
      <c r="N380" s="232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147</v>
      </c>
      <c r="AU380" s="18" t="s">
        <v>145</v>
      </c>
    </row>
    <row r="381" s="14" customFormat="1">
      <c r="A381" s="14"/>
      <c r="B381" s="243"/>
      <c r="C381" s="244"/>
      <c r="D381" s="228" t="s">
        <v>149</v>
      </c>
      <c r="E381" s="245" t="s">
        <v>1</v>
      </c>
      <c r="F381" s="246" t="s">
        <v>430</v>
      </c>
      <c r="G381" s="244"/>
      <c r="H381" s="247">
        <v>44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149</v>
      </c>
      <c r="AU381" s="253" t="s">
        <v>145</v>
      </c>
      <c r="AV381" s="14" t="s">
        <v>145</v>
      </c>
      <c r="AW381" s="14" t="s">
        <v>30</v>
      </c>
      <c r="AX381" s="14" t="s">
        <v>73</v>
      </c>
      <c r="AY381" s="253" t="s">
        <v>134</v>
      </c>
    </row>
    <row r="382" s="15" customFormat="1">
      <c r="A382" s="15"/>
      <c r="B382" s="254"/>
      <c r="C382" s="255"/>
      <c r="D382" s="228" t="s">
        <v>149</v>
      </c>
      <c r="E382" s="256" t="s">
        <v>1</v>
      </c>
      <c r="F382" s="257" t="s">
        <v>152</v>
      </c>
      <c r="G382" s="255"/>
      <c r="H382" s="258">
        <v>44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4" t="s">
        <v>149</v>
      </c>
      <c r="AU382" s="264" t="s">
        <v>145</v>
      </c>
      <c r="AV382" s="15" t="s">
        <v>144</v>
      </c>
      <c r="AW382" s="15" t="s">
        <v>30</v>
      </c>
      <c r="AX382" s="15" t="s">
        <v>81</v>
      </c>
      <c r="AY382" s="264" t="s">
        <v>134</v>
      </c>
    </row>
    <row r="383" s="2" customFormat="1" ht="24.15" customHeight="1">
      <c r="A383" s="39"/>
      <c r="B383" s="40"/>
      <c r="C383" s="215" t="s">
        <v>455</v>
      </c>
      <c r="D383" s="215" t="s">
        <v>139</v>
      </c>
      <c r="E383" s="216" t="s">
        <v>456</v>
      </c>
      <c r="F383" s="217" t="s">
        <v>457</v>
      </c>
      <c r="G383" s="218" t="s">
        <v>312</v>
      </c>
      <c r="H383" s="286"/>
      <c r="I383" s="220"/>
      <c r="J383" s="221">
        <f>ROUND(I383*H383,2)</f>
        <v>0</v>
      </c>
      <c r="K383" s="217" t="s">
        <v>143</v>
      </c>
      <c r="L383" s="45"/>
      <c r="M383" s="222" t="s">
        <v>1</v>
      </c>
      <c r="N383" s="223" t="s">
        <v>39</v>
      </c>
      <c r="O383" s="92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6" t="s">
        <v>247</v>
      </c>
      <c r="AT383" s="226" t="s">
        <v>139</v>
      </c>
      <c r="AU383" s="226" t="s">
        <v>145</v>
      </c>
      <c r="AY383" s="18" t="s">
        <v>134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8" t="s">
        <v>145</v>
      </c>
      <c r="BK383" s="227">
        <f>ROUND(I383*H383,2)</f>
        <v>0</v>
      </c>
      <c r="BL383" s="18" t="s">
        <v>247</v>
      </c>
      <c r="BM383" s="226" t="s">
        <v>458</v>
      </c>
    </row>
    <row r="384" s="2" customFormat="1">
      <c r="A384" s="39"/>
      <c r="B384" s="40"/>
      <c r="C384" s="41"/>
      <c r="D384" s="228" t="s">
        <v>147</v>
      </c>
      <c r="E384" s="41"/>
      <c r="F384" s="229" t="s">
        <v>459</v>
      </c>
      <c r="G384" s="41"/>
      <c r="H384" s="41"/>
      <c r="I384" s="230"/>
      <c r="J384" s="41"/>
      <c r="K384" s="41"/>
      <c r="L384" s="45"/>
      <c r="M384" s="231"/>
      <c r="N384" s="232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147</v>
      </c>
      <c r="AU384" s="18" t="s">
        <v>145</v>
      </c>
    </row>
    <row r="385" s="12" customFormat="1" ht="22.8" customHeight="1">
      <c r="A385" s="12"/>
      <c r="B385" s="199"/>
      <c r="C385" s="200"/>
      <c r="D385" s="201" t="s">
        <v>72</v>
      </c>
      <c r="E385" s="213" t="s">
        <v>460</v>
      </c>
      <c r="F385" s="213" t="s">
        <v>461</v>
      </c>
      <c r="G385" s="200"/>
      <c r="H385" s="200"/>
      <c r="I385" s="203"/>
      <c r="J385" s="214">
        <f>BK385</f>
        <v>0</v>
      </c>
      <c r="K385" s="200"/>
      <c r="L385" s="205"/>
      <c r="M385" s="206"/>
      <c r="N385" s="207"/>
      <c r="O385" s="207"/>
      <c r="P385" s="208">
        <f>SUM(P386:P391)</f>
        <v>0</v>
      </c>
      <c r="Q385" s="207"/>
      <c r="R385" s="208">
        <f>SUM(R386:R391)</f>
        <v>0.00097999999999999997</v>
      </c>
      <c r="S385" s="207"/>
      <c r="T385" s="209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145</v>
      </c>
      <c r="AT385" s="211" t="s">
        <v>72</v>
      </c>
      <c r="AU385" s="211" t="s">
        <v>81</v>
      </c>
      <c r="AY385" s="210" t="s">
        <v>134</v>
      </c>
      <c r="BK385" s="212">
        <f>SUM(BK386:BK391)</f>
        <v>0</v>
      </c>
    </row>
    <row r="386" s="2" customFormat="1" ht="24.15" customHeight="1">
      <c r="A386" s="39"/>
      <c r="B386" s="40"/>
      <c r="C386" s="215" t="s">
        <v>462</v>
      </c>
      <c r="D386" s="215" t="s">
        <v>139</v>
      </c>
      <c r="E386" s="216" t="s">
        <v>463</v>
      </c>
      <c r="F386" s="217" t="s">
        <v>464</v>
      </c>
      <c r="G386" s="218" t="s">
        <v>393</v>
      </c>
      <c r="H386" s="219">
        <v>7</v>
      </c>
      <c r="I386" s="220"/>
      <c r="J386" s="221">
        <f>ROUND(I386*H386,2)</f>
        <v>0</v>
      </c>
      <c r="K386" s="217" t="s">
        <v>143</v>
      </c>
      <c r="L386" s="45"/>
      <c r="M386" s="222" t="s">
        <v>1</v>
      </c>
      <c r="N386" s="223" t="s">
        <v>38</v>
      </c>
      <c r="O386" s="92"/>
      <c r="P386" s="224">
        <f>O386*H386</f>
        <v>0</v>
      </c>
      <c r="Q386" s="224">
        <v>0.00013999999999999999</v>
      </c>
      <c r="R386" s="224">
        <f>Q386*H386</f>
        <v>0.00097999999999999997</v>
      </c>
      <c r="S386" s="224">
        <v>0</v>
      </c>
      <c r="T386" s="22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6" t="s">
        <v>247</v>
      </c>
      <c r="AT386" s="226" t="s">
        <v>139</v>
      </c>
      <c r="AU386" s="226" t="s">
        <v>145</v>
      </c>
      <c r="AY386" s="18" t="s">
        <v>134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8" t="s">
        <v>81</v>
      </c>
      <c r="BK386" s="227">
        <f>ROUND(I386*H386,2)</f>
        <v>0</v>
      </c>
      <c r="BL386" s="18" t="s">
        <v>247</v>
      </c>
      <c r="BM386" s="226" t="s">
        <v>465</v>
      </c>
    </row>
    <row r="387" s="2" customFormat="1">
      <c r="A387" s="39"/>
      <c r="B387" s="40"/>
      <c r="C387" s="41"/>
      <c r="D387" s="228" t="s">
        <v>147</v>
      </c>
      <c r="E387" s="41"/>
      <c r="F387" s="229" t="s">
        <v>466</v>
      </c>
      <c r="G387" s="41"/>
      <c r="H387" s="41"/>
      <c r="I387" s="230"/>
      <c r="J387" s="41"/>
      <c r="K387" s="41"/>
      <c r="L387" s="45"/>
      <c r="M387" s="231"/>
      <c r="N387" s="232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147</v>
      </c>
      <c r="AU387" s="18" t="s">
        <v>145</v>
      </c>
    </row>
    <row r="388" s="14" customFormat="1">
      <c r="A388" s="14"/>
      <c r="B388" s="243"/>
      <c r="C388" s="244"/>
      <c r="D388" s="228" t="s">
        <v>149</v>
      </c>
      <c r="E388" s="245" t="s">
        <v>1</v>
      </c>
      <c r="F388" s="246" t="s">
        <v>435</v>
      </c>
      <c r="G388" s="244"/>
      <c r="H388" s="247">
        <v>7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149</v>
      </c>
      <c r="AU388" s="253" t="s">
        <v>145</v>
      </c>
      <c r="AV388" s="14" t="s">
        <v>145</v>
      </c>
      <c r="AW388" s="14" t="s">
        <v>30</v>
      </c>
      <c r="AX388" s="14" t="s">
        <v>73</v>
      </c>
      <c r="AY388" s="253" t="s">
        <v>134</v>
      </c>
    </row>
    <row r="389" s="15" customFormat="1">
      <c r="A389" s="15"/>
      <c r="B389" s="254"/>
      <c r="C389" s="255"/>
      <c r="D389" s="228" t="s">
        <v>149</v>
      </c>
      <c r="E389" s="256" t="s">
        <v>1</v>
      </c>
      <c r="F389" s="257" t="s">
        <v>152</v>
      </c>
      <c r="G389" s="255"/>
      <c r="H389" s="258">
        <v>7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4" t="s">
        <v>149</v>
      </c>
      <c r="AU389" s="264" t="s">
        <v>145</v>
      </c>
      <c r="AV389" s="15" t="s">
        <v>144</v>
      </c>
      <c r="AW389" s="15" t="s">
        <v>30</v>
      </c>
      <c r="AX389" s="15" t="s">
        <v>81</v>
      </c>
      <c r="AY389" s="264" t="s">
        <v>134</v>
      </c>
    </row>
    <row r="390" s="2" customFormat="1" ht="24.15" customHeight="1">
      <c r="A390" s="39"/>
      <c r="B390" s="40"/>
      <c r="C390" s="215" t="s">
        <v>467</v>
      </c>
      <c r="D390" s="215" t="s">
        <v>139</v>
      </c>
      <c r="E390" s="216" t="s">
        <v>468</v>
      </c>
      <c r="F390" s="217" t="s">
        <v>469</v>
      </c>
      <c r="G390" s="218" t="s">
        <v>312</v>
      </c>
      <c r="H390" s="286"/>
      <c r="I390" s="220"/>
      <c r="J390" s="221">
        <f>ROUND(I390*H390,2)</f>
        <v>0</v>
      </c>
      <c r="K390" s="217" t="s">
        <v>143</v>
      </c>
      <c r="L390" s="45"/>
      <c r="M390" s="222" t="s">
        <v>1</v>
      </c>
      <c r="N390" s="223" t="s">
        <v>38</v>
      </c>
      <c r="O390" s="92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6" t="s">
        <v>247</v>
      </c>
      <c r="AT390" s="226" t="s">
        <v>139</v>
      </c>
      <c r="AU390" s="226" t="s">
        <v>145</v>
      </c>
      <c r="AY390" s="18" t="s">
        <v>134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8" t="s">
        <v>81</v>
      </c>
      <c r="BK390" s="227">
        <f>ROUND(I390*H390,2)</f>
        <v>0</v>
      </c>
      <c r="BL390" s="18" t="s">
        <v>247</v>
      </c>
      <c r="BM390" s="226" t="s">
        <v>470</v>
      </c>
    </row>
    <row r="391" s="2" customFormat="1">
      <c r="A391" s="39"/>
      <c r="B391" s="40"/>
      <c r="C391" s="41"/>
      <c r="D391" s="228" t="s">
        <v>147</v>
      </c>
      <c r="E391" s="41"/>
      <c r="F391" s="229" t="s">
        <v>471</v>
      </c>
      <c r="G391" s="41"/>
      <c r="H391" s="41"/>
      <c r="I391" s="230"/>
      <c r="J391" s="41"/>
      <c r="K391" s="41"/>
      <c r="L391" s="45"/>
      <c r="M391" s="231"/>
      <c r="N391" s="232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147</v>
      </c>
      <c r="AU391" s="18" t="s">
        <v>145</v>
      </c>
    </row>
    <row r="392" s="12" customFormat="1" ht="22.8" customHeight="1">
      <c r="A392" s="12"/>
      <c r="B392" s="199"/>
      <c r="C392" s="200"/>
      <c r="D392" s="201" t="s">
        <v>72</v>
      </c>
      <c r="E392" s="213" t="s">
        <v>472</v>
      </c>
      <c r="F392" s="213" t="s">
        <v>473</v>
      </c>
      <c r="G392" s="200"/>
      <c r="H392" s="200"/>
      <c r="I392" s="203"/>
      <c r="J392" s="214">
        <f>BK392</f>
        <v>0</v>
      </c>
      <c r="K392" s="200"/>
      <c r="L392" s="205"/>
      <c r="M392" s="206"/>
      <c r="N392" s="207"/>
      <c r="O392" s="207"/>
      <c r="P392" s="208">
        <f>SUM(P393:P415)</f>
        <v>0</v>
      </c>
      <c r="Q392" s="207"/>
      <c r="R392" s="208">
        <f>SUM(R393:R415)</f>
        <v>0.20762999999999998</v>
      </c>
      <c r="S392" s="207"/>
      <c r="T392" s="209">
        <f>SUM(T393:T415)</f>
        <v>0.083669999999999994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0" t="s">
        <v>145</v>
      </c>
      <c r="AT392" s="211" t="s">
        <v>72</v>
      </c>
      <c r="AU392" s="211" t="s">
        <v>81</v>
      </c>
      <c r="AY392" s="210" t="s">
        <v>134</v>
      </c>
      <c r="BK392" s="212">
        <f>SUM(BK393:BK415)</f>
        <v>0</v>
      </c>
    </row>
    <row r="393" s="2" customFormat="1" ht="16.5" customHeight="1">
      <c r="A393" s="39"/>
      <c r="B393" s="40"/>
      <c r="C393" s="215" t="s">
        <v>474</v>
      </c>
      <c r="D393" s="215" t="s">
        <v>139</v>
      </c>
      <c r="E393" s="216" t="s">
        <v>475</v>
      </c>
      <c r="F393" s="217" t="s">
        <v>476</v>
      </c>
      <c r="G393" s="218" t="s">
        <v>142</v>
      </c>
      <c r="H393" s="219">
        <v>2.6499999999999999</v>
      </c>
      <c r="I393" s="220"/>
      <c r="J393" s="221">
        <f>ROUND(I393*H393,2)</f>
        <v>0</v>
      </c>
      <c r="K393" s="217" t="s">
        <v>143</v>
      </c>
      <c r="L393" s="45"/>
      <c r="M393" s="222" t="s">
        <v>1</v>
      </c>
      <c r="N393" s="223" t="s">
        <v>39</v>
      </c>
      <c r="O393" s="92"/>
      <c r="P393" s="224">
        <f>O393*H393</f>
        <v>0</v>
      </c>
      <c r="Q393" s="224">
        <v>0</v>
      </c>
      <c r="R393" s="224">
        <f>Q393*H393</f>
        <v>0</v>
      </c>
      <c r="S393" s="224">
        <v>0.023800000000000002</v>
      </c>
      <c r="T393" s="225">
        <f>S393*H393</f>
        <v>0.063070000000000001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6" t="s">
        <v>247</v>
      </c>
      <c r="AT393" s="226" t="s">
        <v>139</v>
      </c>
      <c r="AU393" s="226" t="s">
        <v>145</v>
      </c>
      <c r="AY393" s="18" t="s">
        <v>134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8" t="s">
        <v>145</v>
      </c>
      <c r="BK393" s="227">
        <f>ROUND(I393*H393,2)</f>
        <v>0</v>
      </c>
      <c r="BL393" s="18" t="s">
        <v>247</v>
      </c>
      <c r="BM393" s="226" t="s">
        <v>477</v>
      </c>
    </row>
    <row r="394" s="2" customFormat="1">
      <c r="A394" s="39"/>
      <c r="B394" s="40"/>
      <c r="C394" s="41"/>
      <c r="D394" s="228" t="s">
        <v>147</v>
      </c>
      <c r="E394" s="41"/>
      <c r="F394" s="229" t="s">
        <v>478</v>
      </c>
      <c r="G394" s="41"/>
      <c r="H394" s="41"/>
      <c r="I394" s="230"/>
      <c r="J394" s="41"/>
      <c r="K394" s="41"/>
      <c r="L394" s="45"/>
      <c r="M394" s="231"/>
      <c r="N394" s="232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147</v>
      </c>
      <c r="AU394" s="18" t="s">
        <v>145</v>
      </c>
    </row>
    <row r="395" s="14" customFormat="1">
      <c r="A395" s="14"/>
      <c r="B395" s="243"/>
      <c r="C395" s="244"/>
      <c r="D395" s="228" t="s">
        <v>149</v>
      </c>
      <c r="E395" s="245" t="s">
        <v>1</v>
      </c>
      <c r="F395" s="246" t="s">
        <v>479</v>
      </c>
      <c r="G395" s="244"/>
      <c r="H395" s="247">
        <v>0.90000000000000002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149</v>
      </c>
      <c r="AU395" s="253" t="s">
        <v>145</v>
      </c>
      <c r="AV395" s="14" t="s">
        <v>145</v>
      </c>
      <c r="AW395" s="14" t="s">
        <v>30</v>
      </c>
      <c r="AX395" s="14" t="s">
        <v>73</v>
      </c>
      <c r="AY395" s="253" t="s">
        <v>134</v>
      </c>
    </row>
    <row r="396" s="14" customFormat="1">
      <c r="A396" s="14"/>
      <c r="B396" s="243"/>
      <c r="C396" s="244"/>
      <c r="D396" s="228" t="s">
        <v>149</v>
      </c>
      <c r="E396" s="245" t="s">
        <v>1</v>
      </c>
      <c r="F396" s="246" t="s">
        <v>480</v>
      </c>
      <c r="G396" s="244"/>
      <c r="H396" s="247">
        <v>1.75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149</v>
      </c>
      <c r="AU396" s="253" t="s">
        <v>145</v>
      </c>
      <c r="AV396" s="14" t="s">
        <v>145</v>
      </c>
      <c r="AW396" s="14" t="s">
        <v>30</v>
      </c>
      <c r="AX396" s="14" t="s">
        <v>73</v>
      </c>
      <c r="AY396" s="253" t="s">
        <v>134</v>
      </c>
    </row>
    <row r="397" s="15" customFormat="1">
      <c r="A397" s="15"/>
      <c r="B397" s="254"/>
      <c r="C397" s="255"/>
      <c r="D397" s="228" t="s">
        <v>149</v>
      </c>
      <c r="E397" s="256" t="s">
        <v>1</v>
      </c>
      <c r="F397" s="257" t="s">
        <v>152</v>
      </c>
      <c r="G397" s="255"/>
      <c r="H397" s="258">
        <v>2.6499999999999999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149</v>
      </c>
      <c r="AU397" s="264" t="s">
        <v>145</v>
      </c>
      <c r="AV397" s="15" t="s">
        <v>144</v>
      </c>
      <c r="AW397" s="15" t="s">
        <v>30</v>
      </c>
      <c r="AX397" s="15" t="s">
        <v>81</v>
      </c>
      <c r="AY397" s="264" t="s">
        <v>134</v>
      </c>
    </row>
    <row r="398" s="2" customFormat="1" ht="33" customHeight="1">
      <c r="A398" s="39"/>
      <c r="B398" s="40"/>
      <c r="C398" s="215" t="s">
        <v>481</v>
      </c>
      <c r="D398" s="215" t="s">
        <v>139</v>
      </c>
      <c r="E398" s="216" t="s">
        <v>482</v>
      </c>
      <c r="F398" s="217" t="s">
        <v>483</v>
      </c>
      <c r="G398" s="218" t="s">
        <v>393</v>
      </c>
      <c r="H398" s="219">
        <v>5</v>
      </c>
      <c r="I398" s="220"/>
      <c r="J398" s="221">
        <f>ROUND(I398*H398,2)</f>
        <v>0</v>
      </c>
      <c r="K398" s="217" t="s">
        <v>143</v>
      </c>
      <c r="L398" s="45"/>
      <c r="M398" s="222" t="s">
        <v>1</v>
      </c>
      <c r="N398" s="223" t="s">
        <v>38</v>
      </c>
      <c r="O398" s="92"/>
      <c r="P398" s="224">
        <f>O398*H398</f>
        <v>0</v>
      </c>
      <c r="Q398" s="224">
        <v>0.017250000000000001</v>
      </c>
      <c r="R398" s="224">
        <f>Q398*H398</f>
        <v>0.086250000000000007</v>
      </c>
      <c r="S398" s="224">
        <v>0</v>
      </c>
      <c r="T398" s="22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6" t="s">
        <v>247</v>
      </c>
      <c r="AT398" s="226" t="s">
        <v>139</v>
      </c>
      <c r="AU398" s="226" t="s">
        <v>145</v>
      </c>
      <c r="AY398" s="18" t="s">
        <v>134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8" t="s">
        <v>81</v>
      </c>
      <c r="BK398" s="227">
        <f>ROUND(I398*H398,2)</f>
        <v>0</v>
      </c>
      <c r="BL398" s="18" t="s">
        <v>247</v>
      </c>
      <c r="BM398" s="226" t="s">
        <v>484</v>
      </c>
    </row>
    <row r="399" s="2" customFormat="1">
      <c r="A399" s="39"/>
      <c r="B399" s="40"/>
      <c r="C399" s="41"/>
      <c r="D399" s="228" t="s">
        <v>147</v>
      </c>
      <c r="E399" s="41"/>
      <c r="F399" s="229" t="s">
        <v>485</v>
      </c>
      <c r="G399" s="41"/>
      <c r="H399" s="41"/>
      <c r="I399" s="230"/>
      <c r="J399" s="41"/>
      <c r="K399" s="41"/>
      <c r="L399" s="45"/>
      <c r="M399" s="231"/>
      <c r="N399" s="232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147</v>
      </c>
      <c r="AU399" s="18" t="s">
        <v>145</v>
      </c>
    </row>
    <row r="400" s="14" customFormat="1">
      <c r="A400" s="14"/>
      <c r="B400" s="243"/>
      <c r="C400" s="244"/>
      <c r="D400" s="228" t="s">
        <v>149</v>
      </c>
      <c r="E400" s="245" t="s">
        <v>1</v>
      </c>
      <c r="F400" s="246" t="s">
        <v>486</v>
      </c>
      <c r="G400" s="244"/>
      <c r="H400" s="247">
        <v>5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149</v>
      </c>
      <c r="AU400" s="253" t="s">
        <v>145</v>
      </c>
      <c r="AV400" s="14" t="s">
        <v>145</v>
      </c>
      <c r="AW400" s="14" t="s">
        <v>30</v>
      </c>
      <c r="AX400" s="14" t="s">
        <v>73</v>
      </c>
      <c r="AY400" s="253" t="s">
        <v>134</v>
      </c>
    </row>
    <row r="401" s="15" customFormat="1">
      <c r="A401" s="15"/>
      <c r="B401" s="254"/>
      <c r="C401" s="255"/>
      <c r="D401" s="228" t="s">
        <v>149</v>
      </c>
      <c r="E401" s="256" t="s">
        <v>1</v>
      </c>
      <c r="F401" s="257" t="s">
        <v>152</v>
      </c>
      <c r="G401" s="255"/>
      <c r="H401" s="258">
        <v>5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149</v>
      </c>
      <c r="AU401" s="264" t="s">
        <v>145</v>
      </c>
      <c r="AV401" s="15" t="s">
        <v>144</v>
      </c>
      <c r="AW401" s="15" t="s">
        <v>30</v>
      </c>
      <c r="AX401" s="15" t="s">
        <v>81</v>
      </c>
      <c r="AY401" s="264" t="s">
        <v>134</v>
      </c>
    </row>
    <row r="402" s="2" customFormat="1" ht="33" customHeight="1">
      <c r="A402" s="39"/>
      <c r="B402" s="40"/>
      <c r="C402" s="215" t="s">
        <v>487</v>
      </c>
      <c r="D402" s="215" t="s">
        <v>139</v>
      </c>
      <c r="E402" s="216" t="s">
        <v>488</v>
      </c>
      <c r="F402" s="217" t="s">
        <v>489</v>
      </c>
      <c r="G402" s="218" t="s">
        <v>393</v>
      </c>
      <c r="H402" s="219">
        <v>2</v>
      </c>
      <c r="I402" s="220"/>
      <c r="J402" s="221">
        <f>ROUND(I402*H402,2)</f>
        <v>0</v>
      </c>
      <c r="K402" s="217" t="s">
        <v>143</v>
      </c>
      <c r="L402" s="45"/>
      <c r="M402" s="222" t="s">
        <v>1</v>
      </c>
      <c r="N402" s="223" t="s">
        <v>38</v>
      </c>
      <c r="O402" s="92"/>
      <c r="P402" s="224">
        <f>O402*H402</f>
        <v>0</v>
      </c>
      <c r="Q402" s="224">
        <v>0.02155</v>
      </c>
      <c r="R402" s="224">
        <f>Q402*H402</f>
        <v>0.043099999999999999</v>
      </c>
      <c r="S402" s="224">
        <v>0</v>
      </c>
      <c r="T402" s="22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6" t="s">
        <v>247</v>
      </c>
      <c r="AT402" s="226" t="s">
        <v>139</v>
      </c>
      <c r="AU402" s="226" t="s">
        <v>145</v>
      </c>
      <c r="AY402" s="18" t="s">
        <v>134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8" t="s">
        <v>81</v>
      </c>
      <c r="BK402" s="227">
        <f>ROUND(I402*H402,2)</f>
        <v>0</v>
      </c>
      <c r="BL402" s="18" t="s">
        <v>247</v>
      </c>
      <c r="BM402" s="226" t="s">
        <v>490</v>
      </c>
    </row>
    <row r="403" s="2" customFormat="1">
      <c r="A403" s="39"/>
      <c r="B403" s="40"/>
      <c r="C403" s="41"/>
      <c r="D403" s="228" t="s">
        <v>147</v>
      </c>
      <c r="E403" s="41"/>
      <c r="F403" s="229" t="s">
        <v>491</v>
      </c>
      <c r="G403" s="41"/>
      <c r="H403" s="41"/>
      <c r="I403" s="230"/>
      <c r="J403" s="41"/>
      <c r="K403" s="41"/>
      <c r="L403" s="45"/>
      <c r="M403" s="231"/>
      <c r="N403" s="232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147</v>
      </c>
      <c r="AU403" s="18" t="s">
        <v>145</v>
      </c>
    </row>
    <row r="404" s="14" customFormat="1">
      <c r="A404" s="14"/>
      <c r="B404" s="243"/>
      <c r="C404" s="244"/>
      <c r="D404" s="228" t="s">
        <v>149</v>
      </c>
      <c r="E404" s="245" t="s">
        <v>1</v>
      </c>
      <c r="F404" s="246" t="s">
        <v>308</v>
      </c>
      <c r="G404" s="244"/>
      <c r="H404" s="247">
        <v>2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149</v>
      </c>
      <c r="AU404" s="253" t="s">
        <v>145</v>
      </c>
      <c r="AV404" s="14" t="s">
        <v>145</v>
      </c>
      <c r="AW404" s="14" t="s">
        <v>30</v>
      </c>
      <c r="AX404" s="14" t="s">
        <v>73</v>
      </c>
      <c r="AY404" s="253" t="s">
        <v>134</v>
      </c>
    </row>
    <row r="405" s="15" customFormat="1">
      <c r="A405" s="15"/>
      <c r="B405" s="254"/>
      <c r="C405" s="255"/>
      <c r="D405" s="228" t="s">
        <v>149</v>
      </c>
      <c r="E405" s="256" t="s">
        <v>1</v>
      </c>
      <c r="F405" s="257" t="s">
        <v>152</v>
      </c>
      <c r="G405" s="255"/>
      <c r="H405" s="258">
        <v>2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4" t="s">
        <v>149</v>
      </c>
      <c r="AU405" s="264" t="s">
        <v>145</v>
      </c>
      <c r="AV405" s="15" t="s">
        <v>144</v>
      </c>
      <c r="AW405" s="15" t="s">
        <v>30</v>
      </c>
      <c r="AX405" s="15" t="s">
        <v>81</v>
      </c>
      <c r="AY405" s="264" t="s">
        <v>134</v>
      </c>
    </row>
    <row r="406" s="2" customFormat="1" ht="33" customHeight="1">
      <c r="A406" s="39"/>
      <c r="B406" s="40"/>
      <c r="C406" s="215" t="s">
        <v>492</v>
      </c>
      <c r="D406" s="215" t="s">
        <v>139</v>
      </c>
      <c r="E406" s="216" t="s">
        <v>493</v>
      </c>
      <c r="F406" s="217" t="s">
        <v>494</v>
      </c>
      <c r="G406" s="218" t="s">
        <v>393</v>
      </c>
      <c r="H406" s="219">
        <v>1</v>
      </c>
      <c r="I406" s="220"/>
      <c r="J406" s="221">
        <f>ROUND(I406*H406,2)</f>
        <v>0</v>
      </c>
      <c r="K406" s="217" t="s">
        <v>143</v>
      </c>
      <c r="L406" s="45"/>
      <c r="M406" s="222" t="s">
        <v>1</v>
      </c>
      <c r="N406" s="223" t="s">
        <v>39</v>
      </c>
      <c r="O406" s="92"/>
      <c r="P406" s="224">
        <f>O406*H406</f>
        <v>0</v>
      </c>
      <c r="Q406" s="224">
        <v>8.0000000000000007E-05</v>
      </c>
      <c r="R406" s="224">
        <f>Q406*H406</f>
        <v>8.0000000000000007E-05</v>
      </c>
      <c r="S406" s="224">
        <v>0.0206</v>
      </c>
      <c r="T406" s="225">
        <f>S406*H406</f>
        <v>0.0206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6" t="s">
        <v>247</v>
      </c>
      <c r="AT406" s="226" t="s">
        <v>139</v>
      </c>
      <c r="AU406" s="226" t="s">
        <v>145</v>
      </c>
      <c r="AY406" s="18" t="s">
        <v>134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8" t="s">
        <v>145</v>
      </c>
      <c r="BK406" s="227">
        <f>ROUND(I406*H406,2)</f>
        <v>0</v>
      </c>
      <c r="BL406" s="18" t="s">
        <v>247</v>
      </c>
      <c r="BM406" s="226" t="s">
        <v>495</v>
      </c>
    </row>
    <row r="407" s="2" customFormat="1">
      <c r="A407" s="39"/>
      <c r="B407" s="40"/>
      <c r="C407" s="41"/>
      <c r="D407" s="228" t="s">
        <v>147</v>
      </c>
      <c r="E407" s="41"/>
      <c r="F407" s="229" t="s">
        <v>496</v>
      </c>
      <c r="G407" s="41"/>
      <c r="H407" s="41"/>
      <c r="I407" s="230"/>
      <c r="J407" s="41"/>
      <c r="K407" s="41"/>
      <c r="L407" s="45"/>
      <c r="M407" s="231"/>
      <c r="N407" s="232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147</v>
      </c>
      <c r="AU407" s="18" t="s">
        <v>145</v>
      </c>
    </row>
    <row r="408" s="14" customFormat="1">
      <c r="A408" s="14"/>
      <c r="B408" s="243"/>
      <c r="C408" s="244"/>
      <c r="D408" s="228" t="s">
        <v>149</v>
      </c>
      <c r="E408" s="245" t="s">
        <v>1</v>
      </c>
      <c r="F408" s="246" t="s">
        <v>206</v>
      </c>
      <c r="G408" s="244"/>
      <c r="H408" s="247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149</v>
      </c>
      <c r="AU408" s="253" t="s">
        <v>145</v>
      </c>
      <c r="AV408" s="14" t="s">
        <v>145</v>
      </c>
      <c r="AW408" s="14" t="s">
        <v>30</v>
      </c>
      <c r="AX408" s="14" t="s">
        <v>73</v>
      </c>
      <c r="AY408" s="253" t="s">
        <v>134</v>
      </c>
    </row>
    <row r="409" s="15" customFormat="1">
      <c r="A409" s="15"/>
      <c r="B409" s="254"/>
      <c r="C409" s="255"/>
      <c r="D409" s="228" t="s">
        <v>149</v>
      </c>
      <c r="E409" s="256" t="s">
        <v>1</v>
      </c>
      <c r="F409" s="257" t="s">
        <v>152</v>
      </c>
      <c r="G409" s="255"/>
      <c r="H409" s="258">
        <v>1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149</v>
      </c>
      <c r="AU409" s="264" t="s">
        <v>145</v>
      </c>
      <c r="AV409" s="15" t="s">
        <v>144</v>
      </c>
      <c r="AW409" s="15" t="s">
        <v>30</v>
      </c>
      <c r="AX409" s="15" t="s">
        <v>81</v>
      </c>
      <c r="AY409" s="264" t="s">
        <v>134</v>
      </c>
    </row>
    <row r="410" s="2" customFormat="1" ht="24.15" customHeight="1">
      <c r="A410" s="39"/>
      <c r="B410" s="40"/>
      <c r="C410" s="215" t="s">
        <v>497</v>
      </c>
      <c r="D410" s="215" t="s">
        <v>139</v>
      </c>
      <c r="E410" s="216" t="s">
        <v>498</v>
      </c>
      <c r="F410" s="217" t="s">
        <v>499</v>
      </c>
      <c r="G410" s="218" t="s">
        <v>393</v>
      </c>
      <c r="H410" s="219">
        <v>2</v>
      </c>
      <c r="I410" s="220"/>
      <c r="J410" s="221">
        <f>ROUND(I410*H410,2)</f>
        <v>0</v>
      </c>
      <c r="K410" s="217" t="s">
        <v>1</v>
      </c>
      <c r="L410" s="45"/>
      <c r="M410" s="222" t="s">
        <v>1</v>
      </c>
      <c r="N410" s="223" t="s">
        <v>38</v>
      </c>
      <c r="O410" s="92"/>
      <c r="P410" s="224">
        <f>O410*H410</f>
        <v>0</v>
      </c>
      <c r="Q410" s="224">
        <v>0.039100000000000003</v>
      </c>
      <c r="R410" s="224">
        <f>Q410*H410</f>
        <v>0.078200000000000006</v>
      </c>
      <c r="S410" s="224">
        <v>0</v>
      </c>
      <c r="T410" s="22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6" t="s">
        <v>247</v>
      </c>
      <c r="AT410" s="226" t="s">
        <v>139</v>
      </c>
      <c r="AU410" s="226" t="s">
        <v>145</v>
      </c>
      <c r="AY410" s="18" t="s">
        <v>134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8" t="s">
        <v>81</v>
      </c>
      <c r="BK410" s="227">
        <f>ROUND(I410*H410,2)</f>
        <v>0</v>
      </c>
      <c r="BL410" s="18" t="s">
        <v>247</v>
      </c>
      <c r="BM410" s="226" t="s">
        <v>500</v>
      </c>
    </row>
    <row r="411" s="2" customFormat="1">
      <c r="A411" s="39"/>
      <c r="B411" s="40"/>
      <c r="C411" s="41"/>
      <c r="D411" s="228" t="s">
        <v>147</v>
      </c>
      <c r="E411" s="41"/>
      <c r="F411" s="229" t="s">
        <v>501</v>
      </c>
      <c r="G411" s="41"/>
      <c r="H411" s="41"/>
      <c r="I411" s="230"/>
      <c r="J411" s="41"/>
      <c r="K411" s="41"/>
      <c r="L411" s="45"/>
      <c r="M411" s="231"/>
      <c r="N411" s="232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147</v>
      </c>
      <c r="AU411" s="18" t="s">
        <v>145</v>
      </c>
    </row>
    <row r="412" s="14" customFormat="1">
      <c r="A412" s="14"/>
      <c r="B412" s="243"/>
      <c r="C412" s="244"/>
      <c r="D412" s="228" t="s">
        <v>149</v>
      </c>
      <c r="E412" s="245" t="s">
        <v>1</v>
      </c>
      <c r="F412" s="246" t="s">
        <v>308</v>
      </c>
      <c r="G412" s="244"/>
      <c r="H412" s="247">
        <v>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149</v>
      </c>
      <c r="AU412" s="253" t="s">
        <v>145</v>
      </c>
      <c r="AV412" s="14" t="s">
        <v>145</v>
      </c>
      <c r="AW412" s="14" t="s">
        <v>30</v>
      </c>
      <c r="AX412" s="14" t="s">
        <v>73</v>
      </c>
      <c r="AY412" s="253" t="s">
        <v>134</v>
      </c>
    </row>
    <row r="413" s="15" customFormat="1">
      <c r="A413" s="15"/>
      <c r="B413" s="254"/>
      <c r="C413" s="255"/>
      <c r="D413" s="228" t="s">
        <v>149</v>
      </c>
      <c r="E413" s="256" t="s">
        <v>1</v>
      </c>
      <c r="F413" s="257" t="s">
        <v>152</v>
      </c>
      <c r="G413" s="255"/>
      <c r="H413" s="258">
        <v>2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149</v>
      </c>
      <c r="AU413" s="264" t="s">
        <v>145</v>
      </c>
      <c r="AV413" s="15" t="s">
        <v>144</v>
      </c>
      <c r="AW413" s="15" t="s">
        <v>30</v>
      </c>
      <c r="AX413" s="15" t="s">
        <v>81</v>
      </c>
      <c r="AY413" s="264" t="s">
        <v>134</v>
      </c>
    </row>
    <row r="414" s="2" customFormat="1" ht="24.15" customHeight="1">
      <c r="A414" s="39"/>
      <c r="B414" s="40"/>
      <c r="C414" s="215" t="s">
        <v>502</v>
      </c>
      <c r="D414" s="215" t="s">
        <v>139</v>
      </c>
      <c r="E414" s="216" t="s">
        <v>503</v>
      </c>
      <c r="F414" s="217" t="s">
        <v>504</v>
      </c>
      <c r="G414" s="218" t="s">
        <v>312</v>
      </c>
      <c r="H414" s="286"/>
      <c r="I414" s="220"/>
      <c r="J414" s="221">
        <f>ROUND(I414*H414,2)</f>
        <v>0</v>
      </c>
      <c r="K414" s="217" t="s">
        <v>143</v>
      </c>
      <c r="L414" s="45"/>
      <c r="M414" s="222" t="s">
        <v>1</v>
      </c>
      <c r="N414" s="223" t="s">
        <v>39</v>
      </c>
      <c r="O414" s="92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247</v>
      </c>
      <c r="AT414" s="226" t="s">
        <v>139</v>
      </c>
      <c r="AU414" s="226" t="s">
        <v>145</v>
      </c>
      <c r="AY414" s="18" t="s">
        <v>134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145</v>
      </c>
      <c r="BK414" s="227">
        <f>ROUND(I414*H414,2)</f>
        <v>0</v>
      </c>
      <c r="BL414" s="18" t="s">
        <v>247</v>
      </c>
      <c r="BM414" s="226" t="s">
        <v>505</v>
      </c>
    </row>
    <row r="415" s="2" customFormat="1">
      <c r="A415" s="39"/>
      <c r="B415" s="40"/>
      <c r="C415" s="41"/>
      <c r="D415" s="228" t="s">
        <v>147</v>
      </c>
      <c r="E415" s="41"/>
      <c r="F415" s="229" t="s">
        <v>506</v>
      </c>
      <c r="G415" s="41"/>
      <c r="H415" s="41"/>
      <c r="I415" s="230"/>
      <c r="J415" s="41"/>
      <c r="K415" s="41"/>
      <c r="L415" s="45"/>
      <c r="M415" s="231"/>
      <c r="N415" s="232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147</v>
      </c>
      <c r="AU415" s="18" t="s">
        <v>145</v>
      </c>
    </row>
    <row r="416" s="12" customFormat="1" ht="22.8" customHeight="1">
      <c r="A416" s="12"/>
      <c r="B416" s="199"/>
      <c r="C416" s="200"/>
      <c r="D416" s="201" t="s">
        <v>72</v>
      </c>
      <c r="E416" s="213" t="s">
        <v>507</v>
      </c>
      <c r="F416" s="213" t="s">
        <v>508</v>
      </c>
      <c r="G416" s="200"/>
      <c r="H416" s="200"/>
      <c r="I416" s="203"/>
      <c r="J416" s="214">
        <f>BK416</f>
        <v>0</v>
      </c>
      <c r="K416" s="200"/>
      <c r="L416" s="205"/>
      <c r="M416" s="206"/>
      <c r="N416" s="207"/>
      <c r="O416" s="207"/>
      <c r="P416" s="208">
        <f>SUM(P417:P424)</f>
        <v>0</v>
      </c>
      <c r="Q416" s="207"/>
      <c r="R416" s="208">
        <f>SUM(R417:R424)</f>
        <v>0.00035</v>
      </c>
      <c r="S416" s="207"/>
      <c r="T416" s="209">
        <f>SUM(T417:T424)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145</v>
      </c>
      <c r="AT416" s="211" t="s">
        <v>72</v>
      </c>
      <c r="AU416" s="211" t="s">
        <v>81</v>
      </c>
      <c r="AY416" s="210" t="s">
        <v>134</v>
      </c>
      <c r="BK416" s="212">
        <f>SUM(BK417:BK424)</f>
        <v>0</v>
      </c>
    </row>
    <row r="417" s="2" customFormat="1" ht="24.15" customHeight="1">
      <c r="A417" s="39"/>
      <c r="B417" s="40"/>
      <c r="C417" s="215" t="s">
        <v>509</v>
      </c>
      <c r="D417" s="215" t="s">
        <v>139</v>
      </c>
      <c r="E417" s="216" t="s">
        <v>510</v>
      </c>
      <c r="F417" s="217" t="s">
        <v>511</v>
      </c>
      <c r="G417" s="218" t="s">
        <v>393</v>
      </c>
      <c r="H417" s="219">
        <v>1</v>
      </c>
      <c r="I417" s="220"/>
      <c r="J417" s="221">
        <f>ROUND(I417*H417,2)</f>
        <v>0</v>
      </c>
      <c r="K417" s="217" t="s">
        <v>143</v>
      </c>
      <c r="L417" s="45"/>
      <c r="M417" s="222" t="s">
        <v>1</v>
      </c>
      <c r="N417" s="223" t="s">
        <v>39</v>
      </c>
      <c r="O417" s="92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6" t="s">
        <v>247</v>
      </c>
      <c r="AT417" s="226" t="s">
        <v>139</v>
      </c>
      <c r="AU417" s="226" t="s">
        <v>145</v>
      </c>
      <c r="AY417" s="18" t="s">
        <v>134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8" t="s">
        <v>145</v>
      </c>
      <c r="BK417" s="227">
        <f>ROUND(I417*H417,2)</f>
        <v>0</v>
      </c>
      <c r="BL417" s="18" t="s">
        <v>247</v>
      </c>
      <c r="BM417" s="226" t="s">
        <v>512</v>
      </c>
    </row>
    <row r="418" s="2" customFormat="1">
      <c r="A418" s="39"/>
      <c r="B418" s="40"/>
      <c r="C418" s="41"/>
      <c r="D418" s="228" t="s">
        <v>147</v>
      </c>
      <c r="E418" s="41"/>
      <c r="F418" s="229" t="s">
        <v>513</v>
      </c>
      <c r="G418" s="41"/>
      <c r="H418" s="41"/>
      <c r="I418" s="230"/>
      <c r="J418" s="41"/>
      <c r="K418" s="41"/>
      <c r="L418" s="45"/>
      <c r="M418" s="231"/>
      <c r="N418" s="232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147</v>
      </c>
      <c r="AU418" s="18" t="s">
        <v>145</v>
      </c>
    </row>
    <row r="419" s="14" customFormat="1">
      <c r="A419" s="14"/>
      <c r="B419" s="243"/>
      <c r="C419" s="244"/>
      <c r="D419" s="228" t="s">
        <v>149</v>
      </c>
      <c r="E419" s="245" t="s">
        <v>1</v>
      </c>
      <c r="F419" s="246" t="s">
        <v>206</v>
      </c>
      <c r="G419" s="244"/>
      <c r="H419" s="247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149</v>
      </c>
      <c r="AU419" s="253" t="s">
        <v>145</v>
      </c>
      <c r="AV419" s="14" t="s">
        <v>145</v>
      </c>
      <c r="AW419" s="14" t="s">
        <v>30</v>
      </c>
      <c r="AX419" s="14" t="s">
        <v>73</v>
      </c>
      <c r="AY419" s="253" t="s">
        <v>134</v>
      </c>
    </row>
    <row r="420" s="15" customFormat="1">
      <c r="A420" s="15"/>
      <c r="B420" s="254"/>
      <c r="C420" s="255"/>
      <c r="D420" s="228" t="s">
        <v>149</v>
      </c>
      <c r="E420" s="256" t="s">
        <v>1</v>
      </c>
      <c r="F420" s="257" t="s">
        <v>152</v>
      </c>
      <c r="G420" s="255"/>
      <c r="H420" s="258">
        <v>1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4" t="s">
        <v>149</v>
      </c>
      <c r="AU420" s="264" t="s">
        <v>145</v>
      </c>
      <c r="AV420" s="15" t="s">
        <v>144</v>
      </c>
      <c r="AW420" s="15" t="s">
        <v>30</v>
      </c>
      <c r="AX420" s="15" t="s">
        <v>81</v>
      </c>
      <c r="AY420" s="264" t="s">
        <v>134</v>
      </c>
    </row>
    <row r="421" s="2" customFormat="1" ht="24.15" customHeight="1">
      <c r="A421" s="39"/>
      <c r="B421" s="40"/>
      <c r="C421" s="265" t="s">
        <v>514</v>
      </c>
      <c r="D421" s="265" t="s">
        <v>195</v>
      </c>
      <c r="E421" s="266" t="s">
        <v>515</v>
      </c>
      <c r="F421" s="267" t="s">
        <v>516</v>
      </c>
      <c r="G421" s="268" t="s">
        <v>393</v>
      </c>
      <c r="H421" s="269">
        <v>1</v>
      </c>
      <c r="I421" s="270"/>
      <c r="J421" s="271">
        <f>ROUND(I421*H421,2)</f>
        <v>0</v>
      </c>
      <c r="K421" s="267" t="s">
        <v>1</v>
      </c>
      <c r="L421" s="272"/>
      <c r="M421" s="273" t="s">
        <v>1</v>
      </c>
      <c r="N421" s="274" t="s">
        <v>39</v>
      </c>
      <c r="O421" s="92"/>
      <c r="P421" s="224">
        <f>O421*H421</f>
        <v>0</v>
      </c>
      <c r="Q421" s="224">
        <v>0.00035</v>
      </c>
      <c r="R421" s="224">
        <f>Q421*H421</f>
        <v>0.00035</v>
      </c>
      <c r="S421" s="224">
        <v>0</v>
      </c>
      <c r="T421" s="22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6" t="s">
        <v>349</v>
      </c>
      <c r="AT421" s="226" t="s">
        <v>195</v>
      </c>
      <c r="AU421" s="226" t="s">
        <v>145</v>
      </c>
      <c r="AY421" s="18" t="s">
        <v>134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8" t="s">
        <v>145</v>
      </c>
      <c r="BK421" s="227">
        <f>ROUND(I421*H421,2)</f>
        <v>0</v>
      </c>
      <c r="BL421" s="18" t="s">
        <v>247</v>
      </c>
      <c r="BM421" s="226" t="s">
        <v>517</v>
      </c>
    </row>
    <row r="422" s="2" customFormat="1">
      <c r="A422" s="39"/>
      <c r="B422" s="40"/>
      <c r="C422" s="41"/>
      <c r="D422" s="228" t="s">
        <v>147</v>
      </c>
      <c r="E422" s="41"/>
      <c r="F422" s="229" t="s">
        <v>516</v>
      </c>
      <c r="G422" s="41"/>
      <c r="H422" s="41"/>
      <c r="I422" s="230"/>
      <c r="J422" s="41"/>
      <c r="K422" s="41"/>
      <c r="L422" s="45"/>
      <c r="M422" s="231"/>
      <c r="N422" s="232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147</v>
      </c>
      <c r="AU422" s="18" t="s">
        <v>145</v>
      </c>
    </row>
    <row r="423" s="2" customFormat="1" ht="24.15" customHeight="1">
      <c r="A423" s="39"/>
      <c r="B423" s="40"/>
      <c r="C423" s="215" t="s">
        <v>518</v>
      </c>
      <c r="D423" s="215" t="s">
        <v>139</v>
      </c>
      <c r="E423" s="216" t="s">
        <v>519</v>
      </c>
      <c r="F423" s="217" t="s">
        <v>520</v>
      </c>
      <c r="G423" s="218" t="s">
        <v>312</v>
      </c>
      <c r="H423" s="286"/>
      <c r="I423" s="220"/>
      <c r="J423" s="221">
        <f>ROUND(I423*H423,2)</f>
        <v>0</v>
      </c>
      <c r="K423" s="217" t="s">
        <v>143</v>
      </c>
      <c r="L423" s="45"/>
      <c r="M423" s="222" t="s">
        <v>1</v>
      </c>
      <c r="N423" s="223" t="s">
        <v>38</v>
      </c>
      <c r="O423" s="92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6" t="s">
        <v>247</v>
      </c>
      <c r="AT423" s="226" t="s">
        <v>139</v>
      </c>
      <c r="AU423" s="226" t="s">
        <v>145</v>
      </c>
      <c r="AY423" s="18" t="s">
        <v>134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8" t="s">
        <v>81</v>
      </c>
      <c r="BK423" s="227">
        <f>ROUND(I423*H423,2)</f>
        <v>0</v>
      </c>
      <c r="BL423" s="18" t="s">
        <v>247</v>
      </c>
      <c r="BM423" s="226" t="s">
        <v>521</v>
      </c>
    </row>
    <row r="424" s="2" customFormat="1">
      <c r="A424" s="39"/>
      <c r="B424" s="40"/>
      <c r="C424" s="41"/>
      <c r="D424" s="228" t="s">
        <v>147</v>
      </c>
      <c r="E424" s="41"/>
      <c r="F424" s="229" t="s">
        <v>522</v>
      </c>
      <c r="G424" s="41"/>
      <c r="H424" s="41"/>
      <c r="I424" s="230"/>
      <c r="J424" s="41"/>
      <c r="K424" s="41"/>
      <c r="L424" s="45"/>
      <c r="M424" s="231"/>
      <c r="N424" s="232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147</v>
      </c>
      <c r="AU424" s="18" t="s">
        <v>145</v>
      </c>
    </row>
    <row r="425" s="12" customFormat="1" ht="22.8" customHeight="1">
      <c r="A425" s="12"/>
      <c r="B425" s="199"/>
      <c r="C425" s="200"/>
      <c r="D425" s="201" t="s">
        <v>72</v>
      </c>
      <c r="E425" s="213" t="s">
        <v>523</v>
      </c>
      <c r="F425" s="213" t="s">
        <v>524</v>
      </c>
      <c r="G425" s="200"/>
      <c r="H425" s="200"/>
      <c r="I425" s="203"/>
      <c r="J425" s="214">
        <f>BK425</f>
        <v>0</v>
      </c>
      <c r="K425" s="200"/>
      <c r="L425" s="205"/>
      <c r="M425" s="206"/>
      <c r="N425" s="207"/>
      <c r="O425" s="207"/>
      <c r="P425" s="208">
        <f>SUM(P426:P454)</f>
        <v>0</v>
      </c>
      <c r="Q425" s="207"/>
      <c r="R425" s="208">
        <f>SUM(R426:R454)</f>
        <v>0.78622720000000001</v>
      </c>
      <c r="S425" s="207"/>
      <c r="T425" s="209">
        <f>SUM(T426:T454)</f>
        <v>1.6752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0" t="s">
        <v>145</v>
      </c>
      <c r="AT425" s="211" t="s">
        <v>72</v>
      </c>
      <c r="AU425" s="211" t="s">
        <v>81</v>
      </c>
      <c r="AY425" s="210" t="s">
        <v>134</v>
      </c>
      <c r="BK425" s="212">
        <f>SUM(BK426:BK454)</f>
        <v>0</v>
      </c>
    </row>
    <row r="426" s="2" customFormat="1" ht="24.15" customHeight="1">
      <c r="A426" s="39"/>
      <c r="B426" s="40"/>
      <c r="C426" s="215" t="s">
        <v>525</v>
      </c>
      <c r="D426" s="215" t="s">
        <v>139</v>
      </c>
      <c r="E426" s="216" t="s">
        <v>526</v>
      </c>
      <c r="F426" s="217" t="s">
        <v>527</v>
      </c>
      <c r="G426" s="218" t="s">
        <v>142</v>
      </c>
      <c r="H426" s="219">
        <v>55.840000000000003</v>
      </c>
      <c r="I426" s="220"/>
      <c r="J426" s="221">
        <f>ROUND(I426*H426,2)</f>
        <v>0</v>
      </c>
      <c r="K426" s="217" t="s">
        <v>143</v>
      </c>
      <c r="L426" s="45"/>
      <c r="M426" s="222" t="s">
        <v>1</v>
      </c>
      <c r="N426" s="223" t="s">
        <v>38</v>
      </c>
      <c r="O426" s="92"/>
      <c r="P426" s="224">
        <f>O426*H426</f>
        <v>0</v>
      </c>
      <c r="Q426" s="224">
        <v>0.013899999999999999</v>
      </c>
      <c r="R426" s="224">
        <f>Q426*H426</f>
        <v>0.77617599999999998</v>
      </c>
      <c r="S426" s="224">
        <v>0</v>
      </c>
      <c r="T426" s="22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6" t="s">
        <v>247</v>
      </c>
      <c r="AT426" s="226" t="s">
        <v>139</v>
      </c>
      <c r="AU426" s="226" t="s">
        <v>145</v>
      </c>
      <c r="AY426" s="18" t="s">
        <v>134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8" t="s">
        <v>81</v>
      </c>
      <c r="BK426" s="227">
        <f>ROUND(I426*H426,2)</f>
        <v>0</v>
      </c>
      <c r="BL426" s="18" t="s">
        <v>247</v>
      </c>
      <c r="BM426" s="226" t="s">
        <v>528</v>
      </c>
    </row>
    <row r="427" s="2" customFormat="1">
      <c r="A427" s="39"/>
      <c r="B427" s="40"/>
      <c r="C427" s="41"/>
      <c r="D427" s="228" t="s">
        <v>147</v>
      </c>
      <c r="E427" s="41"/>
      <c r="F427" s="229" t="s">
        <v>529</v>
      </c>
      <c r="G427" s="41"/>
      <c r="H427" s="41"/>
      <c r="I427" s="230"/>
      <c r="J427" s="41"/>
      <c r="K427" s="41"/>
      <c r="L427" s="45"/>
      <c r="M427" s="231"/>
      <c r="N427" s="232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147</v>
      </c>
      <c r="AU427" s="18" t="s">
        <v>145</v>
      </c>
    </row>
    <row r="428" s="13" customFormat="1">
      <c r="A428" s="13"/>
      <c r="B428" s="233"/>
      <c r="C428" s="234"/>
      <c r="D428" s="228" t="s">
        <v>149</v>
      </c>
      <c r="E428" s="235" t="s">
        <v>1</v>
      </c>
      <c r="F428" s="236" t="s">
        <v>212</v>
      </c>
      <c r="G428" s="234"/>
      <c r="H428" s="235" t="s">
        <v>1</v>
      </c>
      <c r="I428" s="237"/>
      <c r="J428" s="234"/>
      <c r="K428" s="234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149</v>
      </c>
      <c r="AU428" s="242" t="s">
        <v>145</v>
      </c>
      <c r="AV428" s="13" t="s">
        <v>81</v>
      </c>
      <c r="AW428" s="13" t="s">
        <v>30</v>
      </c>
      <c r="AX428" s="13" t="s">
        <v>73</v>
      </c>
      <c r="AY428" s="242" t="s">
        <v>134</v>
      </c>
    </row>
    <row r="429" s="14" customFormat="1">
      <c r="A429" s="14"/>
      <c r="B429" s="243"/>
      <c r="C429" s="244"/>
      <c r="D429" s="228" t="s">
        <v>149</v>
      </c>
      <c r="E429" s="245" t="s">
        <v>1</v>
      </c>
      <c r="F429" s="246" t="s">
        <v>213</v>
      </c>
      <c r="G429" s="244"/>
      <c r="H429" s="247">
        <v>26.73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149</v>
      </c>
      <c r="AU429" s="253" t="s">
        <v>145</v>
      </c>
      <c r="AV429" s="14" t="s">
        <v>145</v>
      </c>
      <c r="AW429" s="14" t="s">
        <v>30</v>
      </c>
      <c r="AX429" s="14" t="s">
        <v>73</v>
      </c>
      <c r="AY429" s="253" t="s">
        <v>134</v>
      </c>
    </row>
    <row r="430" s="16" customFormat="1">
      <c r="A430" s="16"/>
      <c r="B430" s="275"/>
      <c r="C430" s="276"/>
      <c r="D430" s="228" t="s">
        <v>149</v>
      </c>
      <c r="E430" s="277" t="s">
        <v>1</v>
      </c>
      <c r="F430" s="278" t="s">
        <v>255</v>
      </c>
      <c r="G430" s="276"/>
      <c r="H430" s="279">
        <v>26.73</v>
      </c>
      <c r="I430" s="280"/>
      <c r="J430" s="276"/>
      <c r="K430" s="276"/>
      <c r="L430" s="281"/>
      <c r="M430" s="282"/>
      <c r="N430" s="283"/>
      <c r="O430" s="283"/>
      <c r="P430" s="283"/>
      <c r="Q430" s="283"/>
      <c r="R430" s="283"/>
      <c r="S430" s="283"/>
      <c r="T430" s="284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5" t="s">
        <v>149</v>
      </c>
      <c r="AU430" s="285" t="s">
        <v>145</v>
      </c>
      <c r="AV430" s="16" t="s">
        <v>135</v>
      </c>
      <c r="AW430" s="16" t="s">
        <v>30</v>
      </c>
      <c r="AX430" s="16" t="s">
        <v>73</v>
      </c>
      <c r="AY430" s="285" t="s">
        <v>134</v>
      </c>
    </row>
    <row r="431" s="13" customFormat="1">
      <c r="A431" s="13"/>
      <c r="B431" s="233"/>
      <c r="C431" s="234"/>
      <c r="D431" s="228" t="s">
        <v>149</v>
      </c>
      <c r="E431" s="235" t="s">
        <v>1</v>
      </c>
      <c r="F431" s="236" t="s">
        <v>214</v>
      </c>
      <c r="G431" s="234"/>
      <c r="H431" s="235" t="s">
        <v>1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149</v>
      </c>
      <c r="AU431" s="242" t="s">
        <v>145</v>
      </c>
      <c r="AV431" s="13" t="s">
        <v>81</v>
      </c>
      <c r="AW431" s="13" t="s">
        <v>30</v>
      </c>
      <c r="AX431" s="13" t="s">
        <v>73</v>
      </c>
      <c r="AY431" s="242" t="s">
        <v>134</v>
      </c>
    </row>
    <row r="432" s="14" customFormat="1">
      <c r="A432" s="14"/>
      <c r="B432" s="243"/>
      <c r="C432" s="244"/>
      <c r="D432" s="228" t="s">
        <v>149</v>
      </c>
      <c r="E432" s="245" t="s">
        <v>1</v>
      </c>
      <c r="F432" s="246" t="s">
        <v>215</v>
      </c>
      <c r="G432" s="244"/>
      <c r="H432" s="247">
        <v>29.109999999999999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149</v>
      </c>
      <c r="AU432" s="253" t="s">
        <v>145</v>
      </c>
      <c r="AV432" s="14" t="s">
        <v>145</v>
      </c>
      <c r="AW432" s="14" t="s">
        <v>30</v>
      </c>
      <c r="AX432" s="14" t="s">
        <v>73</v>
      </c>
      <c r="AY432" s="253" t="s">
        <v>134</v>
      </c>
    </row>
    <row r="433" s="16" customFormat="1">
      <c r="A433" s="16"/>
      <c r="B433" s="275"/>
      <c r="C433" s="276"/>
      <c r="D433" s="228" t="s">
        <v>149</v>
      </c>
      <c r="E433" s="277" t="s">
        <v>1</v>
      </c>
      <c r="F433" s="278" t="s">
        <v>255</v>
      </c>
      <c r="G433" s="276"/>
      <c r="H433" s="279">
        <v>29.109999999999999</v>
      </c>
      <c r="I433" s="280"/>
      <c r="J433" s="276"/>
      <c r="K433" s="276"/>
      <c r="L433" s="281"/>
      <c r="M433" s="282"/>
      <c r="N433" s="283"/>
      <c r="O433" s="283"/>
      <c r="P433" s="283"/>
      <c r="Q433" s="283"/>
      <c r="R433" s="283"/>
      <c r="S433" s="283"/>
      <c r="T433" s="284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85" t="s">
        <v>149</v>
      </c>
      <c r="AU433" s="285" t="s">
        <v>145</v>
      </c>
      <c r="AV433" s="16" t="s">
        <v>135</v>
      </c>
      <c r="AW433" s="16" t="s">
        <v>30</v>
      </c>
      <c r="AX433" s="16" t="s">
        <v>73</v>
      </c>
      <c r="AY433" s="285" t="s">
        <v>134</v>
      </c>
    </row>
    <row r="434" s="15" customFormat="1">
      <c r="A434" s="15"/>
      <c r="B434" s="254"/>
      <c r="C434" s="255"/>
      <c r="D434" s="228" t="s">
        <v>149</v>
      </c>
      <c r="E434" s="256" t="s">
        <v>1</v>
      </c>
      <c r="F434" s="257" t="s">
        <v>152</v>
      </c>
      <c r="G434" s="255"/>
      <c r="H434" s="258">
        <v>55.840000000000003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4" t="s">
        <v>149</v>
      </c>
      <c r="AU434" s="264" t="s">
        <v>145</v>
      </c>
      <c r="AV434" s="15" t="s">
        <v>144</v>
      </c>
      <c r="AW434" s="15" t="s">
        <v>30</v>
      </c>
      <c r="AX434" s="15" t="s">
        <v>81</v>
      </c>
      <c r="AY434" s="264" t="s">
        <v>134</v>
      </c>
    </row>
    <row r="435" s="2" customFormat="1" ht="24.15" customHeight="1">
      <c r="A435" s="39"/>
      <c r="B435" s="40"/>
      <c r="C435" s="215" t="s">
        <v>530</v>
      </c>
      <c r="D435" s="215" t="s">
        <v>139</v>
      </c>
      <c r="E435" s="216" t="s">
        <v>531</v>
      </c>
      <c r="F435" s="217" t="s">
        <v>532</v>
      </c>
      <c r="G435" s="218" t="s">
        <v>142</v>
      </c>
      <c r="H435" s="219">
        <v>55.840000000000003</v>
      </c>
      <c r="I435" s="220"/>
      <c r="J435" s="221">
        <f>ROUND(I435*H435,2)</f>
        <v>0</v>
      </c>
      <c r="K435" s="217" t="s">
        <v>143</v>
      </c>
      <c r="L435" s="45"/>
      <c r="M435" s="222" t="s">
        <v>1</v>
      </c>
      <c r="N435" s="223" t="s">
        <v>38</v>
      </c>
      <c r="O435" s="92"/>
      <c r="P435" s="224">
        <f>O435*H435</f>
        <v>0</v>
      </c>
      <c r="Q435" s="224">
        <v>0</v>
      </c>
      <c r="R435" s="224">
        <f>Q435*H435</f>
        <v>0</v>
      </c>
      <c r="S435" s="224">
        <v>0.029999999999999999</v>
      </c>
      <c r="T435" s="225">
        <f>S435*H435</f>
        <v>1.6752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6" t="s">
        <v>247</v>
      </c>
      <c r="AT435" s="226" t="s">
        <v>139</v>
      </c>
      <c r="AU435" s="226" t="s">
        <v>145</v>
      </c>
      <c r="AY435" s="18" t="s">
        <v>134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8" t="s">
        <v>81</v>
      </c>
      <c r="BK435" s="227">
        <f>ROUND(I435*H435,2)</f>
        <v>0</v>
      </c>
      <c r="BL435" s="18" t="s">
        <v>247</v>
      </c>
      <c r="BM435" s="226" t="s">
        <v>533</v>
      </c>
    </row>
    <row r="436" s="2" customFormat="1">
      <c r="A436" s="39"/>
      <c r="B436" s="40"/>
      <c r="C436" s="41"/>
      <c r="D436" s="228" t="s">
        <v>147</v>
      </c>
      <c r="E436" s="41"/>
      <c r="F436" s="229" t="s">
        <v>534</v>
      </c>
      <c r="G436" s="41"/>
      <c r="H436" s="41"/>
      <c r="I436" s="230"/>
      <c r="J436" s="41"/>
      <c r="K436" s="41"/>
      <c r="L436" s="45"/>
      <c r="M436" s="231"/>
      <c r="N436" s="232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147</v>
      </c>
      <c r="AU436" s="18" t="s">
        <v>145</v>
      </c>
    </row>
    <row r="437" s="13" customFormat="1">
      <c r="A437" s="13"/>
      <c r="B437" s="233"/>
      <c r="C437" s="234"/>
      <c r="D437" s="228" t="s">
        <v>149</v>
      </c>
      <c r="E437" s="235" t="s">
        <v>1</v>
      </c>
      <c r="F437" s="236" t="s">
        <v>212</v>
      </c>
      <c r="G437" s="234"/>
      <c r="H437" s="235" t="s">
        <v>1</v>
      </c>
      <c r="I437" s="237"/>
      <c r="J437" s="234"/>
      <c r="K437" s="234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149</v>
      </c>
      <c r="AU437" s="242" t="s">
        <v>145</v>
      </c>
      <c r="AV437" s="13" t="s">
        <v>81</v>
      </c>
      <c r="AW437" s="13" t="s">
        <v>30</v>
      </c>
      <c r="AX437" s="13" t="s">
        <v>73</v>
      </c>
      <c r="AY437" s="242" t="s">
        <v>134</v>
      </c>
    </row>
    <row r="438" s="14" customFormat="1">
      <c r="A438" s="14"/>
      <c r="B438" s="243"/>
      <c r="C438" s="244"/>
      <c r="D438" s="228" t="s">
        <v>149</v>
      </c>
      <c r="E438" s="245" t="s">
        <v>1</v>
      </c>
      <c r="F438" s="246" t="s">
        <v>213</v>
      </c>
      <c r="G438" s="244"/>
      <c r="H438" s="247">
        <v>26.73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149</v>
      </c>
      <c r="AU438" s="253" t="s">
        <v>145</v>
      </c>
      <c r="AV438" s="14" t="s">
        <v>145</v>
      </c>
      <c r="AW438" s="14" t="s">
        <v>30</v>
      </c>
      <c r="AX438" s="14" t="s">
        <v>73</v>
      </c>
      <c r="AY438" s="253" t="s">
        <v>134</v>
      </c>
    </row>
    <row r="439" s="16" customFormat="1">
      <c r="A439" s="16"/>
      <c r="B439" s="275"/>
      <c r="C439" s="276"/>
      <c r="D439" s="228" t="s">
        <v>149</v>
      </c>
      <c r="E439" s="277" t="s">
        <v>1</v>
      </c>
      <c r="F439" s="278" t="s">
        <v>255</v>
      </c>
      <c r="G439" s="276"/>
      <c r="H439" s="279">
        <v>26.73</v>
      </c>
      <c r="I439" s="280"/>
      <c r="J439" s="276"/>
      <c r="K439" s="276"/>
      <c r="L439" s="281"/>
      <c r="M439" s="282"/>
      <c r="N439" s="283"/>
      <c r="O439" s="283"/>
      <c r="P439" s="283"/>
      <c r="Q439" s="283"/>
      <c r="R439" s="283"/>
      <c r="S439" s="283"/>
      <c r="T439" s="284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85" t="s">
        <v>149</v>
      </c>
      <c r="AU439" s="285" t="s">
        <v>145</v>
      </c>
      <c r="AV439" s="16" t="s">
        <v>135</v>
      </c>
      <c r="AW439" s="16" t="s">
        <v>30</v>
      </c>
      <c r="AX439" s="16" t="s">
        <v>73</v>
      </c>
      <c r="AY439" s="285" t="s">
        <v>134</v>
      </c>
    </row>
    <row r="440" s="13" customFormat="1">
      <c r="A440" s="13"/>
      <c r="B440" s="233"/>
      <c r="C440" s="234"/>
      <c r="D440" s="228" t="s">
        <v>149</v>
      </c>
      <c r="E440" s="235" t="s">
        <v>1</v>
      </c>
      <c r="F440" s="236" t="s">
        <v>214</v>
      </c>
      <c r="G440" s="234"/>
      <c r="H440" s="235" t="s">
        <v>1</v>
      </c>
      <c r="I440" s="237"/>
      <c r="J440" s="234"/>
      <c r="K440" s="234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149</v>
      </c>
      <c r="AU440" s="242" t="s">
        <v>145</v>
      </c>
      <c r="AV440" s="13" t="s">
        <v>81</v>
      </c>
      <c r="AW440" s="13" t="s">
        <v>30</v>
      </c>
      <c r="AX440" s="13" t="s">
        <v>73</v>
      </c>
      <c r="AY440" s="242" t="s">
        <v>134</v>
      </c>
    </row>
    <row r="441" s="14" customFormat="1">
      <c r="A441" s="14"/>
      <c r="B441" s="243"/>
      <c r="C441" s="244"/>
      <c r="D441" s="228" t="s">
        <v>149</v>
      </c>
      <c r="E441" s="245" t="s">
        <v>1</v>
      </c>
      <c r="F441" s="246" t="s">
        <v>215</v>
      </c>
      <c r="G441" s="244"/>
      <c r="H441" s="247">
        <v>29.109999999999999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149</v>
      </c>
      <c r="AU441" s="253" t="s">
        <v>145</v>
      </c>
      <c r="AV441" s="14" t="s">
        <v>145</v>
      </c>
      <c r="AW441" s="14" t="s">
        <v>30</v>
      </c>
      <c r="AX441" s="14" t="s">
        <v>73</v>
      </c>
      <c r="AY441" s="253" t="s">
        <v>134</v>
      </c>
    </row>
    <row r="442" s="16" customFormat="1">
      <c r="A442" s="16"/>
      <c r="B442" s="275"/>
      <c r="C442" s="276"/>
      <c r="D442" s="228" t="s">
        <v>149</v>
      </c>
      <c r="E442" s="277" t="s">
        <v>1</v>
      </c>
      <c r="F442" s="278" t="s">
        <v>255</v>
      </c>
      <c r="G442" s="276"/>
      <c r="H442" s="279">
        <v>29.109999999999999</v>
      </c>
      <c r="I442" s="280"/>
      <c r="J442" s="276"/>
      <c r="K442" s="276"/>
      <c r="L442" s="281"/>
      <c r="M442" s="282"/>
      <c r="N442" s="283"/>
      <c r="O442" s="283"/>
      <c r="P442" s="283"/>
      <c r="Q442" s="283"/>
      <c r="R442" s="283"/>
      <c r="S442" s="283"/>
      <c r="T442" s="284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85" t="s">
        <v>149</v>
      </c>
      <c r="AU442" s="285" t="s">
        <v>145</v>
      </c>
      <c r="AV442" s="16" t="s">
        <v>135</v>
      </c>
      <c r="AW442" s="16" t="s">
        <v>30</v>
      </c>
      <c r="AX442" s="16" t="s">
        <v>73</v>
      </c>
      <c r="AY442" s="285" t="s">
        <v>134</v>
      </c>
    </row>
    <row r="443" s="15" customFormat="1">
      <c r="A443" s="15"/>
      <c r="B443" s="254"/>
      <c r="C443" s="255"/>
      <c r="D443" s="228" t="s">
        <v>149</v>
      </c>
      <c r="E443" s="256" t="s">
        <v>1</v>
      </c>
      <c r="F443" s="257" t="s">
        <v>152</v>
      </c>
      <c r="G443" s="255"/>
      <c r="H443" s="258">
        <v>55.840000000000003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4" t="s">
        <v>149</v>
      </c>
      <c r="AU443" s="264" t="s">
        <v>145</v>
      </c>
      <c r="AV443" s="15" t="s">
        <v>144</v>
      </c>
      <c r="AW443" s="15" t="s">
        <v>30</v>
      </c>
      <c r="AX443" s="15" t="s">
        <v>81</v>
      </c>
      <c r="AY443" s="264" t="s">
        <v>134</v>
      </c>
    </row>
    <row r="444" s="2" customFormat="1" ht="24.15" customHeight="1">
      <c r="A444" s="39"/>
      <c r="B444" s="40"/>
      <c r="C444" s="215" t="s">
        <v>535</v>
      </c>
      <c r="D444" s="215" t="s">
        <v>139</v>
      </c>
      <c r="E444" s="216" t="s">
        <v>536</v>
      </c>
      <c r="F444" s="217" t="s">
        <v>537</v>
      </c>
      <c r="G444" s="218" t="s">
        <v>142</v>
      </c>
      <c r="H444" s="219">
        <v>55.840000000000003</v>
      </c>
      <c r="I444" s="220"/>
      <c r="J444" s="221">
        <f>ROUND(I444*H444,2)</f>
        <v>0</v>
      </c>
      <c r="K444" s="217" t="s">
        <v>143</v>
      </c>
      <c r="L444" s="45"/>
      <c r="M444" s="222" t="s">
        <v>1</v>
      </c>
      <c r="N444" s="223" t="s">
        <v>38</v>
      </c>
      <c r="O444" s="92"/>
      <c r="P444" s="224">
        <f>O444*H444</f>
        <v>0</v>
      </c>
      <c r="Q444" s="224">
        <v>0.00018000000000000001</v>
      </c>
      <c r="R444" s="224">
        <f>Q444*H444</f>
        <v>0.010051200000000002</v>
      </c>
      <c r="S444" s="224">
        <v>0</v>
      </c>
      <c r="T444" s="22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6" t="s">
        <v>247</v>
      </c>
      <c r="AT444" s="226" t="s">
        <v>139</v>
      </c>
      <c r="AU444" s="226" t="s">
        <v>145</v>
      </c>
      <c r="AY444" s="18" t="s">
        <v>134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8" t="s">
        <v>81</v>
      </c>
      <c r="BK444" s="227">
        <f>ROUND(I444*H444,2)</f>
        <v>0</v>
      </c>
      <c r="BL444" s="18" t="s">
        <v>247</v>
      </c>
      <c r="BM444" s="226" t="s">
        <v>538</v>
      </c>
    </row>
    <row r="445" s="2" customFormat="1">
      <c r="A445" s="39"/>
      <c r="B445" s="40"/>
      <c r="C445" s="41"/>
      <c r="D445" s="228" t="s">
        <v>147</v>
      </c>
      <c r="E445" s="41"/>
      <c r="F445" s="229" t="s">
        <v>539</v>
      </c>
      <c r="G445" s="41"/>
      <c r="H445" s="41"/>
      <c r="I445" s="230"/>
      <c r="J445" s="41"/>
      <c r="K445" s="41"/>
      <c r="L445" s="45"/>
      <c r="M445" s="231"/>
      <c r="N445" s="232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147</v>
      </c>
      <c r="AU445" s="18" t="s">
        <v>145</v>
      </c>
    </row>
    <row r="446" s="13" customFormat="1">
      <c r="A446" s="13"/>
      <c r="B446" s="233"/>
      <c r="C446" s="234"/>
      <c r="D446" s="228" t="s">
        <v>149</v>
      </c>
      <c r="E446" s="235" t="s">
        <v>1</v>
      </c>
      <c r="F446" s="236" t="s">
        <v>212</v>
      </c>
      <c r="G446" s="234"/>
      <c r="H446" s="235" t="s">
        <v>1</v>
      </c>
      <c r="I446" s="237"/>
      <c r="J446" s="234"/>
      <c r="K446" s="234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149</v>
      </c>
      <c r="AU446" s="242" t="s">
        <v>145</v>
      </c>
      <c r="AV446" s="13" t="s">
        <v>81</v>
      </c>
      <c r="AW446" s="13" t="s">
        <v>30</v>
      </c>
      <c r="AX446" s="13" t="s">
        <v>73</v>
      </c>
      <c r="AY446" s="242" t="s">
        <v>134</v>
      </c>
    </row>
    <row r="447" s="14" customFormat="1">
      <c r="A447" s="14"/>
      <c r="B447" s="243"/>
      <c r="C447" s="244"/>
      <c r="D447" s="228" t="s">
        <v>149</v>
      </c>
      <c r="E447" s="245" t="s">
        <v>1</v>
      </c>
      <c r="F447" s="246" t="s">
        <v>213</v>
      </c>
      <c r="G447" s="244"/>
      <c r="H447" s="247">
        <v>26.73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149</v>
      </c>
      <c r="AU447" s="253" t="s">
        <v>145</v>
      </c>
      <c r="AV447" s="14" t="s">
        <v>145</v>
      </c>
      <c r="AW447" s="14" t="s">
        <v>30</v>
      </c>
      <c r="AX447" s="14" t="s">
        <v>73</v>
      </c>
      <c r="AY447" s="253" t="s">
        <v>134</v>
      </c>
    </row>
    <row r="448" s="16" customFormat="1">
      <c r="A448" s="16"/>
      <c r="B448" s="275"/>
      <c r="C448" s="276"/>
      <c r="D448" s="228" t="s">
        <v>149</v>
      </c>
      <c r="E448" s="277" t="s">
        <v>1</v>
      </c>
      <c r="F448" s="278" t="s">
        <v>255</v>
      </c>
      <c r="G448" s="276"/>
      <c r="H448" s="279">
        <v>26.73</v>
      </c>
      <c r="I448" s="280"/>
      <c r="J448" s="276"/>
      <c r="K448" s="276"/>
      <c r="L448" s="281"/>
      <c r="M448" s="282"/>
      <c r="N448" s="283"/>
      <c r="O448" s="283"/>
      <c r="P448" s="283"/>
      <c r="Q448" s="283"/>
      <c r="R448" s="283"/>
      <c r="S448" s="283"/>
      <c r="T448" s="284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5" t="s">
        <v>149</v>
      </c>
      <c r="AU448" s="285" t="s">
        <v>145</v>
      </c>
      <c r="AV448" s="16" t="s">
        <v>135</v>
      </c>
      <c r="AW448" s="16" t="s">
        <v>30</v>
      </c>
      <c r="AX448" s="16" t="s">
        <v>73</v>
      </c>
      <c r="AY448" s="285" t="s">
        <v>134</v>
      </c>
    </row>
    <row r="449" s="13" customFormat="1">
      <c r="A449" s="13"/>
      <c r="B449" s="233"/>
      <c r="C449" s="234"/>
      <c r="D449" s="228" t="s">
        <v>149</v>
      </c>
      <c r="E449" s="235" t="s">
        <v>1</v>
      </c>
      <c r="F449" s="236" t="s">
        <v>214</v>
      </c>
      <c r="G449" s="234"/>
      <c r="H449" s="235" t="s">
        <v>1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149</v>
      </c>
      <c r="AU449" s="242" t="s">
        <v>145</v>
      </c>
      <c r="AV449" s="13" t="s">
        <v>81</v>
      </c>
      <c r="AW449" s="13" t="s">
        <v>30</v>
      </c>
      <c r="AX449" s="13" t="s">
        <v>73</v>
      </c>
      <c r="AY449" s="242" t="s">
        <v>134</v>
      </c>
    </row>
    <row r="450" s="14" customFormat="1">
      <c r="A450" s="14"/>
      <c r="B450" s="243"/>
      <c r="C450" s="244"/>
      <c r="D450" s="228" t="s">
        <v>149</v>
      </c>
      <c r="E450" s="245" t="s">
        <v>1</v>
      </c>
      <c r="F450" s="246" t="s">
        <v>215</v>
      </c>
      <c r="G450" s="244"/>
      <c r="H450" s="247">
        <v>29.109999999999999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149</v>
      </c>
      <c r="AU450" s="253" t="s">
        <v>145</v>
      </c>
      <c r="AV450" s="14" t="s">
        <v>145</v>
      </c>
      <c r="AW450" s="14" t="s">
        <v>30</v>
      </c>
      <c r="AX450" s="14" t="s">
        <v>73</v>
      </c>
      <c r="AY450" s="253" t="s">
        <v>134</v>
      </c>
    </row>
    <row r="451" s="16" customFormat="1">
      <c r="A451" s="16"/>
      <c r="B451" s="275"/>
      <c r="C451" s="276"/>
      <c r="D451" s="228" t="s">
        <v>149</v>
      </c>
      <c r="E451" s="277" t="s">
        <v>1</v>
      </c>
      <c r="F451" s="278" t="s">
        <v>255</v>
      </c>
      <c r="G451" s="276"/>
      <c r="H451" s="279">
        <v>29.109999999999999</v>
      </c>
      <c r="I451" s="280"/>
      <c r="J451" s="276"/>
      <c r="K451" s="276"/>
      <c r="L451" s="281"/>
      <c r="M451" s="282"/>
      <c r="N451" s="283"/>
      <c r="O451" s="283"/>
      <c r="P451" s="283"/>
      <c r="Q451" s="283"/>
      <c r="R451" s="283"/>
      <c r="S451" s="283"/>
      <c r="T451" s="284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5" t="s">
        <v>149</v>
      </c>
      <c r="AU451" s="285" t="s">
        <v>145</v>
      </c>
      <c r="AV451" s="16" t="s">
        <v>135</v>
      </c>
      <c r="AW451" s="16" t="s">
        <v>30</v>
      </c>
      <c r="AX451" s="16" t="s">
        <v>73</v>
      </c>
      <c r="AY451" s="285" t="s">
        <v>134</v>
      </c>
    </row>
    <row r="452" s="15" customFormat="1">
      <c r="A452" s="15"/>
      <c r="B452" s="254"/>
      <c r="C452" s="255"/>
      <c r="D452" s="228" t="s">
        <v>149</v>
      </c>
      <c r="E452" s="256" t="s">
        <v>1</v>
      </c>
      <c r="F452" s="257" t="s">
        <v>152</v>
      </c>
      <c r="G452" s="255"/>
      <c r="H452" s="258">
        <v>55.840000000000003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149</v>
      </c>
      <c r="AU452" s="264" t="s">
        <v>145</v>
      </c>
      <c r="AV452" s="15" t="s">
        <v>144</v>
      </c>
      <c r="AW452" s="15" t="s">
        <v>30</v>
      </c>
      <c r="AX452" s="15" t="s">
        <v>81</v>
      </c>
      <c r="AY452" s="264" t="s">
        <v>134</v>
      </c>
    </row>
    <row r="453" s="2" customFormat="1" ht="24.15" customHeight="1">
      <c r="A453" s="39"/>
      <c r="B453" s="40"/>
      <c r="C453" s="215" t="s">
        <v>540</v>
      </c>
      <c r="D453" s="215" t="s">
        <v>139</v>
      </c>
      <c r="E453" s="216" t="s">
        <v>541</v>
      </c>
      <c r="F453" s="217" t="s">
        <v>542</v>
      </c>
      <c r="G453" s="218" t="s">
        <v>312</v>
      </c>
      <c r="H453" s="286"/>
      <c r="I453" s="220"/>
      <c r="J453" s="221">
        <f>ROUND(I453*H453,2)</f>
        <v>0</v>
      </c>
      <c r="K453" s="217" t="s">
        <v>143</v>
      </c>
      <c r="L453" s="45"/>
      <c r="M453" s="222" t="s">
        <v>1</v>
      </c>
      <c r="N453" s="223" t="s">
        <v>38</v>
      </c>
      <c r="O453" s="92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6" t="s">
        <v>247</v>
      </c>
      <c r="AT453" s="226" t="s">
        <v>139</v>
      </c>
      <c r="AU453" s="226" t="s">
        <v>145</v>
      </c>
      <c r="AY453" s="18" t="s">
        <v>134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8" t="s">
        <v>81</v>
      </c>
      <c r="BK453" s="227">
        <f>ROUND(I453*H453,2)</f>
        <v>0</v>
      </c>
      <c r="BL453" s="18" t="s">
        <v>247</v>
      </c>
      <c r="BM453" s="226" t="s">
        <v>543</v>
      </c>
    </row>
    <row r="454" s="2" customFormat="1">
      <c r="A454" s="39"/>
      <c r="B454" s="40"/>
      <c r="C454" s="41"/>
      <c r="D454" s="228" t="s">
        <v>147</v>
      </c>
      <c r="E454" s="41"/>
      <c r="F454" s="229" t="s">
        <v>544</v>
      </c>
      <c r="G454" s="41"/>
      <c r="H454" s="41"/>
      <c r="I454" s="230"/>
      <c r="J454" s="41"/>
      <c r="K454" s="41"/>
      <c r="L454" s="45"/>
      <c r="M454" s="231"/>
      <c r="N454" s="232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147</v>
      </c>
      <c r="AU454" s="18" t="s">
        <v>145</v>
      </c>
    </row>
    <row r="455" s="12" customFormat="1" ht="22.8" customHeight="1">
      <c r="A455" s="12"/>
      <c r="B455" s="199"/>
      <c r="C455" s="200"/>
      <c r="D455" s="201" t="s">
        <v>72</v>
      </c>
      <c r="E455" s="213" t="s">
        <v>545</v>
      </c>
      <c r="F455" s="213" t="s">
        <v>546</v>
      </c>
      <c r="G455" s="200"/>
      <c r="H455" s="200"/>
      <c r="I455" s="203"/>
      <c r="J455" s="214">
        <f>BK455</f>
        <v>0</v>
      </c>
      <c r="K455" s="200"/>
      <c r="L455" s="205"/>
      <c r="M455" s="206"/>
      <c r="N455" s="207"/>
      <c r="O455" s="207"/>
      <c r="P455" s="208">
        <f>SUM(P456:P526)</f>
        <v>0</v>
      </c>
      <c r="Q455" s="207"/>
      <c r="R455" s="208">
        <f>SUM(R456:R526)</f>
        <v>0.14020000000000002</v>
      </c>
      <c r="S455" s="207"/>
      <c r="T455" s="209">
        <f>SUM(T456:T526)</f>
        <v>0.18700000000000003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0" t="s">
        <v>145</v>
      </c>
      <c r="AT455" s="211" t="s">
        <v>72</v>
      </c>
      <c r="AU455" s="211" t="s">
        <v>81</v>
      </c>
      <c r="AY455" s="210" t="s">
        <v>134</v>
      </c>
      <c r="BK455" s="212">
        <f>SUM(BK456:BK526)</f>
        <v>0</v>
      </c>
    </row>
    <row r="456" s="2" customFormat="1" ht="16.5" customHeight="1">
      <c r="A456" s="39"/>
      <c r="B456" s="40"/>
      <c r="C456" s="215" t="s">
        <v>547</v>
      </c>
      <c r="D456" s="215" t="s">
        <v>139</v>
      </c>
      <c r="E456" s="216" t="s">
        <v>548</v>
      </c>
      <c r="F456" s="217" t="s">
        <v>549</v>
      </c>
      <c r="G456" s="218" t="s">
        <v>393</v>
      </c>
      <c r="H456" s="219">
        <v>7</v>
      </c>
      <c r="I456" s="220"/>
      <c r="J456" s="221">
        <f>ROUND(I456*H456,2)</f>
        <v>0</v>
      </c>
      <c r="K456" s="217" t="s">
        <v>143</v>
      </c>
      <c r="L456" s="45"/>
      <c r="M456" s="222" t="s">
        <v>1</v>
      </c>
      <c r="N456" s="223" t="s">
        <v>39</v>
      </c>
      <c r="O456" s="92"/>
      <c r="P456" s="224">
        <f>O456*H456</f>
        <v>0</v>
      </c>
      <c r="Q456" s="224">
        <v>0</v>
      </c>
      <c r="R456" s="224">
        <f>Q456*H456</f>
        <v>0</v>
      </c>
      <c r="S456" s="224">
        <v>0.001</v>
      </c>
      <c r="T456" s="225">
        <f>S456*H456</f>
        <v>0.0070000000000000001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6" t="s">
        <v>247</v>
      </c>
      <c r="AT456" s="226" t="s">
        <v>139</v>
      </c>
      <c r="AU456" s="226" t="s">
        <v>145</v>
      </c>
      <c r="AY456" s="18" t="s">
        <v>134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8" t="s">
        <v>145</v>
      </c>
      <c r="BK456" s="227">
        <f>ROUND(I456*H456,2)</f>
        <v>0</v>
      </c>
      <c r="BL456" s="18" t="s">
        <v>247</v>
      </c>
      <c r="BM456" s="226" t="s">
        <v>550</v>
      </c>
    </row>
    <row r="457" s="2" customFormat="1">
      <c r="A457" s="39"/>
      <c r="B457" s="40"/>
      <c r="C457" s="41"/>
      <c r="D457" s="228" t="s">
        <v>147</v>
      </c>
      <c r="E457" s="41"/>
      <c r="F457" s="229" t="s">
        <v>551</v>
      </c>
      <c r="G457" s="41"/>
      <c r="H457" s="41"/>
      <c r="I457" s="230"/>
      <c r="J457" s="41"/>
      <c r="K457" s="41"/>
      <c r="L457" s="45"/>
      <c r="M457" s="231"/>
      <c r="N457" s="232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147</v>
      </c>
      <c r="AU457" s="18" t="s">
        <v>145</v>
      </c>
    </row>
    <row r="458" s="14" customFormat="1">
      <c r="A458" s="14"/>
      <c r="B458" s="243"/>
      <c r="C458" s="244"/>
      <c r="D458" s="228" t="s">
        <v>149</v>
      </c>
      <c r="E458" s="245" t="s">
        <v>1</v>
      </c>
      <c r="F458" s="246" t="s">
        <v>435</v>
      </c>
      <c r="G458" s="244"/>
      <c r="H458" s="247">
        <v>7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149</v>
      </c>
      <c r="AU458" s="253" t="s">
        <v>145</v>
      </c>
      <c r="AV458" s="14" t="s">
        <v>145</v>
      </c>
      <c r="AW458" s="14" t="s">
        <v>30</v>
      </c>
      <c r="AX458" s="14" t="s">
        <v>73</v>
      </c>
      <c r="AY458" s="253" t="s">
        <v>134</v>
      </c>
    </row>
    <row r="459" s="15" customFormat="1">
      <c r="A459" s="15"/>
      <c r="B459" s="254"/>
      <c r="C459" s="255"/>
      <c r="D459" s="228" t="s">
        <v>149</v>
      </c>
      <c r="E459" s="256" t="s">
        <v>1</v>
      </c>
      <c r="F459" s="257" t="s">
        <v>152</v>
      </c>
      <c r="G459" s="255"/>
      <c r="H459" s="258">
        <v>7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4" t="s">
        <v>149</v>
      </c>
      <c r="AU459" s="264" t="s">
        <v>145</v>
      </c>
      <c r="AV459" s="15" t="s">
        <v>144</v>
      </c>
      <c r="AW459" s="15" t="s">
        <v>30</v>
      </c>
      <c r="AX459" s="15" t="s">
        <v>81</v>
      </c>
      <c r="AY459" s="264" t="s">
        <v>134</v>
      </c>
    </row>
    <row r="460" s="2" customFormat="1" ht="24.15" customHeight="1">
      <c r="A460" s="39"/>
      <c r="B460" s="40"/>
      <c r="C460" s="215" t="s">
        <v>552</v>
      </c>
      <c r="D460" s="215" t="s">
        <v>139</v>
      </c>
      <c r="E460" s="216" t="s">
        <v>553</v>
      </c>
      <c r="F460" s="217" t="s">
        <v>554</v>
      </c>
      <c r="G460" s="218" t="s">
        <v>393</v>
      </c>
      <c r="H460" s="219">
        <v>5</v>
      </c>
      <c r="I460" s="220"/>
      <c r="J460" s="221">
        <f>ROUND(I460*H460,2)</f>
        <v>0</v>
      </c>
      <c r="K460" s="217" t="s">
        <v>143</v>
      </c>
      <c r="L460" s="45"/>
      <c r="M460" s="222" t="s">
        <v>1</v>
      </c>
      <c r="N460" s="223" t="s">
        <v>39</v>
      </c>
      <c r="O460" s="92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6" t="s">
        <v>247</v>
      </c>
      <c r="AT460" s="226" t="s">
        <v>139</v>
      </c>
      <c r="AU460" s="226" t="s">
        <v>145</v>
      </c>
      <c r="AY460" s="18" t="s">
        <v>134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8" t="s">
        <v>145</v>
      </c>
      <c r="BK460" s="227">
        <f>ROUND(I460*H460,2)</f>
        <v>0</v>
      </c>
      <c r="BL460" s="18" t="s">
        <v>247</v>
      </c>
      <c r="BM460" s="226" t="s">
        <v>555</v>
      </c>
    </row>
    <row r="461" s="2" customFormat="1">
      <c r="A461" s="39"/>
      <c r="B461" s="40"/>
      <c r="C461" s="41"/>
      <c r="D461" s="228" t="s">
        <v>147</v>
      </c>
      <c r="E461" s="41"/>
      <c r="F461" s="229" t="s">
        <v>556</v>
      </c>
      <c r="G461" s="41"/>
      <c r="H461" s="41"/>
      <c r="I461" s="230"/>
      <c r="J461" s="41"/>
      <c r="K461" s="41"/>
      <c r="L461" s="45"/>
      <c r="M461" s="231"/>
      <c r="N461" s="232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147</v>
      </c>
      <c r="AU461" s="18" t="s">
        <v>145</v>
      </c>
    </row>
    <row r="462" s="14" customFormat="1">
      <c r="A462" s="14"/>
      <c r="B462" s="243"/>
      <c r="C462" s="244"/>
      <c r="D462" s="228" t="s">
        <v>149</v>
      </c>
      <c r="E462" s="245" t="s">
        <v>1</v>
      </c>
      <c r="F462" s="246" t="s">
        <v>486</v>
      </c>
      <c r="G462" s="244"/>
      <c r="H462" s="247">
        <v>5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149</v>
      </c>
      <c r="AU462" s="253" t="s">
        <v>145</v>
      </c>
      <c r="AV462" s="14" t="s">
        <v>145</v>
      </c>
      <c r="AW462" s="14" t="s">
        <v>30</v>
      </c>
      <c r="AX462" s="14" t="s">
        <v>73</v>
      </c>
      <c r="AY462" s="253" t="s">
        <v>134</v>
      </c>
    </row>
    <row r="463" s="15" customFormat="1">
      <c r="A463" s="15"/>
      <c r="B463" s="254"/>
      <c r="C463" s="255"/>
      <c r="D463" s="228" t="s">
        <v>149</v>
      </c>
      <c r="E463" s="256" t="s">
        <v>1</v>
      </c>
      <c r="F463" s="257" t="s">
        <v>152</v>
      </c>
      <c r="G463" s="255"/>
      <c r="H463" s="258">
        <v>5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4" t="s">
        <v>149</v>
      </c>
      <c r="AU463" s="264" t="s">
        <v>145</v>
      </c>
      <c r="AV463" s="15" t="s">
        <v>144</v>
      </c>
      <c r="AW463" s="15" t="s">
        <v>30</v>
      </c>
      <c r="AX463" s="15" t="s">
        <v>81</v>
      </c>
      <c r="AY463" s="264" t="s">
        <v>134</v>
      </c>
    </row>
    <row r="464" s="2" customFormat="1" ht="24.15" customHeight="1">
      <c r="A464" s="39"/>
      <c r="B464" s="40"/>
      <c r="C464" s="265" t="s">
        <v>557</v>
      </c>
      <c r="D464" s="265" t="s">
        <v>195</v>
      </c>
      <c r="E464" s="266" t="s">
        <v>558</v>
      </c>
      <c r="F464" s="267" t="s">
        <v>559</v>
      </c>
      <c r="G464" s="268" t="s">
        <v>393</v>
      </c>
      <c r="H464" s="269">
        <v>1</v>
      </c>
      <c r="I464" s="270"/>
      <c r="J464" s="271">
        <f>ROUND(I464*H464,2)</f>
        <v>0</v>
      </c>
      <c r="K464" s="267" t="s">
        <v>1</v>
      </c>
      <c r="L464" s="272"/>
      <c r="M464" s="273" t="s">
        <v>1</v>
      </c>
      <c r="N464" s="274" t="s">
        <v>39</v>
      </c>
      <c r="O464" s="92"/>
      <c r="P464" s="224">
        <f>O464*H464</f>
        <v>0</v>
      </c>
      <c r="Q464" s="224">
        <v>0.0195</v>
      </c>
      <c r="R464" s="224">
        <f>Q464*H464</f>
        <v>0.0195</v>
      </c>
      <c r="S464" s="224">
        <v>0</v>
      </c>
      <c r="T464" s="22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6" t="s">
        <v>349</v>
      </c>
      <c r="AT464" s="226" t="s">
        <v>195</v>
      </c>
      <c r="AU464" s="226" t="s">
        <v>145</v>
      </c>
      <c r="AY464" s="18" t="s">
        <v>134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8" t="s">
        <v>145</v>
      </c>
      <c r="BK464" s="227">
        <f>ROUND(I464*H464,2)</f>
        <v>0</v>
      </c>
      <c r="BL464" s="18" t="s">
        <v>247</v>
      </c>
      <c r="BM464" s="226" t="s">
        <v>560</v>
      </c>
    </row>
    <row r="465" s="2" customFormat="1">
      <c r="A465" s="39"/>
      <c r="B465" s="40"/>
      <c r="C465" s="41"/>
      <c r="D465" s="228" t="s">
        <v>147</v>
      </c>
      <c r="E465" s="41"/>
      <c r="F465" s="229" t="s">
        <v>561</v>
      </c>
      <c r="G465" s="41"/>
      <c r="H465" s="41"/>
      <c r="I465" s="230"/>
      <c r="J465" s="41"/>
      <c r="K465" s="41"/>
      <c r="L465" s="45"/>
      <c r="M465" s="231"/>
      <c r="N465" s="232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147</v>
      </c>
      <c r="AU465" s="18" t="s">
        <v>145</v>
      </c>
    </row>
    <row r="466" s="14" customFormat="1">
      <c r="A466" s="14"/>
      <c r="B466" s="243"/>
      <c r="C466" s="244"/>
      <c r="D466" s="228" t="s">
        <v>149</v>
      </c>
      <c r="E466" s="245" t="s">
        <v>1</v>
      </c>
      <c r="F466" s="246" t="s">
        <v>206</v>
      </c>
      <c r="G466" s="244"/>
      <c r="H466" s="247">
        <v>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149</v>
      </c>
      <c r="AU466" s="253" t="s">
        <v>145</v>
      </c>
      <c r="AV466" s="14" t="s">
        <v>145</v>
      </c>
      <c r="AW466" s="14" t="s">
        <v>30</v>
      </c>
      <c r="AX466" s="14" t="s">
        <v>73</v>
      </c>
      <c r="AY466" s="253" t="s">
        <v>134</v>
      </c>
    </row>
    <row r="467" s="15" customFormat="1">
      <c r="A467" s="15"/>
      <c r="B467" s="254"/>
      <c r="C467" s="255"/>
      <c r="D467" s="228" t="s">
        <v>149</v>
      </c>
      <c r="E467" s="256" t="s">
        <v>1</v>
      </c>
      <c r="F467" s="257" t="s">
        <v>152</v>
      </c>
      <c r="G467" s="255"/>
      <c r="H467" s="258">
        <v>1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4" t="s">
        <v>149</v>
      </c>
      <c r="AU467" s="264" t="s">
        <v>145</v>
      </c>
      <c r="AV467" s="15" t="s">
        <v>144</v>
      </c>
      <c r="AW467" s="15" t="s">
        <v>30</v>
      </c>
      <c r="AX467" s="15" t="s">
        <v>81</v>
      </c>
      <c r="AY467" s="264" t="s">
        <v>134</v>
      </c>
    </row>
    <row r="468" s="2" customFormat="1" ht="24.15" customHeight="1">
      <c r="A468" s="39"/>
      <c r="B468" s="40"/>
      <c r="C468" s="265" t="s">
        <v>562</v>
      </c>
      <c r="D468" s="265" t="s">
        <v>195</v>
      </c>
      <c r="E468" s="266" t="s">
        <v>563</v>
      </c>
      <c r="F468" s="267" t="s">
        <v>564</v>
      </c>
      <c r="G468" s="268" t="s">
        <v>393</v>
      </c>
      <c r="H468" s="269">
        <v>3</v>
      </c>
      <c r="I468" s="270"/>
      <c r="J468" s="271">
        <f>ROUND(I468*H468,2)</f>
        <v>0</v>
      </c>
      <c r="K468" s="267" t="s">
        <v>1</v>
      </c>
      <c r="L468" s="272"/>
      <c r="M468" s="273" t="s">
        <v>1</v>
      </c>
      <c r="N468" s="274" t="s">
        <v>38</v>
      </c>
      <c r="O468" s="92"/>
      <c r="P468" s="224">
        <f>O468*H468</f>
        <v>0</v>
      </c>
      <c r="Q468" s="224">
        <v>0.016</v>
      </c>
      <c r="R468" s="224">
        <f>Q468*H468</f>
        <v>0.048000000000000001</v>
      </c>
      <c r="S468" s="224">
        <v>0</v>
      </c>
      <c r="T468" s="22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6" t="s">
        <v>349</v>
      </c>
      <c r="AT468" s="226" t="s">
        <v>195</v>
      </c>
      <c r="AU468" s="226" t="s">
        <v>145</v>
      </c>
      <c r="AY468" s="18" t="s">
        <v>134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8" t="s">
        <v>81</v>
      </c>
      <c r="BK468" s="227">
        <f>ROUND(I468*H468,2)</f>
        <v>0</v>
      </c>
      <c r="BL468" s="18" t="s">
        <v>247</v>
      </c>
      <c r="BM468" s="226" t="s">
        <v>565</v>
      </c>
    </row>
    <row r="469" s="2" customFormat="1">
      <c r="A469" s="39"/>
      <c r="B469" s="40"/>
      <c r="C469" s="41"/>
      <c r="D469" s="228" t="s">
        <v>147</v>
      </c>
      <c r="E469" s="41"/>
      <c r="F469" s="229" t="s">
        <v>564</v>
      </c>
      <c r="G469" s="41"/>
      <c r="H469" s="41"/>
      <c r="I469" s="230"/>
      <c r="J469" s="41"/>
      <c r="K469" s="41"/>
      <c r="L469" s="45"/>
      <c r="M469" s="231"/>
      <c r="N469" s="232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147</v>
      </c>
      <c r="AU469" s="18" t="s">
        <v>145</v>
      </c>
    </row>
    <row r="470" s="14" customFormat="1">
      <c r="A470" s="14"/>
      <c r="B470" s="243"/>
      <c r="C470" s="244"/>
      <c r="D470" s="228" t="s">
        <v>149</v>
      </c>
      <c r="E470" s="245" t="s">
        <v>1</v>
      </c>
      <c r="F470" s="246" t="s">
        <v>566</v>
      </c>
      <c r="G470" s="244"/>
      <c r="H470" s="247">
        <v>3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149</v>
      </c>
      <c r="AU470" s="253" t="s">
        <v>145</v>
      </c>
      <c r="AV470" s="14" t="s">
        <v>145</v>
      </c>
      <c r="AW470" s="14" t="s">
        <v>30</v>
      </c>
      <c r="AX470" s="14" t="s">
        <v>73</v>
      </c>
      <c r="AY470" s="253" t="s">
        <v>134</v>
      </c>
    </row>
    <row r="471" s="15" customFormat="1">
      <c r="A471" s="15"/>
      <c r="B471" s="254"/>
      <c r="C471" s="255"/>
      <c r="D471" s="228" t="s">
        <v>149</v>
      </c>
      <c r="E471" s="256" t="s">
        <v>1</v>
      </c>
      <c r="F471" s="257" t="s">
        <v>152</v>
      </c>
      <c r="G471" s="255"/>
      <c r="H471" s="258">
        <v>3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149</v>
      </c>
      <c r="AU471" s="264" t="s">
        <v>145</v>
      </c>
      <c r="AV471" s="15" t="s">
        <v>144</v>
      </c>
      <c r="AW471" s="15" t="s">
        <v>30</v>
      </c>
      <c r="AX471" s="15" t="s">
        <v>81</v>
      </c>
      <c r="AY471" s="264" t="s">
        <v>134</v>
      </c>
    </row>
    <row r="472" s="2" customFormat="1" ht="24.15" customHeight="1">
      <c r="A472" s="39"/>
      <c r="B472" s="40"/>
      <c r="C472" s="265" t="s">
        <v>567</v>
      </c>
      <c r="D472" s="265" t="s">
        <v>195</v>
      </c>
      <c r="E472" s="266" t="s">
        <v>568</v>
      </c>
      <c r="F472" s="267" t="s">
        <v>569</v>
      </c>
      <c r="G472" s="268" t="s">
        <v>393</v>
      </c>
      <c r="H472" s="269">
        <v>1</v>
      </c>
      <c r="I472" s="270"/>
      <c r="J472" s="271">
        <f>ROUND(I472*H472,2)</f>
        <v>0</v>
      </c>
      <c r="K472" s="267" t="s">
        <v>1</v>
      </c>
      <c r="L472" s="272"/>
      <c r="M472" s="273" t="s">
        <v>1</v>
      </c>
      <c r="N472" s="274" t="s">
        <v>38</v>
      </c>
      <c r="O472" s="92"/>
      <c r="P472" s="224">
        <f>O472*H472</f>
        <v>0</v>
      </c>
      <c r="Q472" s="224">
        <v>0.020500000000000001</v>
      </c>
      <c r="R472" s="224">
        <f>Q472*H472</f>
        <v>0.020500000000000001</v>
      </c>
      <c r="S472" s="224">
        <v>0</v>
      </c>
      <c r="T472" s="22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6" t="s">
        <v>349</v>
      </c>
      <c r="AT472" s="226" t="s">
        <v>195</v>
      </c>
      <c r="AU472" s="226" t="s">
        <v>145</v>
      </c>
      <c r="AY472" s="18" t="s">
        <v>134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8" t="s">
        <v>81</v>
      </c>
      <c r="BK472" s="227">
        <f>ROUND(I472*H472,2)</f>
        <v>0</v>
      </c>
      <c r="BL472" s="18" t="s">
        <v>247</v>
      </c>
      <c r="BM472" s="226" t="s">
        <v>570</v>
      </c>
    </row>
    <row r="473" s="2" customFormat="1">
      <c r="A473" s="39"/>
      <c r="B473" s="40"/>
      <c r="C473" s="41"/>
      <c r="D473" s="228" t="s">
        <v>147</v>
      </c>
      <c r="E473" s="41"/>
      <c r="F473" s="229" t="s">
        <v>569</v>
      </c>
      <c r="G473" s="41"/>
      <c r="H473" s="41"/>
      <c r="I473" s="230"/>
      <c r="J473" s="41"/>
      <c r="K473" s="41"/>
      <c r="L473" s="45"/>
      <c r="M473" s="231"/>
      <c r="N473" s="232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147</v>
      </c>
      <c r="AU473" s="18" t="s">
        <v>145</v>
      </c>
    </row>
    <row r="474" s="14" customFormat="1">
      <c r="A474" s="14"/>
      <c r="B474" s="243"/>
      <c r="C474" s="244"/>
      <c r="D474" s="228" t="s">
        <v>149</v>
      </c>
      <c r="E474" s="245" t="s">
        <v>1</v>
      </c>
      <c r="F474" s="246" t="s">
        <v>206</v>
      </c>
      <c r="G474" s="244"/>
      <c r="H474" s="247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149</v>
      </c>
      <c r="AU474" s="253" t="s">
        <v>145</v>
      </c>
      <c r="AV474" s="14" t="s">
        <v>145</v>
      </c>
      <c r="AW474" s="14" t="s">
        <v>30</v>
      </c>
      <c r="AX474" s="14" t="s">
        <v>73</v>
      </c>
      <c r="AY474" s="253" t="s">
        <v>134</v>
      </c>
    </row>
    <row r="475" s="15" customFormat="1">
      <c r="A475" s="15"/>
      <c r="B475" s="254"/>
      <c r="C475" s="255"/>
      <c r="D475" s="228" t="s">
        <v>149</v>
      </c>
      <c r="E475" s="256" t="s">
        <v>1</v>
      </c>
      <c r="F475" s="257" t="s">
        <v>152</v>
      </c>
      <c r="G475" s="255"/>
      <c r="H475" s="258">
        <v>1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4" t="s">
        <v>149</v>
      </c>
      <c r="AU475" s="264" t="s">
        <v>145</v>
      </c>
      <c r="AV475" s="15" t="s">
        <v>144</v>
      </c>
      <c r="AW475" s="15" t="s">
        <v>30</v>
      </c>
      <c r="AX475" s="15" t="s">
        <v>81</v>
      </c>
      <c r="AY475" s="264" t="s">
        <v>134</v>
      </c>
    </row>
    <row r="476" s="2" customFormat="1" ht="24.15" customHeight="1">
      <c r="A476" s="39"/>
      <c r="B476" s="40"/>
      <c r="C476" s="215" t="s">
        <v>571</v>
      </c>
      <c r="D476" s="215" t="s">
        <v>139</v>
      </c>
      <c r="E476" s="216" t="s">
        <v>572</v>
      </c>
      <c r="F476" s="217" t="s">
        <v>573</v>
      </c>
      <c r="G476" s="218" t="s">
        <v>393</v>
      </c>
      <c r="H476" s="219">
        <v>1</v>
      </c>
      <c r="I476" s="220"/>
      <c r="J476" s="221">
        <f>ROUND(I476*H476,2)</f>
        <v>0</v>
      </c>
      <c r="K476" s="217" t="s">
        <v>143</v>
      </c>
      <c r="L476" s="45"/>
      <c r="M476" s="222" t="s">
        <v>1</v>
      </c>
      <c r="N476" s="223" t="s">
        <v>38</v>
      </c>
      <c r="O476" s="92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6" t="s">
        <v>247</v>
      </c>
      <c r="AT476" s="226" t="s">
        <v>139</v>
      </c>
      <c r="AU476" s="226" t="s">
        <v>145</v>
      </c>
      <c r="AY476" s="18" t="s">
        <v>134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8" t="s">
        <v>81</v>
      </c>
      <c r="BK476" s="227">
        <f>ROUND(I476*H476,2)</f>
        <v>0</v>
      </c>
      <c r="BL476" s="18" t="s">
        <v>247</v>
      </c>
      <c r="BM476" s="226" t="s">
        <v>574</v>
      </c>
    </row>
    <row r="477" s="2" customFormat="1">
      <c r="A477" s="39"/>
      <c r="B477" s="40"/>
      <c r="C477" s="41"/>
      <c r="D477" s="228" t="s">
        <v>147</v>
      </c>
      <c r="E477" s="41"/>
      <c r="F477" s="229" t="s">
        <v>575</v>
      </c>
      <c r="G477" s="41"/>
      <c r="H477" s="41"/>
      <c r="I477" s="230"/>
      <c r="J477" s="41"/>
      <c r="K477" s="41"/>
      <c r="L477" s="45"/>
      <c r="M477" s="231"/>
      <c r="N477" s="232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147</v>
      </c>
      <c r="AU477" s="18" t="s">
        <v>145</v>
      </c>
    </row>
    <row r="478" s="14" customFormat="1">
      <c r="A478" s="14"/>
      <c r="B478" s="243"/>
      <c r="C478" s="244"/>
      <c r="D478" s="228" t="s">
        <v>149</v>
      </c>
      <c r="E478" s="245" t="s">
        <v>1</v>
      </c>
      <c r="F478" s="246" t="s">
        <v>206</v>
      </c>
      <c r="G478" s="244"/>
      <c r="H478" s="247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149</v>
      </c>
      <c r="AU478" s="253" t="s">
        <v>145</v>
      </c>
      <c r="AV478" s="14" t="s">
        <v>145</v>
      </c>
      <c r="AW478" s="14" t="s">
        <v>30</v>
      </c>
      <c r="AX478" s="14" t="s">
        <v>73</v>
      </c>
      <c r="AY478" s="253" t="s">
        <v>134</v>
      </c>
    </row>
    <row r="479" s="15" customFormat="1">
      <c r="A479" s="15"/>
      <c r="B479" s="254"/>
      <c r="C479" s="255"/>
      <c r="D479" s="228" t="s">
        <v>149</v>
      </c>
      <c r="E479" s="256" t="s">
        <v>1</v>
      </c>
      <c r="F479" s="257" t="s">
        <v>152</v>
      </c>
      <c r="G479" s="255"/>
      <c r="H479" s="258">
        <v>1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149</v>
      </c>
      <c r="AU479" s="264" t="s">
        <v>145</v>
      </c>
      <c r="AV479" s="15" t="s">
        <v>144</v>
      </c>
      <c r="AW479" s="15" t="s">
        <v>30</v>
      </c>
      <c r="AX479" s="15" t="s">
        <v>81</v>
      </c>
      <c r="AY479" s="264" t="s">
        <v>134</v>
      </c>
    </row>
    <row r="480" s="2" customFormat="1" ht="24.15" customHeight="1">
      <c r="A480" s="39"/>
      <c r="B480" s="40"/>
      <c r="C480" s="265" t="s">
        <v>576</v>
      </c>
      <c r="D480" s="265" t="s">
        <v>195</v>
      </c>
      <c r="E480" s="266" t="s">
        <v>577</v>
      </c>
      <c r="F480" s="267" t="s">
        <v>578</v>
      </c>
      <c r="G480" s="268" t="s">
        <v>393</v>
      </c>
      <c r="H480" s="269">
        <v>1</v>
      </c>
      <c r="I480" s="270"/>
      <c r="J480" s="271">
        <f>ROUND(I480*H480,2)</f>
        <v>0</v>
      </c>
      <c r="K480" s="267" t="s">
        <v>1</v>
      </c>
      <c r="L480" s="272"/>
      <c r="M480" s="273" t="s">
        <v>1</v>
      </c>
      <c r="N480" s="274" t="s">
        <v>38</v>
      </c>
      <c r="O480" s="92"/>
      <c r="P480" s="224">
        <f>O480*H480</f>
        <v>0</v>
      </c>
      <c r="Q480" s="224">
        <v>0.035999999999999997</v>
      </c>
      <c r="R480" s="224">
        <f>Q480*H480</f>
        <v>0.035999999999999997</v>
      </c>
      <c r="S480" s="224">
        <v>0</v>
      </c>
      <c r="T480" s="22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6" t="s">
        <v>349</v>
      </c>
      <c r="AT480" s="226" t="s">
        <v>195</v>
      </c>
      <c r="AU480" s="226" t="s">
        <v>145</v>
      </c>
      <c r="AY480" s="18" t="s">
        <v>134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8" t="s">
        <v>81</v>
      </c>
      <c r="BK480" s="227">
        <f>ROUND(I480*H480,2)</f>
        <v>0</v>
      </c>
      <c r="BL480" s="18" t="s">
        <v>247</v>
      </c>
      <c r="BM480" s="226" t="s">
        <v>579</v>
      </c>
    </row>
    <row r="481" s="2" customFormat="1">
      <c r="A481" s="39"/>
      <c r="B481" s="40"/>
      <c r="C481" s="41"/>
      <c r="D481" s="228" t="s">
        <v>147</v>
      </c>
      <c r="E481" s="41"/>
      <c r="F481" s="229" t="s">
        <v>578</v>
      </c>
      <c r="G481" s="41"/>
      <c r="H481" s="41"/>
      <c r="I481" s="230"/>
      <c r="J481" s="41"/>
      <c r="K481" s="41"/>
      <c r="L481" s="45"/>
      <c r="M481" s="231"/>
      <c r="N481" s="232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147</v>
      </c>
      <c r="AU481" s="18" t="s">
        <v>145</v>
      </c>
    </row>
    <row r="482" s="14" customFormat="1">
      <c r="A482" s="14"/>
      <c r="B482" s="243"/>
      <c r="C482" s="244"/>
      <c r="D482" s="228" t="s">
        <v>149</v>
      </c>
      <c r="E482" s="245" t="s">
        <v>1</v>
      </c>
      <c r="F482" s="246" t="s">
        <v>206</v>
      </c>
      <c r="G482" s="244"/>
      <c r="H482" s="247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149</v>
      </c>
      <c r="AU482" s="253" t="s">
        <v>145</v>
      </c>
      <c r="AV482" s="14" t="s">
        <v>145</v>
      </c>
      <c r="AW482" s="14" t="s">
        <v>30</v>
      </c>
      <c r="AX482" s="14" t="s">
        <v>73</v>
      </c>
      <c r="AY482" s="253" t="s">
        <v>134</v>
      </c>
    </row>
    <row r="483" s="15" customFormat="1">
      <c r="A483" s="15"/>
      <c r="B483" s="254"/>
      <c r="C483" s="255"/>
      <c r="D483" s="228" t="s">
        <v>149</v>
      </c>
      <c r="E483" s="256" t="s">
        <v>1</v>
      </c>
      <c r="F483" s="257" t="s">
        <v>152</v>
      </c>
      <c r="G483" s="255"/>
      <c r="H483" s="258">
        <v>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4" t="s">
        <v>149</v>
      </c>
      <c r="AU483" s="264" t="s">
        <v>145</v>
      </c>
      <c r="AV483" s="15" t="s">
        <v>144</v>
      </c>
      <c r="AW483" s="15" t="s">
        <v>30</v>
      </c>
      <c r="AX483" s="15" t="s">
        <v>81</v>
      </c>
      <c r="AY483" s="264" t="s">
        <v>134</v>
      </c>
    </row>
    <row r="484" s="2" customFormat="1" ht="21.75" customHeight="1">
      <c r="A484" s="39"/>
      <c r="B484" s="40"/>
      <c r="C484" s="215" t="s">
        <v>580</v>
      </c>
      <c r="D484" s="215" t="s">
        <v>139</v>
      </c>
      <c r="E484" s="216" t="s">
        <v>581</v>
      </c>
      <c r="F484" s="217" t="s">
        <v>582</v>
      </c>
      <c r="G484" s="218" t="s">
        <v>393</v>
      </c>
      <c r="H484" s="219">
        <v>6</v>
      </c>
      <c r="I484" s="220"/>
      <c r="J484" s="221">
        <f>ROUND(I484*H484,2)</f>
        <v>0</v>
      </c>
      <c r="K484" s="217" t="s">
        <v>143</v>
      </c>
      <c r="L484" s="45"/>
      <c r="M484" s="222" t="s">
        <v>1</v>
      </c>
      <c r="N484" s="223" t="s">
        <v>39</v>
      </c>
      <c r="O484" s="92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6" t="s">
        <v>247</v>
      </c>
      <c r="AT484" s="226" t="s">
        <v>139</v>
      </c>
      <c r="AU484" s="226" t="s">
        <v>145</v>
      </c>
      <c r="AY484" s="18" t="s">
        <v>134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8" t="s">
        <v>145</v>
      </c>
      <c r="BK484" s="227">
        <f>ROUND(I484*H484,2)</f>
        <v>0</v>
      </c>
      <c r="BL484" s="18" t="s">
        <v>247</v>
      </c>
      <c r="BM484" s="226" t="s">
        <v>583</v>
      </c>
    </row>
    <row r="485" s="2" customFormat="1">
      <c r="A485" s="39"/>
      <c r="B485" s="40"/>
      <c r="C485" s="41"/>
      <c r="D485" s="228" t="s">
        <v>147</v>
      </c>
      <c r="E485" s="41"/>
      <c r="F485" s="229" t="s">
        <v>584</v>
      </c>
      <c r="G485" s="41"/>
      <c r="H485" s="41"/>
      <c r="I485" s="230"/>
      <c r="J485" s="41"/>
      <c r="K485" s="41"/>
      <c r="L485" s="45"/>
      <c r="M485" s="231"/>
      <c r="N485" s="232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147</v>
      </c>
      <c r="AU485" s="18" t="s">
        <v>145</v>
      </c>
    </row>
    <row r="486" s="14" customFormat="1">
      <c r="A486" s="14"/>
      <c r="B486" s="243"/>
      <c r="C486" s="244"/>
      <c r="D486" s="228" t="s">
        <v>149</v>
      </c>
      <c r="E486" s="245" t="s">
        <v>1</v>
      </c>
      <c r="F486" s="246" t="s">
        <v>585</v>
      </c>
      <c r="G486" s="244"/>
      <c r="H486" s="247">
        <v>6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149</v>
      </c>
      <c r="AU486" s="253" t="s">
        <v>145</v>
      </c>
      <c r="AV486" s="14" t="s">
        <v>145</v>
      </c>
      <c r="AW486" s="14" t="s">
        <v>30</v>
      </c>
      <c r="AX486" s="14" t="s">
        <v>73</v>
      </c>
      <c r="AY486" s="253" t="s">
        <v>134</v>
      </c>
    </row>
    <row r="487" s="15" customFormat="1">
      <c r="A487" s="15"/>
      <c r="B487" s="254"/>
      <c r="C487" s="255"/>
      <c r="D487" s="228" t="s">
        <v>149</v>
      </c>
      <c r="E487" s="256" t="s">
        <v>1</v>
      </c>
      <c r="F487" s="257" t="s">
        <v>152</v>
      </c>
      <c r="G487" s="255"/>
      <c r="H487" s="258">
        <v>6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149</v>
      </c>
      <c r="AU487" s="264" t="s">
        <v>145</v>
      </c>
      <c r="AV487" s="15" t="s">
        <v>144</v>
      </c>
      <c r="AW487" s="15" t="s">
        <v>30</v>
      </c>
      <c r="AX487" s="15" t="s">
        <v>81</v>
      </c>
      <c r="AY487" s="264" t="s">
        <v>134</v>
      </c>
    </row>
    <row r="488" s="2" customFormat="1" ht="24.15" customHeight="1">
      <c r="A488" s="39"/>
      <c r="B488" s="40"/>
      <c r="C488" s="265" t="s">
        <v>586</v>
      </c>
      <c r="D488" s="265" t="s">
        <v>195</v>
      </c>
      <c r="E488" s="266" t="s">
        <v>587</v>
      </c>
      <c r="F488" s="267" t="s">
        <v>588</v>
      </c>
      <c r="G488" s="268" t="s">
        <v>393</v>
      </c>
      <c r="H488" s="269">
        <v>6</v>
      </c>
      <c r="I488" s="270"/>
      <c r="J488" s="271">
        <f>ROUND(I488*H488,2)</f>
        <v>0</v>
      </c>
      <c r="K488" s="267" t="s">
        <v>143</v>
      </c>
      <c r="L488" s="272"/>
      <c r="M488" s="273" t="s">
        <v>1</v>
      </c>
      <c r="N488" s="274" t="s">
        <v>39</v>
      </c>
      <c r="O488" s="92"/>
      <c r="P488" s="224">
        <f>O488*H488</f>
        <v>0</v>
      </c>
      <c r="Q488" s="224">
        <v>0.0011999999999999999</v>
      </c>
      <c r="R488" s="224">
        <f>Q488*H488</f>
        <v>0.0071999999999999998</v>
      </c>
      <c r="S488" s="224">
        <v>0</v>
      </c>
      <c r="T488" s="22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6" t="s">
        <v>349</v>
      </c>
      <c r="AT488" s="226" t="s">
        <v>195</v>
      </c>
      <c r="AU488" s="226" t="s">
        <v>145</v>
      </c>
      <c r="AY488" s="18" t="s">
        <v>134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8" t="s">
        <v>145</v>
      </c>
      <c r="BK488" s="227">
        <f>ROUND(I488*H488,2)</f>
        <v>0</v>
      </c>
      <c r="BL488" s="18" t="s">
        <v>247</v>
      </c>
      <c r="BM488" s="226" t="s">
        <v>589</v>
      </c>
    </row>
    <row r="489" s="2" customFormat="1">
      <c r="A489" s="39"/>
      <c r="B489" s="40"/>
      <c r="C489" s="41"/>
      <c r="D489" s="228" t="s">
        <v>147</v>
      </c>
      <c r="E489" s="41"/>
      <c r="F489" s="229" t="s">
        <v>588</v>
      </c>
      <c r="G489" s="41"/>
      <c r="H489" s="41"/>
      <c r="I489" s="230"/>
      <c r="J489" s="41"/>
      <c r="K489" s="41"/>
      <c r="L489" s="45"/>
      <c r="M489" s="231"/>
      <c r="N489" s="232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147</v>
      </c>
      <c r="AU489" s="18" t="s">
        <v>145</v>
      </c>
    </row>
    <row r="490" s="2" customFormat="1" ht="16.5" customHeight="1">
      <c r="A490" s="39"/>
      <c r="B490" s="40"/>
      <c r="C490" s="215" t="s">
        <v>590</v>
      </c>
      <c r="D490" s="215" t="s">
        <v>139</v>
      </c>
      <c r="E490" s="216" t="s">
        <v>591</v>
      </c>
      <c r="F490" s="217" t="s">
        <v>592</v>
      </c>
      <c r="G490" s="218" t="s">
        <v>393</v>
      </c>
      <c r="H490" s="219">
        <v>7</v>
      </c>
      <c r="I490" s="220"/>
      <c r="J490" s="221">
        <f>ROUND(I490*H490,2)</f>
        <v>0</v>
      </c>
      <c r="K490" s="217" t="s">
        <v>143</v>
      </c>
      <c r="L490" s="45"/>
      <c r="M490" s="222" t="s">
        <v>1</v>
      </c>
      <c r="N490" s="223" t="s">
        <v>39</v>
      </c>
      <c r="O490" s="92"/>
      <c r="P490" s="224">
        <f>O490*H490</f>
        <v>0</v>
      </c>
      <c r="Q490" s="224">
        <v>0</v>
      </c>
      <c r="R490" s="224">
        <f>Q490*H490</f>
        <v>0</v>
      </c>
      <c r="S490" s="224">
        <v>0.001</v>
      </c>
      <c r="T490" s="225">
        <f>S490*H490</f>
        <v>0.0070000000000000001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6" t="s">
        <v>247</v>
      </c>
      <c r="AT490" s="226" t="s">
        <v>139</v>
      </c>
      <c r="AU490" s="226" t="s">
        <v>145</v>
      </c>
      <c r="AY490" s="18" t="s">
        <v>134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8" t="s">
        <v>145</v>
      </c>
      <c r="BK490" s="227">
        <f>ROUND(I490*H490,2)</f>
        <v>0</v>
      </c>
      <c r="BL490" s="18" t="s">
        <v>247</v>
      </c>
      <c r="BM490" s="226" t="s">
        <v>593</v>
      </c>
    </row>
    <row r="491" s="2" customFormat="1">
      <c r="A491" s="39"/>
      <c r="B491" s="40"/>
      <c r="C491" s="41"/>
      <c r="D491" s="228" t="s">
        <v>147</v>
      </c>
      <c r="E491" s="41"/>
      <c r="F491" s="229" t="s">
        <v>594</v>
      </c>
      <c r="G491" s="41"/>
      <c r="H491" s="41"/>
      <c r="I491" s="230"/>
      <c r="J491" s="41"/>
      <c r="K491" s="41"/>
      <c r="L491" s="45"/>
      <c r="M491" s="231"/>
      <c r="N491" s="232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147</v>
      </c>
      <c r="AU491" s="18" t="s">
        <v>145</v>
      </c>
    </row>
    <row r="492" s="14" customFormat="1">
      <c r="A492" s="14"/>
      <c r="B492" s="243"/>
      <c r="C492" s="244"/>
      <c r="D492" s="228" t="s">
        <v>149</v>
      </c>
      <c r="E492" s="245" t="s">
        <v>1</v>
      </c>
      <c r="F492" s="246" t="s">
        <v>435</v>
      </c>
      <c r="G492" s="244"/>
      <c r="H492" s="247">
        <v>7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149</v>
      </c>
      <c r="AU492" s="253" t="s">
        <v>145</v>
      </c>
      <c r="AV492" s="14" t="s">
        <v>145</v>
      </c>
      <c r="AW492" s="14" t="s">
        <v>30</v>
      </c>
      <c r="AX492" s="14" t="s">
        <v>73</v>
      </c>
      <c r="AY492" s="253" t="s">
        <v>134</v>
      </c>
    </row>
    <row r="493" s="15" customFormat="1">
      <c r="A493" s="15"/>
      <c r="B493" s="254"/>
      <c r="C493" s="255"/>
      <c r="D493" s="228" t="s">
        <v>149</v>
      </c>
      <c r="E493" s="256" t="s">
        <v>1</v>
      </c>
      <c r="F493" s="257" t="s">
        <v>152</v>
      </c>
      <c r="G493" s="255"/>
      <c r="H493" s="258">
        <v>7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149</v>
      </c>
      <c r="AU493" s="264" t="s">
        <v>145</v>
      </c>
      <c r="AV493" s="15" t="s">
        <v>144</v>
      </c>
      <c r="AW493" s="15" t="s">
        <v>30</v>
      </c>
      <c r="AX493" s="15" t="s">
        <v>81</v>
      </c>
      <c r="AY493" s="264" t="s">
        <v>134</v>
      </c>
    </row>
    <row r="494" s="2" customFormat="1" ht="24.15" customHeight="1">
      <c r="A494" s="39"/>
      <c r="B494" s="40"/>
      <c r="C494" s="215" t="s">
        <v>595</v>
      </c>
      <c r="D494" s="215" t="s">
        <v>139</v>
      </c>
      <c r="E494" s="216" t="s">
        <v>596</v>
      </c>
      <c r="F494" s="217" t="s">
        <v>597</v>
      </c>
      <c r="G494" s="218" t="s">
        <v>393</v>
      </c>
      <c r="H494" s="219">
        <v>1</v>
      </c>
      <c r="I494" s="220"/>
      <c r="J494" s="221">
        <f>ROUND(I494*H494,2)</f>
        <v>0</v>
      </c>
      <c r="K494" s="217" t="s">
        <v>1</v>
      </c>
      <c r="L494" s="45"/>
      <c r="M494" s="222" t="s">
        <v>1</v>
      </c>
      <c r="N494" s="223" t="s">
        <v>39</v>
      </c>
      <c r="O494" s="92"/>
      <c r="P494" s="224">
        <f>O494*H494</f>
        <v>0</v>
      </c>
      <c r="Q494" s="224">
        <v>0</v>
      </c>
      <c r="R494" s="224">
        <f>Q494*H494</f>
        <v>0</v>
      </c>
      <c r="S494" s="224">
        <v>0.001</v>
      </c>
      <c r="T494" s="225">
        <f>S494*H494</f>
        <v>0.001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6" t="s">
        <v>247</v>
      </c>
      <c r="AT494" s="226" t="s">
        <v>139</v>
      </c>
      <c r="AU494" s="226" t="s">
        <v>145</v>
      </c>
      <c r="AY494" s="18" t="s">
        <v>134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8" t="s">
        <v>145</v>
      </c>
      <c r="BK494" s="227">
        <f>ROUND(I494*H494,2)</f>
        <v>0</v>
      </c>
      <c r="BL494" s="18" t="s">
        <v>247</v>
      </c>
      <c r="BM494" s="226" t="s">
        <v>598</v>
      </c>
    </row>
    <row r="495" s="2" customFormat="1">
      <c r="A495" s="39"/>
      <c r="B495" s="40"/>
      <c r="C495" s="41"/>
      <c r="D495" s="228" t="s">
        <v>147</v>
      </c>
      <c r="E495" s="41"/>
      <c r="F495" s="229" t="s">
        <v>594</v>
      </c>
      <c r="G495" s="41"/>
      <c r="H495" s="41"/>
      <c r="I495" s="230"/>
      <c r="J495" s="41"/>
      <c r="K495" s="41"/>
      <c r="L495" s="45"/>
      <c r="M495" s="231"/>
      <c r="N495" s="232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147</v>
      </c>
      <c r="AU495" s="18" t="s">
        <v>145</v>
      </c>
    </row>
    <row r="496" s="14" customFormat="1">
      <c r="A496" s="14"/>
      <c r="B496" s="243"/>
      <c r="C496" s="244"/>
      <c r="D496" s="228" t="s">
        <v>149</v>
      </c>
      <c r="E496" s="245" t="s">
        <v>1</v>
      </c>
      <c r="F496" s="246" t="s">
        <v>206</v>
      </c>
      <c r="G496" s="244"/>
      <c r="H496" s="247">
        <v>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149</v>
      </c>
      <c r="AU496" s="253" t="s">
        <v>145</v>
      </c>
      <c r="AV496" s="14" t="s">
        <v>145</v>
      </c>
      <c r="AW496" s="14" t="s">
        <v>30</v>
      </c>
      <c r="AX496" s="14" t="s">
        <v>73</v>
      </c>
      <c r="AY496" s="253" t="s">
        <v>134</v>
      </c>
    </row>
    <row r="497" s="15" customFormat="1">
      <c r="A497" s="15"/>
      <c r="B497" s="254"/>
      <c r="C497" s="255"/>
      <c r="D497" s="228" t="s">
        <v>149</v>
      </c>
      <c r="E497" s="256" t="s">
        <v>1</v>
      </c>
      <c r="F497" s="257" t="s">
        <v>152</v>
      </c>
      <c r="G497" s="255"/>
      <c r="H497" s="258">
        <v>1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4" t="s">
        <v>149</v>
      </c>
      <c r="AU497" s="264" t="s">
        <v>145</v>
      </c>
      <c r="AV497" s="15" t="s">
        <v>144</v>
      </c>
      <c r="AW497" s="15" t="s">
        <v>30</v>
      </c>
      <c r="AX497" s="15" t="s">
        <v>81</v>
      </c>
      <c r="AY497" s="264" t="s">
        <v>134</v>
      </c>
    </row>
    <row r="498" s="2" customFormat="1" ht="24.15" customHeight="1">
      <c r="A498" s="39"/>
      <c r="B498" s="40"/>
      <c r="C498" s="215" t="s">
        <v>599</v>
      </c>
      <c r="D498" s="215" t="s">
        <v>139</v>
      </c>
      <c r="E498" s="216" t="s">
        <v>600</v>
      </c>
      <c r="F498" s="217" t="s">
        <v>601</v>
      </c>
      <c r="G498" s="218" t="s">
        <v>393</v>
      </c>
      <c r="H498" s="219">
        <v>6</v>
      </c>
      <c r="I498" s="220"/>
      <c r="J498" s="221">
        <f>ROUND(I498*H498,2)</f>
        <v>0</v>
      </c>
      <c r="K498" s="217" t="s">
        <v>143</v>
      </c>
      <c r="L498" s="45"/>
      <c r="M498" s="222" t="s">
        <v>1</v>
      </c>
      <c r="N498" s="223" t="s">
        <v>39</v>
      </c>
      <c r="O498" s="92"/>
      <c r="P498" s="224">
        <f>O498*H498</f>
        <v>0</v>
      </c>
      <c r="Q498" s="224">
        <v>0</v>
      </c>
      <c r="R498" s="224">
        <f>Q498*H498</f>
        <v>0</v>
      </c>
      <c r="S498" s="224">
        <v>0.024</v>
      </c>
      <c r="T498" s="225">
        <f>S498*H498</f>
        <v>0.14400000000000002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6" t="s">
        <v>247</v>
      </c>
      <c r="AT498" s="226" t="s">
        <v>139</v>
      </c>
      <c r="AU498" s="226" t="s">
        <v>145</v>
      </c>
      <c r="AY498" s="18" t="s">
        <v>134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8" t="s">
        <v>145</v>
      </c>
      <c r="BK498" s="227">
        <f>ROUND(I498*H498,2)</f>
        <v>0</v>
      </c>
      <c r="BL498" s="18" t="s">
        <v>247</v>
      </c>
      <c r="BM498" s="226" t="s">
        <v>602</v>
      </c>
    </row>
    <row r="499" s="2" customFormat="1">
      <c r="A499" s="39"/>
      <c r="B499" s="40"/>
      <c r="C499" s="41"/>
      <c r="D499" s="228" t="s">
        <v>147</v>
      </c>
      <c r="E499" s="41"/>
      <c r="F499" s="229" t="s">
        <v>603</v>
      </c>
      <c r="G499" s="41"/>
      <c r="H499" s="41"/>
      <c r="I499" s="230"/>
      <c r="J499" s="41"/>
      <c r="K499" s="41"/>
      <c r="L499" s="45"/>
      <c r="M499" s="231"/>
      <c r="N499" s="232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147</v>
      </c>
      <c r="AU499" s="18" t="s">
        <v>145</v>
      </c>
    </row>
    <row r="500" s="14" customFormat="1">
      <c r="A500" s="14"/>
      <c r="B500" s="243"/>
      <c r="C500" s="244"/>
      <c r="D500" s="228" t="s">
        <v>149</v>
      </c>
      <c r="E500" s="245" t="s">
        <v>1</v>
      </c>
      <c r="F500" s="246" t="s">
        <v>585</v>
      </c>
      <c r="G500" s="244"/>
      <c r="H500" s="247">
        <v>6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149</v>
      </c>
      <c r="AU500" s="253" t="s">
        <v>145</v>
      </c>
      <c r="AV500" s="14" t="s">
        <v>145</v>
      </c>
      <c r="AW500" s="14" t="s">
        <v>30</v>
      </c>
      <c r="AX500" s="14" t="s">
        <v>81</v>
      </c>
      <c r="AY500" s="253" t="s">
        <v>134</v>
      </c>
    </row>
    <row r="501" s="2" customFormat="1" ht="24.15" customHeight="1">
      <c r="A501" s="39"/>
      <c r="B501" s="40"/>
      <c r="C501" s="215" t="s">
        <v>604</v>
      </c>
      <c r="D501" s="215" t="s">
        <v>139</v>
      </c>
      <c r="E501" s="216" t="s">
        <v>605</v>
      </c>
      <c r="F501" s="217" t="s">
        <v>606</v>
      </c>
      <c r="G501" s="218" t="s">
        <v>393</v>
      </c>
      <c r="H501" s="219">
        <v>1</v>
      </c>
      <c r="I501" s="220"/>
      <c r="J501" s="221">
        <f>ROUND(I501*H501,2)</f>
        <v>0</v>
      </c>
      <c r="K501" s="217" t="s">
        <v>143</v>
      </c>
      <c r="L501" s="45"/>
      <c r="M501" s="222" t="s">
        <v>1</v>
      </c>
      <c r="N501" s="223" t="s">
        <v>38</v>
      </c>
      <c r="O501" s="92"/>
      <c r="P501" s="224">
        <f>O501*H501</f>
        <v>0</v>
      </c>
      <c r="Q501" s="224">
        <v>0</v>
      </c>
      <c r="R501" s="224">
        <f>Q501*H501</f>
        <v>0</v>
      </c>
      <c r="S501" s="224">
        <v>0.028000000000000001</v>
      </c>
      <c r="T501" s="225">
        <f>S501*H501</f>
        <v>0.028000000000000001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6" t="s">
        <v>247</v>
      </c>
      <c r="AT501" s="226" t="s">
        <v>139</v>
      </c>
      <c r="AU501" s="226" t="s">
        <v>145</v>
      </c>
      <c r="AY501" s="18" t="s">
        <v>134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8" t="s">
        <v>81</v>
      </c>
      <c r="BK501" s="227">
        <f>ROUND(I501*H501,2)</f>
        <v>0</v>
      </c>
      <c r="BL501" s="18" t="s">
        <v>247</v>
      </c>
      <c r="BM501" s="226" t="s">
        <v>607</v>
      </c>
    </row>
    <row r="502" s="2" customFormat="1">
      <c r="A502" s="39"/>
      <c r="B502" s="40"/>
      <c r="C502" s="41"/>
      <c r="D502" s="228" t="s">
        <v>147</v>
      </c>
      <c r="E502" s="41"/>
      <c r="F502" s="229" t="s">
        <v>608</v>
      </c>
      <c r="G502" s="41"/>
      <c r="H502" s="41"/>
      <c r="I502" s="230"/>
      <c r="J502" s="41"/>
      <c r="K502" s="41"/>
      <c r="L502" s="45"/>
      <c r="M502" s="231"/>
      <c r="N502" s="232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147</v>
      </c>
      <c r="AU502" s="18" t="s">
        <v>145</v>
      </c>
    </row>
    <row r="503" s="14" customFormat="1">
      <c r="A503" s="14"/>
      <c r="B503" s="243"/>
      <c r="C503" s="244"/>
      <c r="D503" s="228" t="s">
        <v>149</v>
      </c>
      <c r="E503" s="245" t="s">
        <v>1</v>
      </c>
      <c r="F503" s="246" t="s">
        <v>206</v>
      </c>
      <c r="G503" s="244"/>
      <c r="H503" s="247">
        <v>1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149</v>
      </c>
      <c r="AU503" s="253" t="s">
        <v>145</v>
      </c>
      <c r="AV503" s="14" t="s">
        <v>145</v>
      </c>
      <c r="AW503" s="14" t="s">
        <v>30</v>
      </c>
      <c r="AX503" s="14" t="s">
        <v>73</v>
      </c>
      <c r="AY503" s="253" t="s">
        <v>134</v>
      </c>
    </row>
    <row r="504" s="15" customFormat="1">
      <c r="A504" s="15"/>
      <c r="B504" s="254"/>
      <c r="C504" s="255"/>
      <c r="D504" s="228" t="s">
        <v>149</v>
      </c>
      <c r="E504" s="256" t="s">
        <v>1</v>
      </c>
      <c r="F504" s="257" t="s">
        <v>152</v>
      </c>
      <c r="G504" s="255"/>
      <c r="H504" s="258">
        <v>1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4" t="s">
        <v>149</v>
      </c>
      <c r="AU504" s="264" t="s">
        <v>145</v>
      </c>
      <c r="AV504" s="15" t="s">
        <v>144</v>
      </c>
      <c r="AW504" s="15" t="s">
        <v>30</v>
      </c>
      <c r="AX504" s="15" t="s">
        <v>81</v>
      </c>
      <c r="AY504" s="264" t="s">
        <v>134</v>
      </c>
    </row>
    <row r="505" s="2" customFormat="1" ht="24.15" customHeight="1">
      <c r="A505" s="39"/>
      <c r="B505" s="40"/>
      <c r="C505" s="215" t="s">
        <v>609</v>
      </c>
      <c r="D505" s="215" t="s">
        <v>139</v>
      </c>
      <c r="E505" s="216" t="s">
        <v>610</v>
      </c>
      <c r="F505" s="217" t="s">
        <v>611</v>
      </c>
      <c r="G505" s="218" t="s">
        <v>393</v>
      </c>
      <c r="H505" s="219">
        <v>6</v>
      </c>
      <c r="I505" s="220"/>
      <c r="J505" s="221">
        <f>ROUND(I505*H505,2)</f>
        <v>0</v>
      </c>
      <c r="K505" s="217" t="s">
        <v>143</v>
      </c>
      <c r="L505" s="45"/>
      <c r="M505" s="222" t="s">
        <v>1</v>
      </c>
      <c r="N505" s="223" t="s">
        <v>39</v>
      </c>
      <c r="O505" s="92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6" t="s">
        <v>247</v>
      </c>
      <c r="AT505" s="226" t="s">
        <v>139</v>
      </c>
      <c r="AU505" s="226" t="s">
        <v>145</v>
      </c>
      <c r="AY505" s="18" t="s">
        <v>134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8" t="s">
        <v>145</v>
      </c>
      <c r="BK505" s="227">
        <f>ROUND(I505*H505,2)</f>
        <v>0</v>
      </c>
      <c r="BL505" s="18" t="s">
        <v>247</v>
      </c>
      <c r="BM505" s="226" t="s">
        <v>612</v>
      </c>
    </row>
    <row r="506" s="2" customFormat="1">
      <c r="A506" s="39"/>
      <c r="B506" s="40"/>
      <c r="C506" s="41"/>
      <c r="D506" s="228" t="s">
        <v>147</v>
      </c>
      <c r="E506" s="41"/>
      <c r="F506" s="229" t="s">
        <v>613</v>
      </c>
      <c r="G506" s="41"/>
      <c r="H506" s="41"/>
      <c r="I506" s="230"/>
      <c r="J506" s="41"/>
      <c r="K506" s="41"/>
      <c r="L506" s="45"/>
      <c r="M506" s="231"/>
      <c r="N506" s="232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147</v>
      </c>
      <c r="AU506" s="18" t="s">
        <v>145</v>
      </c>
    </row>
    <row r="507" s="14" customFormat="1">
      <c r="A507" s="14"/>
      <c r="B507" s="243"/>
      <c r="C507" s="244"/>
      <c r="D507" s="228" t="s">
        <v>149</v>
      </c>
      <c r="E507" s="245" t="s">
        <v>1</v>
      </c>
      <c r="F507" s="246" t="s">
        <v>585</v>
      </c>
      <c r="G507" s="244"/>
      <c r="H507" s="247">
        <v>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149</v>
      </c>
      <c r="AU507" s="253" t="s">
        <v>145</v>
      </c>
      <c r="AV507" s="14" t="s">
        <v>145</v>
      </c>
      <c r="AW507" s="14" t="s">
        <v>30</v>
      </c>
      <c r="AX507" s="14" t="s">
        <v>81</v>
      </c>
      <c r="AY507" s="253" t="s">
        <v>134</v>
      </c>
    </row>
    <row r="508" s="2" customFormat="1" ht="24.15" customHeight="1">
      <c r="A508" s="39"/>
      <c r="B508" s="40"/>
      <c r="C508" s="265" t="s">
        <v>614</v>
      </c>
      <c r="D508" s="265" t="s">
        <v>195</v>
      </c>
      <c r="E508" s="266" t="s">
        <v>615</v>
      </c>
      <c r="F508" s="267" t="s">
        <v>616</v>
      </c>
      <c r="G508" s="268" t="s">
        <v>393</v>
      </c>
      <c r="H508" s="269">
        <v>1</v>
      </c>
      <c r="I508" s="270"/>
      <c r="J508" s="271">
        <f>ROUND(I508*H508,2)</f>
        <v>0</v>
      </c>
      <c r="K508" s="267" t="s">
        <v>143</v>
      </c>
      <c r="L508" s="272"/>
      <c r="M508" s="273" t="s">
        <v>1</v>
      </c>
      <c r="N508" s="274" t="s">
        <v>39</v>
      </c>
      <c r="O508" s="92"/>
      <c r="P508" s="224">
        <f>O508*H508</f>
        <v>0</v>
      </c>
      <c r="Q508" s="224">
        <v>0.00123</v>
      </c>
      <c r="R508" s="224">
        <f>Q508*H508</f>
        <v>0.00123</v>
      </c>
      <c r="S508" s="224">
        <v>0</v>
      </c>
      <c r="T508" s="22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6" t="s">
        <v>349</v>
      </c>
      <c r="AT508" s="226" t="s">
        <v>195</v>
      </c>
      <c r="AU508" s="226" t="s">
        <v>145</v>
      </c>
      <c r="AY508" s="18" t="s">
        <v>134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8" t="s">
        <v>145</v>
      </c>
      <c r="BK508" s="227">
        <f>ROUND(I508*H508,2)</f>
        <v>0</v>
      </c>
      <c r="BL508" s="18" t="s">
        <v>247</v>
      </c>
      <c r="BM508" s="226" t="s">
        <v>617</v>
      </c>
    </row>
    <row r="509" s="2" customFormat="1">
      <c r="A509" s="39"/>
      <c r="B509" s="40"/>
      <c r="C509" s="41"/>
      <c r="D509" s="228" t="s">
        <v>147</v>
      </c>
      <c r="E509" s="41"/>
      <c r="F509" s="229" t="s">
        <v>616</v>
      </c>
      <c r="G509" s="41"/>
      <c r="H509" s="41"/>
      <c r="I509" s="230"/>
      <c r="J509" s="41"/>
      <c r="K509" s="41"/>
      <c r="L509" s="45"/>
      <c r="M509" s="231"/>
      <c r="N509" s="232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147</v>
      </c>
      <c r="AU509" s="18" t="s">
        <v>145</v>
      </c>
    </row>
    <row r="510" s="14" customFormat="1">
      <c r="A510" s="14"/>
      <c r="B510" s="243"/>
      <c r="C510" s="244"/>
      <c r="D510" s="228" t="s">
        <v>149</v>
      </c>
      <c r="E510" s="245" t="s">
        <v>1</v>
      </c>
      <c r="F510" s="246" t="s">
        <v>206</v>
      </c>
      <c r="G510" s="244"/>
      <c r="H510" s="247">
        <v>1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149</v>
      </c>
      <c r="AU510" s="253" t="s">
        <v>145</v>
      </c>
      <c r="AV510" s="14" t="s">
        <v>145</v>
      </c>
      <c r="AW510" s="14" t="s">
        <v>30</v>
      </c>
      <c r="AX510" s="14" t="s">
        <v>73</v>
      </c>
      <c r="AY510" s="253" t="s">
        <v>134</v>
      </c>
    </row>
    <row r="511" s="15" customFormat="1">
      <c r="A511" s="15"/>
      <c r="B511" s="254"/>
      <c r="C511" s="255"/>
      <c r="D511" s="228" t="s">
        <v>149</v>
      </c>
      <c r="E511" s="256" t="s">
        <v>1</v>
      </c>
      <c r="F511" s="257" t="s">
        <v>152</v>
      </c>
      <c r="G511" s="255"/>
      <c r="H511" s="258">
        <v>1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149</v>
      </c>
      <c r="AU511" s="264" t="s">
        <v>145</v>
      </c>
      <c r="AV511" s="15" t="s">
        <v>144</v>
      </c>
      <c r="AW511" s="15" t="s">
        <v>30</v>
      </c>
      <c r="AX511" s="15" t="s">
        <v>81</v>
      </c>
      <c r="AY511" s="264" t="s">
        <v>134</v>
      </c>
    </row>
    <row r="512" s="2" customFormat="1" ht="24.15" customHeight="1">
      <c r="A512" s="39"/>
      <c r="B512" s="40"/>
      <c r="C512" s="265" t="s">
        <v>618</v>
      </c>
      <c r="D512" s="265" t="s">
        <v>195</v>
      </c>
      <c r="E512" s="266" t="s">
        <v>619</v>
      </c>
      <c r="F512" s="267" t="s">
        <v>620</v>
      </c>
      <c r="G512" s="268" t="s">
        <v>393</v>
      </c>
      <c r="H512" s="269">
        <v>3</v>
      </c>
      <c r="I512" s="270"/>
      <c r="J512" s="271">
        <f>ROUND(I512*H512,2)</f>
        <v>0</v>
      </c>
      <c r="K512" s="267" t="s">
        <v>143</v>
      </c>
      <c r="L512" s="272"/>
      <c r="M512" s="273" t="s">
        <v>1</v>
      </c>
      <c r="N512" s="274" t="s">
        <v>39</v>
      </c>
      <c r="O512" s="92"/>
      <c r="P512" s="224">
        <f>O512*H512</f>
        <v>0</v>
      </c>
      <c r="Q512" s="224">
        <v>0.00092000000000000003</v>
      </c>
      <c r="R512" s="224">
        <f>Q512*H512</f>
        <v>0.0027600000000000003</v>
      </c>
      <c r="S512" s="224">
        <v>0</v>
      </c>
      <c r="T512" s="22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6" t="s">
        <v>349</v>
      </c>
      <c r="AT512" s="226" t="s">
        <v>195</v>
      </c>
      <c r="AU512" s="226" t="s">
        <v>145</v>
      </c>
      <c r="AY512" s="18" t="s">
        <v>134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8" t="s">
        <v>145</v>
      </c>
      <c r="BK512" s="227">
        <f>ROUND(I512*H512,2)</f>
        <v>0</v>
      </c>
      <c r="BL512" s="18" t="s">
        <v>247</v>
      </c>
      <c r="BM512" s="226" t="s">
        <v>621</v>
      </c>
    </row>
    <row r="513" s="2" customFormat="1">
      <c r="A513" s="39"/>
      <c r="B513" s="40"/>
      <c r="C513" s="41"/>
      <c r="D513" s="228" t="s">
        <v>147</v>
      </c>
      <c r="E513" s="41"/>
      <c r="F513" s="229" t="s">
        <v>620</v>
      </c>
      <c r="G513" s="41"/>
      <c r="H513" s="41"/>
      <c r="I513" s="230"/>
      <c r="J513" s="41"/>
      <c r="K513" s="41"/>
      <c r="L513" s="45"/>
      <c r="M513" s="231"/>
      <c r="N513" s="232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147</v>
      </c>
      <c r="AU513" s="18" t="s">
        <v>145</v>
      </c>
    </row>
    <row r="514" s="14" customFormat="1">
      <c r="A514" s="14"/>
      <c r="B514" s="243"/>
      <c r="C514" s="244"/>
      <c r="D514" s="228" t="s">
        <v>149</v>
      </c>
      <c r="E514" s="245" t="s">
        <v>1</v>
      </c>
      <c r="F514" s="246" t="s">
        <v>566</v>
      </c>
      <c r="G514" s="244"/>
      <c r="H514" s="247">
        <v>3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149</v>
      </c>
      <c r="AU514" s="253" t="s">
        <v>145</v>
      </c>
      <c r="AV514" s="14" t="s">
        <v>145</v>
      </c>
      <c r="AW514" s="14" t="s">
        <v>30</v>
      </c>
      <c r="AX514" s="14" t="s">
        <v>81</v>
      </c>
      <c r="AY514" s="253" t="s">
        <v>134</v>
      </c>
    </row>
    <row r="515" s="2" customFormat="1" ht="24.15" customHeight="1">
      <c r="A515" s="39"/>
      <c r="B515" s="40"/>
      <c r="C515" s="265" t="s">
        <v>622</v>
      </c>
      <c r="D515" s="265" t="s">
        <v>195</v>
      </c>
      <c r="E515" s="266" t="s">
        <v>623</v>
      </c>
      <c r="F515" s="267" t="s">
        <v>624</v>
      </c>
      <c r="G515" s="268" t="s">
        <v>393</v>
      </c>
      <c r="H515" s="269">
        <v>2</v>
      </c>
      <c r="I515" s="270"/>
      <c r="J515" s="271">
        <f>ROUND(I515*H515,2)</f>
        <v>0</v>
      </c>
      <c r="K515" s="267" t="s">
        <v>143</v>
      </c>
      <c r="L515" s="272"/>
      <c r="M515" s="273" t="s">
        <v>1</v>
      </c>
      <c r="N515" s="274" t="s">
        <v>39</v>
      </c>
      <c r="O515" s="92"/>
      <c r="P515" s="224">
        <f>O515*H515</f>
        <v>0</v>
      </c>
      <c r="Q515" s="224">
        <v>0.00139</v>
      </c>
      <c r="R515" s="224">
        <f>Q515*H515</f>
        <v>0.0027799999999999999</v>
      </c>
      <c r="S515" s="224">
        <v>0</v>
      </c>
      <c r="T515" s="22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6" t="s">
        <v>349</v>
      </c>
      <c r="AT515" s="226" t="s">
        <v>195</v>
      </c>
      <c r="AU515" s="226" t="s">
        <v>145</v>
      </c>
      <c r="AY515" s="18" t="s">
        <v>134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8" t="s">
        <v>145</v>
      </c>
      <c r="BK515" s="227">
        <f>ROUND(I515*H515,2)</f>
        <v>0</v>
      </c>
      <c r="BL515" s="18" t="s">
        <v>247</v>
      </c>
      <c r="BM515" s="226" t="s">
        <v>625</v>
      </c>
    </row>
    <row r="516" s="2" customFormat="1">
      <c r="A516" s="39"/>
      <c r="B516" s="40"/>
      <c r="C516" s="41"/>
      <c r="D516" s="228" t="s">
        <v>147</v>
      </c>
      <c r="E516" s="41"/>
      <c r="F516" s="229" t="s">
        <v>624</v>
      </c>
      <c r="G516" s="41"/>
      <c r="H516" s="41"/>
      <c r="I516" s="230"/>
      <c r="J516" s="41"/>
      <c r="K516" s="41"/>
      <c r="L516" s="45"/>
      <c r="M516" s="231"/>
      <c r="N516" s="232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147</v>
      </c>
      <c r="AU516" s="18" t="s">
        <v>145</v>
      </c>
    </row>
    <row r="517" s="14" customFormat="1">
      <c r="A517" s="14"/>
      <c r="B517" s="243"/>
      <c r="C517" s="244"/>
      <c r="D517" s="228" t="s">
        <v>149</v>
      </c>
      <c r="E517" s="245" t="s">
        <v>1</v>
      </c>
      <c r="F517" s="246" t="s">
        <v>308</v>
      </c>
      <c r="G517" s="244"/>
      <c r="H517" s="247">
        <v>2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149</v>
      </c>
      <c r="AU517" s="253" t="s">
        <v>145</v>
      </c>
      <c r="AV517" s="14" t="s">
        <v>145</v>
      </c>
      <c r="AW517" s="14" t="s">
        <v>30</v>
      </c>
      <c r="AX517" s="14" t="s">
        <v>73</v>
      </c>
      <c r="AY517" s="253" t="s">
        <v>134</v>
      </c>
    </row>
    <row r="518" s="15" customFormat="1">
      <c r="A518" s="15"/>
      <c r="B518" s="254"/>
      <c r="C518" s="255"/>
      <c r="D518" s="228" t="s">
        <v>149</v>
      </c>
      <c r="E518" s="256" t="s">
        <v>1</v>
      </c>
      <c r="F518" s="257" t="s">
        <v>152</v>
      </c>
      <c r="G518" s="255"/>
      <c r="H518" s="258">
        <v>2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4" t="s">
        <v>149</v>
      </c>
      <c r="AU518" s="264" t="s">
        <v>145</v>
      </c>
      <c r="AV518" s="15" t="s">
        <v>144</v>
      </c>
      <c r="AW518" s="15" t="s">
        <v>30</v>
      </c>
      <c r="AX518" s="15" t="s">
        <v>81</v>
      </c>
      <c r="AY518" s="264" t="s">
        <v>134</v>
      </c>
    </row>
    <row r="519" s="2" customFormat="1" ht="24.15" customHeight="1">
      <c r="A519" s="39"/>
      <c r="B519" s="40"/>
      <c r="C519" s="215" t="s">
        <v>626</v>
      </c>
      <c r="D519" s="215" t="s">
        <v>139</v>
      </c>
      <c r="E519" s="216" t="s">
        <v>627</v>
      </c>
      <c r="F519" s="217" t="s">
        <v>628</v>
      </c>
      <c r="G519" s="218" t="s">
        <v>393</v>
      </c>
      <c r="H519" s="219">
        <v>1</v>
      </c>
      <c r="I519" s="220"/>
      <c r="J519" s="221">
        <f>ROUND(I519*H519,2)</f>
        <v>0</v>
      </c>
      <c r="K519" s="217" t="s">
        <v>143</v>
      </c>
      <c r="L519" s="45"/>
      <c r="M519" s="222" t="s">
        <v>1</v>
      </c>
      <c r="N519" s="223" t="s">
        <v>39</v>
      </c>
      <c r="O519" s="92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6" t="s">
        <v>247</v>
      </c>
      <c r="AT519" s="226" t="s">
        <v>139</v>
      </c>
      <c r="AU519" s="226" t="s">
        <v>145</v>
      </c>
      <c r="AY519" s="18" t="s">
        <v>134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8" t="s">
        <v>145</v>
      </c>
      <c r="BK519" s="227">
        <f>ROUND(I519*H519,2)</f>
        <v>0</v>
      </c>
      <c r="BL519" s="18" t="s">
        <v>247</v>
      </c>
      <c r="BM519" s="226" t="s">
        <v>629</v>
      </c>
    </row>
    <row r="520" s="2" customFormat="1">
      <c r="A520" s="39"/>
      <c r="B520" s="40"/>
      <c r="C520" s="41"/>
      <c r="D520" s="228" t="s">
        <v>147</v>
      </c>
      <c r="E520" s="41"/>
      <c r="F520" s="229" t="s">
        <v>630</v>
      </c>
      <c r="G520" s="41"/>
      <c r="H520" s="41"/>
      <c r="I520" s="230"/>
      <c r="J520" s="41"/>
      <c r="K520" s="41"/>
      <c r="L520" s="45"/>
      <c r="M520" s="231"/>
      <c r="N520" s="232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147</v>
      </c>
      <c r="AU520" s="18" t="s">
        <v>145</v>
      </c>
    </row>
    <row r="521" s="14" customFormat="1">
      <c r="A521" s="14"/>
      <c r="B521" s="243"/>
      <c r="C521" s="244"/>
      <c r="D521" s="228" t="s">
        <v>149</v>
      </c>
      <c r="E521" s="245" t="s">
        <v>1</v>
      </c>
      <c r="F521" s="246" t="s">
        <v>206</v>
      </c>
      <c r="G521" s="244"/>
      <c r="H521" s="247">
        <v>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149</v>
      </c>
      <c r="AU521" s="253" t="s">
        <v>145</v>
      </c>
      <c r="AV521" s="14" t="s">
        <v>145</v>
      </c>
      <c r="AW521" s="14" t="s">
        <v>30</v>
      </c>
      <c r="AX521" s="14" t="s">
        <v>73</v>
      </c>
      <c r="AY521" s="253" t="s">
        <v>134</v>
      </c>
    </row>
    <row r="522" s="15" customFormat="1">
      <c r="A522" s="15"/>
      <c r="B522" s="254"/>
      <c r="C522" s="255"/>
      <c r="D522" s="228" t="s">
        <v>149</v>
      </c>
      <c r="E522" s="256" t="s">
        <v>1</v>
      </c>
      <c r="F522" s="257" t="s">
        <v>152</v>
      </c>
      <c r="G522" s="255"/>
      <c r="H522" s="258">
        <v>1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4" t="s">
        <v>149</v>
      </c>
      <c r="AU522" s="264" t="s">
        <v>145</v>
      </c>
      <c r="AV522" s="15" t="s">
        <v>144</v>
      </c>
      <c r="AW522" s="15" t="s">
        <v>30</v>
      </c>
      <c r="AX522" s="15" t="s">
        <v>81</v>
      </c>
      <c r="AY522" s="264" t="s">
        <v>134</v>
      </c>
    </row>
    <row r="523" s="2" customFormat="1" ht="24.15" customHeight="1">
      <c r="A523" s="39"/>
      <c r="B523" s="40"/>
      <c r="C523" s="265" t="s">
        <v>631</v>
      </c>
      <c r="D523" s="265" t="s">
        <v>195</v>
      </c>
      <c r="E523" s="266" t="s">
        <v>632</v>
      </c>
      <c r="F523" s="267" t="s">
        <v>633</v>
      </c>
      <c r="G523" s="268" t="s">
        <v>393</v>
      </c>
      <c r="H523" s="269">
        <v>1</v>
      </c>
      <c r="I523" s="270"/>
      <c r="J523" s="271">
        <f>ROUND(I523*H523,2)</f>
        <v>0</v>
      </c>
      <c r="K523" s="267" t="s">
        <v>143</v>
      </c>
      <c r="L523" s="272"/>
      <c r="M523" s="273" t="s">
        <v>1</v>
      </c>
      <c r="N523" s="274" t="s">
        <v>39</v>
      </c>
      <c r="O523" s="92"/>
      <c r="P523" s="224">
        <f>O523*H523</f>
        <v>0</v>
      </c>
      <c r="Q523" s="224">
        <v>0.0022300000000000002</v>
      </c>
      <c r="R523" s="224">
        <f>Q523*H523</f>
        <v>0.0022300000000000002</v>
      </c>
      <c r="S523" s="224">
        <v>0</v>
      </c>
      <c r="T523" s="22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6" t="s">
        <v>349</v>
      </c>
      <c r="AT523" s="226" t="s">
        <v>195</v>
      </c>
      <c r="AU523" s="226" t="s">
        <v>145</v>
      </c>
      <c r="AY523" s="18" t="s">
        <v>134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8" t="s">
        <v>145</v>
      </c>
      <c r="BK523" s="227">
        <f>ROUND(I523*H523,2)</f>
        <v>0</v>
      </c>
      <c r="BL523" s="18" t="s">
        <v>247</v>
      </c>
      <c r="BM523" s="226" t="s">
        <v>634</v>
      </c>
    </row>
    <row r="524" s="2" customFormat="1">
      <c r="A524" s="39"/>
      <c r="B524" s="40"/>
      <c r="C524" s="41"/>
      <c r="D524" s="228" t="s">
        <v>147</v>
      </c>
      <c r="E524" s="41"/>
      <c r="F524" s="229" t="s">
        <v>633</v>
      </c>
      <c r="G524" s="41"/>
      <c r="H524" s="41"/>
      <c r="I524" s="230"/>
      <c r="J524" s="41"/>
      <c r="K524" s="41"/>
      <c r="L524" s="45"/>
      <c r="M524" s="231"/>
      <c r="N524" s="232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147</v>
      </c>
      <c r="AU524" s="18" t="s">
        <v>145</v>
      </c>
    </row>
    <row r="525" s="2" customFormat="1" ht="24.15" customHeight="1">
      <c r="A525" s="39"/>
      <c r="B525" s="40"/>
      <c r="C525" s="215" t="s">
        <v>635</v>
      </c>
      <c r="D525" s="215" t="s">
        <v>139</v>
      </c>
      <c r="E525" s="216" t="s">
        <v>636</v>
      </c>
      <c r="F525" s="217" t="s">
        <v>637</v>
      </c>
      <c r="G525" s="218" t="s">
        <v>312</v>
      </c>
      <c r="H525" s="286"/>
      <c r="I525" s="220"/>
      <c r="J525" s="221">
        <f>ROUND(I525*H525,2)</f>
        <v>0</v>
      </c>
      <c r="K525" s="217" t="s">
        <v>143</v>
      </c>
      <c r="L525" s="45"/>
      <c r="M525" s="222" t="s">
        <v>1</v>
      </c>
      <c r="N525" s="223" t="s">
        <v>39</v>
      </c>
      <c r="O525" s="92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6" t="s">
        <v>247</v>
      </c>
      <c r="AT525" s="226" t="s">
        <v>139</v>
      </c>
      <c r="AU525" s="226" t="s">
        <v>145</v>
      </c>
      <c r="AY525" s="18" t="s">
        <v>134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8" t="s">
        <v>145</v>
      </c>
      <c r="BK525" s="227">
        <f>ROUND(I525*H525,2)</f>
        <v>0</v>
      </c>
      <c r="BL525" s="18" t="s">
        <v>247</v>
      </c>
      <c r="BM525" s="226" t="s">
        <v>638</v>
      </c>
    </row>
    <row r="526" s="2" customFormat="1">
      <c r="A526" s="39"/>
      <c r="B526" s="40"/>
      <c r="C526" s="41"/>
      <c r="D526" s="228" t="s">
        <v>147</v>
      </c>
      <c r="E526" s="41"/>
      <c r="F526" s="229" t="s">
        <v>639</v>
      </c>
      <c r="G526" s="41"/>
      <c r="H526" s="41"/>
      <c r="I526" s="230"/>
      <c r="J526" s="41"/>
      <c r="K526" s="41"/>
      <c r="L526" s="45"/>
      <c r="M526" s="231"/>
      <c r="N526" s="232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147</v>
      </c>
      <c r="AU526" s="18" t="s">
        <v>145</v>
      </c>
    </row>
    <row r="527" s="12" customFormat="1" ht="22.8" customHeight="1">
      <c r="A527" s="12"/>
      <c r="B527" s="199"/>
      <c r="C527" s="200"/>
      <c r="D527" s="201" t="s">
        <v>72</v>
      </c>
      <c r="E527" s="213" t="s">
        <v>640</v>
      </c>
      <c r="F527" s="213" t="s">
        <v>641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SUM(P528:P593)</f>
        <v>0</v>
      </c>
      <c r="Q527" s="207"/>
      <c r="R527" s="208">
        <f>SUM(R528:R593)</f>
        <v>1.6716086999999997</v>
      </c>
      <c r="S527" s="207"/>
      <c r="T527" s="209">
        <f>SUM(T528:T593)</f>
        <v>2.5657889999999997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145</v>
      </c>
      <c r="AT527" s="211" t="s">
        <v>72</v>
      </c>
      <c r="AU527" s="211" t="s">
        <v>81</v>
      </c>
      <c r="AY527" s="210" t="s">
        <v>134</v>
      </c>
      <c r="BK527" s="212">
        <f>SUM(BK528:BK593)</f>
        <v>0</v>
      </c>
    </row>
    <row r="528" s="2" customFormat="1" ht="16.5" customHeight="1">
      <c r="A528" s="39"/>
      <c r="B528" s="40"/>
      <c r="C528" s="215" t="s">
        <v>642</v>
      </c>
      <c r="D528" s="215" t="s">
        <v>139</v>
      </c>
      <c r="E528" s="216" t="s">
        <v>643</v>
      </c>
      <c r="F528" s="217" t="s">
        <v>644</v>
      </c>
      <c r="G528" s="218" t="s">
        <v>142</v>
      </c>
      <c r="H528" s="219">
        <v>58.850000000000001</v>
      </c>
      <c r="I528" s="220"/>
      <c r="J528" s="221">
        <f>ROUND(I528*H528,2)</f>
        <v>0</v>
      </c>
      <c r="K528" s="217" t="s">
        <v>222</v>
      </c>
      <c r="L528" s="45"/>
      <c r="M528" s="222" t="s">
        <v>1</v>
      </c>
      <c r="N528" s="223" t="s">
        <v>39</v>
      </c>
      <c r="O528" s="92"/>
      <c r="P528" s="224">
        <f>O528*H528</f>
        <v>0</v>
      </c>
      <c r="Q528" s="224">
        <v>0.00029999999999999997</v>
      </c>
      <c r="R528" s="224">
        <f>Q528*H528</f>
        <v>0.017655000000000001</v>
      </c>
      <c r="S528" s="224">
        <v>0</v>
      </c>
      <c r="T528" s="22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6" t="s">
        <v>247</v>
      </c>
      <c r="AT528" s="226" t="s">
        <v>139</v>
      </c>
      <c r="AU528" s="226" t="s">
        <v>145</v>
      </c>
      <c r="AY528" s="18" t="s">
        <v>134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8" t="s">
        <v>145</v>
      </c>
      <c r="BK528" s="227">
        <f>ROUND(I528*H528,2)</f>
        <v>0</v>
      </c>
      <c r="BL528" s="18" t="s">
        <v>247</v>
      </c>
      <c r="BM528" s="226" t="s">
        <v>645</v>
      </c>
    </row>
    <row r="529" s="2" customFormat="1">
      <c r="A529" s="39"/>
      <c r="B529" s="40"/>
      <c r="C529" s="41"/>
      <c r="D529" s="228" t="s">
        <v>147</v>
      </c>
      <c r="E529" s="41"/>
      <c r="F529" s="229" t="s">
        <v>646</v>
      </c>
      <c r="G529" s="41"/>
      <c r="H529" s="41"/>
      <c r="I529" s="230"/>
      <c r="J529" s="41"/>
      <c r="K529" s="41"/>
      <c r="L529" s="45"/>
      <c r="M529" s="231"/>
      <c r="N529" s="232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147</v>
      </c>
      <c r="AU529" s="18" t="s">
        <v>145</v>
      </c>
    </row>
    <row r="530" s="13" customFormat="1">
      <c r="A530" s="13"/>
      <c r="B530" s="233"/>
      <c r="C530" s="234"/>
      <c r="D530" s="228" t="s">
        <v>149</v>
      </c>
      <c r="E530" s="235" t="s">
        <v>1</v>
      </c>
      <c r="F530" s="236" t="s">
        <v>212</v>
      </c>
      <c r="G530" s="234"/>
      <c r="H530" s="235" t="s">
        <v>1</v>
      </c>
      <c r="I530" s="237"/>
      <c r="J530" s="234"/>
      <c r="K530" s="234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149</v>
      </c>
      <c r="AU530" s="242" t="s">
        <v>145</v>
      </c>
      <c r="AV530" s="13" t="s">
        <v>81</v>
      </c>
      <c r="AW530" s="13" t="s">
        <v>30</v>
      </c>
      <c r="AX530" s="13" t="s">
        <v>73</v>
      </c>
      <c r="AY530" s="242" t="s">
        <v>134</v>
      </c>
    </row>
    <row r="531" s="14" customFormat="1">
      <c r="A531" s="14"/>
      <c r="B531" s="243"/>
      <c r="C531" s="244"/>
      <c r="D531" s="228" t="s">
        <v>149</v>
      </c>
      <c r="E531" s="245" t="s">
        <v>1</v>
      </c>
      <c r="F531" s="246" t="s">
        <v>213</v>
      </c>
      <c r="G531" s="244"/>
      <c r="H531" s="247">
        <v>26.73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149</v>
      </c>
      <c r="AU531" s="253" t="s">
        <v>145</v>
      </c>
      <c r="AV531" s="14" t="s">
        <v>145</v>
      </c>
      <c r="AW531" s="14" t="s">
        <v>30</v>
      </c>
      <c r="AX531" s="14" t="s">
        <v>73</v>
      </c>
      <c r="AY531" s="253" t="s">
        <v>134</v>
      </c>
    </row>
    <row r="532" s="13" customFormat="1">
      <c r="A532" s="13"/>
      <c r="B532" s="233"/>
      <c r="C532" s="234"/>
      <c r="D532" s="228" t="s">
        <v>149</v>
      </c>
      <c r="E532" s="235" t="s">
        <v>1</v>
      </c>
      <c r="F532" s="236" t="s">
        <v>214</v>
      </c>
      <c r="G532" s="234"/>
      <c r="H532" s="235" t="s">
        <v>1</v>
      </c>
      <c r="I532" s="237"/>
      <c r="J532" s="234"/>
      <c r="K532" s="234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149</v>
      </c>
      <c r="AU532" s="242" t="s">
        <v>145</v>
      </c>
      <c r="AV532" s="13" t="s">
        <v>81</v>
      </c>
      <c r="AW532" s="13" t="s">
        <v>30</v>
      </c>
      <c r="AX532" s="13" t="s">
        <v>73</v>
      </c>
      <c r="AY532" s="242" t="s">
        <v>134</v>
      </c>
    </row>
    <row r="533" s="14" customFormat="1">
      <c r="A533" s="14"/>
      <c r="B533" s="243"/>
      <c r="C533" s="244"/>
      <c r="D533" s="228" t="s">
        <v>149</v>
      </c>
      <c r="E533" s="245" t="s">
        <v>1</v>
      </c>
      <c r="F533" s="246" t="s">
        <v>215</v>
      </c>
      <c r="G533" s="244"/>
      <c r="H533" s="247">
        <v>29.109999999999999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149</v>
      </c>
      <c r="AU533" s="253" t="s">
        <v>145</v>
      </c>
      <c r="AV533" s="14" t="s">
        <v>145</v>
      </c>
      <c r="AW533" s="14" t="s">
        <v>30</v>
      </c>
      <c r="AX533" s="14" t="s">
        <v>73</v>
      </c>
      <c r="AY533" s="253" t="s">
        <v>134</v>
      </c>
    </row>
    <row r="534" s="13" customFormat="1">
      <c r="A534" s="13"/>
      <c r="B534" s="233"/>
      <c r="C534" s="234"/>
      <c r="D534" s="228" t="s">
        <v>149</v>
      </c>
      <c r="E534" s="235" t="s">
        <v>1</v>
      </c>
      <c r="F534" s="236" t="s">
        <v>216</v>
      </c>
      <c r="G534" s="234"/>
      <c r="H534" s="235" t="s">
        <v>1</v>
      </c>
      <c r="I534" s="237"/>
      <c r="J534" s="234"/>
      <c r="K534" s="234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149</v>
      </c>
      <c r="AU534" s="242" t="s">
        <v>145</v>
      </c>
      <c r="AV534" s="13" t="s">
        <v>81</v>
      </c>
      <c r="AW534" s="13" t="s">
        <v>30</v>
      </c>
      <c r="AX534" s="13" t="s">
        <v>73</v>
      </c>
      <c r="AY534" s="242" t="s">
        <v>134</v>
      </c>
    </row>
    <row r="535" s="14" customFormat="1">
      <c r="A535" s="14"/>
      <c r="B535" s="243"/>
      <c r="C535" s="244"/>
      <c r="D535" s="228" t="s">
        <v>149</v>
      </c>
      <c r="E535" s="245" t="s">
        <v>1</v>
      </c>
      <c r="F535" s="246" t="s">
        <v>217</v>
      </c>
      <c r="G535" s="244"/>
      <c r="H535" s="247">
        <v>3.0099999999999998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149</v>
      </c>
      <c r="AU535" s="253" t="s">
        <v>145</v>
      </c>
      <c r="AV535" s="14" t="s">
        <v>145</v>
      </c>
      <c r="AW535" s="14" t="s">
        <v>30</v>
      </c>
      <c r="AX535" s="14" t="s">
        <v>73</v>
      </c>
      <c r="AY535" s="253" t="s">
        <v>134</v>
      </c>
    </row>
    <row r="536" s="15" customFormat="1">
      <c r="A536" s="15"/>
      <c r="B536" s="254"/>
      <c r="C536" s="255"/>
      <c r="D536" s="228" t="s">
        <v>149</v>
      </c>
      <c r="E536" s="256" t="s">
        <v>1</v>
      </c>
      <c r="F536" s="257" t="s">
        <v>152</v>
      </c>
      <c r="G536" s="255"/>
      <c r="H536" s="258">
        <v>58.850000000000001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149</v>
      </c>
      <c r="AU536" s="264" t="s">
        <v>145</v>
      </c>
      <c r="AV536" s="15" t="s">
        <v>144</v>
      </c>
      <c r="AW536" s="15" t="s">
        <v>30</v>
      </c>
      <c r="AX536" s="15" t="s">
        <v>81</v>
      </c>
      <c r="AY536" s="264" t="s">
        <v>134</v>
      </c>
    </row>
    <row r="537" s="2" customFormat="1" ht="24.15" customHeight="1">
      <c r="A537" s="39"/>
      <c r="B537" s="40"/>
      <c r="C537" s="215" t="s">
        <v>647</v>
      </c>
      <c r="D537" s="215" t="s">
        <v>139</v>
      </c>
      <c r="E537" s="216" t="s">
        <v>648</v>
      </c>
      <c r="F537" s="217" t="s">
        <v>649</v>
      </c>
      <c r="G537" s="218" t="s">
        <v>182</v>
      </c>
      <c r="H537" s="219">
        <v>1.8</v>
      </c>
      <c r="I537" s="220"/>
      <c r="J537" s="221">
        <f>ROUND(I537*H537,2)</f>
        <v>0</v>
      </c>
      <c r="K537" s="217" t="s">
        <v>222</v>
      </c>
      <c r="L537" s="45"/>
      <c r="M537" s="222" t="s">
        <v>1</v>
      </c>
      <c r="N537" s="223" t="s">
        <v>39</v>
      </c>
      <c r="O537" s="92"/>
      <c r="P537" s="224">
        <f>O537*H537</f>
        <v>0</v>
      </c>
      <c r="Q537" s="224">
        <v>0.00020000000000000001</v>
      </c>
      <c r="R537" s="224">
        <f>Q537*H537</f>
        <v>0.00036000000000000002</v>
      </c>
      <c r="S537" s="224">
        <v>0</v>
      </c>
      <c r="T537" s="22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6" t="s">
        <v>247</v>
      </c>
      <c r="AT537" s="226" t="s">
        <v>139</v>
      </c>
      <c r="AU537" s="226" t="s">
        <v>145</v>
      </c>
      <c r="AY537" s="18" t="s">
        <v>134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8" t="s">
        <v>145</v>
      </c>
      <c r="BK537" s="227">
        <f>ROUND(I537*H537,2)</f>
        <v>0</v>
      </c>
      <c r="BL537" s="18" t="s">
        <v>247</v>
      </c>
      <c r="BM537" s="226" t="s">
        <v>650</v>
      </c>
    </row>
    <row r="538" s="2" customFormat="1">
      <c r="A538" s="39"/>
      <c r="B538" s="40"/>
      <c r="C538" s="41"/>
      <c r="D538" s="228" t="s">
        <v>147</v>
      </c>
      <c r="E538" s="41"/>
      <c r="F538" s="229" t="s">
        <v>651</v>
      </c>
      <c r="G538" s="41"/>
      <c r="H538" s="41"/>
      <c r="I538" s="230"/>
      <c r="J538" s="41"/>
      <c r="K538" s="41"/>
      <c r="L538" s="45"/>
      <c r="M538" s="231"/>
      <c r="N538" s="232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147</v>
      </c>
      <c r="AU538" s="18" t="s">
        <v>145</v>
      </c>
    </row>
    <row r="539" s="14" customFormat="1">
      <c r="A539" s="14"/>
      <c r="B539" s="243"/>
      <c r="C539" s="244"/>
      <c r="D539" s="228" t="s">
        <v>149</v>
      </c>
      <c r="E539" s="245" t="s">
        <v>1</v>
      </c>
      <c r="F539" s="246" t="s">
        <v>652</v>
      </c>
      <c r="G539" s="244"/>
      <c r="H539" s="247">
        <v>1.8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149</v>
      </c>
      <c r="AU539" s="253" t="s">
        <v>145</v>
      </c>
      <c r="AV539" s="14" t="s">
        <v>145</v>
      </c>
      <c r="AW539" s="14" t="s">
        <v>30</v>
      </c>
      <c r="AX539" s="14" t="s">
        <v>73</v>
      </c>
      <c r="AY539" s="253" t="s">
        <v>134</v>
      </c>
    </row>
    <row r="540" s="15" customFormat="1">
      <c r="A540" s="15"/>
      <c r="B540" s="254"/>
      <c r="C540" s="255"/>
      <c r="D540" s="228" t="s">
        <v>149</v>
      </c>
      <c r="E540" s="256" t="s">
        <v>1</v>
      </c>
      <c r="F540" s="257" t="s">
        <v>152</v>
      </c>
      <c r="G540" s="255"/>
      <c r="H540" s="258">
        <v>1.8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4" t="s">
        <v>149</v>
      </c>
      <c r="AU540" s="264" t="s">
        <v>145</v>
      </c>
      <c r="AV540" s="15" t="s">
        <v>144</v>
      </c>
      <c r="AW540" s="15" t="s">
        <v>30</v>
      </c>
      <c r="AX540" s="15" t="s">
        <v>81</v>
      </c>
      <c r="AY540" s="264" t="s">
        <v>134</v>
      </c>
    </row>
    <row r="541" s="2" customFormat="1" ht="24.15" customHeight="1">
      <c r="A541" s="39"/>
      <c r="B541" s="40"/>
      <c r="C541" s="265" t="s">
        <v>653</v>
      </c>
      <c r="D541" s="265" t="s">
        <v>195</v>
      </c>
      <c r="E541" s="266" t="s">
        <v>654</v>
      </c>
      <c r="F541" s="267" t="s">
        <v>655</v>
      </c>
      <c r="G541" s="268" t="s">
        <v>182</v>
      </c>
      <c r="H541" s="269">
        <v>1.98</v>
      </c>
      <c r="I541" s="270"/>
      <c r="J541" s="271">
        <f>ROUND(I541*H541,2)</f>
        <v>0</v>
      </c>
      <c r="K541" s="267" t="s">
        <v>222</v>
      </c>
      <c r="L541" s="272"/>
      <c r="M541" s="273" t="s">
        <v>1</v>
      </c>
      <c r="N541" s="274" t="s">
        <v>39</v>
      </c>
      <c r="O541" s="92"/>
      <c r="P541" s="224">
        <f>O541*H541</f>
        <v>0</v>
      </c>
      <c r="Q541" s="224">
        <v>0.00019000000000000001</v>
      </c>
      <c r="R541" s="224">
        <f>Q541*H541</f>
        <v>0.00037620000000000004</v>
      </c>
      <c r="S541" s="224">
        <v>0</v>
      </c>
      <c r="T541" s="22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6" t="s">
        <v>349</v>
      </c>
      <c r="AT541" s="226" t="s">
        <v>195</v>
      </c>
      <c r="AU541" s="226" t="s">
        <v>145</v>
      </c>
      <c r="AY541" s="18" t="s">
        <v>134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8" t="s">
        <v>145</v>
      </c>
      <c r="BK541" s="227">
        <f>ROUND(I541*H541,2)</f>
        <v>0</v>
      </c>
      <c r="BL541" s="18" t="s">
        <v>247</v>
      </c>
      <c r="BM541" s="226" t="s">
        <v>656</v>
      </c>
    </row>
    <row r="542" s="2" customFormat="1">
      <c r="A542" s="39"/>
      <c r="B542" s="40"/>
      <c r="C542" s="41"/>
      <c r="D542" s="228" t="s">
        <v>147</v>
      </c>
      <c r="E542" s="41"/>
      <c r="F542" s="229" t="s">
        <v>655</v>
      </c>
      <c r="G542" s="41"/>
      <c r="H542" s="41"/>
      <c r="I542" s="230"/>
      <c r="J542" s="41"/>
      <c r="K542" s="41"/>
      <c r="L542" s="45"/>
      <c r="M542" s="231"/>
      <c r="N542" s="232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147</v>
      </c>
      <c r="AU542" s="18" t="s">
        <v>145</v>
      </c>
    </row>
    <row r="543" s="14" customFormat="1">
      <c r="A543" s="14"/>
      <c r="B543" s="243"/>
      <c r="C543" s="244"/>
      <c r="D543" s="228" t="s">
        <v>149</v>
      </c>
      <c r="E543" s="245" t="s">
        <v>1</v>
      </c>
      <c r="F543" s="246" t="s">
        <v>657</v>
      </c>
      <c r="G543" s="244"/>
      <c r="H543" s="247">
        <v>1.98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149</v>
      </c>
      <c r="AU543" s="253" t="s">
        <v>145</v>
      </c>
      <c r="AV543" s="14" t="s">
        <v>145</v>
      </c>
      <c r="AW543" s="14" t="s">
        <v>30</v>
      </c>
      <c r="AX543" s="14" t="s">
        <v>73</v>
      </c>
      <c r="AY543" s="253" t="s">
        <v>134</v>
      </c>
    </row>
    <row r="544" s="15" customFormat="1">
      <c r="A544" s="15"/>
      <c r="B544" s="254"/>
      <c r="C544" s="255"/>
      <c r="D544" s="228" t="s">
        <v>149</v>
      </c>
      <c r="E544" s="256" t="s">
        <v>1</v>
      </c>
      <c r="F544" s="257" t="s">
        <v>152</v>
      </c>
      <c r="G544" s="255"/>
      <c r="H544" s="258">
        <v>1.98</v>
      </c>
      <c r="I544" s="259"/>
      <c r="J544" s="255"/>
      <c r="K544" s="255"/>
      <c r="L544" s="260"/>
      <c r="M544" s="261"/>
      <c r="N544" s="262"/>
      <c r="O544" s="262"/>
      <c r="P544" s="262"/>
      <c r="Q544" s="262"/>
      <c r="R544" s="262"/>
      <c r="S544" s="262"/>
      <c r="T544" s="26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4" t="s">
        <v>149</v>
      </c>
      <c r="AU544" s="264" t="s">
        <v>145</v>
      </c>
      <c r="AV544" s="15" t="s">
        <v>144</v>
      </c>
      <c r="AW544" s="15" t="s">
        <v>30</v>
      </c>
      <c r="AX544" s="15" t="s">
        <v>81</v>
      </c>
      <c r="AY544" s="264" t="s">
        <v>134</v>
      </c>
    </row>
    <row r="545" s="2" customFormat="1" ht="24.15" customHeight="1">
      <c r="A545" s="39"/>
      <c r="B545" s="40"/>
      <c r="C545" s="215" t="s">
        <v>658</v>
      </c>
      <c r="D545" s="215" t="s">
        <v>139</v>
      </c>
      <c r="E545" s="216" t="s">
        <v>659</v>
      </c>
      <c r="F545" s="217" t="s">
        <v>660</v>
      </c>
      <c r="G545" s="218" t="s">
        <v>182</v>
      </c>
      <c r="H545" s="219">
        <v>41.600000000000001</v>
      </c>
      <c r="I545" s="220"/>
      <c r="J545" s="221">
        <f>ROUND(I545*H545,2)</f>
        <v>0</v>
      </c>
      <c r="K545" s="217" t="s">
        <v>143</v>
      </c>
      <c r="L545" s="45"/>
      <c r="M545" s="222" t="s">
        <v>1</v>
      </c>
      <c r="N545" s="223" t="s">
        <v>39</v>
      </c>
      <c r="O545" s="92"/>
      <c r="P545" s="224">
        <f>O545*H545</f>
        <v>0</v>
      </c>
      <c r="Q545" s="224">
        <v>0</v>
      </c>
      <c r="R545" s="224">
        <f>Q545*H545</f>
        <v>0</v>
      </c>
      <c r="S545" s="224">
        <v>0.01174</v>
      </c>
      <c r="T545" s="225">
        <f>S545*H545</f>
        <v>0.48838400000000004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6" t="s">
        <v>247</v>
      </c>
      <c r="AT545" s="226" t="s">
        <v>139</v>
      </c>
      <c r="AU545" s="226" t="s">
        <v>145</v>
      </c>
      <c r="AY545" s="18" t="s">
        <v>134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8" t="s">
        <v>145</v>
      </c>
      <c r="BK545" s="227">
        <f>ROUND(I545*H545,2)</f>
        <v>0</v>
      </c>
      <c r="BL545" s="18" t="s">
        <v>247</v>
      </c>
      <c r="BM545" s="226" t="s">
        <v>661</v>
      </c>
    </row>
    <row r="546" s="2" customFormat="1">
      <c r="A546" s="39"/>
      <c r="B546" s="40"/>
      <c r="C546" s="41"/>
      <c r="D546" s="228" t="s">
        <v>147</v>
      </c>
      <c r="E546" s="41"/>
      <c r="F546" s="229" t="s">
        <v>662</v>
      </c>
      <c r="G546" s="41"/>
      <c r="H546" s="41"/>
      <c r="I546" s="230"/>
      <c r="J546" s="41"/>
      <c r="K546" s="41"/>
      <c r="L546" s="45"/>
      <c r="M546" s="231"/>
      <c r="N546" s="232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147</v>
      </c>
      <c r="AU546" s="18" t="s">
        <v>145</v>
      </c>
    </row>
    <row r="547" s="13" customFormat="1">
      <c r="A547" s="13"/>
      <c r="B547" s="233"/>
      <c r="C547" s="234"/>
      <c r="D547" s="228" t="s">
        <v>149</v>
      </c>
      <c r="E547" s="235" t="s">
        <v>1</v>
      </c>
      <c r="F547" s="236" t="s">
        <v>212</v>
      </c>
      <c r="G547" s="234"/>
      <c r="H547" s="235" t="s">
        <v>1</v>
      </c>
      <c r="I547" s="237"/>
      <c r="J547" s="234"/>
      <c r="K547" s="234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149</v>
      </c>
      <c r="AU547" s="242" t="s">
        <v>145</v>
      </c>
      <c r="AV547" s="13" t="s">
        <v>81</v>
      </c>
      <c r="AW547" s="13" t="s">
        <v>30</v>
      </c>
      <c r="AX547" s="13" t="s">
        <v>73</v>
      </c>
      <c r="AY547" s="242" t="s">
        <v>134</v>
      </c>
    </row>
    <row r="548" s="14" customFormat="1">
      <c r="A548" s="14"/>
      <c r="B548" s="243"/>
      <c r="C548" s="244"/>
      <c r="D548" s="228" t="s">
        <v>149</v>
      </c>
      <c r="E548" s="245" t="s">
        <v>1</v>
      </c>
      <c r="F548" s="246" t="s">
        <v>663</v>
      </c>
      <c r="G548" s="244"/>
      <c r="H548" s="247">
        <v>21.300000000000001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149</v>
      </c>
      <c r="AU548" s="253" t="s">
        <v>145</v>
      </c>
      <c r="AV548" s="14" t="s">
        <v>145</v>
      </c>
      <c r="AW548" s="14" t="s">
        <v>30</v>
      </c>
      <c r="AX548" s="14" t="s">
        <v>73</v>
      </c>
      <c r="AY548" s="253" t="s">
        <v>134</v>
      </c>
    </row>
    <row r="549" s="13" customFormat="1">
      <c r="A549" s="13"/>
      <c r="B549" s="233"/>
      <c r="C549" s="234"/>
      <c r="D549" s="228" t="s">
        <v>149</v>
      </c>
      <c r="E549" s="235" t="s">
        <v>1</v>
      </c>
      <c r="F549" s="236" t="s">
        <v>214</v>
      </c>
      <c r="G549" s="234"/>
      <c r="H549" s="235" t="s">
        <v>1</v>
      </c>
      <c r="I549" s="237"/>
      <c r="J549" s="234"/>
      <c r="K549" s="234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149</v>
      </c>
      <c r="AU549" s="242" t="s">
        <v>145</v>
      </c>
      <c r="AV549" s="13" t="s">
        <v>81</v>
      </c>
      <c r="AW549" s="13" t="s">
        <v>30</v>
      </c>
      <c r="AX549" s="13" t="s">
        <v>73</v>
      </c>
      <c r="AY549" s="242" t="s">
        <v>134</v>
      </c>
    </row>
    <row r="550" s="14" customFormat="1">
      <c r="A550" s="14"/>
      <c r="B550" s="243"/>
      <c r="C550" s="244"/>
      <c r="D550" s="228" t="s">
        <v>149</v>
      </c>
      <c r="E550" s="245" t="s">
        <v>1</v>
      </c>
      <c r="F550" s="246" t="s">
        <v>664</v>
      </c>
      <c r="G550" s="244"/>
      <c r="H550" s="247">
        <v>20.300000000000001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149</v>
      </c>
      <c r="AU550" s="253" t="s">
        <v>145</v>
      </c>
      <c r="AV550" s="14" t="s">
        <v>145</v>
      </c>
      <c r="AW550" s="14" t="s">
        <v>30</v>
      </c>
      <c r="AX550" s="14" t="s">
        <v>73</v>
      </c>
      <c r="AY550" s="253" t="s">
        <v>134</v>
      </c>
    </row>
    <row r="551" s="15" customFormat="1">
      <c r="A551" s="15"/>
      <c r="B551" s="254"/>
      <c r="C551" s="255"/>
      <c r="D551" s="228" t="s">
        <v>149</v>
      </c>
      <c r="E551" s="256" t="s">
        <v>1</v>
      </c>
      <c r="F551" s="257" t="s">
        <v>152</v>
      </c>
      <c r="G551" s="255"/>
      <c r="H551" s="258">
        <v>41.600000000000001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4" t="s">
        <v>149</v>
      </c>
      <c r="AU551" s="264" t="s">
        <v>145</v>
      </c>
      <c r="AV551" s="15" t="s">
        <v>144</v>
      </c>
      <c r="AW551" s="15" t="s">
        <v>30</v>
      </c>
      <c r="AX551" s="15" t="s">
        <v>81</v>
      </c>
      <c r="AY551" s="264" t="s">
        <v>134</v>
      </c>
    </row>
    <row r="552" s="2" customFormat="1" ht="24.15" customHeight="1">
      <c r="A552" s="39"/>
      <c r="B552" s="40"/>
      <c r="C552" s="215" t="s">
        <v>665</v>
      </c>
      <c r="D552" s="215" t="s">
        <v>139</v>
      </c>
      <c r="E552" s="216" t="s">
        <v>666</v>
      </c>
      <c r="F552" s="217" t="s">
        <v>667</v>
      </c>
      <c r="G552" s="218" t="s">
        <v>182</v>
      </c>
      <c r="H552" s="219">
        <v>41.600000000000001</v>
      </c>
      <c r="I552" s="220"/>
      <c r="J552" s="221">
        <f>ROUND(I552*H552,2)</f>
        <v>0</v>
      </c>
      <c r="K552" s="217" t="s">
        <v>143</v>
      </c>
      <c r="L552" s="45"/>
      <c r="M552" s="222" t="s">
        <v>1</v>
      </c>
      <c r="N552" s="223" t="s">
        <v>39</v>
      </c>
      <c r="O552" s="92"/>
      <c r="P552" s="224">
        <f>O552*H552</f>
        <v>0</v>
      </c>
      <c r="Q552" s="224">
        <v>0.00042999999999999999</v>
      </c>
      <c r="R552" s="224">
        <f>Q552*H552</f>
        <v>0.017888000000000001</v>
      </c>
      <c r="S552" s="224">
        <v>0</v>
      </c>
      <c r="T552" s="22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6" t="s">
        <v>247</v>
      </c>
      <c r="AT552" s="226" t="s">
        <v>139</v>
      </c>
      <c r="AU552" s="226" t="s">
        <v>145</v>
      </c>
      <c r="AY552" s="18" t="s">
        <v>134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8" t="s">
        <v>145</v>
      </c>
      <c r="BK552" s="227">
        <f>ROUND(I552*H552,2)</f>
        <v>0</v>
      </c>
      <c r="BL552" s="18" t="s">
        <v>247</v>
      </c>
      <c r="BM552" s="226" t="s">
        <v>668</v>
      </c>
    </row>
    <row r="553" s="2" customFormat="1">
      <c r="A553" s="39"/>
      <c r="B553" s="40"/>
      <c r="C553" s="41"/>
      <c r="D553" s="228" t="s">
        <v>147</v>
      </c>
      <c r="E553" s="41"/>
      <c r="F553" s="229" t="s">
        <v>669</v>
      </c>
      <c r="G553" s="41"/>
      <c r="H553" s="41"/>
      <c r="I553" s="230"/>
      <c r="J553" s="41"/>
      <c r="K553" s="41"/>
      <c r="L553" s="45"/>
      <c r="M553" s="231"/>
      <c r="N553" s="232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147</v>
      </c>
      <c r="AU553" s="18" t="s">
        <v>145</v>
      </c>
    </row>
    <row r="554" s="13" customFormat="1">
      <c r="A554" s="13"/>
      <c r="B554" s="233"/>
      <c r="C554" s="234"/>
      <c r="D554" s="228" t="s">
        <v>149</v>
      </c>
      <c r="E554" s="235" t="s">
        <v>1</v>
      </c>
      <c r="F554" s="236" t="s">
        <v>212</v>
      </c>
      <c r="G554" s="234"/>
      <c r="H554" s="235" t="s">
        <v>1</v>
      </c>
      <c r="I554" s="237"/>
      <c r="J554" s="234"/>
      <c r="K554" s="234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149</v>
      </c>
      <c r="AU554" s="242" t="s">
        <v>145</v>
      </c>
      <c r="AV554" s="13" t="s">
        <v>81</v>
      </c>
      <c r="AW554" s="13" t="s">
        <v>30</v>
      </c>
      <c r="AX554" s="13" t="s">
        <v>73</v>
      </c>
      <c r="AY554" s="242" t="s">
        <v>134</v>
      </c>
    </row>
    <row r="555" s="14" customFormat="1">
      <c r="A555" s="14"/>
      <c r="B555" s="243"/>
      <c r="C555" s="244"/>
      <c r="D555" s="228" t="s">
        <v>149</v>
      </c>
      <c r="E555" s="245" t="s">
        <v>1</v>
      </c>
      <c r="F555" s="246" t="s">
        <v>663</v>
      </c>
      <c r="G555" s="244"/>
      <c r="H555" s="247">
        <v>21.300000000000001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149</v>
      </c>
      <c r="AU555" s="253" t="s">
        <v>145</v>
      </c>
      <c r="AV555" s="14" t="s">
        <v>145</v>
      </c>
      <c r="AW555" s="14" t="s">
        <v>30</v>
      </c>
      <c r="AX555" s="14" t="s">
        <v>73</v>
      </c>
      <c r="AY555" s="253" t="s">
        <v>134</v>
      </c>
    </row>
    <row r="556" s="13" customFormat="1">
      <c r="A556" s="13"/>
      <c r="B556" s="233"/>
      <c r="C556" s="234"/>
      <c r="D556" s="228" t="s">
        <v>149</v>
      </c>
      <c r="E556" s="235" t="s">
        <v>1</v>
      </c>
      <c r="F556" s="236" t="s">
        <v>214</v>
      </c>
      <c r="G556" s="234"/>
      <c r="H556" s="235" t="s">
        <v>1</v>
      </c>
      <c r="I556" s="237"/>
      <c r="J556" s="234"/>
      <c r="K556" s="234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149</v>
      </c>
      <c r="AU556" s="242" t="s">
        <v>145</v>
      </c>
      <c r="AV556" s="13" t="s">
        <v>81</v>
      </c>
      <c r="AW556" s="13" t="s">
        <v>30</v>
      </c>
      <c r="AX556" s="13" t="s">
        <v>73</v>
      </c>
      <c r="AY556" s="242" t="s">
        <v>134</v>
      </c>
    </row>
    <row r="557" s="14" customFormat="1">
      <c r="A557" s="14"/>
      <c r="B557" s="243"/>
      <c r="C557" s="244"/>
      <c r="D557" s="228" t="s">
        <v>149</v>
      </c>
      <c r="E557" s="245" t="s">
        <v>1</v>
      </c>
      <c r="F557" s="246" t="s">
        <v>664</v>
      </c>
      <c r="G557" s="244"/>
      <c r="H557" s="247">
        <v>20.300000000000001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149</v>
      </c>
      <c r="AU557" s="253" t="s">
        <v>145</v>
      </c>
      <c r="AV557" s="14" t="s">
        <v>145</v>
      </c>
      <c r="AW557" s="14" t="s">
        <v>30</v>
      </c>
      <c r="AX557" s="14" t="s">
        <v>73</v>
      </c>
      <c r="AY557" s="253" t="s">
        <v>134</v>
      </c>
    </row>
    <row r="558" s="15" customFormat="1">
      <c r="A558" s="15"/>
      <c r="B558" s="254"/>
      <c r="C558" s="255"/>
      <c r="D558" s="228" t="s">
        <v>149</v>
      </c>
      <c r="E558" s="256" t="s">
        <v>1</v>
      </c>
      <c r="F558" s="257" t="s">
        <v>152</v>
      </c>
      <c r="G558" s="255"/>
      <c r="H558" s="258">
        <v>41.600000000000001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4" t="s">
        <v>149</v>
      </c>
      <c r="AU558" s="264" t="s">
        <v>145</v>
      </c>
      <c r="AV558" s="15" t="s">
        <v>144</v>
      </c>
      <c r="AW558" s="15" t="s">
        <v>30</v>
      </c>
      <c r="AX558" s="15" t="s">
        <v>81</v>
      </c>
      <c r="AY558" s="264" t="s">
        <v>134</v>
      </c>
    </row>
    <row r="559" s="2" customFormat="1" ht="24.15" customHeight="1">
      <c r="A559" s="39"/>
      <c r="B559" s="40"/>
      <c r="C559" s="265" t="s">
        <v>670</v>
      </c>
      <c r="D559" s="265" t="s">
        <v>195</v>
      </c>
      <c r="E559" s="266" t="s">
        <v>671</v>
      </c>
      <c r="F559" s="267" t="s">
        <v>672</v>
      </c>
      <c r="G559" s="268" t="s">
        <v>393</v>
      </c>
      <c r="H559" s="269">
        <v>41.600000000000001</v>
      </c>
      <c r="I559" s="270"/>
      <c r="J559" s="271">
        <f>ROUND(I559*H559,2)</f>
        <v>0</v>
      </c>
      <c r="K559" s="267" t="s">
        <v>143</v>
      </c>
      <c r="L559" s="272"/>
      <c r="M559" s="273" t="s">
        <v>1</v>
      </c>
      <c r="N559" s="274" t="s">
        <v>39</v>
      </c>
      <c r="O559" s="92"/>
      <c r="P559" s="224">
        <f>O559*H559</f>
        <v>0</v>
      </c>
      <c r="Q559" s="224">
        <v>0.00044999999999999999</v>
      </c>
      <c r="R559" s="224">
        <f>Q559*H559</f>
        <v>0.018720000000000001</v>
      </c>
      <c r="S559" s="224">
        <v>0</v>
      </c>
      <c r="T559" s="22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6" t="s">
        <v>349</v>
      </c>
      <c r="AT559" s="226" t="s">
        <v>195</v>
      </c>
      <c r="AU559" s="226" t="s">
        <v>145</v>
      </c>
      <c r="AY559" s="18" t="s">
        <v>134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8" t="s">
        <v>145</v>
      </c>
      <c r="BK559" s="227">
        <f>ROUND(I559*H559,2)</f>
        <v>0</v>
      </c>
      <c r="BL559" s="18" t="s">
        <v>247</v>
      </c>
      <c r="BM559" s="226" t="s">
        <v>673</v>
      </c>
    </row>
    <row r="560" s="2" customFormat="1">
      <c r="A560" s="39"/>
      <c r="B560" s="40"/>
      <c r="C560" s="41"/>
      <c r="D560" s="228" t="s">
        <v>147</v>
      </c>
      <c r="E560" s="41"/>
      <c r="F560" s="229" t="s">
        <v>672</v>
      </c>
      <c r="G560" s="41"/>
      <c r="H560" s="41"/>
      <c r="I560" s="230"/>
      <c r="J560" s="41"/>
      <c r="K560" s="41"/>
      <c r="L560" s="45"/>
      <c r="M560" s="231"/>
      <c r="N560" s="232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147</v>
      </c>
      <c r="AU560" s="18" t="s">
        <v>145</v>
      </c>
    </row>
    <row r="561" s="2" customFormat="1" ht="16.5" customHeight="1">
      <c r="A561" s="39"/>
      <c r="B561" s="40"/>
      <c r="C561" s="215" t="s">
        <v>674</v>
      </c>
      <c r="D561" s="215" t="s">
        <v>139</v>
      </c>
      <c r="E561" s="216" t="s">
        <v>675</v>
      </c>
      <c r="F561" s="217" t="s">
        <v>676</v>
      </c>
      <c r="G561" s="218" t="s">
        <v>142</v>
      </c>
      <c r="H561" s="219">
        <v>58.850000000000001</v>
      </c>
      <c r="I561" s="220"/>
      <c r="J561" s="221">
        <f>ROUND(I561*H561,2)</f>
        <v>0</v>
      </c>
      <c r="K561" s="217" t="s">
        <v>143</v>
      </c>
      <c r="L561" s="45"/>
      <c r="M561" s="222" t="s">
        <v>1</v>
      </c>
      <c r="N561" s="223" t="s">
        <v>39</v>
      </c>
      <c r="O561" s="92"/>
      <c r="P561" s="224">
        <f>O561*H561</f>
        <v>0</v>
      </c>
      <c r="Q561" s="224">
        <v>0</v>
      </c>
      <c r="R561" s="224">
        <f>Q561*H561</f>
        <v>0</v>
      </c>
      <c r="S561" s="224">
        <v>0.035299999999999998</v>
      </c>
      <c r="T561" s="225">
        <f>S561*H561</f>
        <v>2.0774049999999997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6" t="s">
        <v>247</v>
      </c>
      <c r="AT561" s="226" t="s">
        <v>139</v>
      </c>
      <c r="AU561" s="226" t="s">
        <v>145</v>
      </c>
      <c r="AY561" s="18" t="s">
        <v>134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8" t="s">
        <v>145</v>
      </c>
      <c r="BK561" s="227">
        <f>ROUND(I561*H561,2)</f>
        <v>0</v>
      </c>
      <c r="BL561" s="18" t="s">
        <v>247</v>
      </c>
      <c r="BM561" s="226" t="s">
        <v>677</v>
      </c>
    </row>
    <row r="562" s="2" customFormat="1">
      <c r="A562" s="39"/>
      <c r="B562" s="40"/>
      <c r="C562" s="41"/>
      <c r="D562" s="228" t="s">
        <v>147</v>
      </c>
      <c r="E562" s="41"/>
      <c r="F562" s="229" t="s">
        <v>676</v>
      </c>
      <c r="G562" s="41"/>
      <c r="H562" s="41"/>
      <c r="I562" s="230"/>
      <c r="J562" s="41"/>
      <c r="K562" s="41"/>
      <c r="L562" s="45"/>
      <c r="M562" s="231"/>
      <c r="N562" s="232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147</v>
      </c>
      <c r="AU562" s="18" t="s">
        <v>145</v>
      </c>
    </row>
    <row r="563" s="13" customFormat="1">
      <c r="A563" s="13"/>
      <c r="B563" s="233"/>
      <c r="C563" s="234"/>
      <c r="D563" s="228" t="s">
        <v>149</v>
      </c>
      <c r="E563" s="235" t="s">
        <v>1</v>
      </c>
      <c r="F563" s="236" t="s">
        <v>212</v>
      </c>
      <c r="G563" s="234"/>
      <c r="H563" s="235" t="s">
        <v>1</v>
      </c>
      <c r="I563" s="237"/>
      <c r="J563" s="234"/>
      <c r="K563" s="234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149</v>
      </c>
      <c r="AU563" s="242" t="s">
        <v>145</v>
      </c>
      <c r="AV563" s="13" t="s">
        <v>81</v>
      </c>
      <c r="AW563" s="13" t="s">
        <v>30</v>
      </c>
      <c r="AX563" s="13" t="s">
        <v>73</v>
      </c>
      <c r="AY563" s="242" t="s">
        <v>134</v>
      </c>
    </row>
    <row r="564" s="14" customFormat="1">
      <c r="A564" s="14"/>
      <c r="B564" s="243"/>
      <c r="C564" s="244"/>
      <c r="D564" s="228" t="s">
        <v>149</v>
      </c>
      <c r="E564" s="245" t="s">
        <v>1</v>
      </c>
      <c r="F564" s="246" t="s">
        <v>213</v>
      </c>
      <c r="G564" s="244"/>
      <c r="H564" s="247">
        <v>26.73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149</v>
      </c>
      <c r="AU564" s="253" t="s">
        <v>145</v>
      </c>
      <c r="AV564" s="14" t="s">
        <v>145</v>
      </c>
      <c r="AW564" s="14" t="s">
        <v>30</v>
      </c>
      <c r="AX564" s="14" t="s">
        <v>73</v>
      </c>
      <c r="AY564" s="253" t="s">
        <v>134</v>
      </c>
    </row>
    <row r="565" s="13" customFormat="1">
      <c r="A565" s="13"/>
      <c r="B565" s="233"/>
      <c r="C565" s="234"/>
      <c r="D565" s="228" t="s">
        <v>149</v>
      </c>
      <c r="E565" s="235" t="s">
        <v>1</v>
      </c>
      <c r="F565" s="236" t="s">
        <v>214</v>
      </c>
      <c r="G565" s="234"/>
      <c r="H565" s="235" t="s">
        <v>1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149</v>
      </c>
      <c r="AU565" s="242" t="s">
        <v>145</v>
      </c>
      <c r="AV565" s="13" t="s">
        <v>81</v>
      </c>
      <c r="AW565" s="13" t="s">
        <v>30</v>
      </c>
      <c r="AX565" s="13" t="s">
        <v>73</v>
      </c>
      <c r="AY565" s="242" t="s">
        <v>134</v>
      </c>
    </row>
    <row r="566" s="14" customFormat="1">
      <c r="A566" s="14"/>
      <c r="B566" s="243"/>
      <c r="C566" s="244"/>
      <c r="D566" s="228" t="s">
        <v>149</v>
      </c>
      <c r="E566" s="245" t="s">
        <v>1</v>
      </c>
      <c r="F566" s="246" t="s">
        <v>215</v>
      </c>
      <c r="G566" s="244"/>
      <c r="H566" s="247">
        <v>29.109999999999999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149</v>
      </c>
      <c r="AU566" s="253" t="s">
        <v>145</v>
      </c>
      <c r="AV566" s="14" t="s">
        <v>145</v>
      </c>
      <c r="AW566" s="14" t="s">
        <v>30</v>
      </c>
      <c r="AX566" s="14" t="s">
        <v>73</v>
      </c>
      <c r="AY566" s="253" t="s">
        <v>134</v>
      </c>
    </row>
    <row r="567" s="13" customFormat="1">
      <c r="A567" s="13"/>
      <c r="B567" s="233"/>
      <c r="C567" s="234"/>
      <c r="D567" s="228" t="s">
        <v>149</v>
      </c>
      <c r="E567" s="235" t="s">
        <v>1</v>
      </c>
      <c r="F567" s="236" t="s">
        <v>216</v>
      </c>
      <c r="G567" s="234"/>
      <c r="H567" s="235" t="s">
        <v>1</v>
      </c>
      <c r="I567" s="237"/>
      <c r="J567" s="234"/>
      <c r="K567" s="234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149</v>
      </c>
      <c r="AU567" s="242" t="s">
        <v>145</v>
      </c>
      <c r="AV567" s="13" t="s">
        <v>81</v>
      </c>
      <c r="AW567" s="13" t="s">
        <v>30</v>
      </c>
      <c r="AX567" s="13" t="s">
        <v>73</v>
      </c>
      <c r="AY567" s="242" t="s">
        <v>134</v>
      </c>
    </row>
    <row r="568" s="14" customFormat="1">
      <c r="A568" s="14"/>
      <c r="B568" s="243"/>
      <c r="C568" s="244"/>
      <c r="D568" s="228" t="s">
        <v>149</v>
      </c>
      <c r="E568" s="245" t="s">
        <v>1</v>
      </c>
      <c r="F568" s="246" t="s">
        <v>217</v>
      </c>
      <c r="G568" s="244"/>
      <c r="H568" s="247">
        <v>3.0099999999999998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149</v>
      </c>
      <c r="AU568" s="253" t="s">
        <v>145</v>
      </c>
      <c r="AV568" s="14" t="s">
        <v>145</v>
      </c>
      <c r="AW568" s="14" t="s">
        <v>30</v>
      </c>
      <c r="AX568" s="14" t="s">
        <v>73</v>
      </c>
      <c r="AY568" s="253" t="s">
        <v>134</v>
      </c>
    </row>
    <row r="569" s="15" customFormat="1">
      <c r="A569" s="15"/>
      <c r="B569" s="254"/>
      <c r="C569" s="255"/>
      <c r="D569" s="228" t="s">
        <v>149</v>
      </c>
      <c r="E569" s="256" t="s">
        <v>1</v>
      </c>
      <c r="F569" s="257" t="s">
        <v>152</v>
      </c>
      <c r="G569" s="255"/>
      <c r="H569" s="258">
        <v>58.850000000000001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4" t="s">
        <v>149</v>
      </c>
      <c r="AU569" s="264" t="s">
        <v>145</v>
      </c>
      <c r="AV569" s="15" t="s">
        <v>144</v>
      </c>
      <c r="AW569" s="15" t="s">
        <v>30</v>
      </c>
      <c r="AX569" s="15" t="s">
        <v>81</v>
      </c>
      <c r="AY569" s="264" t="s">
        <v>134</v>
      </c>
    </row>
    <row r="570" s="2" customFormat="1" ht="24.15" customHeight="1">
      <c r="A570" s="39"/>
      <c r="B570" s="40"/>
      <c r="C570" s="215" t="s">
        <v>678</v>
      </c>
      <c r="D570" s="215" t="s">
        <v>139</v>
      </c>
      <c r="E570" s="216" t="s">
        <v>679</v>
      </c>
      <c r="F570" s="217" t="s">
        <v>680</v>
      </c>
      <c r="G570" s="218" t="s">
        <v>142</v>
      </c>
      <c r="H570" s="219">
        <v>58.850000000000001</v>
      </c>
      <c r="I570" s="220"/>
      <c r="J570" s="221">
        <f>ROUND(I570*H570,2)</f>
        <v>0</v>
      </c>
      <c r="K570" s="217" t="s">
        <v>222</v>
      </c>
      <c r="L570" s="45"/>
      <c r="M570" s="222" t="s">
        <v>1</v>
      </c>
      <c r="N570" s="223" t="s">
        <v>39</v>
      </c>
      <c r="O570" s="92"/>
      <c r="P570" s="224">
        <f>O570*H570</f>
        <v>0</v>
      </c>
      <c r="Q570" s="224">
        <v>0.0063499999999999997</v>
      </c>
      <c r="R570" s="224">
        <f>Q570*H570</f>
        <v>0.37369750000000002</v>
      </c>
      <c r="S570" s="224">
        <v>0</v>
      </c>
      <c r="T570" s="22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6" t="s">
        <v>247</v>
      </c>
      <c r="AT570" s="226" t="s">
        <v>139</v>
      </c>
      <c r="AU570" s="226" t="s">
        <v>145</v>
      </c>
      <c r="AY570" s="18" t="s">
        <v>134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8" t="s">
        <v>145</v>
      </c>
      <c r="BK570" s="227">
        <f>ROUND(I570*H570,2)</f>
        <v>0</v>
      </c>
      <c r="BL570" s="18" t="s">
        <v>247</v>
      </c>
      <c r="BM570" s="226" t="s">
        <v>681</v>
      </c>
    </row>
    <row r="571" s="2" customFormat="1">
      <c r="A571" s="39"/>
      <c r="B571" s="40"/>
      <c r="C571" s="41"/>
      <c r="D571" s="228" t="s">
        <v>147</v>
      </c>
      <c r="E571" s="41"/>
      <c r="F571" s="229" t="s">
        <v>682</v>
      </c>
      <c r="G571" s="41"/>
      <c r="H571" s="41"/>
      <c r="I571" s="230"/>
      <c r="J571" s="41"/>
      <c r="K571" s="41"/>
      <c r="L571" s="45"/>
      <c r="M571" s="231"/>
      <c r="N571" s="232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147</v>
      </c>
      <c r="AU571" s="18" t="s">
        <v>145</v>
      </c>
    </row>
    <row r="572" s="13" customFormat="1">
      <c r="A572" s="13"/>
      <c r="B572" s="233"/>
      <c r="C572" s="234"/>
      <c r="D572" s="228" t="s">
        <v>149</v>
      </c>
      <c r="E572" s="235" t="s">
        <v>1</v>
      </c>
      <c r="F572" s="236" t="s">
        <v>212</v>
      </c>
      <c r="G572" s="234"/>
      <c r="H572" s="235" t="s">
        <v>1</v>
      </c>
      <c r="I572" s="237"/>
      <c r="J572" s="234"/>
      <c r="K572" s="234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149</v>
      </c>
      <c r="AU572" s="242" t="s">
        <v>145</v>
      </c>
      <c r="AV572" s="13" t="s">
        <v>81</v>
      </c>
      <c r="AW572" s="13" t="s">
        <v>30</v>
      </c>
      <c r="AX572" s="13" t="s">
        <v>73</v>
      </c>
      <c r="AY572" s="242" t="s">
        <v>134</v>
      </c>
    </row>
    <row r="573" s="14" customFormat="1">
      <c r="A573" s="14"/>
      <c r="B573" s="243"/>
      <c r="C573" s="244"/>
      <c r="D573" s="228" t="s">
        <v>149</v>
      </c>
      <c r="E573" s="245" t="s">
        <v>1</v>
      </c>
      <c r="F573" s="246" t="s">
        <v>213</v>
      </c>
      <c r="G573" s="244"/>
      <c r="H573" s="247">
        <v>26.73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149</v>
      </c>
      <c r="AU573" s="253" t="s">
        <v>145</v>
      </c>
      <c r="AV573" s="14" t="s">
        <v>145</v>
      </c>
      <c r="AW573" s="14" t="s">
        <v>30</v>
      </c>
      <c r="AX573" s="14" t="s">
        <v>73</v>
      </c>
      <c r="AY573" s="253" t="s">
        <v>134</v>
      </c>
    </row>
    <row r="574" s="13" customFormat="1">
      <c r="A574" s="13"/>
      <c r="B574" s="233"/>
      <c r="C574" s="234"/>
      <c r="D574" s="228" t="s">
        <v>149</v>
      </c>
      <c r="E574" s="235" t="s">
        <v>1</v>
      </c>
      <c r="F574" s="236" t="s">
        <v>214</v>
      </c>
      <c r="G574" s="234"/>
      <c r="H574" s="235" t="s">
        <v>1</v>
      </c>
      <c r="I574" s="237"/>
      <c r="J574" s="234"/>
      <c r="K574" s="234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149</v>
      </c>
      <c r="AU574" s="242" t="s">
        <v>145</v>
      </c>
      <c r="AV574" s="13" t="s">
        <v>81</v>
      </c>
      <c r="AW574" s="13" t="s">
        <v>30</v>
      </c>
      <c r="AX574" s="13" t="s">
        <v>73</v>
      </c>
      <c r="AY574" s="242" t="s">
        <v>134</v>
      </c>
    </row>
    <row r="575" s="14" customFormat="1">
      <c r="A575" s="14"/>
      <c r="B575" s="243"/>
      <c r="C575" s="244"/>
      <c r="D575" s="228" t="s">
        <v>149</v>
      </c>
      <c r="E575" s="245" t="s">
        <v>1</v>
      </c>
      <c r="F575" s="246" t="s">
        <v>215</v>
      </c>
      <c r="G575" s="244"/>
      <c r="H575" s="247">
        <v>29.109999999999999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149</v>
      </c>
      <c r="AU575" s="253" t="s">
        <v>145</v>
      </c>
      <c r="AV575" s="14" t="s">
        <v>145</v>
      </c>
      <c r="AW575" s="14" t="s">
        <v>30</v>
      </c>
      <c r="AX575" s="14" t="s">
        <v>73</v>
      </c>
      <c r="AY575" s="253" t="s">
        <v>134</v>
      </c>
    </row>
    <row r="576" s="13" customFormat="1">
      <c r="A576" s="13"/>
      <c r="B576" s="233"/>
      <c r="C576" s="234"/>
      <c r="D576" s="228" t="s">
        <v>149</v>
      </c>
      <c r="E576" s="235" t="s">
        <v>1</v>
      </c>
      <c r="F576" s="236" t="s">
        <v>216</v>
      </c>
      <c r="G576" s="234"/>
      <c r="H576" s="235" t="s">
        <v>1</v>
      </c>
      <c r="I576" s="237"/>
      <c r="J576" s="234"/>
      <c r="K576" s="234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149</v>
      </c>
      <c r="AU576" s="242" t="s">
        <v>145</v>
      </c>
      <c r="AV576" s="13" t="s">
        <v>81</v>
      </c>
      <c r="AW576" s="13" t="s">
        <v>30</v>
      </c>
      <c r="AX576" s="13" t="s">
        <v>73</v>
      </c>
      <c r="AY576" s="242" t="s">
        <v>134</v>
      </c>
    </row>
    <row r="577" s="14" customFormat="1">
      <c r="A577" s="14"/>
      <c r="B577" s="243"/>
      <c r="C577" s="244"/>
      <c r="D577" s="228" t="s">
        <v>149</v>
      </c>
      <c r="E577" s="245" t="s">
        <v>1</v>
      </c>
      <c r="F577" s="246" t="s">
        <v>217</v>
      </c>
      <c r="G577" s="244"/>
      <c r="H577" s="247">
        <v>3.0099999999999998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149</v>
      </c>
      <c r="AU577" s="253" t="s">
        <v>145</v>
      </c>
      <c r="AV577" s="14" t="s">
        <v>145</v>
      </c>
      <c r="AW577" s="14" t="s">
        <v>30</v>
      </c>
      <c r="AX577" s="14" t="s">
        <v>73</v>
      </c>
      <c r="AY577" s="253" t="s">
        <v>134</v>
      </c>
    </row>
    <row r="578" s="15" customFormat="1">
      <c r="A578" s="15"/>
      <c r="B578" s="254"/>
      <c r="C578" s="255"/>
      <c r="D578" s="228" t="s">
        <v>149</v>
      </c>
      <c r="E578" s="256" t="s">
        <v>1</v>
      </c>
      <c r="F578" s="257" t="s">
        <v>152</v>
      </c>
      <c r="G578" s="255"/>
      <c r="H578" s="258">
        <v>58.850000000000001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4" t="s">
        <v>149</v>
      </c>
      <c r="AU578" s="264" t="s">
        <v>145</v>
      </c>
      <c r="AV578" s="15" t="s">
        <v>144</v>
      </c>
      <c r="AW578" s="15" t="s">
        <v>30</v>
      </c>
      <c r="AX578" s="15" t="s">
        <v>81</v>
      </c>
      <c r="AY578" s="264" t="s">
        <v>134</v>
      </c>
    </row>
    <row r="579" s="2" customFormat="1" ht="16.5" customHeight="1">
      <c r="A579" s="39"/>
      <c r="B579" s="40"/>
      <c r="C579" s="265" t="s">
        <v>683</v>
      </c>
      <c r="D579" s="265" t="s">
        <v>195</v>
      </c>
      <c r="E579" s="266" t="s">
        <v>684</v>
      </c>
      <c r="F579" s="267" t="s">
        <v>685</v>
      </c>
      <c r="G579" s="268" t="s">
        <v>142</v>
      </c>
      <c r="H579" s="269">
        <v>64.734999999999999</v>
      </c>
      <c r="I579" s="270"/>
      <c r="J579" s="271">
        <f>ROUND(I579*H579,2)</f>
        <v>0</v>
      </c>
      <c r="K579" s="267" t="s">
        <v>1</v>
      </c>
      <c r="L579" s="272"/>
      <c r="M579" s="273" t="s">
        <v>1</v>
      </c>
      <c r="N579" s="274" t="s">
        <v>39</v>
      </c>
      <c r="O579" s="92"/>
      <c r="P579" s="224">
        <f>O579*H579</f>
        <v>0</v>
      </c>
      <c r="Q579" s="224">
        <v>0.019199999999999998</v>
      </c>
      <c r="R579" s="224">
        <f>Q579*H579</f>
        <v>1.2429119999999998</v>
      </c>
      <c r="S579" s="224">
        <v>0</v>
      </c>
      <c r="T579" s="22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6" t="s">
        <v>349</v>
      </c>
      <c r="AT579" s="226" t="s">
        <v>195</v>
      </c>
      <c r="AU579" s="226" t="s">
        <v>145</v>
      </c>
      <c r="AY579" s="18" t="s">
        <v>134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8" t="s">
        <v>145</v>
      </c>
      <c r="BK579" s="227">
        <f>ROUND(I579*H579,2)</f>
        <v>0</v>
      </c>
      <c r="BL579" s="18" t="s">
        <v>247</v>
      </c>
      <c r="BM579" s="226" t="s">
        <v>686</v>
      </c>
    </row>
    <row r="580" s="2" customFormat="1">
      <c r="A580" s="39"/>
      <c r="B580" s="40"/>
      <c r="C580" s="41"/>
      <c r="D580" s="228" t="s">
        <v>147</v>
      </c>
      <c r="E580" s="41"/>
      <c r="F580" s="229" t="s">
        <v>687</v>
      </c>
      <c r="G580" s="41"/>
      <c r="H580" s="41"/>
      <c r="I580" s="230"/>
      <c r="J580" s="41"/>
      <c r="K580" s="41"/>
      <c r="L580" s="45"/>
      <c r="M580" s="231"/>
      <c r="N580" s="232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147</v>
      </c>
      <c r="AU580" s="18" t="s">
        <v>145</v>
      </c>
    </row>
    <row r="581" s="14" customFormat="1">
      <c r="A581" s="14"/>
      <c r="B581" s="243"/>
      <c r="C581" s="244"/>
      <c r="D581" s="228" t="s">
        <v>149</v>
      </c>
      <c r="E581" s="245" t="s">
        <v>1</v>
      </c>
      <c r="F581" s="246" t="s">
        <v>688</v>
      </c>
      <c r="G581" s="244"/>
      <c r="H581" s="247">
        <v>64.734999999999999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149</v>
      </c>
      <c r="AU581" s="253" t="s">
        <v>145</v>
      </c>
      <c r="AV581" s="14" t="s">
        <v>145</v>
      </c>
      <c r="AW581" s="14" t="s">
        <v>30</v>
      </c>
      <c r="AX581" s="14" t="s">
        <v>73</v>
      </c>
      <c r="AY581" s="253" t="s">
        <v>134</v>
      </c>
    </row>
    <row r="582" s="15" customFormat="1">
      <c r="A582" s="15"/>
      <c r="B582" s="254"/>
      <c r="C582" s="255"/>
      <c r="D582" s="228" t="s">
        <v>149</v>
      </c>
      <c r="E582" s="256" t="s">
        <v>1</v>
      </c>
      <c r="F582" s="257" t="s">
        <v>152</v>
      </c>
      <c r="G582" s="255"/>
      <c r="H582" s="258">
        <v>64.734999999999999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4" t="s">
        <v>149</v>
      </c>
      <c r="AU582" s="264" t="s">
        <v>145</v>
      </c>
      <c r="AV582" s="15" t="s">
        <v>144</v>
      </c>
      <c r="AW582" s="15" t="s">
        <v>30</v>
      </c>
      <c r="AX582" s="15" t="s">
        <v>81</v>
      </c>
      <c r="AY582" s="264" t="s">
        <v>134</v>
      </c>
    </row>
    <row r="583" s="2" customFormat="1" ht="24.15" customHeight="1">
      <c r="A583" s="39"/>
      <c r="B583" s="40"/>
      <c r="C583" s="215" t="s">
        <v>689</v>
      </c>
      <c r="D583" s="215" t="s">
        <v>139</v>
      </c>
      <c r="E583" s="216" t="s">
        <v>690</v>
      </c>
      <c r="F583" s="217" t="s">
        <v>691</v>
      </c>
      <c r="G583" s="218" t="s">
        <v>142</v>
      </c>
      <c r="H583" s="219">
        <v>58.850000000000001</v>
      </c>
      <c r="I583" s="220"/>
      <c r="J583" s="221">
        <f>ROUND(I583*H583,2)</f>
        <v>0</v>
      </c>
      <c r="K583" s="217" t="s">
        <v>222</v>
      </c>
      <c r="L583" s="45"/>
      <c r="M583" s="222" t="s">
        <v>1</v>
      </c>
      <c r="N583" s="223" t="s">
        <v>39</v>
      </c>
      <c r="O583" s="92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6" t="s">
        <v>247</v>
      </c>
      <c r="AT583" s="226" t="s">
        <v>139</v>
      </c>
      <c r="AU583" s="226" t="s">
        <v>145</v>
      </c>
      <c r="AY583" s="18" t="s">
        <v>134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8" t="s">
        <v>145</v>
      </c>
      <c r="BK583" s="227">
        <f>ROUND(I583*H583,2)</f>
        <v>0</v>
      </c>
      <c r="BL583" s="18" t="s">
        <v>247</v>
      </c>
      <c r="BM583" s="226" t="s">
        <v>692</v>
      </c>
    </row>
    <row r="584" s="2" customFormat="1">
      <c r="A584" s="39"/>
      <c r="B584" s="40"/>
      <c r="C584" s="41"/>
      <c r="D584" s="228" t="s">
        <v>147</v>
      </c>
      <c r="E584" s="41"/>
      <c r="F584" s="229" t="s">
        <v>693</v>
      </c>
      <c r="G584" s="41"/>
      <c r="H584" s="41"/>
      <c r="I584" s="230"/>
      <c r="J584" s="41"/>
      <c r="K584" s="41"/>
      <c r="L584" s="45"/>
      <c r="M584" s="231"/>
      <c r="N584" s="232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147</v>
      </c>
      <c r="AU584" s="18" t="s">
        <v>145</v>
      </c>
    </row>
    <row r="585" s="13" customFormat="1">
      <c r="A585" s="13"/>
      <c r="B585" s="233"/>
      <c r="C585" s="234"/>
      <c r="D585" s="228" t="s">
        <v>149</v>
      </c>
      <c r="E585" s="235" t="s">
        <v>1</v>
      </c>
      <c r="F585" s="236" t="s">
        <v>212</v>
      </c>
      <c r="G585" s="234"/>
      <c r="H585" s="235" t="s">
        <v>1</v>
      </c>
      <c r="I585" s="237"/>
      <c r="J585" s="234"/>
      <c r="K585" s="234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149</v>
      </c>
      <c r="AU585" s="242" t="s">
        <v>145</v>
      </c>
      <c r="AV585" s="13" t="s">
        <v>81</v>
      </c>
      <c r="AW585" s="13" t="s">
        <v>30</v>
      </c>
      <c r="AX585" s="13" t="s">
        <v>73</v>
      </c>
      <c r="AY585" s="242" t="s">
        <v>134</v>
      </c>
    </row>
    <row r="586" s="14" customFormat="1">
      <c r="A586" s="14"/>
      <c r="B586" s="243"/>
      <c r="C586" s="244"/>
      <c r="D586" s="228" t="s">
        <v>149</v>
      </c>
      <c r="E586" s="245" t="s">
        <v>1</v>
      </c>
      <c r="F586" s="246" t="s">
        <v>213</v>
      </c>
      <c r="G586" s="244"/>
      <c r="H586" s="247">
        <v>26.73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149</v>
      </c>
      <c r="AU586" s="253" t="s">
        <v>145</v>
      </c>
      <c r="AV586" s="14" t="s">
        <v>145</v>
      </c>
      <c r="AW586" s="14" t="s">
        <v>30</v>
      </c>
      <c r="AX586" s="14" t="s">
        <v>73</v>
      </c>
      <c r="AY586" s="253" t="s">
        <v>134</v>
      </c>
    </row>
    <row r="587" s="13" customFormat="1">
      <c r="A587" s="13"/>
      <c r="B587" s="233"/>
      <c r="C587" s="234"/>
      <c r="D587" s="228" t="s">
        <v>149</v>
      </c>
      <c r="E587" s="235" t="s">
        <v>1</v>
      </c>
      <c r="F587" s="236" t="s">
        <v>214</v>
      </c>
      <c r="G587" s="234"/>
      <c r="H587" s="235" t="s">
        <v>1</v>
      </c>
      <c r="I587" s="237"/>
      <c r="J587" s="234"/>
      <c r="K587" s="234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149</v>
      </c>
      <c r="AU587" s="242" t="s">
        <v>145</v>
      </c>
      <c r="AV587" s="13" t="s">
        <v>81</v>
      </c>
      <c r="AW587" s="13" t="s">
        <v>30</v>
      </c>
      <c r="AX587" s="13" t="s">
        <v>73</v>
      </c>
      <c r="AY587" s="242" t="s">
        <v>134</v>
      </c>
    </row>
    <row r="588" s="14" customFormat="1">
      <c r="A588" s="14"/>
      <c r="B588" s="243"/>
      <c r="C588" s="244"/>
      <c r="D588" s="228" t="s">
        <v>149</v>
      </c>
      <c r="E588" s="245" t="s">
        <v>1</v>
      </c>
      <c r="F588" s="246" t="s">
        <v>215</v>
      </c>
      <c r="G588" s="244"/>
      <c r="H588" s="247">
        <v>29.109999999999999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149</v>
      </c>
      <c r="AU588" s="253" t="s">
        <v>145</v>
      </c>
      <c r="AV588" s="14" t="s">
        <v>145</v>
      </c>
      <c r="AW588" s="14" t="s">
        <v>30</v>
      </c>
      <c r="AX588" s="14" t="s">
        <v>73</v>
      </c>
      <c r="AY588" s="253" t="s">
        <v>134</v>
      </c>
    </row>
    <row r="589" s="13" customFormat="1">
      <c r="A589" s="13"/>
      <c r="B589" s="233"/>
      <c r="C589" s="234"/>
      <c r="D589" s="228" t="s">
        <v>149</v>
      </c>
      <c r="E589" s="235" t="s">
        <v>1</v>
      </c>
      <c r="F589" s="236" t="s">
        <v>216</v>
      </c>
      <c r="G589" s="234"/>
      <c r="H589" s="235" t="s">
        <v>1</v>
      </c>
      <c r="I589" s="237"/>
      <c r="J589" s="234"/>
      <c r="K589" s="234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149</v>
      </c>
      <c r="AU589" s="242" t="s">
        <v>145</v>
      </c>
      <c r="AV589" s="13" t="s">
        <v>81</v>
      </c>
      <c r="AW589" s="13" t="s">
        <v>30</v>
      </c>
      <c r="AX589" s="13" t="s">
        <v>73</v>
      </c>
      <c r="AY589" s="242" t="s">
        <v>134</v>
      </c>
    </row>
    <row r="590" s="14" customFormat="1">
      <c r="A590" s="14"/>
      <c r="B590" s="243"/>
      <c r="C590" s="244"/>
      <c r="D590" s="228" t="s">
        <v>149</v>
      </c>
      <c r="E590" s="245" t="s">
        <v>1</v>
      </c>
      <c r="F590" s="246" t="s">
        <v>217</v>
      </c>
      <c r="G590" s="244"/>
      <c r="H590" s="247">
        <v>3.0099999999999998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149</v>
      </c>
      <c r="AU590" s="253" t="s">
        <v>145</v>
      </c>
      <c r="AV590" s="14" t="s">
        <v>145</v>
      </c>
      <c r="AW590" s="14" t="s">
        <v>30</v>
      </c>
      <c r="AX590" s="14" t="s">
        <v>73</v>
      </c>
      <c r="AY590" s="253" t="s">
        <v>134</v>
      </c>
    </row>
    <row r="591" s="15" customFormat="1">
      <c r="A591" s="15"/>
      <c r="B591" s="254"/>
      <c r="C591" s="255"/>
      <c r="D591" s="228" t="s">
        <v>149</v>
      </c>
      <c r="E591" s="256" t="s">
        <v>1</v>
      </c>
      <c r="F591" s="257" t="s">
        <v>152</v>
      </c>
      <c r="G591" s="255"/>
      <c r="H591" s="258">
        <v>58.850000000000001</v>
      </c>
      <c r="I591" s="259"/>
      <c r="J591" s="255"/>
      <c r="K591" s="255"/>
      <c r="L591" s="260"/>
      <c r="M591" s="261"/>
      <c r="N591" s="262"/>
      <c r="O591" s="262"/>
      <c r="P591" s="262"/>
      <c r="Q591" s="262"/>
      <c r="R591" s="262"/>
      <c r="S591" s="262"/>
      <c r="T591" s="26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4" t="s">
        <v>149</v>
      </c>
      <c r="AU591" s="264" t="s">
        <v>145</v>
      </c>
      <c r="AV591" s="15" t="s">
        <v>144</v>
      </c>
      <c r="AW591" s="15" t="s">
        <v>30</v>
      </c>
      <c r="AX591" s="15" t="s">
        <v>81</v>
      </c>
      <c r="AY591" s="264" t="s">
        <v>134</v>
      </c>
    </row>
    <row r="592" s="2" customFormat="1" ht="24.15" customHeight="1">
      <c r="A592" s="39"/>
      <c r="B592" s="40"/>
      <c r="C592" s="215" t="s">
        <v>694</v>
      </c>
      <c r="D592" s="215" t="s">
        <v>139</v>
      </c>
      <c r="E592" s="216" t="s">
        <v>695</v>
      </c>
      <c r="F592" s="217" t="s">
        <v>696</v>
      </c>
      <c r="G592" s="218" t="s">
        <v>312</v>
      </c>
      <c r="H592" s="286"/>
      <c r="I592" s="220"/>
      <c r="J592" s="221">
        <f>ROUND(I592*H592,2)</f>
        <v>0</v>
      </c>
      <c r="K592" s="217" t="s">
        <v>143</v>
      </c>
      <c r="L592" s="45"/>
      <c r="M592" s="222" t="s">
        <v>1</v>
      </c>
      <c r="N592" s="223" t="s">
        <v>39</v>
      </c>
      <c r="O592" s="92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6" t="s">
        <v>247</v>
      </c>
      <c r="AT592" s="226" t="s">
        <v>139</v>
      </c>
      <c r="AU592" s="226" t="s">
        <v>145</v>
      </c>
      <c r="AY592" s="18" t="s">
        <v>134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8" t="s">
        <v>145</v>
      </c>
      <c r="BK592" s="227">
        <f>ROUND(I592*H592,2)</f>
        <v>0</v>
      </c>
      <c r="BL592" s="18" t="s">
        <v>247</v>
      </c>
      <c r="BM592" s="226" t="s">
        <v>697</v>
      </c>
    </row>
    <row r="593" s="2" customFormat="1">
      <c r="A593" s="39"/>
      <c r="B593" s="40"/>
      <c r="C593" s="41"/>
      <c r="D593" s="228" t="s">
        <v>147</v>
      </c>
      <c r="E593" s="41"/>
      <c r="F593" s="229" t="s">
        <v>698</v>
      </c>
      <c r="G593" s="41"/>
      <c r="H593" s="41"/>
      <c r="I593" s="230"/>
      <c r="J593" s="41"/>
      <c r="K593" s="41"/>
      <c r="L593" s="45"/>
      <c r="M593" s="231"/>
      <c r="N593" s="232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147</v>
      </c>
      <c r="AU593" s="18" t="s">
        <v>145</v>
      </c>
    </row>
    <row r="594" s="12" customFormat="1" ht="22.8" customHeight="1">
      <c r="A594" s="12"/>
      <c r="B594" s="199"/>
      <c r="C594" s="200"/>
      <c r="D594" s="201" t="s">
        <v>72</v>
      </c>
      <c r="E594" s="213" t="s">
        <v>699</v>
      </c>
      <c r="F594" s="213" t="s">
        <v>700</v>
      </c>
      <c r="G594" s="200"/>
      <c r="H594" s="200"/>
      <c r="I594" s="203"/>
      <c r="J594" s="214">
        <f>BK594</f>
        <v>0</v>
      </c>
      <c r="K594" s="200"/>
      <c r="L594" s="205"/>
      <c r="M594" s="206"/>
      <c r="N594" s="207"/>
      <c r="O594" s="207"/>
      <c r="P594" s="208">
        <f>SUM(P595:P654)</f>
        <v>0</v>
      </c>
      <c r="Q594" s="207"/>
      <c r="R594" s="208">
        <f>SUM(R595:R654)</f>
        <v>0.61569640000000003</v>
      </c>
      <c r="S594" s="207"/>
      <c r="T594" s="209">
        <f>SUM(T595:T654)</f>
        <v>0.15207999999999999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10" t="s">
        <v>145</v>
      </c>
      <c r="AT594" s="211" t="s">
        <v>72</v>
      </c>
      <c r="AU594" s="211" t="s">
        <v>81</v>
      </c>
      <c r="AY594" s="210" t="s">
        <v>134</v>
      </c>
      <c r="BK594" s="212">
        <f>SUM(BK595:BK654)</f>
        <v>0</v>
      </c>
    </row>
    <row r="595" s="2" customFormat="1" ht="24.15" customHeight="1">
      <c r="A595" s="39"/>
      <c r="B595" s="40"/>
      <c r="C595" s="215" t="s">
        <v>701</v>
      </c>
      <c r="D595" s="215" t="s">
        <v>139</v>
      </c>
      <c r="E595" s="216" t="s">
        <v>702</v>
      </c>
      <c r="F595" s="217" t="s">
        <v>703</v>
      </c>
      <c r="G595" s="218" t="s">
        <v>142</v>
      </c>
      <c r="H595" s="219">
        <v>55.840000000000003</v>
      </c>
      <c r="I595" s="220"/>
      <c r="J595" s="221">
        <f>ROUND(I595*H595,2)</f>
        <v>0</v>
      </c>
      <c r="K595" s="217" t="s">
        <v>143</v>
      </c>
      <c r="L595" s="45"/>
      <c r="M595" s="222" t="s">
        <v>1</v>
      </c>
      <c r="N595" s="223" t="s">
        <v>38</v>
      </c>
      <c r="O595" s="92"/>
      <c r="P595" s="224">
        <f>O595*H595</f>
        <v>0</v>
      </c>
      <c r="Q595" s="224">
        <v>0.0075799999999999999</v>
      </c>
      <c r="R595" s="224">
        <f>Q595*H595</f>
        <v>0.42326720000000001</v>
      </c>
      <c r="S595" s="224">
        <v>0</v>
      </c>
      <c r="T595" s="225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6" t="s">
        <v>247</v>
      </c>
      <c r="AT595" s="226" t="s">
        <v>139</v>
      </c>
      <c r="AU595" s="226" t="s">
        <v>145</v>
      </c>
      <c r="AY595" s="18" t="s">
        <v>134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8" t="s">
        <v>81</v>
      </c>
      <c r="BK595" s="227">
        <f>ROUND(I595*H595,2)</f>
        <v>0</v>
      </c>
      <c r="BL595" s="18" t="s">
        <v>247</v>
      </c>
      <c r="BM595" s="226" t="s">
        <v>704</v>
      </c>
    </row>
    <row r="596" s="2" customFormat="1">
      <c r="A596" s="39"/>
      <c r="B596" s="40"/>
      <c r="C596" s="41"/>
      <c r="D596" s="228" t="s">
        <v>147</v>
      </c>
      <c r="E596" s="41"/>
      <c r="F596" s="229" t="s">
        <v>705</v>
      </c>
      <c r="G596" s="41"/>
      <c r="H596" s="41"/>
      <c r="I596" s="230"/>
      <c r="J596" s="41"/>
      <c r="K596" s="41"/>
      <c r="L596" s="45"/>
      <c r="M596" s="231"/>
      <c r="N596" s="232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147</v>
      </c>
      <c r="AU596" s="18" t="s">
        <v>145</v>
      </c>
    </row>
    <row r="597" s="13" customFormat="1">
      <c r="A597" s="13"/>
      <c r="B597" s="233"/>
      <c r="C597" s="234"/>
      <c r="D597" s="228" t="s">
        <v>149</v>
      </c>
      <c r="E597" s="235" t="s">
        <v>1</v>
      </c>
      <c r="F597" s="236" t="s">
        <v>212</v>
      </c>
      <c r="G597" s="234"/>
      <c r="H597" s="235" t="s">
        <v>1</v>
      </c>
      <c r="I597" s="237"/>
      <c r="J597" s="234"/>
      <c r="K597" s="234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149</v>
      </c>
      <c r="AU597" s="242" t="s">
        <v>145</v>
      </c>
      <c r="AV597" s="13" t="s">
        <v>81</v>
      </c>
      <c r="AW597" s="13" t="s">
        <v>30</v>
      </c>
      <c r="AX597" s="13" t="s">
        <v>73</v>
      </c>
      <c r="AY597" s="242" t="s">
        <v>134</v>
      </c>
    </row>
    <row r="598" s="14" customFormat="1">
      <c r="A598" s="14"/>
      <c r="B598" s="243"/>
      <c r="C598" s="244"/>
      <c r="D598" s="228" t="s">
        <v>149</v>
      </c>
      <c r="E598" s="245" t="s">
        <v>1</v>
      </c>
      <c r="F598" s="246" t="s">
        <v>213</v>
      </c>
      <c r="G598" s="244"/>
      <c r="H598" s="247">
        <v>26.73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149</v>
      </c>
      <c r="AU598" s="253" t="s">
        <v>145</v>
      </c>
      <c r="AV598" s="14" t="s">
        <v>145</v>
      </c>
      <c r="AW598" s="14" t="s">
        <v>30</v>
      </c>
      <c r="AX598" s="14" t="s">
        <v>73</v>
      </c>
      <c r="AY598" s="253" t="s">
        <v>134</v>
      </c>
    </row>
    <row r="599" s="16" customFormat="1">
      <c r="A599" s="16"/>
      <c r="B599" s="275"/>
      <c r="C599" s="276"/>
      <c r="D599" s="228" t="s">
        <v>149</v>
      </c>
      <c r="E599" s="277" t="s">
        <v>1</v>
      </c>
      <c r="F599" s="278" t="s">
        <v>255</v>
      </c>
      <c r="G599" s="276"/>
      <c r="H599" s="279">
        <v>26.73</v>
      </c>
      <c r="I599" s="280"/>
      <c r="J599" s="276"/>
      <c r="K599" s="276"/>
      <c r="L599" s="281"/>
      <c r="M599" s="282"/>
      <c r="N599" s="283"/>
      <c r="O599" s="283"/>
      <c r="P599" s="283"/>
      <c r="Q599" s="283"/>
      <c r="R599" s="283"/>
      <c r="S599" s="283"/>
      <c r="T599" s="284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85" t="s">
        <v>149</v>
      </c>
      <c r="AU599" s="285" t="s">
        <v>145</v>
      </c>
      <c r="AV599" s="16" t="s">
        <v>135</v>
      </c>
      <c r="AW599" s="16" t="s">
        <v>30</v>
      </c>
      <c r="AX599" s="16" t="s">
        <v>73</v>
      </c>
      <c r="AY599" s="285" t="s">
        <v>134</v>
      </c>
    </row>
    <row r="600" s="13" customFormat="1">
      <c r="A600" s="13"/>
      <c r="B600" s="233"/>
      <c r="C600" s="234"/>
      <c r="D600" s="228" t="s">
        <v>149</v>
      </c>
      <c r="E600" s="235" t="s">
        <v>1</v>
      </c>
      <c r="F600" s="236" t="s">
        <v>214</v>
      </c>
      <c r="G600" s="234"/>
      <c r="H600" s="235" t="s">
        <v>1</v>
      </c>
      <c r="I600" s="237"/>
      <c r="J600" s="234"/>
      <c r="K600" s="234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149</v>
      </c>
      <c r="AU600" s="242" t="s">
        <v>145</v>
      </c>
      <c r="AV600" s="13" t="s">
        <v>81</v>
      </c>
      <c r="AW600" s="13" t="s">
        <v>30</v>
      </c>
      <c r="AX600" s="13" t="s">
        <v>73</v>
      </c>
      <c r="AY600" s="242" t="s">
        <v>134</v>
      </c>
    </row>
    <row r="601" s="14" customFormat="1">
      <c r="A601" s="14"/>
      <c r="B601" s="243"/>
      <c r="C601" s="244"/>
      <c r="D601" s="228" t="s">
        <v>149</v>
      </c>
      <c r="E601" s="245" t="s">
        <v>1</v>
      </c>
      <c r="F601" s="246" t="s">
        <v>215</v>
      </c>
      <c r="G601" s="244"/>
      <c r="H601" s="247">
        <v>29.109999999999999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149</v>
      </c>
      <c r="AU601" s="253" t="s">
        <v>145</v>
      </c>
      <c r="AV601" s="14" t="s">
        <v>145</v>
      </c>
      <c r="AW601" s="14" t="s">
        <v>30</v>
      </c>
      <c r="AX601" s="14" t="s">
        <v>73</v>
      </c>
      <c r="AY601" s="253" t="s">
        <v>134</v>
      </c>
    </row>
    <row r="602" s="16" customFormat="1">
      <c r="A602" s="16"/>
      <c r="B602" s="275"/>
      <c r="C602" s="276"/>
      <c r="D602" s="228" t="s">
        <v>149</v>
      </c>
      <c r="E602" s="277" t="s">
        <v>1</v>
      </c>
      <c r="F602" s="278" t="s">
        <v>255</v>
      </c>
      <c r="G602" s="276"/>
      <c r="H602" s="279">
        <v>29.109999999999999</v>
      </c>
      <c r="I602" s="280"/>
      <c r="J602" s="276"/>
      <c r="K602" s="276"/>
      <c r="L602" s="281"/>
      <c r="M602" s="282"/>
      <c r="N602" s="283"/>
      <c r="O602" s="283"/>
      <c r="P602" s="283"/>
      <c r="Q602" s="283"/>
      <c r="R602" s="283"/>
      <c r="S602" s="283"/>
      <c r="T602" s="28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85" t="s">
        <v>149</v>
      </c>
      <c r="AU602" s="285" t="s">
        <v>145</v>
      </c>
      <c r="AV602" s="16" t="s">
        <v>135</v>
      </c>
      <c r="AW602" s="16" t="s">
        <v>30</v>
      </c>
      <c r="AX602" s="16" t="s">
        <v>73</v>
      </c>
      <c r="AY602" s="285" t="s">
        <v>134</v>
      </c>
    </row>
    <row r="603" s="15" customFormat="1">
      <c r="A603" s="15"/>
      <c r="B603" s="254"/>
      <c r="C603" s="255"/>
      <c r="D603" s="228" t="s">
        <v>149</v>
      </c>
      <c r="E603" s="256" t="s">
        <v>1</v>
      </c>
      <c r="F603" s="257" t="s">
        <v>152</v>
      </c>
      <c r="G603" s="255"/>
      <c r="H603" s="258">
        <v>55.840000000000003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4" t="s">
        <v>149</v>
      </c>
      <c r="AU603" s="264" t="s">
        <v>145</v>
      </c>
      <c r="AV603" s="15" t="s">
        <v>144</v>
      </c>
      <c r="AW603" s="15" t="s">
        <v>30</v>
      </c>
      <c r="AX603" s="15" t="s">
        <v>81</v>
      </c>
      <c r="AY603" s="264" t="s">
        <v>134</v>
      </c>
    </row>
    <row r="604" s="2" customFormat="1" ht="24.15" customHeight="1">
      <c r="A604" s="39"/>
      <c r="B604" s="40"/>
      <c r="C604" s="215" t="s">
        <v>706</v>
      </c>
      <c r="D604" s="215" t="s">
        <v>139</v>
      </c>
      <c r="E604" s="216" t="s">
        <v>707</v>
      </c>
      <c r="F604" s="217" t="s">
        <v>708</v>
      </c>
      <c r="G604" s="218" t="s">
        <v>142</v>
      </c>
      <c r="H604" s="219">
        <v>55.840000000000003</v>
      </c>
      <c r="I604" s="220"/>
      <c r="J604" s="221">
        <f>ROUND(I604*H604,2)</f>
        <v>0</v>
      </c>
      <c r="K604" s="217" t="s">
        <v>143</v>
      </c>
      <c r="L604" s="45"/>
      <c r="M604" s="222" t="s">
        <v>1</v>
      </c>
      <c r="N604" s="223" t="s">
        <v>39</v>
      </c>
      <c r="O604" s="92"/>
      <c r="P604" s="224">
        <f>O604*H604</f>
        <v>0</v>
      </c>
      <c r="Q604" s="224">
        <v>0</v>
      </c>
      <c r="R604" s="224">
        <f>Q604*H604</f>
        <v>0</v>
      </c>
      <c r="S604" s="224">
        <v>0.0025000000000000001</v>
      </c>
      <c r="T604" s="225">
        <f>S604*H604</f>
        <v>0.1396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6" t="s">
        <v>247</v>
      </c>
      <c r="AT604" s="226" t="s">
        <v>139</v>
      </c>
      <c r="AU604" s="226" t="s">
        <v>145</v>
      </c>
      <c r="AY604" s="18" t="s">
        <v>134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8" t="s">
        <v>145</v>
      </c>
      <c r="BK604" s="227">
        <f>ROUND(I604*H604,2)</f>
        <v>0</v>
      </c>
      <c r="BL604" s="18" t="s">
        <v>247</v>
      </c>
      <c r="BM604" s="226" t="s">
        <v>709</v>
      </c>
    </row>
    <row r="605" s="2" customFormat="1">
      <c r="A605" s="39"/>
      <c r="B605" s="40"/>
      <c r="C605" s="41"/>
      <c r="D605" s="228" t="s">
        <v>147</v>
      </c>
      <c r="E605" s="41"/>
      <c r="F605" s="229" t="s">
        <v>710</v>
      </c>
      <c r="G605" s="41"/>
      <c r="H605" s="41"/>
      <c r="I605" s="230"/>
      <c r="J605" s="41"/>
      <c r="K605" s="41"/>
      <c r="L605" s="45"/>
      <c r="M605" s="231"/>
      <c r="N605" s="232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147</v>
      </c>
      <c r="AU605" s="18" t="s">
        <v>145</v>
      </c>
    </row>
    <row r="606" s="13" customFormat="1">
      <c r="A606" s="13"/>
      <c r="B606" s="233"/>
      <c r="C606" s="234"/>
      <c r="D606" s="228" t="s">
        <v>149</v>
      </c>
      <c r="E606" s="235" t="s">
        <v>1</v>
      </c>
      <c r="F606" s="236" t="s">
        <v>212</v>
      </c>
      <c r="G606" s="234"/>
      <c r="H606" s="235" t="s">
        <v>1</v>
      </c>
      <c r="I606" s="237"/>
      <c r="J606" s="234"/>
      <c r="K606" s="234"/>
      <c r="L606" s="238"/>
      <c r="M606" s="239"/>
      <c r="N606" s="240"/>
      <c r="O606" s="240"/>
      <c r="P606" s="240"/>
      <c r="Q606" s="240"/>
      <c r="R606" s="240"/>
      <c r="S606" s="240"/>
      <c r="T606" s="24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2" t="s">
        <v>149</v>
      </c>
      <c r="AU606" s="242" t="s">
        <v>145</v>
      </c>
      <c r="AV606" s="13" t="s">
        <v>81</v>
      </c>
      <c r="AW606" s="13" t="s">
        <v>30</v>
      </c>
      <c r="AX606" s="13" t="s">
        <v>73</v>
      </c>
      <c r="AY606" s="242" t="s">
        <v>134</v>
      </c>
    </row>
    <row r="607" s="14" customFormat="1">
      <c r="A607" s="14"/>
      <c r="B607" s="243"/>
      <c r="C607" s="244"/>
      <c r="D607" s="228" t="s">
        <v>149</v>
      </c>
      <c r="E607" s="245" t="s">
        <v>1</v>
      </c>
      <c r="F607" s="246" t="s">
        <v>213</v>
      </c>
      <c r="G607" s="244"/>
      <c r="H607" s="247">
        <v>26.73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149</v>
      </c>
      <c r="AU607" s="253" t="s">
        <v>145</v>
      </c>
      <c r="AV607" s="14" t="s">
        <v>145</v>
      </c>
      <c r="AW607" s="14" t="s">
        <v>30</v>
      </c>
      <c r="AX607" s="14" t="s">
        <v>73</v>
      </c>
      <c r="AY607" s="253" t="s">
        <v>134</v>
      </c>
    </row>
    <row r="608" s="16" customFormat="1">
      <c r="A608" s="16"/>
      <c r="B608" s="275"/>
      <c r="C608" s="276"/>
      <c r="D608" s="228" t="s">
        <v>149</v>
      </c>
      <c r="E608" s="277" t="s">
        <v>1</v>
      </c>
      <c r="F608" s="278" t="s">
        <v>255</v>
      </c>
      <c r="G608" s="276"/>
      <c r="H608" s="279">
        <v>26.73</v>
      </c>
      <c r="I608" s="280"/>
      <c r="J608" s="276"/>
      <c r="K608" s="276"/>
      <c r="L608" s="281"/>
      <c r="M608" s="282"/>
      <c r="N608" s="283"/>
      <c r="O608" s="283"/>
      <c r="P608" s="283"/>
      <c r="Q608" s="283"/>
      <c r="R608" s="283"/>
      <c r="S608" s="283"/>
      <c r="T608" s="284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5" t="s">
        <v>149</v>
      </c>
      <c r="AU608" s="285" t="s">
        <v>145</v>
      </c>
      <c r="AV608" s="16" t="s">
        <v>135</v>
      </c>
      <c r="AW608" s="16" t="s">
        <v>30</v>
      </c>
      <c r="AX608" s="16" t="s">
        <v>73</v>
      </c>
      <c r="AY608" s="285" t="s">
        <v>134</v>
      </c>
    </row>
    <row r="609" s="13" customFormat="1">
      <c r="A609" s="13"/>
      <c r="B609" s="233"/>
      <c r="C609" s="234"/>
      <c r="D609" s="228" t="s">
        <v>149</v>
      </c>
      <c r="E609" s="235" t="s">
        <v>1</v>
      </c>
      <c r="F609" s="236" t="s">
        <v>214</v>
      </c>
      <c r="G609" s="234"/>
      <c r="H609" s="235" t="s">
        <v>1</v>
      </c>
      <c r="I609" s="237"/>
      <c r="J609" s="234"/>
      <c r="K609" s="234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149</v>
      </c>
      <c r="AU609" s="242" t="s">
        <v>145</v>
      </c>
      <c r="AV609" s="13" t="s">
        <v>81</v>
      </c>
      <c r="AW609" s="13" t="s">
        <v>30</v>
      </c>
      <c r="AX609" s="13" t="s">
        <v>73</v>
      </c>
      <c r="AY609" s="242" t="s">
        <v>134</v>
      </c>
    </row>
    <row r="610" s="14" customFormat="1">
      <c r="A610" s="14"/>
      <c r="B610" s="243"/>
      <c r="C610" s="244"/>
      <c r="D610" s="228" t="s">
        <v>149</v>
      </c>
      <c r="E610" s="245" t="s">
        <v>1</v>
      </c>
      <c r="F610" s="246" t="s">
        <v>215</v>
      </c>
      <c r="G610" s="244"/>
      <c r="H610" s="247">
        <v>29.109999999999999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149</v>
      </c>
      <c r="AU610" s="253" t="s">
        <v>145</v>
      </c>
      <c r="AV610" s="14" t="s">
        <v>145</v>
      </c>
      <c r="AW610" s="14" t="s">
        <v>30</v>
      </c>
      <c r="AX610" s="14" t="s">
        <v>73</v>
      </c>
      <c r="AY610" s="253" t="s">
        <v>134</v>
      </c>
    </row>
    <row r="611" s="16" customFormat="1">
      <c r="A611" s="16"/>
      <c r="B611" s="275"/>
      <c r="C611" s="276"/>
      <c r="D611" s="228" t="s">
        <v>149</v>
      </c>
      <c r="E611" s="277" t="s">
        <v>1</v>
      </c>
      <c r="F611" s="278" t="s">
        <v>255</v>
      </c>
      <c r="G611" s="276"/>
      <c r="H611" s="279">
        <v>29.109999999999999</v>
      </c>
      <c r="I611" s="280"/>
      <c r="J611" s="276"/>
      <c r="K611" s="276"/>
      <c r="L611" s="281"/>
      <c r="M611" s="282"/>
      <c r="N611" s="283"/>
      <c r="O611" s="283"/>
      <c r="P611" s="283"/>
      <c r="Q611" s="283"/>
      <c r="R611" s="283"/>
      <c r="S611" s="283"/>
      <c r="T611" s="284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85" t="s">
        <v>149</v>
      </c>
      <c r="AU611" s="285" t="s">
        <v>145</v>
      </c>
      <c r="AV611" s="16" t="s">
        <v>135</v>
      </c>
      <c r="AW611" s="16" t="s">
        <v>30</v>
      </c>
      <c r="AX611" s="16" t="s">
        <v>73</v>
      </c>
      <c r="AY611" s="285" t="s">
        <v>134</v>
      </c>
    </row>
    <row r="612" s="15" customFormat="1">
      <c r="A612" s="15"/>
      <c r="B612" s="254"/>
      <c r="C612" s="255"/>
      <c r="D612" s="228" t="s">
        <v>149</v>
      </c>
      <c r="E612" s="256" t="s">
        <v>1</v>
      </c>
      <c r="F612" s="257" t="s">
        <v>152</v>
      </c>
      <c r="G612" s="255"/>
      <c r="H612" s="258">
        <v>55.840000000000003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4" t="s">
        <v>149</v>
      </c>
      <c r="AU612" s="264" t="s">
        <v>145</v>
      </c>
      <c r="AV612" s="15" t="s">
        <v>144</v>
      </c>
      <c r="AW612" s="15" t="s">
        <v>30</v>
      </c>
      <c r="AX612" s="15" t="s">
        <v>81</v>
      </c>
      <c r="AY612" s="264" t="s">
        <v>134</v>
      </c>
    </row>
    <row r="613" s="2" customFormat="1" ht="16.5" customHeight="1">
      <c r="A613" s="39"/>
      <c r="B613" s="40"/>
      <c r="C613" s="215" t="s">
        <v>711</v>
      </c>
      <c r="D613" s="215" t="s">
        <v>139</v>
      </c>
      <c r="E613" s="216" t="s">
        <v>712</v>
      </c>
      <c r="F613" s="217" t="s">
        <v>713</v>
      </c>
      <c r="G613" s="218" t="s">
        <v>142</v>
      </c>
      <c r="H613" s="219">
        <v>55.840000000000003</v>
      </c>
      <c r="I613" s="220"/>
      <c r="J613" s="221">
        <f>ROUND(I613*H613,2)</f>
        <v>0</v>
      </c>
      <c r="K613" s="217" t="s">
        <v>143</v>
      </c>
      <c r="L613" s="45"/>
      <c r="M613" s="222" t="s">
        <v>1</v>
      </c>
      <c r="N613" s="223" t="s">
        <v>39</v>
      </c>
      <c r="O613" s="92"/>
      <c r="P613" s="224">
        <f>O613*H613</f>
        <v>0</v>
      </c>
      <c r="Q613" s="224">
        <v>0.00029999999999999997</v>
      </c>
      <c r="R613" s="224">
        <f>Q613*H613</f>
        <v>0.016752</v>
      </c>
      <c r="S613" s="224">
        <v>0</v>
      </c>
      <c r="T613" s="22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6" t="s">
        <v>247</v>
      </c>
      <c r="AT613" s="226" t="s">
        <v>139</v>
      </c>
      <c r="AU613" s="226" t="s">
        <v>145</v>
      </c>
      <c r="AY613" s="18" t="s">
        <v>134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8" t="s">
        <v>145</v>
      </c>
      <c r="BK613" s="227">
        <f>ROUND(I613*H613,2)</f>
        <v>0</v>
      </c>
      <c r="BL613" s="18" t="s">
        <v>247</v>
      </c>
      <c r="BM613" s="226" t="s">
        <v>714</v>
      </c>
    </row>
    <row r="614" s="2" customFormat="1">
      <c r="A614" s="39"/>
      <c r="B614" s="40"/>
      <c r="C614" s="41"/>
      <c r="D614" s="228" t="s">
        <v>147</v>
      </c>
      <c r="E614" s="41"/>
      <c r="F614" s="229" t="s">
        <v>715</v>
      </c>
      <c r="G614" s="41"/>
      <c r="H614" s="41"/>
      <c r="I614" s="230"/>
      <c r="J614" s="41"/>
      <c r="K614" s="41"/>
      <c r="L614" s="45"/>
      <c r="M614" s="231"/>
      <c r="N614" s="232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147</v>
      </c>
      <c r="AU614" s="18" t="s">
        <v>145</v>
      </c>
    </row>
    <row r="615" s="13" customFormat="1">
      <c r="A615" s="13"/>
      <c r="B615" s="233"/>
      <c r="C615" s="234"/>
      <c r="D615" s="228" t="s">
        <v>149</v>
      </c>
      <c r="E615" s="235" t="s">
        <v>1</v>
      </c>
      <c r="F615" s="236" t="s">
        <v>212</v>
      </c>
      <c r="G615" s="234"/>
      <c r="H615" s="235" t="s">
        <v>1</v>
      </c>
      <c r="I615" s="237"/>
      <c r="J615" s="234"/>
      <c r="K615" s="234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149</v>
      </c>
      <c r="AU615" s="242" t="s">
        <v>145</v>
      </c>
      <c r="AV615" s="13" t="s">
        <v>81</v>
      </c>
      <c r="AW615" s="13" t="s">
        <v>30</v>
      </c>
      <c r="AX615" s="13" t="s">
        <v>73</v>
      </c>
      <c r="AY615" s="242" t="s">
        <v>134</v>
      </c>
    </row>
    <row r="616" s="14" customFormat="1">
      <c r="A616" s="14"/>
      <c r="B616" s="243"/>
      <c r="C616" s="244"/>
      <c r="D616" s="228" t="s">
        <v>149</v>
      </c>
      <c r="E616" s="245" t="s">
        <v>1</v>
      </c>
      <c r="F616" s="246" t="s">
        <v>213</v>
      </c>
      <c r="G616" s="244"/>
      <c r="H616" s="247">
        <v>26.73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149</v>
      </c>
      <c r="AU616" s="253" t="s">
        <v>145</v>
      </c>
      <c r="AV616" s="14" t="s">
        <v>145</v>
      </c>
      <c r="AW616" s="14" t="s">
        <v>30</v>
      </c>
      <c r="AX616" s="14" t="s">
        <v>73</v>
      </c>
      <c r="AY616" s="253" t="s">
        <v>134</v>
      </c>
    </row>
    <row r="617" s="16" customFormat="1">
      <c r="A617" s="16"/>
      <c r="B617" s="275"/>
      <c r="C617" s="276"/>
      <c r="D617" s="228" t="s">
        <v>149</v>
      </c>
      <c r="E617" s="277" t="s">
        <v>1</v>
      </c>
      <c r="F617" s="278" t="s">
        <v>255</v>
      </c>
      <c r="G617" s="276"/>
      <c r="H617" s="279">
        <v>26.73</v>
      </c>
      <c r="I617" s="280"/>
      <c r="J617" s="276"/>
      <c r="K617" s="276"/>
      <c r="L617" s="281"/>
      <c r="M617" s="282"/>
      <c r="N617" s="283"/>
      <c r="O617" s="283"/>
      <c r="P617" s="283"/>
      <c r="Q617" s="283"/>
      <c r="R617" s="283"/>
      <c r="S617" s="283"/>
      <c r="T617" s="284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5" t="s">
        <v>149</v>
      </c>
      <c r="AU617" s="285" t="s">
        <v>145</v>
      </c>
      <c r="AV617" s="16" t="s">
        <v>135</v>
      </c>
      <c r="AW617" s="16" t="s">
        <v>30</v>
      </c>
      <c r="AX617" s="16" t="s">
        <v>73</v>
      </c>
      <c r="AY617" s="285" t="s">
        <v>134</v>
      </c>
    </row>
    <row r="618" s="13" customFormat="1">
      <c r="A618" s="13"/>
      <c r="B618" s="233"/>
      <c r="C618" s="234"/>
      <c r="D618" s="228" t="s">
        <v>149</v>
      </c>
      <c r="E618" s="235" t="s">
        <v>1</v>
      </c>
      <c r="F618" s="236" t="s">
        <v>214</v>
      </c>
      <c r="G618" s="234"/>
      <c r="H618" s="235" t="s">
        <v>1</v>
      </c>
      <c r="I618" s="237"/>
      <c r="J618" s="234"/>
      <c r="K618" s="234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149</v>
      </c>
      <c r="AU618" s="242" t="s">
        <v>145</v>
      </c>
      <c r="AV618" s="13" t="s">
        <v>81</v>
      </c>
      <c r="AW618" s="13" t="s">
        <v>30</v>
      </c>
      <c r="AX618" s="13" t="s">
        <v>73</v>
      </c>
      <c r="AY618" s="242" t="s">
        <v>134</v>
      </c>
    </row>
    <row r="619" s="14" customFormat="1">
      <c r="A619" s="14"/>
      <c r="B619" s="243"/>
      <c r="C619" s="244"/>
      <c r="D619" s="228" t="s">
        <v>149</v>
      </c>
      <c r="E619" s="245" t="s">
        <v>1</v>
      </c>
      <c r="F619" s="246" t="s">
        <v>215</v>
      </c>
      <c r="G619" s="244"/>
      <c r="H619" s="247">
        <v>29.109999999999999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149</v>
      </c>
      <c r="AU619" s="253" t="s">
        <v>145</v>
      </c>
      <c r="AV619" s="14" t="s">
        <v>145</v>
      </c>
      <c r="AW619" s="14" t="s">
        <v>30</v>
      </c>
      <c r="AX619" s="14" t="s">
        <v>73</v>
      </c>
      <c r="AY619" s="253" t="s">
        <v>134</v>
      </c>
    </row>
    <row r="620" s="16" customFormat="1">
      <c r="A620" s="16"/>
      <c r="B620" s="275"/>
      <c r="C620" s="276"/>
      <c r="D620" s="228" t="s">
        <v>149</v>
      </c>
      <c r="E620" s="277" t="s">
        <v>1</v>
      </c>
      <c r="F620" s="278" t="s">
        <v>255</v>
      </c>
      <c r="G620" s="276"/>
      <c r="H620" s="279">
        <v>29.109999999999999</v>
      </c>
      <c r="I620" s="280"/>
      <c r="J620" s="276"/>
      <c r="K620" s="276"/>
      <c r="L620" s="281"/>
      <c r="M620" s="282"/>
      <c r="N620" s="283"/>
      <c r="O620" s="283"/>
      <c r="P620" s="283"/>
      <c r="Q620" s="283"/>
      <c r="R620" s="283"/>
      <c r="S620" s="283"/>
      <c r="T620" s="284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5" t="s">
        <v>149</v>
      </c>
      <c r="AU620" s="285" t="s">
        <v>145</v>
      </c>
      <c r="AV620" s="16" t="s">
        <v>135</v>
      </c>
      <c r="AW620" s="16" t="s">
        <v>30</v>
      </c>
      <c r="AX620" s="16" t="s">
        <v>73</v>
      </c>
      <c r="AY620" s="285" t="s">
        <v>134</v>
      </c>
    </row>
    <row r="621" s="15" customFormat="1">
      <c r="A621" s="15"/>
      <c r="B621" s="254"/>
      <c r="C621" s="255"/>
      <c r="D621" s="228" t="s">
        <v>149</v>
      </c>
      <c r="E621" s="256" t="s">
        <v>1</v>
      </c>
      <c r="F621" s="257" t="s">
        <v>152</v>
      </c>
      <c r="G621" s="255"/>
      <c r="H621" s="258">
        <v>55.840000000000003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149</v>
      </c>
      <c r="AU621" s="264" t="s">
        <v>145</v>
      </c>
      <c r="AV621" s="15" t="s">
        <v>144</v>
      </c>
      <c r="AW621" s="15" t="s">
        <v>30</v>
      </c>
      <c r="AX621" s="15" t="s">
        <v>81</v>
      </c>
      <c r="AY621" s="264" t="s">
        <v>134</v>
      </c>
    </row>
    <row r="622" s="2" customFormat="1" ht="16.5" customHeight="1">
      <c r="A622" s="39"/>
      <c r="B622" s="40"/>
      <c r="C622" s="265" t="s">
        <v>716</v>
      </c>
      <c r="D622" s="265" t="s">
        <v>195</v>
      </c>
      <c r="E622" s="266" t="s">
        <v>717</v>
      </c>
      <c r="F622" s="267" t="s">
        <v>718</v>
      </c>
      <c r="G622" s="268" t="s">
        <v>142</v>
      </c>
      <c r="H622" s="269">
        <v>55.840000000000003</v>
      </c>
      <c r="I622" s="270"/>
      <c r="J622" s="271">
        <f>ROUND(I622*H622,2)</f>
        <v>0</v>
      </c>
      <c r="K622" s="267" t="s">
        <v>143</v>
      </c>
      <c r="L622" s="272"/>
      <c r="M622" s="273" t="s">
        <v>1</v>
      </c>
      <c r="N622" s="274" t="s">
        <v>39</v>
      </c>
      <c r="O622" s="92"/>
      <c r="P622" s="224">
        <f>O622*H622</f>
        <v>0</v>
      </c>
      <c r="Q622" s="224">
        <v>0.0028300000000000001</v>
      </c>
      <c r="R622" s="224">
        <f>Q622*H622</f>
        <v>0.15802720000000001</v>
      </c>
      <c r="S622" s="224">
        <v>0</v>
      </c>
      <c r="T622" s="225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6" t="s">
        <v>349</v>
      </c>
      <c r="AT622" s="226" t="s">
        <v>195</v>
      </c>
      <c r="AU622" s="226" t="s">
        <v>145</v>
      </c>
      <c r="AY622" s="18" t="s">
        <v>134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8" t="s">
        <v>145</v>
      </c>
      <c r="BK622" s="227">
        <f>ROUND(I622*H622,2)</f>
        <v>0</v>
      </c>
      <c r="BL622" s="18" t="s">
        <v>247</v>
      </c>
      <c r="BM622" s="226" t="s">
        <v>719</v>
      </c>
    </row>
    <row r="623" s="2" customFormat="1">
      <c r="A623" s="39"/>
      <c r="B623" s="40"/>
      <c r="C623" s="41"/>
      <c r="D623" s="228" t="s">
        <v>147</v>
      </c>
      <c r="E623" s="41"/>
      <c r="F623" s="229" t="s">
        <v>718</v>
      </c>
      <c r="G623" s="41"/>
      <c r="H623" s="41"/>
      <c r="I623" s="230"/>
      <c r="J623" s="41"/>
      <c r="K623" s="41"/>
      <c r="L623" s="45"/>
      <c r="M623" s="231"/>
      <c r="N623" s="232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147</v>
      </c>
      <c r="AU623" s="18" t="s">
        <v>145</v>
      </c>
    </row>
    <row r="624" s="2" customFormat="1" ht="24.15" customHeight="1">
      <c r="A624" s="39"/>
      <c r="B624" s="40"/>
      <c r="C624" s="215" t="s">
        <v>720</v>
      </c>
      <c r="D624" s="215" t="s">
        <v>139</v>
      </c>
      <c r="E624" s="216" t="s">
        <v>721</v>
      </c>
      <c r="F624" s="217" t="s">
        <v>722</v>
      </c>
      <c r="G624" s="218" t="s">
        <v>182</v>
      </c>
      <c r="H624" s="219">
        <v>29.699999999999999</v>
      </c>
      <c r="I624" s="220"/>
      <c r="J624" s="221">
        <f>ROUND(I624*H624,2)</f>
        <v>0</v>
      </c>
      <c r="K624" s="217" t="s">
        <v>143</v>
      </c>
      <c r="L624" s="45"/>
      <c r="M624" s="222" t="s">
        <v>1</v>
      </c>
      <c r="N624" s="223" t="s">
        <v>39</v>
      </c>
      <c r="O624" s="92"/>
      <c r="P624" s="224">
        <f>O624*H624</f>
        <v>0</v>
      </c>
      <c r="Q624" s="224">
        <v>2.0000000000000002E-05</v>
      </c>
      <c r="R624" s="224">
        <f>Q624*H624</f>
        <v>0.00059400000000000002</v>
      </c>
      <c r="S624" s="224">
        <v>0</v>
      </c>
      <c r="T624" s="225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6" t="s">
        <v>247</v>
      </c>
      <c r="AT624" s="226" t="s">
        <v>139</v>
      </c>
      <c r="AU624" s="226" t="s">
        <v>145</v>
      </c>
      <c r="AY624" s="18" t="s">
        <v>134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8" t="s">
        <v>145</v>
      </c>
      <c r="BK624" s="227">
        <f>ROUND(I624*H624,2)</f>
        <v>0</v>
      </c>
      <c r="BL624" s="18" t="s">
        <v>247</v>
      </c>
      <c r="BM624" s="226" t="s">
        <v>723</v>
      </c>
    </row>
    <row r="625" s="2" customFormat="1">
      <c r="A625" s="39"/>
      <c r="B625" s="40"/>
      <c r="C625" s="41"/>
      <c r="D625" s="228" t="s">
        <v>147</v>
      </c>
      <c r="E625" s="41"/>
      <c r="F625" s="229" t="s">
        <v>724</v>
      </c>
      <c r="G625" s="41"/>
      <c r="H625" s="41"/>
      <c r="I625" s="230"/>
      <c r="J625" s="41"/>
      <c r="K625" s="41"/>
      <c r="L625" s="45"/>
      <c r="M625" s="231"/>
      <c r="N625" s="232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147</v>
      </c>
      <c r="AU625" s="18" t="s">
        <v>145</v>
      </c>
    </row>
    <row r="626" s="13" customFormat="1">
      <c r="A626" s="13"/>
      <c r="B626" s="233"/>
      <c r="C626" s="234"/>
      <c r="D626" s="228" t="s">
        <v>149</v>
      </c>
      <c r="E626" s="235" t="s">
        <v>1</v>
      </c>
      <c r="F626" s="236" t="s">
        <v>212</v>
      </c>
      <c r="G626" s="234"/>
      <c r="H626" s="235" t="s">
        <v>1</v>
      </c>
      <c r="I626" s="237"/>
      <c r="J626" s="234"/>
      <c r="K626" s="234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149</v>
      </c>
      <c r="AU626" s="242" t="s">
        <v>145</v>
      </c>
      <c r="AV626" s="13" t="s">
        <v>81</v>
      </c>
      <c r="AW626" s="13" t="s">
        <v>30</v>
      </c>
      <c r="AX626" s="13" t="s">
        <v>73</v>
      </c>
      <c r="AY626" s="242" t="s">
        <v>134</v>
      </c>
    </row>
    <row r="627" s="14" customFormat="1">
      <c r="A627" s="14"/>
      <c r="B627" s="243"/>
      <c r="C627" s="244"/>
      <c r="D627" s="228" t="s">
        <v>149</v>
      </c>
      <c r="E627" s="245" t="s">
        <v>1</v>
      </c>
      <c r="F627" s="246" t="s">
        <v>725</v>
      </c>
      <c r="G627" s="244"/>
      <c r="H627" s="247">
        <v>13.5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149</v>
      </c>
      <c r="AU627" s="253" t="s">
        <v>145</v>
      </c>
      <c r="AV627" s="14" t="s">
        <v>145</v>
      </c>
      <c r="AW627" s="14" t="s">
        <v>30</v>
      </c>
      <c r="AX627" s="14" t="s">
        <v>73</v>
      </c>
      <c r="AY627" s="253" t="s">
        <v>134</v>
      </c>
    </row>
    <row r="628" s="16" customFormat="1">
      <c r="A628" s="16"/>
      <c r="B628" s="275"/>
      <c r="C628" s="276"/>
      <c r="D628" s="228" t="s">
        <v>149</v>
      </c>
      <c r="E628" s="277" t="s">
        <v>1</v>
      </c>
      <c r="F628" s="278" t="s">
        <v>255</v>
      </c>
      <c r="G628" s="276"/>
      <c r="H628" s="279">
        <v>13.5</v>
      </c>
      <c r="I628" s="280"/>
      <c r="J628" s="276"/>
      <c r="K628" s="276"/>
      <c r="L628" s="281"/>
      <c r="M628" s="282"/>
      <c r="N628" s="283"/>
      <c r="O628" s="283"/>
      <c r="P628" s="283"/>
      <c r="Q628" s="283"/>
      <c r="R628" s="283"/>
      <c r="S628" s="283"/>
      <c r="T628" s="284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85" t="s">
        <v>149</v>
      </c>
      <c r="AU628" s="285" t="s">
        <v>145</v>
      </c>
      <c r="AV628" s="16" t="s">
        <v>135</v>
      </c>
      <c r="AW628" s="16" t="s">
        <v>30</v>
      </c>
      <c r="AX628" s="16" t="s">
        <v>73</v>
      </c>
      <c r="AY628" s="285" t="s">
        <v>134</v>
      </c>
    </row>
    <row r="629" s="13" customFormat="1">
      <c r="A629" s="13"/>
      <c r="B629" s="233"/>
      <c r="C629" s="234"/>
      <c r="D629" s="228" t="s">
        <v>149</v>
      </c>
      <c r="E629" s="235" t="s">
        <v>1</v>
      </c>
      <c r="F629" s="236" t="s">
        <v>214</v>
      </c>
      <c r="G629" s="234"/>
      <c r="H629" s="235" t="s">
        <v>1</v>
      </c>
      <c r="I629" s="237"/>
      <c r="J629" s="234"/>
      <c r="K629" s="234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149</v>
      </c>
      <c r="AU629" s="242" t="s">
        <v>145</v>
      </c>
      <c r="AV629" s="13" t="s">
        <v>81</v>
      </c>
      <c r="AW629" s="13" t="s">
        <v>30</v>
      </c>
      <c r="AX629" s="13" t="s">
        <v>73</v>
      </c>
      <c r="AY629" s="242" t="s">
        <v>134</v>
      </c>
    </row>
    <row r="630" s="14" customFormat="1">
      <c r="A630" s="14"/>
      <c r="B630" s="243"/>
      <c r="C630" s="244"/>
      <c r="D630" s="228" t="s">
        <v>149</v>
      </c>
      <c r="E630" s="245" t="s">
        <v>1</v>
      </c>
      <c r="F630" s="246" t="s">
        <v>726</v>
      </c>
      <c r="G630" s="244"/>
      <c r="H630" s="247">
        <v>16.199999999999999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149</v>
      </c>
      <c r="AU630" s="253" t="s">
        <v>145</v>
      </c>
      <c r="AV630" s="14" t="s">
        <v>145</v>
      </c>
      <c r="AW630" s="14" t="s">
        <v>30</v>
      </c>
      <c r="AX630" s="14" t="s">
        <v>73</v>
      </c>
      <c r="AY630" s="253" t="s">
        <v>134</v>
      </c>
    </row>
    <row r="631" s="16" customFormat="1">
      <c r="A631" s="16"/>
      <c r="B631" s="275"/>
      <c r="C631" s="276"/>
      <c r="D631" s="228" t="s">
        <v>149</v>
      </c>
      <c r="E631" s="277" t="s">
        <v>1</v>
      </c>
      <c r="F631" s="278" t="s">
        <v>255</v>
      </c>
      <c r="G631" s="276"/>
      <c r="H631" s="279">
        <v>16.199999999999999</v>
      </c>
      <c r="I631" s="280"/>
      <c r="J631" s="276"/>
      <c r="K631" s="276"/>
      <c r="L631" s="281"/>
      <c r="M631" s="282"/>
      <c r="N631" s="283"/>
      <c r="O631" s="283"/>
      <c r="P631" s="283"/>
      <c r="Q631" s="283"/>
      <c r="R631" s="283"/>
      <c r="S631" s="283"/>
      <c r="T631" s="284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85" t="s">
        <v>149</v>
      </c>
      <c r="AU631" s="285" t="s">
        <v>145</v>
      </c>
      <c r="AV631" s="16" t="s">
        <v>135</v>
      </c>
      <c r="AW631" s="16" t="s">
        <v>30</v>
      </c>
      <c r="AX631" s="16" t="s">
        <v>73</v>
      </c>
      <c r="AY631" s="285" t="s">
        <v>134</v>
      </c>
    </row>
    <row r="632" s="15" customFormat="1">
      <c r="A632" s="15"/>
      <c r="B632" s="254"/>
      <c r="C632" s="255"/>
      <c r="D632" s="228" t="s">
        <v>149</v>
      </c>
      <c r="E632" s="256" t="s">
        <v>1</v>
      </c>
      <c r="F632" s="257" t="s">
        <v>152</v>
      </c>
      <c r="G632" s="255"/>
      <c r="H632" s="258">
        <v>29.699999999999999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4" t="s">
        <v>149</v>
      </c>
      <c r="AU632" s="264" t="s">
        <v>145</v>
      </c>
      <c r="AV632" s="15" t="s">
        <v>144</v>
      </c>
      <c r="AW632" s="15" t="s">
        <v>30</v>
      </c>
      <c r="AX632" s="15" t="s">
        <v>81</v>
      </c>
      <c r="AY632" s="264" t="s">
        <v>134</v>
      </c>
    </row>
    <row r="633" s="2" customFormat="1" ht="21.75" customHeight="1">
      <c r="A633" s="39"/>
      <c r="B633" s="40"/>
      <c r="C633" s="215" t="s">
        <v>727</v>
      </c>
      <c r="D633" s="215" t="s">
        <v>139</v>
      </c>
      <c r="E633" s="216" t="s">
        <v>728</v>
      </c>
      <c r="F633" s="217" t="s">
        <v>729</v>
      </c>
      <c r="G633" s="218" t="s">
        <v>182</v>
      </c>
      <c r="H633" s="219">
        <v>41.600000000000001</v>
      </c>
      <c r="I633" s="220"/>
      <c r="J633" s="221">
        <f>ROUND(I633*H633,2)</f>
        <v>0</v>
      </c>
      <c r="K633" s="217" t="s">
        <v>143</v>
      </c>
      <c r="L633" s="45"/>
      <c r="M633" s="222" t="s">
        <v>1</v>
      </c>
      <c r="N633" s="223" t="s">
        <v>39</v>
      </c>
      <c r="O633" s="92"/>
      <c r="P633" s="224">
        <f>O633*H633</f>
        <v>0</v>
      </c>
      <c r="Q633" s="224">
        <v>0</v>
      </c>
      <c r="R633" s="224">
        <f>Q633*H633</f>
        <v>0</v>
      </c>
      <c r="S633" s="224">
        <v>0.00029999999999999997</v>
      </c>
      <c r="T633" s="225">
        <f>S633*H633</f>
        <v>0.01248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6" t="s">
        <v>247</v>
      </c>
      <c r="AT633" s="226" t="s">
        <v>139</v>
      </c>
      <c r="AU633" s="226" t="s">
        <v>145</v>
      </c>
      <c r="AY633" s="18" t="s">
        <v>134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8" t="s">
        <v>145</v>
      </c>
      <c r="BK633" s="227">
        <f>ROUND(I633*H633,2)</f>
        <v>0</v>
      </c>
      <c r="BL633" s="18" t="s">
        <v>247</v>
      </c>
      <c r="BM633" s="226" t="s">
        <v>730</v>
      </c>
    </row>
    <row r="634" s="2" customFormat="1">
      <c r="A634" s="39"/>
      <c r="B634" s="40"/>
      <c r="C634" s="41"/>
      <c r="D634" s="228" t="s">
        <v>147</v>
      </c>
      <c r="E634" s="41"/>
      <c r="F634" s="229" t="s">
        <v>731</v>
      </c>
      <c r="G634" s="41"/>
      <c r="H634" s="41"/>
      <c r="I634" s="230"/>
      <c r="J634" s="41"/>
      <c r="K634" s="41"/>
      <c r="L634" s="45"/>
      <c r="M634" s="231"/>
      <c r="N634" s="232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147</v>
      </c>
      <c r="AU634" s="18" t="s">
        <v>145</v>
      </c>
    </row>
    <row r="635" s="13" customFormat="1">
      <c r="A635" s="13"/>
      <c r="B635" s="233"/>
      <c r="C635" s="234"/>
      <c r="D635" s="228" t="s">
        <v>149</v>
      </c>
      <c r="E635" s="235" t="s">
        <v>1</v>
      </c>
      <c r="F635" s="236" t="s">
        <v>212</v>
      </c>
      <c r="G635" s="234"/>
      <c r="H635" s="235" t="s">
        <v>1</v>
      </c>
      <c r="I635" s="237"/>
      <c r="J635" s="234"/>
      <c r="K635" s="234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149</v>
      </c>
      <c r="AU635" s="242" t="s">
        <v>145</v>
      </c>
      <c r="AV635" s="13" t="s">
        <v>81</v>
      </c>
      <c r="AW635" s="13" t="s">
        <v>30</v>
      </c>
      <c r="AX635" s="13" t="s">
        <v>73</v>
      </c>
      <c r="AY635" s="242" t="s">
        <v>134</v>
      </c>
    </row>
    <row r="636" s="14" customFormat="1">
      <c r="A636" s="14"/>
      <c r="B636" s="243"/>
      <c r="C636" s="244"/>
      <c r="D636" s="228" t="s">
        <v>149</v>
      </c>
      <c r="E636" s="245" t="s">
        <v>1</v>
      </c>
      <c r="F636" s="246" t="s">
        <v>732</v>
      </c>
      <c r="G636" s="244"/>
      <c r="H636" s="247">
        <v>21.300000000000001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149</v>
      </c>
      <c r="AU636" s="253" t="s">
        <v>145</v>
      </c>
      <c r="AV636" s="14" t="s">
        <v>145</v>
      </c>
      <c r="AW636" s="14" t="s">
        <v>30</v>
      </c>
      <c r="AX636" s="14" t="s">
        <v>73</v>
      </c>
      <c r="AY636" s="253" t="s">
        <v>134</v>
      </c>
    </row>
    <row r="637" s="16" customFormat="1">
      <c r="A637" s="16"/>
      <c r="B637" s="275"/>
      <c r="C637" s="276"/>
      <c r="D637" s="228" t="s">
        <v>149</v>
      </c>
      <c r="E637" s="277" t="s">
        <v>1</v>
      </c>
      <c r="F637" s="278" t="s">
        <v>255</v>
      </c>
      <c r="G637" s="276"/>
      <c r="H637" s="279">
        <v>21.300000000000001</v>
      </c>
      <c r="I637" s="280"/>
      <c r="J637" s="276"/>
      <c r="K637" s="276"/>
      <c r="L637" s="281"/>
      <c r="M637" s="282"/>
      <c r="N637" s="283"/>
      <c r="O637" s="283"/>
      <c r="P637" s="283"/>
      <c r="Q637" s="283"/>
      <c r="R637" s="283"/>
      <c r="S637" s="283"/>
      <c r="T637" s="284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85" t="s">
        <v>149</v>
      </c>
      <c r="AU637" s="285" t="s">
        <v>145</v>
      </c>
      <c r="AV637" s="16" t="s">
        <v>135</v>
      </c>
      <c r="AW637" s="16" t="s">
        <v>30</v>
      </c>
      <c r="AX637" s="16" t="s">
        <v>73</v>
      </c>
      <c r="AY637" s="285" t="s">
        <v>134</v>
      </c>
    </row>
    <row r="638" s="13" customFormat="1">
      <c r="A638" s="13"/>
      <c r="B638" s="233"/>
      <c r="C638" s="234"/>
      <c r="D638" s="228" t="s">
        <v>149</v>
      </c>
      <c r="E638" s="235" t="s">
        <v>1</v>
      </c>
      <c r="F638" s="236" t="s">
        <v>214</v>
      </c>
      <c r="G638" s="234"/>
      <c r="H638" s="235" t="s">
        <v>1</v>
      </c>
      <c r="I638" s="237"/>
      <c r="J638" s="234"/>
      <c r="K638" s="234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149</v>
      </c>
      <c r="AU638" s="242" t="s">
        <v>145</v>
      </c>
      <c r="AV638" s="13" t="s">
        <v>81</v>
      </c>
      <c r="AW638" s="13" t="s">
        <v>30</v>
      </c>
      <c r="AX638" s="13" t="s">
        <v>73</v>
      </c>
      <c r="AY638" s="242" t="s">
        <v>134</v>
      </c>
    </row>
    <row r="639" s="14" customFormat="1">
      <c r="A639" s="14"/>
      <c r="B639" s="243"/>
      <c r="C639" s="244"/>
      <c r="D639" s="228" t="s">
        <v>149</v>
      </c>
      <c r="E639" s="245" t="s">
        <v>1</v>
      </c>
      <c r="F639" s="246" t="s">
        <v>664</v>
      </c>
      <c r="G639" s="244"/>
      <c r="H639" s="247">
        <v>20.300000000000001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149</v>
      </c>
      <c r="AU639" s="253" t="s">
        <v>145</v>
      </c>
      <c r="AV639" s="14" t="s">
        <v>145</v>
      </c>
      <c r="AW639" s="14" t="s">
        <v>30</v>
      </c>
      <c r="AX639" s="14" t="s">
        <v>73</v>
      </c>
      <c r="AY639" s="253" t="s">
        <v>134</v>
      </c>
    </row>
    <row r="640" s="16" customFormat="1">
      <c r="A640" s="16"/>
      <c r="B640" s="275"/>
      <c r="C640" s="276"/>
      <c r="D640" s="228" t="s">
        <v>149</v>
      </c>
      <c r="E640" s="277" t="s">
        <v>1</v>
      </c>
      <c r="F640" s="278" t="s">
        <v>255</v>
      </c>
      <c r="G640" s="276"/>
      <c r="H640" s="279">
        <v>20.300000000000001</v>
      </c>
      <c r="I640" s="280"/>
      <c r="J640" s="276"/>
      <c r="K640" s="276"/>
      <c r="L640" s="281"/>
      <c r="M640" s="282"/>
      <c r="N640" s="283"/>
      <c r="O640" s="283"/>
      <c r="P640" s="283"/>
      <c r="Q640" s="283"/>
      <c r="R640" s="283"/>
      <c r="S640" s="283"/>
      <c r="T640" s="284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85" t="s">
        <v>149</v>
      </c>
      <c r="AU640" s="285" t="s">
        <v>145</v>
      </c>
      <c r="AV640" s="16" t="s">
        <v>135</v>
      </c>
      <c r="AW640" s="16" t="s">
        <v>30</v>
      </c>
      <c r="AX640" s="16" t="s">
        <v>73</v>
      </c>
      <c r="AY640" s="285" t="s">
        <v>134</v>
      </c>
    </row>
    <row r="641" s="15" customFormat="1">
      <c r="A641" s="15"/>
      <c r="B641" s="254"/>
      <c r="C641" s="255"/>
      <c r="D641" s="228" t="s">
        <v>149</v>
      </c>
      <c r="E641" s="256" t="s">
        <v>1</v>
      </c>
      <c r="F641" s="257" t="s">
        <v>152</v>
      </c>
      <c r="G641" s="255"/>
      <c r="H641" s="258">
        <v>41.600000000000001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149</v>
      </c>
      <c r="AU641" s="264" t="s">
        <v>145</v>
      </c>
      <c r="AV641" s="15" t="s">
        <v>144</v>
      </c>
      <c r="AW641" s="15" t="s">
        <v>30</v>
      </c>
      <c r="AX641" s="15" t="s">
        <v>81</v>
      </c>
      <c r="AY641" s="264" t="s">
        <v>134</v>
      </c>
    </row>
    <row r="642" s="2" customFormat="1" ht="16.5" customHeight="1">
      <c r="A642" s="39"/>
      <c r="B642" s="40"/>
      <c r="C642" s="215" t="s">
        <v>733</v>
      </c>
      <c r="D642" s="215" t="s">
        <v>139</v>
      </c>
      <c r="E642" s="216" t="s">
        <v>734</v>
      </c>
      <c r="F642" s="217" t="s">
        <v>735</v>
      </c>
      <c r="G642" s="218" t="s">
        <v>182</v>
      </c>
      <c r="H642" s="219">
        <v>41.600000000000001</v>
      </c>
      <c r="I642" s="220"/>
      <c r="J642" s="221">
        <f>ROUND(I642*H642,2)</f>
        <v>0</v>
      </c>
      <c r="K642" s="217" t="s">
        <v>143</v>
      </c>
      <c r="L642" s="45"/>
      <c r="M642" s="222" t="s">
        <v>1</v>
      </c>
      <c r="N642" s="223" t="s">
        <v>39</v>
      </c>
      <c r="O642" s="92"/>
      <c r="P642" s="224">
        <f>O642*H642</f>
        <v>0</v>
      </c>
      <c r="Q642" s="224">
        <v>3.0000000000000001E-05</v>
      </c>
      <c r="R642" s="224">
        <f>Q642*H642</f>
        <v>0.001248</v>
      </c>
      <c r="S642" s="224">
        <v>0</v>
      </c>
      <c r="T642" s="225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6" t="s">
        <v>247</v>
      </c>
      <c r="AT642" s="226" t="s">
        <v>139</v>
      </c>
      <c r="AU642" s="226" t="s">
        <v>145</v>
      </c>
      <c r="AY642" s="18" t="s">
        <v>134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8" t="s">
        <v>145</v>
      </c>
      <c r="BK642" s="227">
        <f>ROUND(I642*H642,2)</f>
        <v>0</v>
      </c>
      <c r="BL642" s="18" t="s">
        <v>247</v>
      </c>
      <c r="BM642" s="226" t="s">
        <v>736</v>
      </c>
    </row>
    <row r="643" s="2" customFormat="1">
      <c r="A643" s="39"/>
      <c r="B643" s="40"/>
      <c r="C643" s="41"/>
      <c r="D643" s="228" t="s">
        <v>147</v>
      </c>
      <c r="E643" s="41"/>
      <c r="F643" s="229" t="s">
        <v>737</v>
      </c>
      <c r="G643" s="41"/>
      <c r="H643" s="41"/>
      <c r="I643" s="230"/>
      <c r="J643" s="41"/>
      <c r="K643" s="41"/>
      <c r="L643" s="45"/>
      <c r="M643" s="231"/>
      <c r="N643" s="232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147</v>
      </c>
      <c r="AU643" s="18" t="s">
        <v>145</v>
      </c>
    </row>
    <row r="644" s="13" customFormat="1">
      <c r="A644" s="13"/>
      <c r="B644" s="233"/>
      <c r="C644" s="234"/>
      <c r="D644" s="228" t="s">
        <v>149</v>
      </c>
      <c r="E644" s="235" t="s">
        <v>1</v>
      </c>
      <c r="F644" s="236" t="s">
        <v>212</v>
      </c>
      <c r="G644" s="234"/>
      <c r="H644" s="235" t="s">
        <v>1</v>
      </c>
      <c r="I644" s="237"/>
      <c r="J644" s="234"/>
      <c r="K644" s="234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149</v>
      </c>
      <c r="AU644" s="242" t="s">
        <v>145</v>
      </c>
      <c r="AV644" s="13" t="s">
        <v>81</v>
      </c>
      <c r="AW644" s="13" t="s">
        <v>30</v>
      </c>
      <c r="AX644" s="13" t="s">
        <v>73</v>
      </c>
      <c r="AY644" s="242" t="s">
        <v>134</v>
      </c>
    </row>
    <row r="645" s="14" customFormat="1">
      <c r="A645" s="14"/>
      <c r="B645" s="243"/>
      <c r="C645" s="244"/>
      <c r="D645" s="228" t="s">
        <v>149</v>
      </c>
      <c r="E645" s="245" t="s">
        <v>1</v>
      </c>
      <c r="F645" s="246" t="s">
        <v>738</v>
      </c>
      <c r="G645" s="244"/>
      <c r="H645" s="247">
        <v>21.300000000000001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149</v>
      </c>
      <c r="AU645" s="253" t="s">
        <v>145</v>
      </c>
      <c r="AV645" s="14" t="s">
        <v>145</v>
      </c>
      <c r="AW645" s="14" t="s">
        <v>30</v>
      </c>
      <c r="AX645" s="14" t="s">
        <v>73</v>
      </c>
      <c r="AY645" s="253" t="s">
        <v>134</v>
      </c>
    </row>
    <row r="646" s="16" customFormat="1">
      <c r="A646" s="16"/>
      <c r="B646" s="275"/>
      <c r="C646" s="276"/>
      <c r="D646" s="228" t="s">
        <v>149</v>
      </c>
      <c r="E646" s="277" t="s">
        <v>1</v>
      </c>
      <c r="F646" s="278" t="s">
        <v>255</v>
      </c>
      <c r="G646" s="276"/>
      <c r="H646" s="279">
        <v>21.300000000000001</v>
      </c>
      <c r="I646" s="280"/>
      <c r="J646" s="276"/>
      <c r="K646" s="276"/>
      <c r="L646" s="281"/>
      <c r="M646" s="282"/>
      <c r="N646" s="283"/>
      <c r="O646" s="283"/>
      <c r="P646" s="283"/>
      <c r="Q646" s="283"/>
      <c r="R646" s="283"/>
      <c r="S646" s="283"/>
      <c r="T646" s="284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85" t="s">
        <v>149</v>
      </c>
      <c r="AU646" s="285" t="s">
        <v>145</v>
      </c>
      <c r="AV646" s="16" t="s">
        <v>135</v>
      </c>
      <c r="AW646" s="16" t="s">
        <v>30</v>
      </c>
      <c r="AX646" s="16" t="s">
        <v>73</v>
      </c>
      <c r="AY646" s="285" t="s">
        <v>134</v>
      </c>
    </row>
    <row r="647" s="13" customFormat="1">
      <c r="A647" s="13"/>
      <c r="B647" s="233"/>
      <c r="C647" s="234"/>
      <c r="D647" s="228" t="s">
        <v>149</v>
      </c>
      <c r="E647" s="235" t="s">
        <v>1</v>
      </c>
      <c r="F647" s="236" t="s">
        <v>214</v>
      </c>
      <c r="G647" s="234"/>
      <c r="H647" s="235" t="s">
        <v>1</v>
      </c>
      <c r="I647" s="237"/>
      <c r="J647" s="234"/>
      <c r="K647" s="234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149</v>
      </c>
      <c r="AU647" s="242" t="s">
        <v>145</v>
      </c>
      <c r="AV647" s="13" t="s">
        <v>81</v>
      </c>
      <c r="AW647" s="13" t="s">
        <v>30</v>
      </c>
      <c r="AX647" s="13" t="s">
        <v>73</v>
      </c>
      <c r="AY647" s="242" t="s">
        <v>134</v>
      </c>
    </row>
    <row r="648" s="14" customFormat="1">
      <c r="A648" s="14"/>
      <c r="B648" s="243"/>
      <c r="C648" s="244"/>
      <c r="D648" s="228" t="s">
        <v>149</v>
      </c>
      <c r="E648" s="245" t="s">
        <v>1</v>
      </c>
      <c r="F648" s="246" t="s">
        <v>664</v>
      </c>
      <c r="G648" s="244"/>
      <c r="H648" s="247">
        <v>20.300000000000001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149</v>
      </c>
      <c r="AU648" s="253" t="s">
        <v>145</v>
      </c>
      <c r="AV648" s="14" t="s">
        <v>145</v>
      </c>
      <c r="AW648" s="14" t="s">
        <v>30</v>
      </c>
      <c r="AX648" s="14" t="s">
        <v>73</v>
      </c>
      <c r="AY648" s="253" t="s">
        <v>134</v>
      </c>
    </row>
    <row r="649" s="16" customFormat="1">
      <c r="A649" s="16"/>
      <c r="B649" s="275"/>
      <c r="C649" s="276"/>
      <c r="D649" s="228" t="s">
        <v>149</v>
      </c>
      <c r="E649" s="277" t="s">
        <v>1</v>
      </c>
      <c r="F649" s="278" t="s">
        <v>255</v>
      </c>
      <c r="G649" s="276"/>
      <c r="H649" s="279">
        <v>20.300000000000001</v>
      </c>
      <c r="I649" s="280"/>
      <c r="J649" s="276"/>
      <c r="K649" s="276"/>
      <c r="L649" s="281"/>
      <c r="M649" s="282"/>
      <c r="N649" s="283"/>
      <c r="O649" s="283"/>
      <c r="P649" s="283"/>
      <c r="Q649" s="283"/>
      <c r="R649" s="283"/>
      <c r="S649" s="283"/>
      <c r="T649" s="284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85" t="s">
        <v>149</v>
      </c>
      <c r="AU649" s="285" t="s">
        <v>145</v>
      </c>
      <c r="AV649" s="16" t="s">
        <v>135</v>
      </c>
      <c r="AW649" s="16" t="s">
        <v>30</v>
      </c>
      <c r="AX649" s="16" t="s">
        <v>73</v>
      </c>
      <c r="AY649" s="285" t="s">
        <v>134</v>
      </c>
    </row>
    <row r="650" s="15" customFormat="1">
      <c r="A650" s="15"/>
      <c r="B650" s="254"/>
      <c r="C650" s="255"/>
      <c r="D650" s="228" t="s">
        <v>149</v>
      </c>
      <c r="E650" s="256" t="s">
        <v>1</v>
      </c>
      <c r="F650" s="257" t="s">
        <v>152</v>
      </c>
      <c r="G650" s="255"/>
      <c r="H650" s="258">
        <v>41.600000000000001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4" t="s">
        <v>149</v>
      </c>
      <c r="AU650" s="264" t="s">
        <v>145</v>
      </c>
      <c r="AV650" s="15" t="s">
        <v>144</v>
      </c>
      <c r="AW650" s="15" t="s">
        <v>30</v>
      </c>
      <c r="AX650" s="15" t="s">
        <v>81</v>
      </c>
      <c r="AY650" s="264" t="s">
        <v>134</v>
      </c>
    </row>
    <row r="651" s="2" customFormat="1" ht="16.5" customHeight="1">
      <c r="A651" s="39"/>
      <c r="B651" s="40"/>
      <c r="C651" s="265" t="s">
        <v>739</v>
      </c>
      <c r="D651" s="265" t="s">
        <v>195</v>
      </c>
      <c r="E651" s="266" t="s">
        <v>740</v>
      </c>
      <c r="F651" s="267" t="s">
        <v>741</v>
      </c>
      <c r="G651" s="268" t="s">
        <v>182</v>
      </c>
      <c r="H651" s="269">
        <v>41.600000000000001</v>
      </c>
      <c r="I651" s="270"/>
      <c r="J651" s="271">
        <f>ROUND(I651*H651,2)</f>
        <v>0</v>
      </c>
      <c r="K651" s="267" t="s">
        <v>143</v>
      </c>
      <c r="L651" s="272"/>
      <c r="M651" s="273" t="s">
        <v>1</v>
      </c>
      <c r="N651" s="274" t="s">
        <v>39</v>
      </c>
      <c r="O651" s="92"/>
      <c r="P651" s="224">
        <f>O651*H651</f>
        <v>0</v>
      </c>
      <c r="Q651" s="224">
        <v>0.00038000000000000002</v>
      </c>
      <c r="R651" s="224">
        <f>Q651*H651</f>
        <v>0.015808000000000003</v>
      </c>
      <c r="S651" s="224">
        <v>0</v>
      </c>
      <c r="T651" s="22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6" t="s">
        <v>349</v>
      </c>
      <c r="AT651" s="226" t="s">
        <v>195</v>
      </c>
      <c r="AU651" s="226" t="s">
        <v>145</v>
      </c>
      <c r="AY651" s="18" t="s">
        <v>134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8" t="s">
        <v>145</v>
      </c>
      <c r="BK651" s="227">
        <f>ROUND(I651*H651,2)</f>
        <v>0</v>
      </c>
      <c r="BL651" s="18" t="s">
        <v>247</v>
      </c>
      <c r="BM651" s="226" t="s">
        <v>742</v>
      </c>
    </row>
    <row r="652" s="2" customFormat="1">
      <c r="A652" s="39"/>
      <c r="B652" s="40"/>
      <c r="C652" s="41"/>
      <c r="D652" s="228" t="s">
        <v>147</v>
      </c>
      <c r="E652" s="41"/>
      <c r="F652" s="229" t="s">
        <v>741</v>
      </c>
      <c r="G652" s="41"/>
      <c r="H652" s="41"/>
      <c r="I652" s="230"/>
      <c r="J652" s="41"/>
      <c r="K652" s="41"/>
      <c r="L652" s="45"/>
      <c r="M652" s="231"/>
      <c r="N652" s="232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147</v>
      </c>
      <c r="AU652" s="18" t="s">
        <v>145</v>
      </c>
    </row>
    <row r="653" s="2" customFormat="1" ht="24.15" customHeight="1">
      <c r="A653" s="39"/>
      <c r="B653" s="40"/>
      <c r="C653" s="215" t="s">
        <v>743</v>
      </c>
      <c r="D653" s="215" t="s">
        <v>139</v>
      </c>
      <c r="E653" s="216" t="s">
        <v>744</v>
      </c>
      <c r="F653" s="217" t="s">
        <v>745</v>
      </c>
      <c r="G653" s="218" t="s">
        <v>312</v>
      </c>
      <c r="H653" s="286"/>
      <c r="I653" s="220"/>
      <c r="J653" s="221">
        <f>ROUND(I653*H653,2)</f>
        <v>0</v>
      </c>
      <c r="K653" s="217" t="s">
        <v>143</v>
      </c>
      <c r="L653" s="45"/>
      <c r="M653" s="222" t="s">
        <v>1</v>
      </c>
      <c r="N653" s="223" t="s">
        <v>39</v>
      </c>
      <c r="O653" s="92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6" t="s">
        <v>247</v>
      </c>
      <c r="AT653" s="226" t="s">
        <v>139</v>
      </c>
      <c r="AU653" s="226" t="s">
        <v>145</v>
      </c>
      <c r="AY653" s="18" t="s">
        <v>134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8" t="s">
        <v>145</v>
      </c>
      <c r="BK653" s="227">
        <f>ROUND(I653*H653,2)</f>
        <v>0</v>
      </c>
      <c r="BL653" s="18" t="s">
        <v>247</v>
      </c>
      <c r="BM653" s="226" t="s">
        <v>746</v>
      </c>
    </row>
    <row r="654" s="2" customFormat="1">
      <c r="A654" s="39"/>
      <c r="B654" s="40"/>
      <c r="C654" s="41"/>
      <c r="D654" s="228" t="s">
        <v>147</v>
      </c>
      <c r="E654" s="41"/>
      <c r="F654" s="229" t="s">
        <v>747</v>
      </c>
      <c r="G654" s="41"/>
      <c r="H654" s="41"/>
      <c r="I654" s="230"/>
      <c r="J654" s="41"/>
      <c r="K654" s="41"/>
      <c r="L654" s="45"/>
      <c r="M654" s="231"/>
      <c r="N654" s="232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147</v>
      </c>
      <c r="AU654" s="18" t="s">
        <v>145</v>
      </c>
    </row>
    <row r="655" s="12" customFormat="1" ht="22.8" customHeight="1">
      <c r="A655" s="12"/>
      <c r="B655" s="199"/>
      <c r="C655" s="200"/>
      <c r="D655" s="201" t="s">
        <v>72</v>
      </c>
      <c r="E655" s="213" t="s">
        <v>748</v>
      </c>
      <c r="F655" s="213" t="s">
        <v>749</v>
      </c>
      <c r="G655" s="200"/>
      <c r="H655" s="200"/>
      <c r="I655" s="203"/>
      <c r="J655" s="214">
        <f>BK655</f>
        <v>0</v>
      </c>
      <c r="K655" s="200"/>
      <c r="L655" s="205"/>
      <c r="M655" s="206"/>
      <c r="N655" s="207"/>
      <c r="O655" s="207"/>
      <c r="P655" s="208">
        <f>SUM(P656:P777)</f>
        <v>0</v>
      </c>
      <c r="Q655" s="207"/>
      <c r="R655" s="208">
        <f>SUM(R656:R777)</f>
        <v>0.95733999999999986</v>
      </c>
      <c r="S655" s="207"/>
      <c r="T655" s="209">
        <f>SUM(T656:T777)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0" t="s">
        <v>145</v>
      </c>
      <c r="AT655" s="211" t="s">
        <v>72</v>
      </c>
      <c r="AU655" s="211" t="s">
        <v>81</v>
      </c>
      <c r="AY655" s="210" t="s">
        <v>134</v>
      </c>
      <c r="BK655" s="212">
        <f>SUM(BK656:BK777)</f>
        <v>0</v>
      </c>
    </row>
    <row r="656" s="2" customFormat="1" ht="16.5" customHeight="1">
      <c r="A656" s="39"/>
      <c r="B656" s="40"/>
      <c r="C656" s="215" t="s">
        <v>750</v>
      </c>
      <c r="D656" s="215" t="s">
        <v>139</v>
      </c>
      <c r="E656" s="216" t="s">
        <v>751</v>
      </c>
      <c r="F656" s="217" t="s">
        <v>752</v>
      </c>
      <c r="G656" s="218" t="s">
        <v>142</v>
      </c>
      <c r="H656" s="219">
        <v>34.009999999999998</v>
      </c>
      <c r="I656" s="220"/>
      <c r="J656" s="221">
        <f>ROUND(I656*H656,2)</f>
        <v>0</v>
      </c>
      <c r="K656" s="217" t="s">
        <v>222</v>
      </c>
      <c r="L656" s="45"/>
      <c r="M656" s="222" t="s">
        <v>1</v>
      </c>
      <c r="N656" s="223" t="s">
        <v>39</v>
      </c>
      <c r="O656" s="92"/>
      <c r="P656" s="224">
        <f>O656*H656</f>
        <v>0</v>
      </c>
      <c r="Q656" s="224">
        <v>0.00029999999999999997</v>
      </c>
      <c r="R656" s="224">
        <f>Q656*H656</f>
        <v>0.010202999999999999</v>
      </c>
      <c r="S656" s="224">
        <v>0</v>
      </c>
      <c r="T656" s="225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6" t="s">
        <v>247</v>
      </c>
      <c r="AT656" s="226" t="s">
        <v>139</v>
      </c>
      <c r="AU656" s="226" t="s">
        <v>145</v>
      </c>
      <c r="AY656" s="18" t="s">
        <v>134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8" t="s">
        <v>145</v>
      </c>
      <c r="BK656" s="227">
        <f>ROUND(I656*H656,2)</f>
        <v>0</v>
      </c>
      <c r="BL656" s="18" t="s">
        <v>247</v>
      </c>
      <c r="BM656" s="226" t="s">
        <v>753</v>
      </c>
    </row>
    <row r="657" s="2" customFormat="1">
      <c r="A657" s="39"/>
      <c r="B657" s="40"/>
      <c r="C657" s="41"/>
      <c r="D657" s="228" t="s">
        <v>147</v>
      </c>
      <c r="E657" s="41"/>
      <c r="F657" s="229" t="s">
        <v>754</v>
      </c>
      <c r="G657" s="41"/>
      <c r="H657" s="41"/>
      <c r="I657" s="230"/>
      <c r="J657" s="41"/>
      <c r="K657" s="41"/>
      <c r="L657" s="45"/>
      <c r="M657" s="231"/>
      <c r="N657" s="232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147</v>
      </c>
      <c r="AU657" s="18" t="s">
        <v>145</v>
      </c>
    </row>
    <row r="658" s="13" customFormat="1">
      <c r="A658" s="13"/>
      <c r="B658" s="233"/>
      <c r="C658" s="234"/>
      <c r="D658" s="228" t="s">
        <v>149</v>
      </c>
      <c r="E658" s="235" t="s">
        <v>1</v>
      </c>
      <c r="F658" s="236" t="s">
        <v>252</v>
      </c>
      <c r="G658" s="234"/>
      <c r="H658" s="235" t="s">
        <v>1</v>
      </c>
      <c r="I658" s="237"/>
      <c r="J658" s="234"/>
      <c r="K658" s="234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149</v>
      </c>
      <c r="AU658" s="242" t="s">
        <v>145</v>
      </c>
      <c r="AV658" s="13" t="s">
        <v>81</v>
      </c>
      <c r="AW658" s="13" t="s">
        <v>30</v>
      </c>
      <c r="AX658" s="13" t="s">
        <v>73</v>
      </c>
      <c r="AY658" s="242" t="s">
        <v>134</v>
      </c>
    </row>
    <row r="659" s="14" customFormat="1">
      <c r="A659" s="14"/>
      <c r="B659" s="243"/>
      <c r="C659" s="244"/>
      <c r="D659" s="228" t="s">
        <v>149</v>
      </c>
      <c r="E659" s="245" t="s">
        <v>1</v>
      </c>
      <c r="F659" s="246" t="s">
        <v>253</v>
      </c>
      <c r="G659" s="244"/>
      <c r="H659" s="247">
        <v>8.5500000000000007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149</v>
      </c>
      <c r="AU659" s="253" t="s">
        <v>145</v>
      </c>
      <c r="AV659" s="14" t="s">
        <v>145</v>
      </c>
      <c r="AW659" s="14" t="s">
        <v>30</v>
      </c>
      <c r="AX659" s="14" t="s">
        <v>73</v>
      </c>
      <c r="AY659" s="253" t="s">
        <v>134</v>
      </c>
    </row>
    <row r="660" s="14" customFormat="1">
      <c r="A660" s="14"/>
      <c r="B660" s="243"/>
      <c r="C660" s="244"/>
      <c r="D660" s="228" t="s">
        <v>149</v>
      </c>
      <c r="E660" s="245" t="s">
        <v>1</v>
      </c>
      <c r="F660" s="246" t="s">
        <v>254</v>
      </c>
      <c r="G660" s="244"/>
      <c r="H660" s="247">
        <v>-1.1819999999999999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149</v>
      </c>
      <c r="AU660" s="253" t="s">
        <v>145</v>
      </c>
      <c r="AV660" s="14" t="s">
        <v>145</v>
      </c>
      <c r="AW660" s="14" t="s">
        <v>30</v>
      </c>
      <c r="AX660" s="14" t="s">
        <v>73</v>
      </c>
      <c r="AY660" s="253" t="s">
        <v>134</v>
      </c>
    </row>
    <row r="661" s="16" customFormat="1">
      <c r="A661" s="16"/>
      <c r="B661" s="275"/>
      <c r="C661" s="276"/>
      <c r="D661" s="228" t="s">
        <v>149</v>
      </c>
      <c r="E661" s="277" t="s">
        <v>1</v>
      </c>
      <c r="F661" s="278" t="s">
        <v>255</v>
      </c>
      <c r="G661" s="276"/>
      <c r="H661" s="279">
        <v>7.3680000000000003</v>
      </c>
      <c r="I661" s="280"/>
      <c r="J661" s="276"/>
      <c r="K661" s="276"/>
      <c r="L661" s="281"/>
      <c r="M661" s="282"/>
      <c r="N661" s="283"/>
      <c r="O661" s="283"/>
      <c r="P661" s="283"/>
      <c r="Q661" s="283"/>
      <c r="R661" s="283"/>
      <c r="S661" s="283"/>
      <c r="T661" s="284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85" t="s">
        <v>149</v>
      </c>
      <c r="AU661" s="285" t="s">
        <v>145</v>
      </c>
      <c r="AV661" s="16" t="s">
        <v>135</v>
      </c>
      <c r="AW661" s="16" t="s">
        <v>30</v>
      </c>
      <c r="AX661" s="16" t="s">
        <v>73</v>
      </c>
      <c r="AY661" s="285" t="s">
        <v>134</v>
      </c>
    </row>
    <row r="662" s="13" customFormat="1">
      <c r="A662" s="13"/>
      <c r="B662" s="233"/>
      <c r="C662" s="234"/>
      <c r="D662" s="228" t="s">
        <v>149</v>
      </c>
      <c r="E662" s="235" t="s">
        <v>1</v>
      </c>
      <c r="F662" s="236" t="s">
        <v>256</v>
      </c>
      <c r="G662" s="234"/>
      <c r="H662" s="235" t="s">
        <v>1</v>
      </c>
      <c r="I662" s="237"/>
      <c r="J662" s="234"/>
      <c r="K662" s="234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149</v>
      </c>
      <c r="AU662" s="242" t="s">
        <v>145</v>
      </c>
      <c r="AV662" s="13" t="s">
        <v>81</v>
      </c>
      <c r="AW662" s="13" t="s">
        <v>30</v>
      </c>
      <c r="AX662" s="13" t="s">
        <v>73</v>
      </c>
      <c r="AY662" s="242" t="s">
        <v>134</v>
      </c>
    </row>
    <row r="663" s="14" customFormat="1">
      <c r="A663" s="14"/>
      <c r="B663" s="243"/>
      <c r="C663" s="244"/>
      <c r="D663" s="228" t="s">
        <v>149</v>
      </c>
      <c r="E663" s="245" t="s">
        <v>1</v>
      </c>
      <c r="F663" s="246" t="s">
        <v>257</v>
      </c>
      <c r="G663" s="244"/>
      <c r="H663" s="247">
        <v>16.600000000000001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149</v>
      </c>
      <c r="AU663" s="253" t="s">
        <v>145</v>
      </c>
      <c r="AV663" s="14" t="s">
        <v>145</v>
      </c>
      <c r="AW663" s="14" t="s">
        <v>30</v>
      </c>
      <c r="AX663" s="14" t="s">
        <v>73</v>
      </c>
      <c r="AY663" s="253" t="s">
        <v>134</v>
      </c>
    </row>
    <row r="664" s="14" customFormat="1">
      <c r="A664" s="14"/>
      <c r="B664" s="243"/>
      <c r="C664" s="244"/>
      <c r="D664" s="228" t="s">
        <v>149</v>
      </c>
      <c r="E664" s="245" t="s">
        <v>1</v>
      </c>
      <c r="F664" s="246" t="s">
        <v>258</v>
      </c>
      <c r="G664" s="244"/>
      <c r="H664" s="247">
        <v>-1.5760000000000001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149</v>
      </c>
      <c r="AU664" s="253" t="s">
        <v>145</v>
      </c>
      <c r="AV664" s="14" t="s">
        <v>145</v>
      </c>
      <c r="AW664" s="14" t="s">
        <v>30</v>
      </c>
      <c r="AX664" s="14" t="s">
        <v>73</v>
      </c>
      <c r="AY664" s="253" t="s">
        <v>134</v>
      </c>
    </row>
    <row r="665" s="16" customFormat="1">
      <c r="A665" s="16"/>
      <c r="B665" s="275"/>
      <c r="C665" s="276"/>
      <c r="D665" s="228" t="s">
        <v>149</v>
      </c>
      <c r="E665" s="277" t="s">
        <v>1</v>
      </c>
      <c r="F665" s="278" t="s">
        <v>255</v>
      </c>
      <c r="G665" s="276"/>
      <c r="H665" s="279">
        <v>15.024000000000001</v>
      </c>
      <c r="I665" s="280"/>
      <c r="J665" s="276"/>
      <c r="K665" s="276"/>
      <c r="L665" s="281"/>
      <c r="M665" s="282"/>
      <c r="N665" s="283"/>
      <c r="O665" s="283"/>
      <c r="P665" s="283"/>
      <c r="Q665" s="283"/>
      <c r="R665" s="283"/>
      <c r="S665" s="283"/>
      <c r="T665" s="284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5" t="s">
        <v>149</v>
      </c>
      <c r="AU665" s="285" t="s">
        <v>145</v>
      </c>
      <c r="AV665" s="16" t="s">
        <v>135</v>
      </c>
      <c r="AW665" s="16" t="s">
        <v>30</v>
      </c>
      <c r="AX665" s="16" t="s">
        <v>73</v>
      </c>
      <c r="AY665" s="285" t="s">
        <v>134</v>
      </c>
    </row>
    <row r="666" s="13" customFormat="1">
      <c r="A666" s="13"/>
      <c r="B666" s="233"/>
      <c r="C666" s="234"/>
      <c r="D666" s="228" t="s">
        <v>149</v>
      </c>
      <c r="E666" s="235" t="s">
        <v>1</v>
      </c>
      <c r="F666" s="236" t="s">
        <v>216</v>
      </c>
      <c r="G666" s="234"/>
      <c r="H666" s="235" t="s">
        <v>1</v>
      </c>
      <c r="I666" s="237"/>
      <c r="J666" s="234"/>
      <c r="K666" s="234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149</v>
      </c>
      <c r="AU666" s="242" t="s">
        <v>145</v>
      </c>
      <c r="AV666" s="13" t="s">
        <v>81</v>
      </c>
      <c r="AW666" s="13" t="s">
        <v>30</v>
      </c>
      <c r="AX666" s="13" t="s">
        <v>73</v>
      </c>
      <c r="AY666" s="242" t="s">
        <v>134</v>
      </c>
    </row>
    <row r="667" s="14" customFormat="1">
      <c r="A667" s="14"/>
      <c r="B667" s="243"/>
      <c r="C667" s="244"/>
      <c r="D667" s="228" t="s">
        <v>149</v>
      </c>
      <c r="E667" s="245" t="s">
        <v>1</v>
      </c>
      <c r="F667" s="246" t="s">
        <v>259</v>
      </c>
      <c r="G667" s="244"/>
      <c r="H667" s="247">
        <v>12.800000000000001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149</v>
      </c>
      <c r="AU667" s="253" t="s">
        <v>145</v>
      </c>
      <c r="AV667" s="14" t="s">
        <v>145</v>
      </c>
      <c r="AW667" s="14" t="s">
        <v>30</v>
      </c>
      <c r="AX667" s="14" t="s">
        <v>73</v>
      </c>
      <c r="AY667" s="253" t="s">
        <v>134</v>
      </c>
    </row>
    <row r="668" s="14" customFormat="1">
      <c r="A668" s="14"/>
      <c r="B668" s="243"/>
      <c r="C668" s="244"/>
      <c r="D668" s="228" t="s">
        <v>149</v>
      </c>
      <c r="E668" s="245" t="s">
        <v>1</v>
      </c>
      <c r="F668" s="246" t="s">
        <v>254</v>
      </c>
      <c r="G668" s="244"/>
      <c r="H668" s="247">
        <v>-1.1819999999999999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149</v>
      </c>
      <c r="AU668" s="253" t="s">
        <v>145</v>
      </c>
      <c r="AV668" s="14" t="s">
        <v>145</v>
      </c>
      <c r="AW668" s="14" t="s">
        <v>30</v>
      </c>
      <c r="AX668" s="14" t="s">
        <v>73</v>
      </c>
      <c r="AY668" s="253" t="s">
        <v>134</v>
      </c>
    </row>
    <row r="669" s="16" customFormat="1">
      <c r="A669" s="16"/>
      <c r="B669" s="275"/>
      <c r="C669" s="276"/>
      <c r="D669" s="228" t="s">
        <v>149</v>
      </c>
      <c r="E669" s="277" t="s">
        <v>1</v>
      </c>
      <c r="F669" s="278" t="s">
        <v>255</v>
      </c>
      <c r="G669" s="276"/>
      <c r="H669" s="279">
        <v>11.618</v>
      </c>
      <c r="I669" s="280"/>
      <c r="J669" s="276"/>
      <c r="K669" s="276"/>
      <c r="L669" s="281"/>
      <c r="M669" s="282"/>
      <c r="N669" s="283"/>
      <c r="O669" s="283"/>
      <c r="P669" s="283"/>
      <c r="Q669" s="283"/>
      <c r="R669" s="283"/>
      <c r="S669" s="283"/>
      <c r="T669" s="28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5" t="s">
        <v>149</v>
      </c>
      <c r="AU669" s="285" t="s">
        <v>145</v>
      </c>
      <c r="AV669" s="16" t="s">
        <v>135</v>
      </c>
      <c r="AW669" s="16" t="s">
        <v>30</v>
      </c>
      <c r="AX669" s="16" t="s">
        <v>73</v>
      </c>
      <c r="AY669" s="285" t="s">
        <v>134</v>
      </c>
    </row>
    <row r="670" s="15" customFormat="1">
      <c r="A670" s="15"/>
      <c r="B670" s="254"/>
      <c r="C670" s="255"/>
      <c r="D670" s="228" t="s">
        <v>149</v>
      </c>
      <c r="E670" s="256" t="s">
        <v>1</v>
      </c>
      <c r="F670" s="257" t="s">
        <v>152</v>
      </c>
      <c r="G670" s="255"/>
      <c r="H670" s="258">
        <v>34.010000000000005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4" t="s">
        <v>149</v>
      </c>
      <c r="AU670" s="264" t="s">
        <v>145</v>
      </c>
      <c r="AV670" s="15" t="s">
        <v>144</v>
      </c>
      <c r="AW670" s="15" t="s">
        <v>30</v>
      </c>
      <c r="AX670" s="15" t="s">
        <v>81</v>
      </c>
      <c r="AY670" s="264" t="s">
        <v>134</v>
      </c>
    </row>
    <row r="671" s="2" customFormat="1" ht="24.15" customHeight="1">
      <c r="A671" s="39"/>
      <c r="B671" s="40"/>
      <c r="C671" s="215" t="s">
        <v>755</v>
      </c>
      <c r="D671" s="215" t="s">
        <v>139</v>
      </c>
      <c r="E671" s="216" t="s">
        <v>756</v>
      </c>
      <c r="F671" s="217" t="s">
        <v>757</v>
      </c>
      <c r="G671" s="218" t="s">
        <v>142</v>
      </c>
      <c r="H671" s="219">
        <v>42.950000000000003</v>
      </c>
      <c r="I671" s="220"/>
      <c r="J671" s="221">
        <f>ROUND(I671*H671,2)</f>
        <v>0</v>
      </c>
      <c r="K671" s="217" t="s">
        <v>168</v>
      </c>
      <c r="L671" s="45"/>
      <c r="M671" s="222" t="s">
        <v>1</v>
      </c>
      <c r="N671" s="223" t="s">
        <v>39</v>
      </c>
      <c r="O671" s="92"/>
      <c r="P671" s="224">
        <f>O671*H671</f>
        <v>0</v>
      </c>
      <c r="Q671" s="224">
        <v>0.0015</v>
      </c>
      <c r="R671" s="224">
        <f>Q671*H671</f>
        <v>0.06442500000000001</v>
      </c>
      <c r="S671" s="224">
        <v>0</v>
      </c>
      <c r="T671" s="225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6" t="s">
        <v>144</v>
      </c>
      <c r="AT671" s="226" t="s">
        <v>139</v>
      </c>
      <c r="AU671" s="226" t="s">
        <v>145</v>
      </c>
      <c r="AY671" s="18" t="s">
        <v>134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8" t="s">
        <v>145</v>
      </c>
      <c r="BK671" s="227">
        <f>ROUND(I671*H671,2)</f>
        <v>0</v>
      </c>
      <c r="BL671" s="18" t="s">
        <v>144</v>
      </c>
      <c r="BM671" s="226" t="s">
        <v>758</v>
      </c>
    </row>
    <row r="672" s="2" customFormat="1">
      <c r="A672" s="39"/>
      <c r="B672" s="40"/>
      <c r="C672" s="41"/>
      <c r="D672" s="228" t="s">
        <v>147</v>
      </c>
      <c r="E672" s="41"/>
      <c r="F672" s="229" t="s">
        <v>759</v>
      </c>
      <c r="G672" s="41"/>
      <c r="H672" s="41"/>
      <c r="I672" s="230"/>
      <c r="J672" s="41"/>
      <c r="K672" s="41"/>
      <c r="L672" s="45"/>
      <c r="M672" s="231"/>
      <c r="N672" s="232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147</v>
      </c>
      <c r="AU672" s="18" t="s">
        <v>145</v>
      </c>
    </row>
    <row r="673" s="13" customFormat="1">
      <c r="A673" s="13"/>
      <c r="B673" s="233"/>
      <c r="C673" s="234"/>
      <c r="D673" s="228" t="s">
        <v>149</v>
      </c>
      <c r="E673" s="235" t="s">
        <v>1</v>
      </c>
      <c r="F673" s="236" t="s">
        <v>252</v>
      </c>
      <c r="G673" s="234"/>
      <c r="H673" s="235" t="s">
        <v>1</v>
      </c>
      <c r="I673" s="237"/>
      <c r="J673" s="234"/>
      <c r="K673" s="234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149</v>
      </c>
      <c r="AU673" s="242" t="s">
        <v>145</v>
      </c>
      <c r="AV673" s="13" t="s">
        <v>81</v>
      </c>
      <c r="AW673" s="13" t="s">
        <v>30</v>
      </c>
      <c r="AX673" s="13" t="s">
        <v>73</v>
      </c>
      <c r="AY673" s="242" t="s">
        <v>134</v>
      </c>
    </row>
    <row r="674" s="14" customFormat="1">
      <c r="A674" s="14"/>
      <c r="B674" s="243"/>
      <c r="C674" s="244"/>
      <c r="D674" s="228" t="s">
        <v>149</v>
      </c>
      <c r="E674" s="245" t="s">
        <v>1</v>
      </c>
      <c r="F674" s="246" t="s">
        <v>253</v>
      </c>
      <c r="G674" s="244"/>
      <c r="H674" s="247">
        <v>8.5500000000000007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149</v>
      </c>
      <c r="AU674" s="253" t="s">
        <v>145</v>
      </c>
      <c r="AV674" s="14" t="s">
        <v>145</v>
      </c>
      <c r="AW674" s="14" t="s">
        <v>30</v>
      </c>
      <c r="AX674" s="14" t="s">
        <v>73</v>
      </c>
      <c r="AY674" s="253" t="s">
        <v>134</v>
      </c>
    </row>
    <row r="675" s="14" customFormat="1">
      <c r="A675" s="14"/>
      <c r="B675" s="243"/>
      <c r="C675" s="244"/>
      <c r="D675" s="228" t="s">
        <v>149</v>
      </c>
      <c r="E675" s="245" t="s">
        <v>1</v>
      </c>
      <c r="F675" s="246" t="s">
        <v>254</v>
      </c>
      <c r="G675" s="244"/>
      <c r="H675" s="247">
        <v>-1.1819999999999999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149</v>
      </c>
      <c r="AU675" s="253" t="s">
        <v>145</v>
      </c>
      <c r="AV675" s="14" t="s">
        <v>145</v>
      </c>
      <c r="AW675" s="14" t="s">
        <v>30</v>
      </c>
      <c r="AX675" s="14" t="s">
        <v>73</v>
      </c>
      <c r="AY675" s="253" t="s">
        <v>134</v>
      </c>
    </row>
    <row r="676" s="14" customFormat="1">
      <c r="A676" s="14"/>
      <c r="B676" s="243"/>
      <c r="C676" s="244"/>
      <c r="D676" s="228" t="s">
        <v>149</v>
      </c>
      <c r="E676" s="245" t="s">
        <v>1</v>
      </c>
      <c r="F676" s="246" t="s">
        <v>760</v>
      </c>
      <c r="G676" s="244"/>
      <c r="H676" s="247">
        <v>1.95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149</v>
      </c>
      <c r="AU676" s="253" t="s">
        <v>145</v>
      </c>
      <c r="AV676" s="14" t="s">
        <v>145</v>
      </c>
      <c r="AW676" s="14" t="s">
        <v>30</v>
      </c>
      <c r="AX676" s="14" t="s">
        <v>73</v>
      </c>
      <c r="AY676" s="253" t="s">
        <v>134</v>
      </c>
    </row>
    <row r="677" s="16" customFormat="1">
      <c r="A677" s="16"/>
      <c r="B677" s="275"/>
      <c r="C677" s="276"/>
      <c r="D677" s="228" t="s">
        <v>149</v>
      </c>
      <c r="E677" s="277" t="s">
        <v>1</v>
      </c>
      <c r="F677" s="278" t="s">
        <v>255</v>
      </c>
      <c r="G677" s="276"/>
      <c r="H677" s="279">
        <v>9.3179999999999996</v>
      </c>
      <c r="I677" s="280"/>
      <c r="J677" s="276"/>
      <c r="K677" s="276"/>
      <c r="L677" s="281"/>
      <c r="M677" s="282"/>
      <c r="N677" s="283"/>
      <c r="O677" s="283"/>
      <c r="P677" s="283"/>
      <c r="Q677" s="283"/>
      <c r="R677" s="283"/>
      <c r="S677" s="283"/>
      <c r="T677" s="28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85" t="s">
        <v>149</v>
      </c>
      <c r="AU677" s="285" t="s">
        <v>145</v>
      </c>
      <c r="AV677" s="16" t="s">
        <v>135</v>
      </c>
      <c r="AW677" s="16" t="s">
        <v>30</v>
      </c>
      <c r="AX677" s="16" t="s">
        <v>73</v>
      </c>
      <c r="AY677" s="285" t="s">
        <v>134</v>
      </c>
    </row>
    <row r="678" s="13" customFormat="1">
      <c r="A678" s="13"/>
      <c r="B678" s="233"/>
      <c r="C678" s="234"/>
      <c r="D678" s="228" t="s">
        <v>149</v>
      </c>
      <c r="E678" s="235" t="s">
        <v>1</v>
      </c>
      <c r="F678" s="236" t="s">
        <v>256</v>
      </c>
      <c r="G678" s="234"/>
      <c r="H678" s="235" t="s">
        <v>1</v>
      </c>
      <c r="I678" s="237"/>
      <c r="J678" s="234"/>
      <c r="K678" s="234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149</v>
      </c>
      <c r="AU678" s="242" t="s">
        <v>145</v>
      </c>
      <c r="AV678" s="13" t="s">
        <v>81</v>
      </c>
      <c r="AW678" s="13" t="s">
        <v>30</v>
      </c>
      <c r="AX678" s="13" t="s">
        <v>73</v>
      </c>
      <c r="AY678" s="242" t="s">
        <v>134</v>
      </c>
    </row>
    <row r="679" s="14" customFormat="1">
      <c r="A679" s="14"/>
      <c r="B679" s="243"/>
      <c r="C679" s="244"/>
      <c r="D679" s="228" t="s">
        <v>149</v>
      </c>
      <c r="E679" s="245" t="s">
        <v>1</v>
      </c>
      <c r="F679" s="246" t="s">
        <v>257</v>
      </c>
      <c r="G679" s="244"/>
      <c r="H679" s="247">
        <v>16.600000000000001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149</v>
      </c>
      <c r="AU679" s="253" t="s">
        <v>145</v>
      </c>
      <c r="AV679" s="14" t="s">
        <v>145</v>
      </c>
      <c r="AW679" s="14" t="s">
        <v>30</v>
      </c>
      <c r="AX679" s="14" t="s">
        <v>73</v>
      </c>
      <c r="AY679" s="253" t="s">
        <v>134</v>
      </c>
    </row>
    <row r="680" s="14" customFormat="1">
      <c r="A680" s="14"/>
      <c r="B680" s="243"/>
      <c r="C680" s="244"/>
      <c r="D680" s="228" t="s">
        <v>149</v>
      </c>
      <c r="E680" s="245" t="s">
        <v>1</v>
      </c>
      <c r="F680" s="246" t="s">
        <v>258</v>
      </c>
      <c r="G680" s="244"/>
      <c r="H680" s="247">
        <v>-1.5760000000000001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149</v>
      </c>
      <c r="AU680" s="253" t="s">
        <v>145</v>
      </c>
      <c r="AV680" s="14" t="s">
        <v>145</v>
      </c>
      <c r="AW680" s="14" t="s">
        <v>30</v>
      </c>
      <c r="AX680" s="14" t="s">
        <v>73</v>
      </c>
      <c r="AY680" s="253" t="s">
        <v>134</v>
      </c>
    </row>
    <row r="681" s="14" customFormat="1">
      <c r="A681" s="14"/>
      <c r="B681" s="243"/>
      <c r="C681" s="244"/>
      <c r="D681" s="228" t="s">
        <v>149</v>
      </c>
      <c r="E681" s="245" t="s">
        <v>1</v>
      </c>
      <c r="F681" s="246" t="s">
        <v>761</v>
      </c>
      <c r="G681" s="244"/>
      <c r="H681" s="247">
        <v>3.98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149</v>
      </c>
      <c r="AU681" s="253" t="s">
        <v>145</v>
      </c>
      <c r="AV681" s="14" t="s">
        <v>145</v>
      </c>
      <c r="AW681" s="14" t="s">
        <v>30</v>
      </c>
      <c r="AX681" s="14" t="s">
        <v>73</v>
      </c>
      <c r="AY681" s="253" t="s">
        <v>134</v>
      </c>
    </row>
    <row r="682" s="16" customFormat="1">
      <c r="A682" s="16"/>
      <c r="B682" s="275"/>
      <c r="C682" s="276"/>
      <c r="D682" s="228" t="s">
        <v>149</v>
      </c>
      <c r="E682" s="277" t="s">
        <v>1</v>
      </c>
      <c r="F682" s="278" t="s">
        <v>255</v>
      </c>
      <c r="G682" s="276"/>
      <c r="H682" s="279">
        <v>19.004000000000001</v>
      </c>
      <c r="I682" s="280"/>
      <c r="J682" s="276"/>
      <c r="K682" s="276"/>
      <c r="L682" s="281"/>
      <c r="M682" s="282"/>
      <c r="N682" s="283"/>
      <c r="O682" s="283"/>
      <c r="P682" s="283"/>
      <c r="Q682" s="283"/>
      <c r="R682" s="283"/>
      <c r="S682" s="283"/>
      <c r="T682" s="284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85" t="s">
        <v>149</v>
      </c>
      <c r="AU682" s="285" t="s">
        <v>145</v>
      </c>
      <c r="AV682" s="16" t="s">
        <v>135</v>
      </c>
      <c r="AW682" s="16" t="s">
        <v>30</v>
      </c>
      <c r="AX682" s="16" t="s">
        <v>73</v>
      </c>
      <c r="AY682" s="285" t="s">
        <v>134</v>
      </c>
    </row>
    <row r="683" s="13" customFormat="1">
      <c r="A683" s="13"/>
      <c r="B683" s="233"/>
      <c r="C683" s="234"/>
      <c r="D683" s="228" t="s">
        <v>149</v>
      </c>
      <c r="E683" s="235" t="s">
        <v>1</v>
      </c>
      <c r="F683" s="236" t="s">
        <v>216</v>
      </c>
      <c r="G683" s="234"/>
      <c r="H683" s="235" t="s">
        <v>1</v>
      </c>
      <c r="I683" s="237"/>
      <c r="J683" s="234"/>
      <c r="K683" s="234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149</v>
      </c>
      <c r="AU683" s="242" t="s">
        <v>145</v>
      </c>
      <c r="AV683" s="13" t="s">
        <v>81</v>
      </c>
      <c r="AW683" s="13" t="s">
        <v>30</v>
      </c>
      <c r="AX683" s="13" t="s">
        <v>73</v>
      </c>
      <c r="AY683" s="242" t="s">
        <v>134</v>
      </c>
    </row>
    <row r="684" s="14" customFormat="1">
      <c r="A684" s="14"/>
      <c r="B684" s="243"/>
      <c r="C684" s="244"/>
      <c r="D684" s="228" t="s">
        <v>149</v>
      </c>
      <c r="E684" s="245" t="s">
        <v>1</v>
      </c>
      <c r="F684" s="246" t="s">
        <v>259</v>
      </c>
      <c r="G684" s="244"/>
      <c r="H684" s="247">
        <v>12.800000000000001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149</v>
      </c>
      <c r="AU684" s="253" t="s">
        <v>145</v>
      </c>
      <c r="AV684" s="14" t="s">
        <v>145</v>
      </c>
      <c r="AW684" s="14" t="s">
        <v>30</v>
      </c>
      <c r="AX684" s="14" t="s">
        <v>73</v>
      </c>
      <c r="AY684" s="253" t="s">
        <v>134</v>
      </c>
    </row>
    <row r="685" s="14" customFormat="1">
      <c r="A685" s="14"/>
      <c r="B685" s="243"/>
      <c r="C685" s="244"/>
      <c r="D685" s="228" t="s">
        <v>149</v>
      </c>
      <c r="E685" s="245" t="s">
        <v>1</v>
      </c>
      <c r="F685" s="246" t="s">
        <v>254</v>
      </c>
      <c r="G685" s="244"/>
      <c r="H685" s="247">
        <v>-1.1819999999999999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149</v>
      </c>
      <c r="AU685" s="253" t="s">
        <v>145</v>
      </c>
      <c r="AV685" s="14" t="s">
        <v>145</v>
      </c>
      <c r="AW685" s="14" t="s">
        <v>30</v>
      </c>
      <c r="AX685" s="14" t="s">
        <v>73</v>
      </c>
      <c r="AY685" s="253" t="s">
        <v>134</v>
      </c>
    </row>
    <row r="686" s="14" customFormat="1">
      <c r="A686" s="14"/>
      <c r="B686" s="243"/>
      <c r="C686" s="244"/>
      <c r="D686" s="228" t="s">
        <v>149</v>
      </c>
      <c r="E686" s="245" t="s">
        <v>1</v>
      </c>
      <c r="F686" s="246" t="s">
        <v>217</v>
      </c>
      <c r="G686" s="244"/>
      <c r="H686" s="247">
        <v>3.0099999999999998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149</v>
      </c>
      <c r="AU686" s="253" t="s">
        <v>145</v>
      </c>
      <c r="AV686" s="14" t="s">
        <v>145</v>
      </c>
      <c r="AW686" s="14" t="s">
        <v>30</v>
      </c>
      <c r="AX686" s="14" t="s">
        <v>73</v>
      </c>
      <c r="AY686" s="253" t="s">
        <v>134</v>
      </c>
    </row>
    <row r="687" s="16" customFormat="1">
      <c r="A687" s="16"/>
      <c r="B687" s="275"/>
      <c r="C687" s="276"/>
      <c r="D687" s="228" t="s">
        <v>149</v>
      </c>
      <c r="E687" s="277" t="s">
        <v>1</v>
      </c>
      <c r="F687" s="278" t="s">
        <v>255</v>
      </c>
      <c r="G687" s="276"/>
      <c r="H687" s="279">
        <v>14.628</v>
      </c>
      <c r="I687" s="280"/>
      <c r="J687" s="276"/>
      <c r="K687" s="276"/>
      <c r="L687" s="281"/>
      <c r="M687" s="282"/>
      <c r="N687" s="283"/>
      <c r="O687" s="283"/>
      <c r="P687" s="283"/>
      <c r="Q687" s="283"/>
      <c r="R687" s="283"/>
      <c r="S687" s="283"/>
      <c r="T687" s="284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5" t="s">
        <v>149</v>
      </c>
      <c r="AU687" s="285" t="s">
        <v>145</v>
      </c>
      <c r="AV687" s="16" t="s">
        <v>135</v>
      </c>
      <c r="AW687" s="16" t="s">
        <v>30</v>
      </c>
      <c r="AX687" s="16" t="s">
        <v>73</v>
      </c>
      <c r="AY687" s="285" t="s">
        <v>134</v>
      </c>
    </row>
    <row r="688" s="15" customFormat="1">
      <c r="A688" s="15"/>
      <c r="B688" s="254"/>
      <c r="C688" s="255"/>
      <c r="D688" s="228" t="s">
        <v>149</v>
      </c>
      <c r="E688" s="256" t="s">
        <v>1</v>
      </c>
      <c r="F688" s="257" t="s">
        <v>152</v>
      </c>
      <c r="G688" s="255"/>
      <c r="H688" s="258">
        <v>42.949999999999996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4" t="s">
        <v>149</v>
      </c>
      <c r="AU688" s="264" t="s">
        <v>145</v>
      </c>
      <c r="AV688" s="15" t="s">
        <v>144</v>
      </c>
      <c r="AW688" s="15" t="s">
        <v>30</v>
      </c>
      <c r="AX688" s="15" t="s">
        <v>81</v>
      </c>
      <c r="AY688" s="264" t="s">
        <v>134</v>
      </c>
    </row>
    <row r="689" s="2" customFormat="1" ht="24.15" customHeight="1">
      <c r="A689" s="39"/>
      <c r="B689" s="40"/>
      <c r="C689" s="215" t="s">
        <v>762</v>
      </c>
      <c r="D689" s="215" t="s">
        <v>139</v>
      </c>
      <c r="E689" s="216" t="s">
        <v>763</v>
      </c>
      <c r="F689" s="217" t="s">
        <v>764</v>
      </c>
      <c r="G689" s="218" t="s">
        <v>393</v>
      </c>
      <c r="H689" s="219">
        <v>13</v>
      </c>
      <c r="I689" s="220"/>
      <c r="J689" s="221">
        <f>ROUND(I689*H689,2)</f>
        <v>0</v>
      </c>
      <c r="K689" s="217" t="s">
        <v>1</v>
      </c>
      <c r="L689" s="45"/>
      <c r="M689" s="222" t="s">
        <v>1</v>
      </c>
      <c r="N689" s="223" t="s">
        <v>39</v>
      </c>
      <c r="O689" s="92"/>
      <c r="P689" s="224">
        <f>O689*H689</f>
        <v>0</v>
      </c>
      <c r="Q689" s="224">
        <v>0.00021000000000000001</v>
      </c>
      <c r="R689" s="224">
        <f>Q689*H689</f>
        <v>0.0027300000000000002</v>
      </c>
      <c r="S689" s="224">
        <v>0</v>
      </c>
      <c r="T689" s="225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6" t="s">
        <v>247</v>
      </c>
      <c r="AT689" s="226" t="s">
        <v>139</v>
      </c>
      <c r="AU689" s="226" t="s">
        <v>145</v>
      </c>
      <c r="AY689" s="18" t="s">
        <v>134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8" t="s">
        <v>145</v>
      </c>
      <c r="BK689" s="227">
        <f>ROUND(I689*H689,2)</f>
        <v>0</v>
      </c>
      <c r="BL689" s="18" t="s">
        <v>247</v>
      </c>
      <c r="BM689" s="226" t="s">
        <v>765</v>
      </c>
    </row>
    <row r="690" s="2" customFormat="1">
      <c r="A690" s="39"/>
      <c r="B690" s="40"/>
      <c r="C690" s="41"/>
      <c r="D690" s="228" t="s">
        <v>147</v>
      </c>
      <c r="E690" s="41"/>
      <c r="F690" s="229" t="s">
        <v>764</v>
      </c>
      <c r="G690" s="41"/>
      <c r="H690" s="41"/>
      <c r="I690" s="230"/>
      <c r="J690" s="41"/>
      <c r="K690" s="41"/>
      <c r="L690" s="45"/>
      <c r="M690" s="231"/>
      <c r="N690" s="232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147</v>
      </c>
      <c r="AU690" s="18" t="s">
        <v>145</v>
      </c>
    </row>
    <row r="691" s="13" customFormat="1">
      <c r="A691" s="13"/>
      <c r="B691" s="233"/>
      <c r="C691" s="234"/>
      <c r="D691" s="228" t="s">
        <v>149</v>
      </c>
      <c r="E691" s="235" t="s">
        <v>1</v>
      </c>
      <c r="F691" s="236" t="s">
        <v>252</v>
      </c>
      <c r="G691" s="234"/>
      <c r="H691" s="235" t="s">
        <v>1</v>
      </c>
      <c r="I691" s="237"/>
      <c r="J691" s="234"/>
      <c r="K691" s="234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149</v>
      </c>
      <c r="AU691" s="242" t="s">
        <v>145</v>
      </c>
      <c r="AV691" s="13" t="s">
        <v>81</v>
      </c>
      <c r="AW691" s="13" t="s">
        <v>30</v>
      </c>
      <c r="AX691" s="13" t="s">
        <v>73</v>
      </c>
      <c r="AY691" s="242" t="s">
        <v>134</v>
      </c>
    </row>
    <row r="692" s="14" customFormat="1">
      <c r="A692" s="14"/>
      <c r="B692" s="243"/>
      <c r="C692" s="244"/>
      <c r="D692" s="228" t="s">
        <v>149</v>
      </c>
      <c r="E692" s="245" t="s">
        <v>1</v>
      </c>
      <c r="F692" s="246" t="s">
        <v>379</v>
      </c>
      <c r="G692" s="244"/>
      <c r="H692" s="247">
        <v>4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149</v>
      </c>
      <c r="AU692" s="253" t="s">
        <v>145</v>
      </c>
      <c r="AV692" s="14" t="s">
        <v>145</v>
      </c>
      <c r="AW692" s="14" t="s">
        <v>30</v>
      </c>
      <c r="AX692" s="14" t="s">
        <v>73</v>
      </c>
      <c r="AY692" s="253" t="s">
        <v>134</v>
      </c>
    </row>
    <row r="693" s="16" customFormat="1">
      <c r="A693" s="16"/>
      <c r="B693" s="275"/>
      <c r="C693" s="276"/>
      <c r="D693" s="228" t="s">
        <v>149</v>
      </c>
      <c r="E693" s="277" t="s">
        <v>1</v>
      </c>
      <c r="F693" s="278" t="s">
        <v>255</v>
      </c>
      <c r="G693" s="276"/>
      <c r="H693" s="279">
        <v>4</v>
      </c>
      <c r="I693" s="280"/>
      <c r="J693" s="276"/>
      <c r="K693" s="276"/>
      <c r="L693" s="281"/>
      <c r="M693" s="282"/>
      <c r="N693" s="283"/>
      <c r="O693" s="283"/>
      <c r="P693" s="283"/>
      <c r="Q693" s="283"/>
      <c r="R693" s="283"/>
      <c r="S693" s="283"/>
      <c r="T693" s="284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T693" s="285" t="s">
        <v>149</v>
      </c>
      <c r="AU693" s="285" t="s">
        <v>145</v>
      </c>
      <c r="AV693" s="16" t="s">
        <v>135</v>
      </c>
      <c r="AW693" s="16" t="s">
        <v>30</v>
      </c>
      <c r="AX693" s="16" t="s">
        <v>73</v>
      </c>
      <c r="AY693" s="285" t="s">
        <v>134</v>
      </c>
    </row>
    <row r="694" s="13" customFormat="1">
      <c r="A694" s="13"/>
      <c r="B694" s="233"/>
      <c r="C694" s="234"/>
      <c r="D694" s="228" t="s">
        <v>149</v>
      </c>
      <c r="E694" s="235" t="s">
        <v>1</v>
      </c>
      <c r="F694" s="236" t="s">
        <v>256</v>
      </c>
      <c r="G694" s="234"/>
      <c r="H694" s="235" t="s">
        <v>1</v>
      </c>
      <c r="I694" s="237"/>
      <c r="J694" s="234"/>
      <c r="K694" s="234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149</v>
      </c>
      <c r="AU694" s="242" t="s">
        <v>145</v>
      </c>
      <c r="AV694" s="13" t="s">
        <v>81</v>
      </c>
      <c r="AW694" s="13" t="s">
        <v>30</v>
      </c>
      <c r="AX694" s="13" t="s">
        <v>73</v>
      </c>
      <c r="AY694" s="242" t="s">
        <v>134</v>
      </c>
    </row>
    <row r="695" s="14" customFormat="1">
      <c r="A695" s="14"/>
      <c r="B695" s="243"/>
      <c r="C695" s="244"/>
      <c r="D695" s="228" t="s">
        <v>149</v>
      </c>
      <c r="E695" s="245" t="s">
        <v>1</v>
      </c>
      <c r="F695" s="246" t="s">
        <v>379</v>
      </c>
      <c r="G695" s="244"/>
      <c r="H695" s="247">
        <v>4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149</v>
      </c>
      <c r="AU695" s="253" t="s">
        <v>145</v>
      </c>
      <c r="AV695" s="14" t="s">
        <v>145</v>
      </c>
      <c r="AW695" s="14" t="s">
        <v>30</v>
      </c>
      <c r="AX695" s="14" t="s">
        <v>73</v>
      </c>
      <c r="AY695" s="253" t="s">
        <v>134</v>
      </c>
    </row>
    <row r="696" s="16" customFormat="1">
      <c r="A696" s="16"/>
      <c r="B696" s="275"/>
      <c r="C696" s="276"/>
      <c r="D696" s="228" t="s">
        <v>149</v>
      </c>
      <c r="E696" s="277" t="s">
        <v>1</v>
      </c>
      <c r="F696" s="278" t="s">
        <v>255</v>
      </c>
      <c r="G696" s="276"/>
      <c r="H696" s="279">
        <v>4</v>
      </c>
      <c r="I696" s="280"/>
      <c r="J696" s="276"/>
      <c r="K696" s="276"/>
      <c r="L696" s="281"/>
      <c r="M696" s="282"/>
      <c r="N696" s="283"/>
      <c r="O696" s="283"/>
      <c r="P696" s="283"/>
      <c r="Q696" s="283"/>
      <c r="R696" s="283"/>
      <c r="S696" s="283"/>
      <c r="T696" s="284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5" t="s">
        <v>149</v>
      </c>
      <c r="AU696" s="285" t="s">
        <v>145</v>
      </c>
      <c r="AV696" s="16" t="s">
        <v>135</v>
      </c>
      <c r="AW696" s="16" t="s">
        <v>30</v>
      </c>
      <c r="AX696" s="16" t="s">
        <v>73</v>
      </c>
      <c r="AY696" s="285" t="s">
        <v>134</v>
      </c>
    </row>
    <row r="697" s="13" customFormat="1">
      <c r="A697" s="13"/>
      <c r="B697" s="233"/>
      <c r="C697" s="234"/>
      <c r="D697" s="228" t="s">
        <v>149</v>
      </c>
      <c r="E697" s="235" t="s">
        <v>1</v>
      </c>
      <c r="F697" s="236" t="s">
        <v>216</v>
      </c>
      <c r="G697" s="234"/>
      <c r="H697" s="235" t="s">
        <v>1</v>
      </c>
      <c r="I697" s="237"/>
      <c r="J697" s="234"/>
      <c r="K697" s="234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149</v>
      </c>
      <c r="AU697" s="242" t="s">
        <v>145</v>
      </c>
      <c r="AV697" s="13" t="s">
        <v>81</v>
      </c>
      <c r="AW697" s="13" t="s">
        <v>30</v>
      </c>
      <c r="AX697" s="13" t="s">
        <v>73</v>
      </c>
      <c r="AY697" s="242" t="s">
        <v>134</v>
      </c>
    </row>
    <row r="698" s="14" customFormat="1">
      <c r="A698" s="14"/>
      <c r="B698" s="243"/>
      <c r="C698" s="244"/>
      <c r="D698" s="228" t="s">
        <v>149</v>
      </c>
      <c r="E698" s="245" t="s">
        <v>1</v>
      </c>
      <c r="F698" s="246" t="s">
        <v>486</v>
      </c>
      <c r="G698" s="244"/>
      <c r="H698" s="247">
        <v>5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149</v>
      </c>
      <c r="AU698" s="253" t="s">
        <v>145</v>
      </c>
      <c r="AV698" s="14" t="s">
        <v>145</v>
      </c>
      <c r="AW698" s="14" t="s">
        <v>30</v>
      </c>
      <c r="AX698" s="14" t="s">
        <v>73</v>
      </c>
      <c r="AY698" s="253" t="s">
        <v>134</v>
      </c>
    </row>
    <row r="699" s="16" customFormat="1">
      <c r="A699" s="16"/>
      <c r="B699" s="275"/>
      <c r="C699" s="276"/>
      <c r="D699" s="228" t="s">
        <v>149</v>
      </c>
      <c r="E699" s="277" t="s">
        <v>1</v>
      </c>
      <c r="F699" s="278" t="s">
        <v>255</v>
      </c>
      <c r="G699" s="276"/>
      <c r="H699" s="279">
        <v>5</v>
      </c>
      <c r="I699" s="280"/>
      <c r="J699" s="276"/>
      <c r="K699" s="276"/>
      <c r="L699" s="281"/>
      <c r="M699" s="282"/>
      <c r="N699" s="283"/>
      <c r="O699" s="283"/>
      <c r="P699" s="283"/>
      <c r="Q699" s="283"/>
      <c r="R699" s="283"/>
      <c r="S699" s="283"/>
      <c r="T699" s="284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85" t="s">
        <v>149</v>
      </c>
      <c r="AU699" s="285" t="s">
        <v>145</v>
      </c>
      <c r="AV699" s="16" t="s">
        <v>135</v>
      </c>
      <c r="AW699" s="16" t="s">
        <v>30</v>
      </c>
      <c r="AX699" s="16" t="s">
        <v>73</v>
      </c>
      <c r="AY699" s="285" t="s">
        <v>134</v>
      </c>
    </row>
    <row r="700" s="15" customFormat="1">
      <c r="A700" s="15"/>
      <c r="B700" s="254"/>
      <c r="C700" s="255"/>
      <c r="D700" s="228" t="s">
        <v>149</v>
      </c>
      <c r="E700" s="256" t="s">
        <v>1</v>
      </c>
      <c r="F700" s="257" t="s">
        <v>152</v>
      </c>
      <c r="G700" s="255"/>
      <c r="H700" s="258">
        <v>13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4" t="s">
        <v>149</v>
      </c>
      <c r="AU700" s="264" t="s">
        <v>145</v>
      </c>
      <c r="AV700" s="15" t="s">
        <v>144</v>
      </c>
      <c r="AW700" s="15" t="s">
        <v>30</v>
      </c>
      <c r="AX700" s="15" t="s">
        <v>81</v>
      </c>
      <c r="AY700" s="264" t="s">
        <v>134</v>
      </c>
    </row>
    <row r="701" s="2" customFormat="1" ht="24.15" customHeight="1">
      <c r="A701" s="39"/>
      <c r="B701" s="40"/>
      <c r="C701" s="215" t="s">
        <v>766</v>
      </c>
      <c r="D701" s="215" t="s">
        <v>139</v>
      </c>
      <c r="E701" s="216" t="s">
        <v>767</v>
      </c>
      <c r="F701" s="217" t="s">
        <v>768</v>
      </c>
      <c r="G701" s="218" t="s">
        <v>393</v>
      </c>
      <c r="H701" s="219">
        <v>1</v>
      </c>
      <c r="I701" s="220"/>
      <c r="J701" s="221">
        <f>ROUND(I701*H701,2)</f>
        <v>0</v>
      </c>
      <c r="K701" s="217" t="s">
        <v>1</v>
      </c>
      <c r="L701" s="45"/>
      <c r="M701" s="222" t="s">
        <v>1</v>
      </c>
      <c r="N701" s="223" t="s">
        <v>38</v>
      </c>
      <c r="O701" s="92"/>
      <c r="P701" s="224">
        <f>O701*H701</f>
        <v>0</v>
      </c>
      <c r="Q701" s="224">
        <v>0.00018000000000000001</v>
      </c>
      <c r="R701" s="224">
        <f>Q701*H701</f>
        <v>0.00018000000000000001</v>
      </c>
      <c r="S701" s="224">
        <v>0</v>
      </c>
      <c r="T701" s="225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6" t="s">
        <v>247</v>
      </c>
      <c r="AT701" s="226" t="s">
        <v>139</v>
      </c>
      <c r="AU701" s="226" t="s">
        <v>145</v>
      </c>
      <c r="AY701" s="18" t="s">
        <v>134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8" t="s">
        <v>81</v>
      </c>
      <c r="BK701" s="227">
        <f>ROUND(I701*H701,2)</f>
        <v>0</v>
      </c>
      <c r="BL701" s="18" t="s">
        <v>247</v>
      </c>
      <c r="BM701" s="226" t="s">
        <v>769</v>
      </c>
    </row>
    <row r="702" s="2" customFormat="1">
      <c r="A702" s="39"/>
      <c r="B702" s="40"/>
      <c r="C702" s="41"/>
      <c r="D702" s="228" t="s">
        <v>147</v>
      </c>
      <c r="E702" s="41"/>
      <c r="F702" s="229" t="s">
        <v>768</v>
      </c>
      <c r="G702" s="41"/>
      <c r="H702" s="41"/>
      <c r="I702" s="230"/>
      <c r="J702" s="41"/>
      <c r="K702" s="41"/>
      <c r="L702" s="45"/>
      <c r="M702" s="231"/>
      <c r="N702" s="232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147</v>
      </c>
      <c r="AU702" s="18" t="s">
        <v>145</v>
      </c>
    </row>
    <row r="703" s="13" customFormat="1">
      <c r="A703" s="13"/>
      <c r="B703" s="233"/>
      <c r="C703" s="234"/>
      <c r="D703" s="228" t="s">
        <v>149</v>
      </c>
      <c r="E703" s="235" t="s">
        <v>1</v>
      </c>
      <c r="F703" s="236" t="s">
        <v>216</v>
      </c>
      <c r="G703" s="234"/>
      <c r="H703" s="235" t="s">
        <v>1</v>
      </c>
      <c r="I703" s="237"/>
      <c r="J703" s="234"/>
      <c r="K703" s="234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149</v>
      </c>
      <c r="AU703" s="242" t="s">
        <v>145</v>
      </c>
      <c r="AV703" s="13" t="s">
        <v>81</v>
      </c>
      <c r="AW703" s="13" t="s">
        <v>30</v>
      </c>
      <c r="AX703" s="13" t="s">
        <v>73</v>
      </c>
      <c r="AY703" s="242" t="s">
        <v>134</v>
      </c>
    </row>
    <row r="704" s="14" customFormat="1">
      <c r="A704" s="14"/>
      <c r="B704" s="243"/>
      <c r="C704" s="244"/>
      <c r="D704" s="228" t="s">
        <v>149</v>
      </c>
      <c r="E704" s="245" t="s">
        <v>1</v>
      </c>
      <c r="F704" s="246" t="s">
        <v>206</v>
      </c>
      <c r="G704" s="244"/>
      <c r="H704" s="247">
        <v>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149</v>
      </c>
      <c r="AU704" s="253" t="s">
        <v>145</v>
      </c>
      <c r="AV704" s="14" t="s">
        <v>145</v>
      </c>
      <c r="AW704" s="14" t="s">
        <v>30</v>
      </c>
      <c r="AX704" s="14" t="s">
        <v>73</v>
      </c>
      <c r="AY704" s="253" t="s">
        <v>134</v>
      </c>
    </row>
    <row r="705" s="15" customFormat="1">
      <c r="A705" s="15"/>
      <c r="B705" s="254"/>
      <c r="C705" s="255"/>
      <c r="D705" s="228" t="s">
        <v>149</v>
      </c>
      <c r="E705" s="256" t="s">
        <v>1</v>
      </c>
      <c r="F705" s="257" t="s">
        <v>152</v>
      </c>
      <c r="G705" s="255"/>
      <c r="H705" s="258">
        <v>1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4" t="s">
        <v>149</v>
      </c>
      <c r="AU705" s="264" t="s">
        <v>145</v>
      </c>
      <c r="AV705" s="15" t="s">
        <v>144</v>
      </c>
      <c r="AW705" s="15" t="s">
        <v>30</v>
      </c>
      <c r="AX705" s="15" t="s">
        <v>81</v>
      </c>
      <c r="AY705" s="264" t="s">
        <v>134</v>
      </c>
    </row>
    <row r="706" s="2" customFormat="1" ht="24.15" customHeight="1">
      <c r="A706" s="39"/>
      <c r="B706" s="40"/>
      <c r="C706" s="215" t="s">
        <v>770</v>
      </c>
      <c r="D706" s="215" t="s">
        <v>139</v>
      </c>
      <c r="E706" s="216" t="s">
        <v>771</v>
      </c>
      <c r="F706" s="217" t="s">
        <v>772</v>
      </c>
      <c r="G706" s="218" t="s">
        <v>182</v>
      </c>
      <c r="H706" s="219">
        <v>18.600000000000001</v>
      </c>
      <c r="I706" s="220"/>
      <c r="J706" s="221">
        <f>ROUND(I706*H706,2)</f>
        <v>0</v>
      </c>
      <c r="K706" s="217" t="s">
        <v>1</v>
      </c>
      <c r="L706" s="45"/>
      <c r="M706" s="222" t="s">
        <v>1</v>
      </c>
      <c r="N706" s="223" t="s">
        <v>39</v>
      </c>
      <c r="O706" s="92"/>
      <c r="P706" s="224">
        <f>O706*H706</f>
        <v>0</v>
      </c>
      <c r="Q706" s="224">
        <v>0.00032000000000000003</v>
      </c>
      <c r="R706" s="224">
        <f>Q706*H706</f>
        <v>0.0059520000000000007</v>
      </c>
      <c r="S706" s="224">
        <v>0</v>
      </c>
      <c r="T706" s="225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6" t="s">
        <v>247</v>
      </c>
      <c r="AT706" s="226" t="s">
        <v>139</v>
      </c>
      <c r="AU706" s="226" t="s">
        <v>145</v>
      </c>
      <c r="AY706" s="18" t="s">
        <v>134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8" t="s">
        <v>145</v>
      </c>
      <c r="BK706" s="227">
        <f>ROUND(I706*H706,2)</f>
        <v>0</v>
      </c>
      <c r="BL706" s="18" t="s">
        <v>247</v>
      </c>
      <c r="BM706" s="226" t="s">
        <v>773</v>
      </c>
    </row>
    <row r="707" s="2" customFormat="1">
      <c r="A707" s="39"/>
      <c r="B707" s="40"/>
      <c r="C707" s="41"/>
      <c r="D707" s="228" t="s">
        <v>147</v>
      </c>
      <c r="E707" s="41"/>
      <c r="F707" s="229" t="s">
        <v>772</v>
      </c>
      <c r="G707" s="41"/>
      <c r="H707" s="41"/>
      <c r="I707" s="230"/>
      <c r="J707" s="41"/>
      <c r="K707" s="41"/>
      <c r="L707" s="45"/>
      <c r="M707" s="231"/>
      <c r="N707" s="232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147</v>
      </c>
      <c r="AU707" s="18" t="s">
        <v>145</v>
      </c>
    </row>
    <row r="708" s="13" customFormat="1">
      <c r="A708" s="13"/>
      <c r="B708" s="233"/>
      <c r="C708" s="234"/>
      <c r="D708" s="228" t="s">
        <v>149</v>
      </c>
      <c r="E708" s="235" t="s">
        <v>1</v>
      </c>
      <c r="F708" s="236" t="s">
        <v>252</v>
      </c>
      <c r="G708" s="234"/>
      <c r="H708" s="235" t="s">
        <v>1</v>
      </c>
      <c r="I708" s="237"/>
      <c r="J708" s="234"/>
      <c r="K708" s="234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149</v>
      </c>
      <c r="AU708" s="242" t="s">
        <v>145</v>
      </c>
      <c r="AV708" s="13" t="s">
        <v>81</v>
      </c>
      <c r="AW708" s="13" t="s">
        <v>30</v>
      </c>
      <c r="AX708" s="13" t="s">
        <v>73</v>
      </c>
      <c r="AY708" s="242" t="s">
        <v>134</v>
      </c>
    </row>
    <row r="709" s="14" customFormat="1">
      <c r="A709" s="14"/>
      <c r="B709" s="243"/>
      <c r="C709" s="244"/>
      <c r="D709" s="228" t="s">
        <v>149</v>
      </c>
      <c r="E709" s="245" t="s">
        <v>1</v>
      </c>
      <c r="F709" s="246" t="s">
        <v>774</v>
      </c>
      <c r="G709" s="244"/>
      <c r="H709" s="247">
        <v>5.0999999999999996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149</v>
      </c>
      <c r="AU709" s="253" t="s">
        <v>145</v>
      </c>
      <c r="AV709" s="14" t="s">
        <v>145</v>
      </c>
      <c r="AW709" s="14" t="s">
        <v>30</v>
      </c>
      <c r="AX709" s="14" t="s">
        <v>73</v>
      </c>
      <c r="AY709" s="253" t="s">
        <v>134</v>
      </c>
    </row>
    <row r="710" s="16" customFormat="1">
      <c r="A710" s="16"/>
      <c r="B710" s="275"/>
      <c r="C710" s="276"/>
      <c r="D710" s="228" t="s">
        <v>149</v>
      </c>
      <c r="E710" s="277" t="s">
        <v>1</v>
      </c>
      <c r="F710" s="278" t="s">
        <v>255</v>
      </c>
      <c r="G710" s="276"/>
      <c r="H710" s="279">
        <v>5.0999999999999996</v>
      </c>
      <c r="I710" s="280"/>
      <c r="J710" s="276"/>
      <c r="K710" s="276"/>
      <c r="L710" s="281"/>
      <c r="M710" s="282"/>
      <c r="N710" s="283"/>
      <c r="O710" s="283"/>
      <c r="P710" s="283"/>
      <c r="Q710" s="283"/>
      <c r="R710" s="283"/>
      <c r="S710" s="283"/>
      <c r="T710" s="284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5" t="s">
        <v>149</v>
      </c>
      <c r="AU710" s="285" t="s">
        <v>145</v>
      </c>
      <c r="AV710" s="16" t="s">
        <v>135</v>
      </c>
      <c r="AW710" s="16" t="s">
        <v>30</v>
      </c>
      <c r="AX710" s="16" t="s">
        <v>73</v>
      </c>
      <c r="AY710" s="285" t="s">
        <v>134</v>
      </c>
    </row>
    <row r="711" s="13" customFormat="1">
      <c r="A711" s="13"/>
      <c r="B711" s="233"/>
      <c r="C711" s="234"/>
      <c r="D711" s="228" t="s">
        <v>149</v>
      </c>
      <c r="E711" s="235" t="s">
        <v>1</v>
      </c>
      <c r="F711" s="236" t="s">
        <v>256</v>
      </c>
      <c r="G711" s="234"/>
      <c r="H711" s="235" t="s">
        <v>1</v>
      </c>
      <c r="I711" s="237"/>
      <c r="J711" s="234"/>
      <c r="K711" s="234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149</v>
      </c>
      <c r="AU711" s="242" t="s">
        <v>145</v>
      </c>
      <c r="AV711" s="13" t="s">
        <v>81</v>
      </c>
      <c r="AW711" s="13" t="s">
        <v>30</v>
      </c>
      <c r="AX711" s="13" t="s">
        <v>73</v>
      </c>
      <c r="AY711" s="242" t="s">
        <v>134</v>
      </c>
    </row>
    <row r="712" s="14" customFormat="1">
      <c r="A712" s="14"/>
      <c r="B712" s="243"/>
      <c r="C712" s="244"/>
      <c r="D712" s="228" t="s">
        <v>149</v>
      </c>
      <c r="E712" s="245" t="s">
        <v>1</v>
      </c>
      <c r="F712" s="246" t="s">
        <v>775</v>
      </c>
      <c r="G712" s="244"/>
      <c r="H712" s="247">
        <v>7.7000000000000002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149</v>
      </c>
      <c r="AU712" s="253" t="s">
        <v>145</v>
      </c>
      <c r="AV712" s="14" t="s">
        <v>145</v>
      </c>
      <c r="AW712" s="14" t="s">
        <v>30</v>
      </c>
      <c r="AX712" s="14" t="s">
        <v>73</v>
      </c>
      <c r="AY712" s="253" t="s">
        <v>134</v>
      </c>
    </row>
    <row r="713" s="16" customFormat="1">
      <c r="A713" s="16"/>
      <c r="B713" s="275"/>
      <c r="C713" s="276"/>
      <c r="D713" s="228" t="s">
        <v>149</v>
      </c>
      <c r="E713" s="277" t="s">
        <v>1</v>
      </c>
      <c r="F713" s="278" t="s">
        <v>255</v>
      </c>
      <c r="G713" s="276"/>
      <c r="H713" s="279">
        <v>7.7000000000000002</v>
      </c>
      <c r="I713" s="280"/>
      <c r="J713" s="276"/>
      <c r="K713" s="276"/>
      <c r="L713" s="281"/>
      <c r="M713" s="282"/>
      <c r="N713" s="283"/>
      <c r="O713" s="283"/>
      <c r="P713" s="283"/>
      <c r="Q713" s="283"/>
      <c r="R713" s="283"/>
      <c r="S713" s="283"/>
      <c r="T713" s="28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85" t="s">
        <v>149</v>
      </c>
      <c r="AU713" s="285" t="s">
        <v>145</v>
      </c>
      <c r="AV713" s="16" t="s">
        <v>135</v>
      </c>
      <c r="AW713" s="16" t="s">
        <v>30</v>
      </c>
      <c r="AX713" s="16" t="s">
        <v>73</v>
      </c>
      <c r="AY713" s="285" t="s">
        <v>134</v>
      </c>
    </row>
    <row r="714" s="13" customFormat="1">
      <c r="A714" s="13"/>
      <c r="B714" s="233"/>
      <c r="C714" s="234"/>
      <c r="D714" s="228" t="s">
        <v>149</v>
      </c>
      <c r="E714" s="235" t="s">
        <v>1</v>
      </c>
      <c r="F714" s="236" t="s">
        <v>216</v>
      </c>
      <c r="G714" s="234"/>
      <c r="H714" s="235" t="s">
        <v>1</v>
      </c>
      <c r="I714" s="237"/>
      <c r="J714" s="234"/>
      <c r="K714" s="234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149</v>
      </c>
      <c r="AU714" s="242" t="s">
        <v>145</v>
      </c>
      <c r="AV714" s="13" t="s">
        <v>81</v>
      </c>
      <c r="AW714" s="13" t="s">
        <v>30</v>
      </c>
      <c r="AX714" s="13" t="s">
        <v>73</v>
      </c>
      <c r="AY714" s="242" t="s">
        <v>134</v>
      </c>
    </row>
    <row r="715" s="14" customFormat="1">
      <c r="A715" s="14"/>
      <c r="B715" s="243"/>
      <c r="C715" s="244"/>
      <c r="D715" s="228" t="s">
        <v>149</v>
      </c>
      <c r="E715" s="245" t="s">
        <v>1</v>
      </c>
      <c r="F715" s="246" t="s">
        <v>776</v>
      </c>
      <c r="G715" s="244"/>
      <c r="H715" s="247">
        <v>5.7999999999999998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149</v>
      </c>
      <c r="AU715" s="253" t="s">
        <v>145</v>
      </c>
      <c r="AV715" s="14" t="s">
        <v>145</v>
      </c>
      <c r="AW715" s="14" t="s">
        <v>30</v>
      </c>
      <c r="AX715" s="14" t="s">
        <v>73</v>
      </c>
      <c r="AY715" s="253" t="s">
        <v>134</v>
      </c>
    </row>
    <row r="716" s="16" customFormat="1">
      <c r="A716" s="16"/>
      <c r="B716" s="275"/>
      <c r="C716" s="276"/>
      <c r="D716" s="228" t="s">
        <v>149</v>
      </c>
      <c r="E716" s="277" t="s">
        <v>1</v>
      </c>
      <c r="F716" s="278" t="s">
        <v>255</v>
      </c>
      <c r="G716" s="276"/>
      <c r="H716" s="279">
        <v>5.7999999999999998</v>
      </c>
      <c r="I716" s="280"/>
      <c r="J716" s="276"/>
      <c r="K716" s="276"/>
      <c r="L716" s="281"/>
      <c r="M716" s="282"/>
      <c r="N716" s="283"/>
      <c r="O716" s="283"/>
      <c r="P716" s="283"/>
      <c r="Q716" s="283"/>
      <c r="R716" s="283"/>
      <c r="S716" s="283"/>
      <c r="T716" s="284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85" t="s">
        <v>149</v>
      </c>
      <c r="AU716" s="285" t="s">
        <v>145</v>
      </c>
      <c r="AV716" s="16" t="s">
        <v>135</v>
      </c>
      <c r="AW716" s="16" t="s">
        <v>30</v>
      </c>
      <c r="AX716" s="16" t="s">
        <v>73</v>
      </c>
      <c r="AY716" s="285" t="s">
        <v>134</v>
      </c>
    </row>
    <row r="717" s="15" customFormat="1">
      <c r="A717" s="15"/>
      <c r="B717" s="254"/>
      <c r="C717" s="255"/>
      <c r="D717" s="228" t="s">
        <v>149</v>
      </c>
      <c r="E717" s="256" t="s">
        <v>1</v>
      </c>
      <c r="F717" s="257" t="s">
        <v>152</v>
      </c>
      <c r="G717" s="255"/>
      <c r="H717" s="258">
        <v>18.600000000000001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4" t="s">
        <v>149</v>
      </c>
      <c r="AU717" s="264" t="s">
        <v>145</v>
      </c>
      <c r="AV717" s="15" t="s">
        <v>144</v>
      </c>
      <c r="AW717" s="15" t="s">
        <v>30</v>
      </c>
      <c r="AX717" s="15" t="s">
        <v>81</v>
      </c>
      <c r="AY717" s="264" t="s">
        <v>134</v>
      </c>
    </row>
    <row r="718" s="2" customFormat="1" ht="24.15" customHeight="1">
      <c r="A718" s="39"/>
      <c r="B718" s="40"/>
      <c r="C718" s="215" t="s">
        <v>777</v>
      </c>
      <c r="D718" s="215" t="s">
        <v>139</v>
      </c>
      <c r="E718" s="216" t="s">
        <v>778</v>
      </c>
      <c r="F718" s="217" t="s">
        <v>779</v>
      </c>
      <c r="G718" s="218" t="s">
        <v>142</v>
      </c>
      <c r="H718" s="219">
        <v>34.009999999999998</v>
      </c>
      <c r="I718" s="220"/>
      <c r="J718" s="221">
        <f>ROUND(I718*H718,2)</f>
        <v>0</v>
      </c>
      <c r="K718" s="217" t="s">
        <v>222</v>
      </c>
      <c r="L718" s="45"/>
      <c r="M718" s="222" t="s">
        <v>1</v>
      </c>
      <c r="N718" s="223" t="s">
        <v>39</v>
      </c>
      <c r="O718" s="92"/>
      <c r="P718" s="224">
        <f>O718*H718</f>
        <v>0</v>
      </c>
      <c r="Q718" s="224">
        <v>0.0051999999999999998</v>
      </c>
      <c r="R718" s="224">
        <f>Q718*H718</f>
        <v>0.17685199999999998</v>
      </c>
      <c r="S718" s="224">
        <v>0</v>
      </c>
      <c r="T718" s="225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6" t="s">
        <v>247</v>
      </c>
      <c r="AT718" s="226" t="s">
        <v>139</v>
      </c>
      <c r="AU718" s="226" t="s">
        <v>145</v>
      </c>
      <c r="AY718" s="18" t="s">
        <v>134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8" t="s">
        <v>145</v>
      </c>
      <c r="BK718" s="227">
        <f>ROUND(I718*H718,2)</f>
        <v>0</v>
      </c>
      <c r="BL718" s="18" t="s">
        <v>247</v>
      </c>
      <c r="BM718" s="226" t="s">
        <v>780</v>
      </c>
    </row>
    <row r="719" s="2" customFormat="1">
      <c r="A719" s="39"/>
      <c r="B719" s="40"/>
      <c r="C719" s="41"/>
      <c r="D719" s="228" t="s">
        <v>147</v>
      </c>
      <c r="E719" s="41"/>
      <c r="F719" s="229" t="s">
        <v>781</v>
      </c>
      <c r="G719" s="41"/>
      <c r="H719" s="41"/>
      <c r="I719" s="230"/>
      <c r="J719" s="41"/>
      <c r="K719" s="41"/>
      <c r="L719" s="45"/>
      <c r="M719" s="231"/>
      <c r="N719" s="232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147</v>
      </c>
      <c r="AU719" s="18" t="s">
        <v>145</v>
      </c>
    </row>
    <row r="720" s="13" customFormat="1">
      <c r="A720" s="13"/>
      <c r="B720" s="233"/>
      <c r="C720" s="234"/>
      <c r="D720" s="228" t="s">
        <v>149</v>
      </c>
      <c r="E720" s="235" t="s">
        <v>1</v>
      </c>
      <c r="F720" s="236" t="s">
        <v>252</v>
      </c>
      <c r="G720" s="234"/>
      <c r="H720" s="235" t="s">
        <v>1</v>
      </c>
      <c r="I720" s="237"/>
      <c r="J720" s="234"/>
      <c r="K720" s="234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149</v>
      </c>
      <c r="AU720" s="242" t="s">
        <v>145</v>
      </c>
      <c r="AV720" s="13" t="s">
        <v>81</v>
      </c>
      <c r="AW720" s="13" t="s">
        <v>30</v>
      </c>
      <c r="AX720" s="13" t="s">
        <v>73</v>
      </c>
      <c r="AY720" s="242" t="s">
        <v>134</v>
      </c>
    </row>
    <row r="721" s="14" customFormat="1">
      <c r="A721" s="14"/>
      <c r="B721" s="243"/>
      <c r="C721" s="244"/>
      <c r="D721" s="228" t="s">
        <v>149</v>
      </c>
      <c r="E721" s="245" t="s">
        <v>1</v>
      </c>
      <c r="F721" s="246" t="s">
        <v>253</v>
      </c>
      <c r="G721" s="244"/>
      <c r="H721" s="247">
        <v>8.5500000000000007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149</v>
      </c>
      <c r="AU721" s="253" t="s">
        <v>145</v>
      </c>
      <c r="AV721" s="14" t="s">
        <v>145</v>
      </c>
      <c r="AW721" s="14" t="s">
        <v>30</v>
      </c>
      <c r="AX721" s="14" t="s">
        <v>73</v>
      </c>
      <c r="AY721" s="253" t="s">
        <v>134</v>
      </c>
    </row>
    <row r="722" s="14" customFormat="1">
      <c r="A722" s="14"/>
      <c r="B722" s="243"/>
      <c r="C722" s="244"/>
      <c r="D722" s="228" t="s">
        <v>149</v>
      </c>
      <c r="E722" s="245" t="s">
        <v>1</v>
      </c>
      <c r="F722" s="246" t="s">
        <v>254</v>
      </c>
      <c r="G722" s="244"/>
      <c r="H722" s="247">
        <v>-1.1819999999999999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149</v>
      </c>
      <c r="AU722" s="253" t="s">
        <v>145</v>
      </c>
      <c r="AV722" s="14" t="s">
        <v>145</v>
      </c>
      <c r="AW722" s="14" t="s">
        <v>30</v>
      </c>
      <c r="AX722" s="14" t="s">
        <v>73</v>
      </c>
      <c r="AY722" s="253" t="s">
        <v>134</v>
      </c>
    </row>
    <row r="723" s="16" customFormat="1">
      <c r="A723" s="16"/>
      <c r="B723" s="275"/>
      <c r="C723" s="276"/>
      <c r="D723" s="228" t="s">
        <v>149</v>
      </c>
      <c r="E723" s="277" t="s">
        <v>1</v>
      </c>
      <c r="F723" s="278" t="s">
        <v>255</v>
      </c>
      <c r="G723" s="276"/>
      <c r="H723" s="279">
        <v>7.3680000000000003</v>
      </c>
      <c r="I723" s="280"/>
      <c r="J723" s="276"/>
      <c r="K723" s="276"/>
      <c r="L723" s="281"/>
      <c r="M723" s="282"/>
      <c r="N723" s="283"/>
      <c r="O723" s="283"/>
      <c r="P723" s="283"/>
      <c r="Q723" s="283"/>
      <c r="R723" s="283"/>
      <c r="S723" s="283"/>
      <c r="T723" s="284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5" t="s">
        <v>149</v>
      </c>
      <c r="AU723" s="285" t="s">
        <v>145</v>
      </c>
      <c r="AV723" s="16" t="s">
        <v>135</v>
      </c>
      <c r="AW723" s="16" t="s">
        <v>30</v>
      </c>
      <c r="AX723" s="16" t="s">
        <v>73</v>
      </c>
      <c r="AY723" s="285" t="s">
        <v>134</v>
      </c>
    </row>
    <row r="724" s="13" customFormat="1">
      <c r="A724" s="13"/>
      <c r="B724" s="233"/>
      <c r="C724" s="234"/>
      <c r="D724" s="228" t="s">
        <v>149</v>
      </c>
      <c r="E724" s="235" t="s">
        <v>1</v>
      </c>
      <c r="F724" s="236" t="s">
        <v>256</v>
      </c>
      <c r="G724" s="234"/>
      <c r="H724" s="235" t="s">
        <v>1</v>
      </c>
      <c r="I724" s="237"/>
      <c r="J724" s="234"/>
      <c r="K724" s="234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149</v>
      </c>
      <c r="AU724" s="242" t="s">
        <v>145</v>
      </c>
      <c r="AV724" s="13" t="s">
        <v>81</v>
      </c>
      <c r="AW724" s="13" t="s">
        <v>30</v>
      </c>
      <c r="AX724" s="13" t="s">
        <v>73</v>
      </c>
      <c r="AY724" s="242" t="s">
        <v>134</v>
      </c>
    </row>
    <row r="725" s="14" customFormat="1">
      <c r="A725" s="14"/>
      <c r="B725" s="243"/>
      <c r="C725" s="244"/>
      <c r="D725" s="228" t="s">
        <v>149</v>
      </c>
      <c r="E725" s="245" t="s">
        <v>1</v>
      </c>
      <c r="F725" s="246" t="s">
        <v>257</v>
      </c>
      <c r="G725" s="244"/>
      <c r="H725" s="247">
        <v>16.600000000000001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149</v>
      </c>
      <c r="AU725" s="253" t="s">
        <v>145</v>
      </c>
      <c r="AV725" s="14" t="s">
        <v>145</v>
      </c>
      <c r="AW725" s="14" t="s">
        <v>30</v>
      </c>
      <c r="AX725" s="14" t="s">
        <v>73</v>
      </c>
      <c r="AY725" s="253" t="s">
        <v>134</v>
      </c>
    </row>
    <row r="726" s="14" customFormat="1">
      <c r="A726" s="14"/>
      <c r="B726" s="243"/>
      <c r="C726" s="244"/>
      <c r="D726" s="228" t="s">
        <v>149</v>
      </c>
      <c r="E726" s="245" t="s">
        <v>1</v>
      </c>
      <c r="F726" s="246" t="s">
        <v>258</v>
      </c>
      <c r="G726" s="244"/>
      <c r="H726" s="247">
        <v>-1.5760000000000001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149</v>
      </c>
      <c r="AU726" s="253" t="s">
        <v>145</v>
      </c>
      <c r="AV726" s="14" t="s">
        <v>145</v>
      </c>
      <c r="AW726" s="14" t="s">
        <v>30</v>
      </c>
      <c r="AX726" s="14" t="s">
        <v>73</v>
      </c>
      <c r="AY726" s="253" t="s">
        <v>134</v>
      </c>
    </row>
    <row r="727" s="16" customFormat="1">
      <c r="A727" s="16"/>
      <c r="B727" s="275"/>
      <c r="C727" s="276"/>
      <c r="D727" s="228" t="s">
        <v>149</v>
      </c>
      <c r="E727" s="277" t="s">
        <v>1</v>
      </c>
      <c r="F727" s="278" t="s">
        <v>255</v>
      </c>
      <c r="G727" s="276"/>
      <c r="H727" s="279">
        <v>15.024000000000001</v>
      </c>
      <c r="I727" s="280"/>
      <c r="J727" s="276"/>
      <c r="K727" s="276"/>
      <c r="L727" s="281"/>
      <c r="M727" s="282"/>
      <c r="N727" s="283"/>
      <c r="O727" s="283"/>
      <c r="P727" s="283"/>
      <c r="Q727" s="283"/>
      <c r="R727" s="283"/>
      <c r="S727" s="283"/>
      <c r="T727" s="284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285" t="s">
        <v>149</v>
      </c>
      <c r="AU727" s="285" t="s">
        <v>145</v>
      </c>
      <c r="AV727" s="16" t="s">
        <v>135</v>
      </c>
      <c r="AW727" s="16" t="s">
        <v>30</v>
      </c>
      <c r="AX727" s="16" t="s">
        <v>73</v>
      </c>
      <c r="AY727" s="285" t="s">
        <v>134</v>
      </c>
    </row>
    <row r="728" s="13" customFormat="1">
      <c r="A728" s="13"/>
      <c r="B728" s="233"/>
      <c r="C728" s="234"/>
      <c r="D728" s="228" t="s">
        <v>149</v>
      </c>
      <c r="E728" s="235" t="s">
        <v>1</v>
      </c>
      <c r="F728" s="236" t="s">
        <v>216</v>
      </c>
      <c r="G728" s="234"/>
      <c r="H728" s="235" t="s">
        <v>1</v>
      </c>
      <c r="I728" s="237"/>
      <c r="J728" s="234"/>
      <c r="K728" s="234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149</v>
      </c>
      <c r="AU728" s="242" t="s">
        <v>145</v>
      </c>
      <c r="AV728" s="13" t="s">
        <v>81</v>
      </c>
      <c r="AW728" s="13" t="s">
        <v>30</v>
      </c>
      <c r="AX728" s="13" t="s">
        <v>73</v>
      </c>
      <c r="AY728" s="242" t="s">
        <v>134</v>
      </c>
    </row>
    <row r="729" s="14" customFormat="1">
      <c r="A729" s="14"/>
      <c r="B729" s="243"/>
      <c r="C729" s="244"/>
      <c r="D729" s="228" t="s">
        <v>149</v>
      </c>
      <c r="E729" s="245" t="s">
        <v>1</v>
      </c>
      <c r="F729" s="246" t="s">
        <v>259</v>
      </c>
      <c r="G729" s="244"/>
      <c r="H729" s="247">
        <v>12.800000000000001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149</v>
      </c>
      <c r="AU729" s="253" t="s">
        <v>145</v>
      </c>
      <c r="AV729" s="14" t="s">
        <v>145</v>
      </c>
      <c r="AW729" s="14" t="s">
        <v>30</v>
      </c>
      <c r="AX729" s="14" t="s">
        <v>73</v>
      </c>
      <c r="AY729" s="253" t="s">
        <v>134</v>
      </c>
    </row>
    <row r="730" s="14" customFormat="1">
      <c r="A730" s="14"/>
      <c r="B730" s="243"/>
      <c r="C730" s="244"/>
      <c r="D730" s="228" t="s">
        <v>149</v>
      </c>
      <c r="E730" s="245" t="s">
        <v>1</v>
      </c>
      <c r="F730" s="246" t="s">
        <v>254</v>
      </c>
      <c r="G730" s="244"/>
      <c r="H730" s="247">
        <v>-1.1819999999999999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149</v>
      </c>
      <c r="AU730" s="253" t="s">
        <v>145</v>
      </c>
      <c r="AV730" s="14" t="s">
        <v>145</v>
      </c>
      <c r="AW730" s="14" t="s">
        <v>30</v>
      </c>
      <c r="AX730" s="14" t="s">
        <v>73</v>
      </c>
      <c r="AY730" s="253" t="s">
        <v>134</v>
      </c>
    </row>
    <row r="731" s="16" customFormat="1">
      <c r="A731" s="16"/>
      <c r="B731" s="275"/>
      <c r="C731" s="276"/>
      <c r="D731" s="228" t="s">
        <v>149</v>
      </c>
      <c r="E731" s="277" t="s">
        <v>1</v>
      </c>
      <c r="F731" s="278" t="s">
        <v>255</v>
      </c>
      <c r="G731" s="276"/>
      <c r="H731" s="279">
        <v>11.618</v>
      </c>
      <c r="I731" s="280"/>
      <c r="J731" s="276"/>
      <c r="K731" s="276"/>
      <c r="L731" s="281"/>
      <c r="M731" s="282"/>
      <c r="N731" s="283"/>
      <c r="O731" s="283"/>
      <c r="P731" s="283"/>
      <c r="Q731" s="283"/>
      <c r="R731" s="283"/>
      <c r="S731" s="283"/>
      <c r="T731" s="28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85" t="s">
        <v>149</v>
      </c>
      <c r="AU731" s="285" t="s">
        <v>145</v>
      </c>
      <c r="AV731" s="16" t="s">
        <v>135</v>
      </c>
      <c r="AW731" s="16" t="s">
        <v>30</v>
      </c>
      <c r="AX731" s="16" t="s">
        <v>73</v>
      </c>
      <c r="AY731" s="285" t="s">
        <v>134</v>
      </c>
    </row>
    <row r="732" s="15" customFormat="1">
      <c r="A732" s="15"/>
      <c r="B732" s="254"/>
      <c r="C732" s="255"/>
      <c r="D732" s="228" t="s">
        <v>149</v>
      </c>
      <c r="E732" s="256" t="s">
        <v>1</v>
      </c>
      <c r="F732" s="257" t="s">
        <v>152</v>
      </c>
      <c r="G732" s="255"/>
      <c r="H732" s="258">
        <v>34.010000000000005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4" t="s">
        <v>149</v>
      </c>
      <c r="AU732" s="264" t="s">
        <v>145</v>
      </c>
      <c r="AV732" s="15" t="s">
        <v>144</v>
      </c>
      <c r="AW732" s="15" t="s">
        <v>30</v>
      </c>
      <c r="AX732" s="15" t="s">
        <v>81</v>
      </c>
      <c r="AY732" s="264" t="s">
        <v>134</v>
      </c>
    </row>
    <row r="733" s="2" customFormat="1" ht="16.5" customHeight="1">
      <c r="A733" s="39"/>
      <c r="B733" s="40"/>
      <c r="C733" s="265" t="s">
        <v>782</v>
      </c>
      <c r="D733" s="265" t="s">
        <v>195</v>
      </c>
      <c r="E733" s="266" t="s">
        <v>783</v>
      </c>
      <c r="F733" s="267" t="s">
        <v>784</v>
      </c>
      <c r="G733" s="268" t="s">
        <v>142</v>
      </c>
      <c r="H733" s="269">
        <v>37.411000000000001</v>
      </c>
      <c r="I733" s="270"/>
      <c r="J733" s="271">
        <f>ROUND(I733*H733,2)</f>
        <v>0</v>
      </c>
      <c r="K733" s="267" t="s">
        <v>1</v>
      </c>
      <c r="L733" s="272"/>
      <c r="M733" s="273" t="s">
        <v>1</v>
      </c>
      <c r="N733" s="274" t="s">
        <v>39</v>
      </c>
      <c r="O733" s="92"/>
      <c r="P733" s="224">
        <f>O733*H733</f>
        <v>0</v>
      </c>
      <c r="Q733" s="224">
        <v>0.017999999999999999</v>
      </c>
      <c r="R733" s="224">
        <f>Q733*H733</f>
        <v>0.67339799999999994</v>
      </c>
      <c r="S733" s="224">
        <v>0</v>
      </c>
      <c r="T733" s="225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6" t="s">
        <v>349</v>
      </c>
      <c r="AT733" s="226" t="s">
        <v>195</v>
      </c>
      <c r="AU733" s="226" t="s">
        <v>145</v>
      </c>
      <c r="AY733" s="18" t="s">
        <v>134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8" t="s">
        <v>145</v>
      </c>
      <c r="BK733" s="227">
        <f>ROUND(I733*H733,2)</f>
        <v>0</v>
      </c>
      <c r="BL733" s="18" t="s">
        <v>247</v>
      </c>
      <c r="BM733" s="226" t="s">
        <v>785</v>
      </c>
    </row>
    <row r="734" s="2" customFormat="1">
      <c r="A734" s="39"/>
      <c r="B734" s="40"/>
      <c r="C734" s="41"/>
      <c r="D734" s="228" t="s">
        <v>147</v>
      </c>
      <c r="E734" s="41"/>
      <c r="F734" s="229" t="s">
        <v>786</v>
      </c>
      <c r="G734" s="41"/>
      <c r="H734" s="41"/>
      <c r="I734" s="230"/>
      <c r="J734" s="41"/>
      <c r="K734" s="41"/>
      <c r="L734" s="45"/>
      <c r="M734" s="231"/>
      <c r="N734" s="232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147</v>
      </c>
      <c r="AU734" s="18" t="s">
        <v>145</v>
      </c>
    </row>
    <row r="735" s="14" customFormat="1">
      <c r="A735" s="14"/>
      <c r="B735" s="243"/>
      <c r="C735" s="244"/>
      <c r="D735" s="228" t="s">
        <v>149</v>
      </c>
      <c r="E735" s="245" t="s">
        <v>1</v>
      </c>
      <c r="F735" s="246" t="s">
        <v>787</v>
      </c>
      <c r="G735" s="244"/>
      <c r="H735" s="247">
        <v>37.411000000000001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149</v>
      </c>
      <c r="AU735" s="253" t="s">
        <v>145</v>
      </c>
      <c r="AV735" s="14" t="s">
        <v>145</v>
      </c>
      <c r="AW735" s="14" t="s">
        <v>30</v>
      </c>
      <c r="AX735" s="14" t="s">
        <v>73</v>
      </c>
      <c r="AY735" s="253" t="s">
        <v>134</v>
      </c>
    </row>
    <row r="736" s="15" customFormat="1">
      <c r="A736" s="15"/>
      <c r="B736" s="254"/>
      <c r="C736" s="255"/>
      <c r="D736" s="228" t="s">
        <v>149</v>
      </c>
      <c r="E736" s="256" t="s">
        <v>1</v>
      </c>
      <c r="F736" s="257" t="s">
        <v>152</v>
      </c>
      <c r="G736" s="255"/>
      <c r="H736" s="258">
        <v>37.411000000000001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4" t="s">
        <v>149</v>
      </c>
      <c r="AU736" s="264" t="s">
        <v>145</v>
      </c>
      <c r="AV736" s="15" t="s">
        <v>144</v>
      </c>
      <c r="AW736" s="15" t="s">
        <v>30</v>
      </c>
      <c r="AX736" s="15" t="s">
        <v>81</v>
      </c>
      <c r="AY736" s="264" t="s">
        <v>134</v>
      </c>
    </row>
    <row r="737" s="2" customFormat="1" ht="24.15" customHeight="1">
      <c r="A737" s="39"/>
      <c r="B737" s="40"/>
      <c r="C737" s="215" t="s">
        <v>788</v>
      </c>
      <c r="D737" s="215" t="s">
        <v>139</v>
      </c>
      <c r="E737" s="216" t="s">
        <v>789</v>
      </c>
      <c r="F737" s="217" t="s">
        <v>790</v>
      </c>
      <c r="G737" s="218" t="s">
        <v>142</v>
      </c>
      <c r="H737" s="219">
        <v>34.009999999999998</v>
      </c>
      <c r="I737" s="220"/>
      <c r="J737" s="221">
        <f>ROUND(I737*H737,2)</f>
        <v>0</v>
      </c>
      <c r="K737" s="217" t="s">
        <v>222</v>
      </c>
      <c r="L737" s="45"/>
      <c r="M737" s="222" t="s">
        <v>1</v>
      </c>
      <c r="N737" s="223" t="s">
        <v>39</v>
      </c>
      <c r="O737" s="92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6" t="s">
        <v>247</v>
      </c>
      <c r="AT737" s="226" t="s">
        <v>139</v>
      </c>
      <c r="AU737" s="226" t="s">
        <v>145</v>
      </c>
      <c r="AY737" s="18" t="s">
        <v>134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8" t="s">
        <v>145</v>
      </c>
      <c r="BK737" s="227">
        <f>ROUND(I737*H737,2)</f>
        <v>0</v>
      </c>
      <c r="BL737" s="18" t="s">
        <v>247</v>
      </c>
      <c r="BM737" s="226" t="s">
        <v>791</v>
      </c>
    </row>
    <row r="738" s="2" customFormat="1">
      <c r="A738" s="39"/>
      <c r="B738" s="40"/>
      <c r="C738" s="41"/>
      <c r="D738" s="228" t="s">
        <v>147</v>
      </c>
      <c r="E738" s="41"/>
      <c r="F738" s="229" t="s">
        <v>792</v>
      </c>
      <c r="G738" s="41"/>
      <c r="H738" s="41"/>
      <c r="I738" s="230"/>
      <c r="J738" s="41"/>
      <c r="K738" s="41"/>
      <c r="L738" s="45"/>
      <c r="M738" s="231"/>
      <c r="N738" s="232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147</v>
      </c>
      <c r="AU738" s="18" t="s">
        <v>145</v>
      </c>
    </row>
    <row r="739" s="13" customFormat="1">
      <c r="A739" s="13"/>
      <c r="B739" s="233"/>
      <c r="C739" s="234"/>
      <c r="D739" s="228" t="s">
        <v>149</v>
      </c>
      <c r="E739" s="235" t="s">
        <v>1</v>
      </c>
      <c r="F739" s="236" t="s">
        <v>252</v>
      </c>
      <c r="G739" s="234"/>
      <c r="H739" s="235" t="s">
        <v>1</v>
      </c>
      <c r="I739" s="237"/>
      <c r="J739" s="234"/>
      <c r="K739" s="234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149</v>
      </c>
      <c r="AU739" s="242" t="s">
        <v>145</v>
      </c>
      <c r="AV739" s="13" t="s">
        <v>81</v>
      </c>
      <c r="AW739" s="13" t="s">
        <v>30</v>
      </c>
      <c r="AX739" s="13" t="s">
        <v>73</v>
      </c>
      <c r="AY739" s="242" t="s">
        <v>134</v>
      </c>
    </row>
    <row r="740" s="14" customFormat="1">
      <c r="A740" s="14"/>
      <c r="B740" s="243"/>
      <c r="C740" s="244"/>
      <c r="D740" s="228" t="s">
        <v>149</v>
      </c>
      <c r="E740" s="245" t="s">
        <v>1</v>
      </c>
      <c r="F740" s="246" t="s">
        <v>253</v>
      </c>
      <c r="G740" s="244"/>
      <c r="H740" s="247">
        <v>8.5500000000000007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149</v>
      </c>
      <c r="AU740" s="253" t="s">
        <v>145</v>
      </c>
      <c r="AV740" s="14" t="s">
        <v>145</v>
      </c>
      <c r="AW740" s="14" t="s">
        <v>30</v>
      </c>
      <c r="AX740" s="14" t="s">
        <v>73</v>
      </c>
      <c r="AY740" s="253" t="s">
        <v>134</v>
      </c>
    </row>
    <row r="741" s="14" customFormat="1">
      <c r="A741" s="14"/>
      <c r="B741" s="243"/>
      <c r="C741" s="244"/>
      <c r="D741" s="228" t="s">
        <v>149</v>
      </c>
      <c r="E741" s="245" t="s">
        <v>1</v>
      </c>
      <c r="F741" s="246" t="s">
        <v>254</v>
      </c>
      <c r="G741" s="244"/>
      <c r="H741" s="247">
        <v>-1.1819999999999999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149</v>
      </c>
      <c r="AU741" s="253" t="s">
        <v>145</v>
      </c>
      <c r="AV741" s="14" t="s">
        <v>145</v>
      </c>
      <c r="AW741" s="14" t="s">
        <v>30</v>
      </c>
      <c r="AX741" s="14" t="s">
        <v>73</v>
      </c>
      <c r="AY741" s="253" t="s">
        <v>134</v>
      </c>
    </row>
    <row r="742" s="16" customFormat="1">
      <c r="A742" s="16"/>
      <c r="B742" s="275"/>
      <c r="C742" s="276"/>
      <c r="D742" s="228" t="s">
        <v>149</v>
      </c>
      <c r="E742" s="277" t="s">
        <v>1</v>
      </c>
      <c r="F742" s="278" t="s">
        <v>255</v>
      </c>
      <c r="G742" s="276"/>
      <c r="H742" s="279">
        <v>7.3680000000000003</v>
      </c>
      <c r="I742" s="280"/>
      <c r="J742" s="276"/>
      <c r="K742" s="276"/>
      <c r="L742" s="281"/>
      <c r="M742" s="282"/>
      <c r="N742" s="283"/>
      <c r="O742" s="283"/>
      <c r="P742" s="283"/>
      <c r="Q742" s="283"/>
      <c r="R742" s="283"/>
      <c r="S742" s="283"/>
      <c r="T742" s="284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85" t="s">
        <v>149</v>
      </c>
      <c r="AU742" s="285" t="s">
        <v>145</v>
      </c>
      <c r="AV742" s="16" t="s">
        <v>135</v>
      </c>
      <c r="AW742" s="16" t="s">
        <v>30</v>
      </c>
      <c r="AX742" s="16" t="s">
        <v>73</v>
      </c>
      <c r="AY742" s="285" t="s">
        <v>134</v>
      </c>
    </row>
    <row r="743" s="13" customFormat="1">
      <c r="A743" s="13"/>
      <c r="B743" s="233"/>
      <c r="C743" s="234"/>
      <c r="D743" s="228" t="s">
        <v>149</v>
      </c>
      <c r="E743" s="235" t="s">
        <v>1</v>
      </c>
      <c r="F743" s="236" t="s">
        <v>256</v>
      </c>
      <c r="G743" s="234"/>
      <c r="H743" s="235" t="s">
        <v>1</v>
      </c>
      <c r="I743" s="237"/>
      <c r="J743" s="234"/>
      <c r="K743" s="234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149</v>
      </c>
      <c r="AU743" s="242" t="s">
        <v>145</v>
      </c>
      <c r="AV743" s="13" t="s">
        <v>81</v>
      </c>
      <c r="AW743" s="13" t="s">
        <v>30</v>
      </c>
      <c r="AX743" s="13" t="s">
        <v>73</v>
      </c>
      <c r="AY743" s="242" t="s">
        <v>134</v>
      </c>
    </row>
    <row r="744" s="14" customFormat="1">
      <c r="A744" s="14"/>
      <c r="B744" s="243"/>
      <c r="C744" s="244"/>
      <c r="D744" s="228" t="s">
        <v>149</v>
      </c>
      <c r="E744" s="245" t="s">
        <v>1</v>
      </c>
      <c r="F744" s="246" t="s">
        <v>257</v>
      </c>
      <c r="G744" s="244"/>
      <c r="H744" s="247">
        <v>16.600000000000001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149</v>
      </c>
      <c r="AU744" s="253" t="s">
        <v>145</v>
      </c>
      <c r="AV744" s="14" t="s">
        <v>145</v>
      </c>
      <c r="AW744" s="14" t="s">
        <v>30</v>
      </c>
      <c r="AX744" s="14" t="s">
        <v>73</v>
      </c>
      <c r="AY744" s="253" t="s">
        <v>134</v>
      </c>
    </row>
    <row r="745" s="14" customFormat="1">
      <c r="A745" s="14"/>
      <c r="B745" s="243"/>
      <c r="C745" s="244"/>
      <c r="D745" s="228" t="s">
        <v>149</v>
      </c>
      <c r="E745" s="245" t="s">
        <v>1</v>
      </c>
      <c r="F745" s="246" t="s">
        <v>258</v>
      </c>
      <c r="G745" s="244"/>
      <c r="H745" s="247">
        <v>-1.5760000000000001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149</v>
      </c>
      <c r="AU745" s="253" t="s">
        <v>145</v>
      </c>
      <c r="AV745" s="14" t="s">
        <v>145</v>
      </c>
      <c r="AW745" s="14" t="s">
        <v>30</v>
      </c>
      <c r="AX745" s="14" t="s">
        <v>73</v>
      </c>
      <c r="AY745" s="253" t="s">
        <v>134</v>
      </c>
    </row>
    <row r="746" s="16" customFormat="1">
      <c r="A746" s="16"/>
      <c r="B746" s="275"/>
      <c r="C746" s="276"/>
      <c r="D746" s="228" t="s">
        <v>149</v>
      </c>
      <c r="E746" s="277" t="s">
        <v>1</v>
      </c>
      <c r="F746" s="278" t="s">
        <v>255</v>
      </c>
      <c r="G746" s="276"/>
      <c r="H746" s="279">
        <v>15.024000000000001</v>
      </c>
      <c r="I746" s="280"/>
      <c r="J746" s="276"/>
      <c r="K746" s="276"/>
      <c r="L746" s="281"/>
      <c r="M746" s="282"/>
      <c r="N746" s="283"/>
      <c r="O746" s="283"/>
      <c r="P746" s="283"/>
      <c r="Q746" s="283"/>
      <c r="R746" s="283"/>
      <c r="S746" s="283"/>
      <c r="T746" s="284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85" t="s">
        <v>149</v>
      </c>
      <c r="AU746" s="285" t="s">
        <v>145</v>
      </c>
      <c r="AV746" s="16" t="s">
        <v>135</v>
      </c>
      <c r="AW746" s="16" t="s">
        <v>30</v>
      </c>
      <c r="AX746" s="16" t="s">
        <v>73</v>
      </c>
      <c r="AY746" s="285" t="s">
        <v>134</v>
      </c>
    </row>
    <row r="747" s="13" customFormat="1">
      <c r="A747" s="13"/>
      <c r="B747" s="233"/>
      <c r="C747" s="234"/>
      <c r="D747" s="228" t="s">
        <v>149</v>
      </c>
      <c r="E747" s="235" t="s">
        <v>1</v>
      </c>
      <c r="F747" s="236" t="s">
        <v>216</v>
      </c>
      <c r="G747" s="234"/>
      <c r="H747" s="235" t="s">
        <v>1</v>
      </c>
      <c r="I747" s="237"/>
      <c r="J747" s="234"/>
      <c r="K747" s="234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149</v>
      </c>
      <c r="AU747" s="242" t="s">
        <v>145</v>
      </c>
      <c r="AV747" s="13" t="s">
        <v>81</v>
      </c>
      <c r="AW747" s="13" t="s">
        <v>30</v>
      </c>
      <c r="AX747" s="13" t="s">
        <v>73</v>
      </c>
      <c r="AY747" s="242" t="s">
        <v>134</v>
      </c>
    </row>
    <row r="748" s="14" customFormat="1">
      <c r="A748" s="14"/>
      <c r="B748" s="243"/>
      <c r="C748" s="244"/>
      <c r="D748" s="228" t="s">
        <v>149</v>
      </c>
      <c r="E748" s="245" t="s">
        <v>1</v>
      </c>
      <c r="F748" s="246" t="s">
        <v>259</v>
      </c>
      <c r="G748" s="244"/>
      <c r="H748" s="247">
        <v>12.800000000000001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149</v>
      </c>
      <c r="AU748" s="253" t="s">
        <v>145</v>
      </c>
      <c r="AV748" s="14" t="s">
        <v>145</v>
      </c>
      <c r="AW748" s="14" t="s">
        <v>30</v>
      </c>
      <c r="AX748" s="14" t="s">
        <v>73</v>
      </c>
      <c r="AY748" s="253" t="s">
        <v>134</v>
      </c>
    </row>
    <row r="749" s="14" customFormat="1">
      <c r="A749" s="14"/>
      <c r="B749" s="243"/>
      <c r="C749" s="244"/>
      <c r="D749" s="228" t="s">
        <v>149</v>
      </c>
      <c r="E749" s="245" t="s">
        <v>1</v>
      </c>
      <c r="F749" s="246" t="s">
        <v>254</v>
      </c>
      <c r="G749" s="244"/>
      <c r="H749" s="247">
        <v>-1.1819999999999999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149</v>
      </c>
      <c r="AU749" s="253" t="s">
        <v>145</v>
      </c>
      <c r="AV749" s="14" t="s">
        <v>145</v>
      </c>
      <c r="AW749" s="14" t="s">
        <v>30</v>
      </c>
      <c r="AX749" s="14" t="s">
        <v>73</v>
      </c>
      <c r="AY749" s="253" t="s">
        <v>134</v>
      </c>
    </row>
    <row r="750" s="16" customFormat="1">
      <c r="A750" s="16"/>
      <c r="B750" s="275"/>
      <c r="C750" s="276"/>
      <c r="D750" s="228" t="s">
        <v>149</v>
      </c>
      <c r="E750" s="277" t="s">
        <v>1</v>
      </c>
      <c r="F750" s="278" t="s">
        <v>255</v>
      </c>
      <c r="G750" s="276"/>
      <c r="H750" s="279">
        <v>11.618</v>
      </c>
      <c r="I750" s="280"/>
      <c r="J750" s="276"/>
      <c r="K750" s="276"/>
      <c r="L750" s="281"/>
      <c r="M750" s="282"/>
      <c r="N750" s="283"/>
      <c r="O750" s="283"/>
      <c r="P750" s="283"/>
      <c r="Q750" s="283"/>
      <c r="R750" s="283"/>
      <c r="S750" s="283"/>
      <c r="T750" s="284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85" t="s">
        <v>149</v>
      </c>
      <c r="AU750" s="285" t="s">
        <v>145</v>
      </c>
      <c r="AV750" s="16" t="s">
        <v>135</v>
      </c>
      <c r="AW750" s="16" t="s">
        <v>30</v>
      </c>
      <c r="AX750" s="16" t="s">
        <v>73</v>
      </c>
      <c r="AY750" s="285" t="s">
        <v>134</v>
      </c>
    </row>
    <row r="751" s="15" customFormat="1">
      <c r="A751" s="15"/>
      <c r="B751" s="254"/>
      <c r="C751" s="255"/>
      <c r="D751" s="228" t="s">
        <v>149</v>
      </c>
      <c r="E751" s="256" t="s">
        <v>1</v>
      </c>
      <c r="F751" s="257" t="s">
        <v>152</v>
      </c>
      <c r="G751" s="255"/>
      <c r="H751" s="258">
        <v>34.010000000000005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4" t="s">
        <v>149</v>
      </c>
      <c r="AU751" s="264" t="s">
        <v>145</v>
      </c>
      <c r="AV751" s="15" t="s">
        <v>144</v>
      </c>
      <c r="AW751" s="15" t="s">
        <v>30</v>
      </c>
      <c r="AX751" s="15" t="s">
        <v>81</v>
      </c>
      <c r="AY751" s="264" t="s">
        <v>134</v>
      </c>
    </row>
    <row r="752" s="2" customFormat="1" ht="21.75" customHeight="1">
      <c r="A752" s="39"/>
      <c r="B752" s="40"/>
      <c r="C752" s="215" t="s">
        <v>793</v>
      </c>
      <c r="D752" s="215" t="s">
        <v>139</v>
      </c>
      <c r="E752" s="216" t="s">
        <v>794</v>
      </c>
      <c r="F752" s="217" t="s">
        <v>795</v>
      </c>
      <c r="G752" s="218" t="s">
        <v>182</v>
      </c>
      <c r="H752" s="219">
        <v>26</v>
      </c>
      <c r="I752" s="220"/>
      <c r="J752" s="221">
        <f>ROUND(I752*H752,2)</f>
        <v>0</v>
      </c>
      <c r="K752" s="217" t="s">
        <v>222</v>
      </c>
      <c r="L752" s="45"/>
      <c r="M752" s="222" t="s">
        <v>1</v>
      </c>
      <c r="N752" s="223" t="s">
        <v>39</v>
      </c>
      <c r="O752" s="92"/>
      <c r="P752" s="224">
        <f>O752*H752</f>
        <v>0</v>
      </c>
      <c r="Q752" s="224">
        <v>0.00055000000000000003</v>
      </c>
      <c r="R752" s="224">
        <f>Q752*H752</f>
        <v>0.0143</v>
      </c>
      <c r="S752" s="224">
        <v>0</v>
      </c>
      <c r="T752" s="225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6" t="s">
        <v>247</v>
      </c>
      <c r="AT752" s="226" t="s">
        <v>139</v>
      </c>
      <c r="AU752" s="226" t="s">
        <v>145</v>
      </c>
      <c r="AY752" s="18" t="s">
        <v>134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8" t="s">
        <v>145</v>
      </c>
      <c r="BK752" s="227">
        <f>ROUND(I752*H752,2)</f>
        <v>0</v>
      </c>
      <c r="BL752" s="18" t="s">
        <v>247</v>
      </c>
      <c r="BM752" s="226" t="s">
        <v>796</v>
      </c>
    </row>
    <row r="753" s="2" customFormat="1">
      <c r="A753" s="39"/>
      <c r="B753" s="40"/>
      <c r="C753" s="41"/>
      <c r="D753" s="228" t="s">
        <v>147</v>
      </c>
      <c r="E753" s="41"/>
      <c r="F753" s="229" t="s">
        <v>797</v>
      </c>
      <c r="G753" s="41"/>
      <c r="H753" s="41"/>
      <c r="I753" s="230"/>
      <c r="J753" s="41"/>
      <c r="K753" s="41"/>
      <c r="L753" s="45"/>
      <c r="M753" s="231"/>
      <c r="N753" s="232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147</v>
      </c>
      <c r="AU753" s="18" t="s">
        <v>145</v>
      </c>
    </row>
    <row r="754" s="13" customFormat="1">
      <c r="A754" s="13"/>
      <c r="B754" s="233"/>
      <c r="C754" s="234"/>
      <c r="D754" s="228" t="s">
        <v>149</v>
      </c>
      <c r="E754" s="235" t="s">
        <v>1</v>
      </c>
      <c r="F754" s="236" t="s">
        <v>252</v>
      </c>
      <c r="G754" s="234"/>
      <c r="H754" s="235" t="s">
        <v>1</v>
      </c>
      <c r="I754" s="237"/>
      <c r="J754" s="234"/>
      <c r="K754" s="234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149</v>
      </c>
      <c r="AU754" s="242" t="s">
        <v>145</v>
      </c>
      <c r="AV754" s="13" t="s">
        <v>81</v>
      </c>
      <c r="AW754" s="13" t="s">
        <v>30</v>
      </c>
      <c r="AX754" s="13" t="s">
        <v>73</v>
      </c>
      <c r="AY754" s="242" t="s">
        <v>134</v>
      </c>
    </row>
    <row r="755" s="14" customFormat="1">
      <c r="A755" s="14"/>
      <c r="B755" s="243"/>
      <c r="C755" s="244"/>
      <c r="D755" s="228" t="s">
        <v>149</v>
      </c>
      <c r="E755" s="245" t="s">
        <v>1</v>
      </c>
      <c r="F755" s="246" t="s">
        <v>798</v>
      </c>
      <c r="G755" s="244"/>
      <c r="H755" s="247">
        <v>6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149</v>
      </c>
      <c r="AU755" s="253" t="s">
        <v>145</v>
      </c>
      <c r="AV755" s="14" t="s">
        <v>145</v>
      </c>
      <c r="AW755" s="14" t="s">
        <v>30</v>
      </c>
      <c r="AX755" s="14" t="s">
        <v>73</v>
      </c>
      <c r="AY755" s="253" t="s">
        <v>134</v>
      </c>
    </row>
    <row r="756" s="16" customFormat="1">
      <c r="A756" s="16"/>
      <c r="B756" s="275"/>
      <c r="C756" s="276"/>
      <c r="D756" s="228" t="s">
        <v>149</v>
      </c>
      <c r="E756" s="277" t="s">
        <v>1</v>
      </c>
      <c r="F756" s="278" t="s">
        <v>255</v>
      </c>
      <c r="G756" s="276"/>
      <c r="H756" s="279">
        <v>6</v>
      </c>
      <c r="I756" s="280"/>
      <c r="J756" s="276"/>
      <c r="K756" s="276"/>
      <c r="L756" s="281"/>
      <c r="M756" s="282"/>
      <c r="N756" s="283"/>
      <c r="O756" s="283"/>
      <c r="P756" s="283"/>
      <c r="Q756" s="283"/>
      <c r="R756" s="283"/>
      <c r="S756" s="283"/>
      <c r="T756" s="284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85" t="s">
        <v>149</v>
      </c>
      <c r="AU756" s="285" t="s">
        <v>145</v>
      </c>
      <c r="AV756" s="16" t="s">
        <v>135</v>
      </c>
      <c r="AW756" s="16" t="s">
        <v>30</v>
      </c>
      <c r="AX756" s="16" t="s">
        <v>73</v>
      </c>
      <c r="AY756" s="285" t="s">
        <v>134</v>
      </c>
    </row>
    <row r="757" s="13" customFormat="1">
      <c r="A757" s="13"/>
      <c r="B757" s="233"/>
      <c r="C757" s="234"/>
      <c r="D757" s="228" t="s">
        <v>149</v>
      </c>
      <c r="E757" s="235" t="s">
        <v>1</v>
      </c>
      <c r="F757" s="236" t="s">
        <v>256</v>
      </c>
      <c r="G757" s="234"/>
      <c r="H757" s="235" t="s">
        <v>1</v>
      </c>
      <c r="I757" s="237"/>
      <c r="J757" s="234"/>
      <c r="K757" s="234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149</v>
      </c>
      <c r="AU757" s="242" t="s">
        <v>145</v>
      </c>
      <c r="AV757" s="13" t="s">
        <v>81</v>
      </c>
      <c r="AW757" s="13" t="s">
        <v>30</v>
      </c>
      <c r="AX757" s="13" t="s">
        <v>73</v>
      </c>
      <c r="AY757" s="242" t="s">
        <v>134</v>
      </c>
    </row>
    <row r="758" s="14" customFormat="1">
      <c r="A758" s="14"/>
      <c r="B758" s="243"/>
      <c r="C758" s="244"/>
      <c r="D758" s="228" t="s">
        <v>149</v>
      </c>
      <c r="E758" s="245" t="s">
        <v>1</v>
      </c>
      <c r="F758" s="246" t="s">
        <v>799</v>
      </c>
      <c r="G758" s="244"/>
      <c r="H758" s="247">
        <v>8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149</v>
      </c>
      <c r="AU758" s="253" t="s">
        <v>145</v>
      </c>
      <c r="AV758" s="14" t="s">
        <v>145</v>
      </c>
      <c r="AW758" s="14" t="s">
        <v>30</v>
      </c>
      <c r="AX758" s="14" t="s">
        <v>73</v>
      </c>
      <c r="AY758" s="253" t="s">
        <v>134</v>
      </c>
    </row>
    <row r="759" s="16" customFormat="1">
      <c r="A759" s="16"/>
      <c r="B759" s="275"/>
      <c r="C759" s="276"/>
      <c r="D759" s="228" t="s">
        <v>149</v>
      </c>
      <c r="E759" s="277" t="s">
        <v>1</v>
      </c>
      <c r="F759" s="278" t="s">
        <v>255</v>
      </c>
      <c r="G759" s="276"/>
      <c r="H759" s="279">
        <v>8</v>
      </c>
      <c r="I759" s="280"/>
      <c r="J759" s="276"/>
      <c r="K759" s="276"/>
      <c r="L759" s="281"/>
      <c r="M759" s="282"/>
      <c r="N759" s="283"/>
      <c r="O759" s="283"/>
      <c r="P759" s="283"/>
      <c r="Q759" s="283"/>
      <c r="R759" s="283"/>
      <c r="S759" s="283"/>
      <c r="T759" s="284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85" t="s">
        <v>149</v>
      </c>
      <c r="AU759" s="285" t="s">
        <v>145</v>
      </c>
      <c r="AV759" s="16" t="s">
        <v>135</v>
      </c>
      <c r="AW759" s="16" t="s">
        <v>30</v>
      </c>
      <c r="AX759" s="16" t="s">
        <v>73</v>
      </c>
      <c r="AY759" s="285" t="s">
        <v>134</v>
      </c>
    </row>
    <row r="760" s="13" customFormat="1">
      <c r="A760" s="13"/>
      <c r="B760" s="233"/>
      <c r="C760" s="234"/>
      <c r="D760" s="228" t="s">
        <v>149</v>
      </c>
      <c r="E760" s="235" t="s">
        <v>1</v>
      </c>
      <c r="F760" s="236" t="s">
        <v>216</v>
      </c>
      <c r="G760" s="234"/>
      <c r="H760" s="235" t="s">
        <v>1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149</v>
      </c>
      <c r="AU760" s="242" t="s">
        <v>145</v>
      </c>
      <c r="AV760" s="13" t="s">
        <v>81</v>
      </c>
      <c r="AW760" s="13" t="s">
        <v>30</v>
      </c>
      <c r="AX760" s="13" t="s">
        <v>73</v>
      </c>
      <c r="AY760" s="242" t="s">
        <v>134</v>
      </c>
    </row>
    <row r="761" s="14" customFormat="1">
      <c r="A761" s="14"/>
      <c r="B761" s="243"/>
      <c r="C761" s="244"/>
      <c r="D761" s="228" t="s">
        <v>149</v>
      </c>
      <c r="E761" s="245" t="s">
        <v>1</v>
      </c>
      <c r="F761" s="246" t="s">
        <v>800</v>
      </c>
      <c r="G761" s="244"/>
      <c r="H761" s="247">
        <v>12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149</v>
      </c>
      <c r="AU761" s="253" t="s">
        <v>145</v>
      </c>
      <c r="AV761" s="14" t="s">
        <v>145</v>
      </c>
      <c r="AW761" s="14" t="s">
        <v>30</v>
      </c>
      <c r="AX761" s="14" t="s">
        <v>73</v>
      </c>
      <c r="AY761" s="253" t="s">
        <v>134</v>
      </c>
    </row>
    <row r="762" s="16" customFormat="1">
      <c r="A762" s="16"/>
      <c r="B762" s="275"/>
      <c r="C762" s="276"/>
      <c r="D762" s="228" t="s">
        <v>149</v>
      </c>
      <c r="E762" s="277" t="s">
        <v>1</v>
      </c>
      <c r="F762" s="278" t="s">
        <v>255</v>
      </c>
      <c r="G762" s="276"/>
      <c r="H762" s="279">
        <v>12</v>
      </c>
      <c r="I762" s="280"/>
      <c r="J762" s="276"/>
      <c r="K762" s="276"/>
      <c r="L762" s="281"/>
      <c r="M762" s="282"/>
      <c r="N762" s="283"/>
      <c r="O762" s="283"/>
      <c r="P762" s="283"/>
      <c r="Q762" s="283"/>
      <c r="R762" s="283"/>
      <c r="S762" s="283"/>
      <c r="T762" s="284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85" t="s">
        <v>149</v>
      </c>
      <c r="AU762" s="285" t="s">
        <v>145</v>
      </c>
      <c r="AV762" s="16" t="s">
        <v>135</v>
      </c>
      <c r="AW762" s="16" t="s">
        <v>30</v>
      </c>
      <c r="AX762" s="16" t="s">
        <v>73</v>
      </c>
      <c r="AY762" s="285" t="s">
        <v>134</v>
      </c>
    </row>
    <row r="763" s="15" customFormat="1">
      <c r="A763" s="15"/>
      <c r="B763" s="254"/>
      <c r="C763" s="255"/>
      <c r="D763" s="228" t="s">
        <v>149</v>
      </c>
      <c r="E763" s="256" t="s">
        <v>1</v>
      </c>
      <c r="F763" s="257" t="s">
        <v>152</v>
      </c>
      <c r="G763" s="255"/>
      <c r="H763" s="258">
        <v>26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149</v>
      </c>
      <c r="AU763" s="264" t="s">
        <v>145</v>
      </c>
      <c r="AV763" s="15" t="s">
        <v>144</v>
      </c>
      <c r="AW763" s="15" t="s">
        <v>30</v>
      </c>
      <c r="AX763" s="15" t="s">
        <v>81</v>
      </c>
      <c r="AY763" s="264" t="s">
        <v>134</v>
      </c>
    </row>
    <row r="764" s="2" customFormat="1" ht="21.75" customHeight="1">
      <c r="A764" s="39"/>
      <c r="B764" s="40"/>
      <c r="C764" s="215" t="s">
        <v>801</v>
      </c>
      <c r="D764" s="215" t="s">
        <v>139</v>
      </c>
      <c r="E764" s="216" t="s">
        <v>802</v>
      </c>
      <c r="F764" s="217" t="s">
        <v>803</v>
      </c>
      <c r="G764" s="218" t="s">
        <v>182</v>
      </c>
      <c r="H764" s="219">
        <v>18.600000000000001</v>
      </c>
      <c r="I764" s="220"/>
      <c r="J764" s="221">
        <f>ROUND(I764*H764,2)</f>
        <v>0</v>
      </c>
      <c r="K764" s="217" t="s">
        <v>222</v>
      </c>
      <c r="L764" s="45"/>
      <c r="M764" s="222" t="s">
        <v>1</v>
      </c>
      <c r="N764" s="223" t="s">
        <v>39</v>
      </c>
      <c r="O764" s="92"/>
      <c r="P764" s="224">
        <f>O764*H764</f>
        <v>0</v>
      </c>
      <c r="Q764" s="224">
        <v>0.00050000000000000001</v>
      </c>
      <c r="R764" s="224">
        <f>Q764*H764</f>
        <v>0.009300000000000001</v>
      </c>
      <c r="S764" s="224">
        <v>0</v>
      </c>
      <c r="T764" s="225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6" t="s">
        <v>247</v>
      </c>
      <c r="AT764" s="226" t="s">
        <v>139</v>
      </c>
      <c r="AU764" s="226" t="s">
        <v>145</v>
      </c>
      <c r="AY764" s="18" t="s">
        <v>134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8" t="s">
        <v>145</v>
      </c>
      <c r="BK764" s="227">
        <f>ROUND(I764*H764,2)</f>
        <v>0</v>
      </c>
      <c r="BL764" s="18" t="s">
        <v>247</v>
      </c>
      <c r="BM764" s="226" t="s">
        <v>804</v>
      </c>
    </row>
    <row r="765" s="2" customFormat="1">
      <c r="A765" s="39"/>
      <c r="B765" s="40"/>
      <c r="C765" s="41"/>
      <c r="D765" s="228" t="s">
        <v>147</v>
      </c>
      <c r="E765" s="41"/>
      <c r="F765" s="229" t="s">
        <v>805</v>
      </c>
      <c r="G765" s="41"/>
      <c r="H765" s="41"/>
      <c r="I765" s="230"/>
      <c r="J765" s="41"/>
      <c r="K765" s="41"/>
      <c r="L765" s="45"/>
      <c r="M765" s="231"/>
      <c r="N765" s="232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147</v>
      </c>
      <c r="AU765" s="18" t="s">
        <v>145</v>
      </c>
    </row>
    <row r="766" s="13" customFormat="1">
      <c r="A766" s="13"/>
      <c r="B766" s="233"/>
      <c r="C766" s="234"/>
      <c r="D766" s="228" t="s">
        <v>149</v>
      </c>
      <c r="E766" s="235" t="s">
        <v>1</v>
      </c>
      <c r="F766" s="236" t="s">
        <v>252</v>
      </c>
      <c r="G766" s="234"/>
      <c r="H766" s="235" t="s">
        <v>1</v>
      </c>
      <c r="I766" s="237"/>
      <c r="J766" s="234"/>
      <c r="K766" s="234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149</v>
      </c>
      <c r="AU766" s="242" t="s">
        <v>145</v>
      </c>
      <c r="AV766" s="13" t="s">
        <v>81</v>
      </c>
      <c r="AW766" s="13" t="s">
        <v>30</v>
      </c>
      <c r="AX766" s="13" t="s">
        <v>73</v>
      </c>
      <c r="AY766" s="242" t="s">
        <v>134</v>
      </c>
    </row>
    <row r="767" s="14" customFormat="1">
      <c r="A767" s="14"/>
      <c r="B767" s="243"/>
      <c r="C767" s="244"/>
      <c r="D767" s="228" t="s">
        <v>149</v>
      </c>
      <c r="E767" s="245" t="s">
        <v>1</v>
      </c>
      <c r="F767" s="246" t="s">
        <v>774</v>
      </c>
      <c r="G767" s="244"/>
      <c r="H767" s="247">
        <v>5.0999999999999996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149</v>
      </c>
      <c r="AU767" s="253" t="s">
        <v>145</v>
      </c>
      <c r="AV767" s="14" t="s">
        <v>145</v>
      </c>
      <c r="AW767" s="14" t="s">
        <v>30</v>
      </c>
      <c r="AX767" s="14" t="s">
        <v>73</v>
      </c>
      <c r="AY767" s="253" t="s">
        <v>134</v>
      </c>
    </row>
    <row r="768" s="16" customFormat="1">
      <c r="A768" s="16"/>
      <c r="B768" s="275"/>
      <c r="C768" s="276"/>
      <c r="D768" s="228" t="s">
        <v>149</v>
      </c>
      <c r="E768" s="277" t="s">
        <v>1</v>
      </c>
      <c r="F768" s="278" t="s">
        <v>255</v>
      </c>
      <c r="G768" s="276"/>
      <c r="H768" s="279">
        <v>5.0999999999999996</v>
      </c>
      <c r="I768" s="280"/>
      <c r="J768" s="276"/>
      <c r="K768" s="276"/>
      <c r="L768" s="281"/>
      <c r="M768" s="282"/>
      <c r="N768" s="283"/>
      <c r="O768" s="283"/>
      <c r="P768" s="283"/>
      <c r="Q768" s="283"/>
      <c r="R768" s="283"/>
      <c r="S768" s="283"/>
      <c r="T768" s="284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85" t="s">
        <v>149</v>
      </c>
      <c r="AU768" s="285" t="s">
        <v>145</v>
      </c>
      <c r="AV768" s="16" t="s">
        <v>135</v>
      </c>
      <c r="AW768" s="16" t="s">
        <v>30</v>
      </c>
      <c r="AX768" s="16" t="s">
        <v>73</v>
      </c>
      <c r="AY768" s="285" t="s">
        <v>134</v>
      </c>
    </row>
    <row r="769" s="13" customFormat="1">
      <c r="A769" s="13"/>
      <c r="B769" s="233"/>
      <c r="C769" s="234"/>
      <c r="D769" s="228" t="s">
        <v>149</v>
      </c>
      <c r="E769" s="235" t="s">
        <v>1</v>
      </c>
      <c r="F769" s="236" t="s">
        <v>256</v>
      </c>
      <c r="G769" s="234"/>
      <c r="H769" s="235" t="s">
        <v>1</v>
      </c>
      <c r="I769" s="237"/>
      <c r="J769" s="234"/>
      <c r="K769" s="234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149</v>
      </c>
      <c r="AU769" s="242" t="s">
        <v>145</v>
      </c>
      <c r="AV769" s="13" t="s">
        <v>81</v>
      </c>
      <c r="AW769" s="13" t="s">
        <v>30</v>
      </c>
      <c r="AX769" s="13" t="s">
        <v>73</v>
      </c>
      <c r="AY769" s="242" t="s">
        <v>134</v>
      </c>
    </row>
    <row r="770" s="14" customFormat="1">
      <c r="A770" s="14"/>
      <c r="B770" s="243"/>
      <c r="C770" s="244"/>
      <c r="D770" s="228" t="s">
        <v>149</v>
      </c>
      <c r="E770" s="245" t="s">
        <v>1</v>
      </c>
      <c r="F770" s="246" t="s">
        <v>775</v>
      </c>
      <c r="G770" s="244"/>
      <c r="H770" s="247">
        <v>7.7000000000000002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149</v>
      </c>
      <c r="AU770" s="253" t="s">
        <v>145</v>
      </c>
      <c r="AV770" s="14" t="s">
        <v>145</v>
      </c>
      <c r="AW770" s="14" t="s">
        <v>30</v>
      </c>
      <c r="AX770" s="14" t="s">
        <v>73</v>
      </c>
      <c r="AY770" s="253" t="s">
        <v>134</v>
      </c>
    </row>
    <row r="771" s="16" customFormat="1">
      <c r="A771" s="16"/>
      <c r="B771" s="275"/>
      <c r="C771" s="276"/>
      <c r="D771" s="228" t="s">
        <v>149</v>
      </c>
      <c r="E771" s="277" t="s">
        <v>1</v>
      </c>
      <c r="F771" s="278" t="s">
        <v>255</v>
      </c>
      <c r="G771" s="276"/>
      <c r="H771" s="279">
        <v>7.7000000000000002</v>
      </c>
      <c r="I771" s="280"/>
      <c r="J771" s="276"/>
      <c r="K771" s="276"/>
      <c r="L771" s="281"/>
      <c r="M771" s="282"/>
      <c r="N771" s="283"/>
      <c r="O771" s="283"/>
      <c r="P771" s="283"/>
      <c r="Q771" s="283"/>
      <c r="R771" s="283"/>
      <c r="S771" s="283"/>
      <c r="T771" s="284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85" t="s">
        <v>149</v>
      </c>
      <c r="AU771" s="285" t="s">
        <v>145</v>
      </c>
      <c r="AV771" s="16" t="s">
        <v>135</v>
      </c>
      <c r="AW771" s="16" t="s">
        <v>30</v>
      </c>
      <c r="AX771" s="16" t="s">
        <v>73</v>
      </c>
      <c r="AY771" s="285" t="s">
        <v>134</v>
      </c>
    </row>
    <row r="772" s="13" customFormat="1">
      <c r="A772" s="13"/>
      <c r="B772" s="233"/>
      <c r="C772" s="234"/>
      <c r="D772" s="228" t="s">
        <v>149</v>
      </c>
      <c r="E772" s="235" t="s">
        <v>1</v>
      </c>
      <c r="F772" s="236" t="s">
        <v>216</v>
      </c>
      <c r="G772" s="234"/>
      <c r="H772" s="235" t="s">
        <v>1</v>
      </c>
      <c r="I772" s="237"/>
      <c r="J772" s="234"/>
      <c r="K772" s="234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149</v>
      </c>
      <c r="AU772" s="242" t="s">
        <v>145</v>
      </c>
      <c r="AV772" s="13" t="s">
        <v>81</v>
      </c>
      <c r="AW772" s="13" t="s">
        <v>30</v>
      </c>
      <c r="AX772" s="13" t="s">
        <v>73</v>
      </c>
      <c r="AY772" s="242" t="s">
        <v>134</v>
      </c>
    </row>
    <row r="773" s="14" customFormat="1">
      <c r="A773" s="14"/>
      <c r="B773" s="243"/>
      <c r="C773" s="244"/>
      <c r="D773" s="228" t="s">
        <v>149</v>
      </c>
      <c r="E773" s="245" t="s">
        <v>1</v>
      </c>
      <c r="F773" s="246" t="s">
        <v>776</v>
      </c>
      <c r="G773" s="244"/>
      <c r="H773" s="247">
        <v>5.7999999999999998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149</v>
      </c>
      <c r="AU773" s="253" t="s">
        <v>145</v>
      </c>
      <c r="AV773" s="14" t="s">
        <v>145</v>
      </c>
      <c r="AW773" s="14" t="s">
        <v>30</v>
      </c>
      <c r="AX773" s="14" t="s">
        <v>73</v>
      </c>
      <c r="AY773" s="253" t="s">
        <v>134</v>
      </c>
    </row>
    <row r="774" s="16" customFormat="1">
      <c r="A774" s="16"/>
      <c r="B774" s="275"/>
      <c r="C774" s="276"/>
      <c r="D774" s="228" t="s">
        <v>149</v>
      </c>
      <c r="E774" s="277" t="s">
        <v>1</v>
      </c>
      <c r="F774" s="278" t="s">
        <v>255</v>
      </c>
      <c r="G774" s="276"/>
      <c r="H774" s="279">
        <v>5.7999999999999998</v>
      </c>
      <c r="I774" s="280"/>
      <c r="J774" s="276"/>
      <c r="K774" s="276"/>
      <c r="L774" s="281"/>
      <c r="M774" s="282"/>
      <c r="N774" s="283"/>
      <c r="O774" s="283"/>
      <c r="P774" s="283"/>
      <c r="Q774" s="283"/>
      <c r="R774" s="283"/>
      <c r="S774" s="283"/>
      <c r="T774" s="284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85" t="s">
        <v>149</v>
      </c>
      <c r="AU774" s="285" t="s">
        <v>145</v>
      </c>
      <c r="AV774" s="16" t="s">
        <v>135</v>
      </c>
      <c r="AW774" s="16" t="s">
        <v>30</v>
      </c>
      <c r="AX774" s="16" t="s">
        <v>73</v>
      </c>
      <c r="AY774" s="285" t="s">
        <v>134</v>
      </c>
    </row>
    <row r="775" s="15" customFormat="1">
      <c r="A775" s="15"/>
      <c r="B775" s="254"/>
      <c r="C775" s="255"/>
      <c r="D775" s="228" t="s">
        <v>149</v>
      </c>
      <c r="E775" s="256" t="s">
        <v>1</v>
      </c>
      <c r="F775" s="257" t="s">
        <v>152</v>
      </c>
      <c r="G775" s="255"/>
      <c r="H775" s="258">
        <v>18.600000000000001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4" t="s">
        <v>149</v>
      </c>
      <c r="AU775" s="264" t="s">
        <v>145</v>
      </c>
      <c r="AV775" s="15" t="s">
        <v>144</v>
      </c>
      <c r="AW775" s="15" t="s">
        <v>30</v>
      </c>
      <c r="AX775" s="15" t="s">
        <v>81</v>
      </c>
      <c r="AY775" s="264" t="s">
        <v>134</v>
      </c>
    </row>
    <row r="776" s="2" customFormat="1" ht="24.15" customHeight="1">
      <c r="A776" s="39"/>
      <c r="B776" s="40"/>
      <c r="C776" s="215" t="s">
        <v>806</v>
      </c>
      <c r="D776" s="215" t="s">
        <v>139</v>
      </c>
      <c r="E776" s="216" t="s">
        <v>807</v>
      </c>
      <c r="F776" s="217" t="s">
        <v>808</v>
      </c>
      <c r="G776" s="218" t="s">
        <v>312</v>
      </c>
      <c r="H776" s="286"/>
      <c r="I776" s="220"/>
      <c r="J776" s="221">
        <f>ROUND(I776*H776,2)</f>
        <v>0</v>
      </c>
      <c r="K776" s="217" t="s">
        <v>143</v>
      </c>
      <c r="L776" s="45"/>
      <c r="M776" s="222" t="s">
        <v>1</v>
      </c>
      <c r="N776" s="223" t="s">
        <v>39</v>
      </c>
      <c r="O776" s="92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6" t="s">
        <v>247</v>
      </c>
      <c r="AT776" s="226" t="s">
        <v>139</v>
      </c>
      <c r="AU776" s="226" t="s">
        <v>145</v>
      </c>
      <c r="AY776" s="18" t="s">
        <v>134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8" t="s">
        <v>145</v>
      </c>
      <c r="BK776" s="227">
        <f>ROUND(I776*H776,2)</f>
        <v>0</v>
      </c>
      <c r="BL776" s="18" t="s">
        <v>247</v>
      </c>
      <c r="BM776" s="226" t="s">
        <v>809</v>
      </c>
    </row>
    <row r="777" s="2" customFormat="1">
      <c r="A777" s="39"/>
      <c r="B777" s="40"/>
      <c r="C777" s="41"/>
      <c r="D777" s="228" t="s">
        <v>147</v>
      </c>
      <c r="E777" s="41"/>
      <c r="F777" s="229" t="s">
        <v>810</v>
      </c>
      <c r="G777" s="41"/>
      <c r="H777" s="41"/>
      <c r="I777" s="230"/>
      <c r="J777" s="41"/>
      <c r="K777" s="41"/>
      <c r="L777" s="45"/>
      <c r="M777" s="231"/>
      <c r="N777" s="232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147</v>
      </c>
      <c r="AU777" s="18" t="s">
        <v>145</v>
      </c>
    </row>
    <row r="778" s="12" customFormat="1" ht="22.8" customHeight="1">
      <c r="A778" s="12"/>
      <c r="B778" s="199"/>
      <c r="C778" s="200"/>
      <c r="D778" s="201" t="s">
        <v>72</v>
      </c>
      <c r="E778" s="213" t="s">
        <v>811</v>
      </c>
      <c r="F778" s="213" t="s">
        <v>812</v>
      </c>
      <c r="G778" s="200"/>
      <c r="H778" s="200"/>
      <c r="I778" s="203"/>
      <c r="J778" s="214">
        <f>BK778</f>
        <v>0</v>
      </c>
      <c r="K778" s="200"/>
      <c r="L778" s="205"/>
      <c r="M778" s="206"/>
      <c r="N778" s="207"/>
      <c r="O778" s="207"/>
      <c r="P778" s="208">
        <f>SUM(P779:P850)</f>
        <v>0</v>
      </c>
      <c r="Q778" s="207"/>
      <c r="R778" s="208">
        <f>SUM(R779:R850)</f>
        <v>0.0082186399999999993</v>
      </c>
      <c r="S778" s="207"/>
      <c r="T778" s="209">
        <f>SUM(T779:T850)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0" t="s">
        <v>145</v>
      </c>
      <c r="AT778" s="211" t="s">
        <v>72</v>
      </c>
      <c r="AU778" s="211" t="s">
        <v>81</v>
      </c>
      <c r="AY778" s="210" t="s">
        <v>134</v>
      </c>
      <c r="BK778" s="212">
        <f>SUM(BK779:BK850)</f>
        <v>0</v>
      </c>
    </row>
    <row r="779" s="2" customFormat="1" ht="21.75" customHeight="1">
      <c r="A779" s="39"/>
      <c r="B779" s="40"/>
      <c r="C779" s="215" t="s">
        <v>813</v>
      </c>
      <c r="D779" s="215" t="s">
        <v>139</v>
      </c>
      <c r="E779" s="216" t="s">
        <v>814</v>
      </c>
      <c r="F779" s="217" t="s">
        <v>815</v>
      </c>
      <c r="G779" s="218" t="s">
        <v>142</v>
      </c>
      <c r="H779" s="219">
        <v>8.3399999999999999</v>
      </c>
      <c r="I779" s="220"/>
      <c r="J779" s="221">
        <f>ROUND(I779*H779,2)</f>
        <v>0</v>
      </c>
      <c r="K779" s="217" t="s">
        <v>143</v>
      </c>
      <c r="L779" s="45"/>
      <c r="M779" s="222" t="s">
        <v>1</v>
      </c>
      <c r="N779" s="223" t="s">
        <v>39</v>
      </c>
      <c r="O779" s="92"/>
      <c r="P779" s="224">
        <f>O779*H779</f>
        <v>0</v>
      </c>
      <c r="Q779" s="224">
        <v>2.0000000000000002E-05</v>
      </c>
      <c r="R779" s="224">
        <f>Q779*H779</f>
        <v>0.00016680000000000002</v>
      </c>
      <c r="S779" s="224">
        <v>0</v>
      </c>
      <c r="T779" s="225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6" t="s">
        <v>247</v>
      </c>
      <c r="AT779" s="226" t="s">
        <v>139</v>
      </c>
      <c r="AU779" s="226" t="s">
        <v>145</v>
      </c>
      <c r="AY779" s="18" t="s">
        <v>134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8" t="s">
        <v>145</v>
      </c>
      <c r="BK779" s="227">
        <f>ROUND(I779*H779,2)</f>
        <v>0</v>
      </c>
      <c r="BL779" s="18" t="s">
        <v>247</v>
      </c>
      <c r="BM779" s="226" t="s">
        <v>816</v>
      </c>
    </row>
    <row r="780" s="2" customFormat="1">
      <c r="A780" s="39"/>
      <c r="B780" s="40"/>
      <c r="C780" s="41"/>
      <c r="D780" s="228" t="s">
        <v>147</v>
      </c>
      <c r="E780" s="41"/>
      <c r="F780" s="229" t="s">
        <v>817</v>
      </c>
      <c r="G780" s="41"/>
      <c r="H780" s="41"/>
      <c r="I780" s="230"/>
      <c r="J780" s="41"/>
      <c r="K780" s="41"/>
      <c r="L780" s="45"/>
      <c r="M780" s="231"/>
      <c r="N780" s="232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147</v>
      </c>
      <c r="AU780" s="18" t="s">
        <v>145</v>
      </c>
    </row>
    <row r="781" s="14" customFormat="1">
      <c r="A781" s="14"/>
      <c r="B781" s="243"/>
      <c r="C781" s="244"/>
      <c r="D781" s="228" t="s">
        <v>149</v>
      </c>
      <c r="E781" s="245" t="s">
        <v>1</v>
      </c>
      <c r="F781" s="246" t="s">
        <v>172</v>
      </c>
      <c r="G781" s="244"/>
      <c r="H781" s="247">
        <v>2.7000000000000002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149</v>
      </c>
      <c r="AU781" s="253" t="s">
        <v>145</v>
      </c>
      <c r="AV781" s="14" t="s">
        <v>145</v>
      </c>
      <c r="AW781" s="14" t="s">
        <v>30</v>
      </c>
      <c r="AX781" s="14" t="s">
        <v>73</v>
      </c>
      <c r="AY781" s="253" t="s">
        <v>134</v>
      </c>
    </row>
    <row r="782" s="14" customFormat="1">
      <c r="A782" s="14"/>
      <c r="B782" s="243"/>
      <c r="C782" s="244"/>
      <c r="D782" s="228" t="s">
        <v>149</v>
      </c>
      <c r="E782" s="245" t="s">
        <v>1</v>
      </c>
      <c r="F782" s="246" t="s">
        <v>171</v>
      </c>
      <c r="G782" s="244"/>
      <c r="H782" s="247">
        <v>3.2000000000000002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149</v>
      </c>
      <c r="AU782" s="253" t="s">
        <v>145</v>
      </c>
      <c r="AV782" s="14" t="s">
        <v>145</v>
      </c>
      <c r="AW782" s="14" t="s">
        <v>30</v>
      </c>
      <c r="AX782" s="14" t="s">
        <v>73</v>
      </c>
      <c r="AY782" s="253" t="s">
        <v>134</v>
      </c>
    </row>
    <row r="783" s="14" customFormat="1">
      <c r="A783" s="14"/>
      <c r="B783" s="243"/>
      <c r="C783" s="244"/>
      <c r="D783" s="228" t="s">
        <v>149</v>
      </c>
      <c r="E783" s="245" t="s">
        <v>1</v>
      </c>
      <c r="F783" s="246" t="s">
        <v>173</v>
      </c>
      <c r="G783" s="244"/>
      <c r="H783" s="247">
        <v>0.59999999999999998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149</v>
      </c>
      <c r="AU783" s="253" t="s">
        <v>145</v>
      </c>
      <c r="AV783" s="14" t="s">
        <v>145</v>
      </c>
      <c r="AW783" s="14" t="s">
        <v>30</v>
      </c>
      <c r="AX783" s="14" t="s">
        <v>73</v>
      </c>
      <c r="AY783" s="253" t="s">
        <v>134</v>
      </c>
    </row>
    <row r="784" s="14" customFormat="1">
      <c r="A784" s="14"/>
      <c r="B784" s="243"/>
      <c r="C784" s="244"/>
      <c r="D784" s="228" t="s">
        <v>149</v>
      </c>
      <c r="E784" s="245" t="s">
        <v>1</v>
      </c>
      <c r="F784" s="246" t="s">
        <v>818</v>
      </c>
      <c r="G784" s="244"/>
      <c r="H784" s="247">
        <v>0.23999999999999999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149</v>
      </c>
      <c r="AU784" s="253" t="s">
        <v>145</v>
      </c>
      <c r="AV784" s="14" t="s">
        <v>145</v>
      </c>
      <c r="AW784" s="14" t="s">
        <v>30</v>
      </c>
      <c r="AX784" s="14" t="s">
        <v>73</v>
      </c>
      <c r="AY784" s="253" t="s">
        <v>134</v>
      </c>
    </row>
    <row r="785" s="14" customFormat="1">
      <c r="A785" s="14"/>
      <c r="B785" s="243"/>
      <c r="C785" s="244"/>
      <c r="D785" s="228" t="s">
        <v>149</v>
      </c>
      <c r="E785" s="245" t="s">
        <v>1</v>
      </c>
      <c r="F785" s="246" t="s">
        <v>175</v>
      </c>
      <c r="G785" s="244"/>
      <c r="H785" s="247">
        <v>1.6000000000000001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149</v>
      </c>
      <c r="AU785" s="253" t="s">
        <v>145</v>
      </c>
      <c r="AV785" s="14" t="s">
        <v>145</v>
      </c>
      <c r="AW785" s="14" t="s">
        <v>30</v>
      </c>
      <c r="AX785" s="14" t="s">
        <v>73</v>
      </c>
      <c r="AY785" s="253" t="s">
        <v>134</v>
      </c>
    </row>
    <row r="786" s="15" customFormat="1">
      <c r="A786" s="15"/>
      <c r="B786" s="254"/>
      <c r="C786" s="255"/>
      <c r="D786" s="228" t="s">
        <v>149</v>
      </c>
      <c r="E786" s="256" t="s">
        <v>1</v>
      </c>
      <c r="F786" s="257" t="s">
        <v>152</v>
      </c>
      <c r="G786" s="255"/>
      <c r="H786" s="258">
        <v>8.3399999999999999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4" t="s">
        <v>149</v>
      </c>
      <c r="AU786" s="264" t="s">
        <v>145</v>
      </c>
      <c r="AV786" s="15" t="s">
        <v>144</v>
      </c>
      <c r="AW786" s="15" t="s">
        <v>30</v>
      </c>
      <c r="AX786" s="15" t="s">
        <v>81</v>
      </c>
      <c r="AY786" s="264" t="s">
        <v>134</v>
      </c>
    </row>
    <row r="787" s="2" customFormat="1" ht="24.15" customHeight="1">
      <c r="A787" s="39"/>
      <c r="B787" s="40"/>
      <c r="C787" s="215" t="s">
        <v>819</v>
      </c>
      <c r="D787" s="215" t="s">
        <v>139</v>
      </c>
      <c r="E787" s="216" t="s">
        <v>820</v>
      </c>
      <c r="F787" s="217" t="s">
        <v>821</v>
      </c>
      <c r="G787" s="218" t="s">
        <v>142</v>
      </c>
      <c r="H787" s="219">
        <v>8.3399999999999999</v>
      </c>
      <c r="I787" s="220"/>
      <c r="J787" s="221">
        <f>ROUND(I787*H787,2)</f>
        <v>0</v>
      </c>
      <c r="K787" s="217" t="s">
        <v>143</v>
      </c>
      <c r="L787" s="45"/>
      <c r="M787" s="222" t="s">
        <v>1</v>
      </c>
      <c r="N787" s="223" t="s">
        <v>39</v>
      </c>
      <c r="O787" s="92"/>
      <c r="P787" s="224">
        <f>O787*H787</f>
        <v>0</v>
      </c>
      <c r="Q787" s="224">
        <v>0.00012999999999999999</v>
      </c>
      <c r="R787" s="224">
        <f>Q787*H787</f>
        <v>0.0010841999999999998</v>
      </c>
      <c r="S787" s="224">
        <v>0</v>
      </c>
      <c r="T787" s="225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6" t="s">
        <v>247</v>
      </c>
      <c r="AT787" s="226" t="s">
        <v>139</v>
      </c>
      <c r="AU787" s="226" t="s">
        <v>145</v>
      </c>
      <c r="AY787" s="18" t="s">
        <v>134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8" t="s">
        <v>145</v>
      </c>
      <c r="BK787" s="227">
        <f>ROUND(I787*H787,2)</f>
        <v>0</v>
      </c>
      <c r="BL787" s="18" t="s">
        <v>247</v>
      </c>
      <c r="BM787" s="226" t="s">
        <v>822</v>
      </c>
    </row>
    <row r="788" s="2" customFormat="1">
      <c r="A788" s="39"/>
      <c r="B788" s="40"/>
      <c r="C788" s="41"/>
      <c r="D788" s="228" t="s">
        <v>147</v>
      </c>
      <c r="E788" s="41"/>
      <c r="F788" s="229" t="s">
        <v>823</v>
      </c>
      <c r="G788" s="41"/>
      <c r="H788" s="41"/>
      <c r="I788" s="230"/>
      <c r="J788" s="41"/>
      <c r="K788" s="41"/>
      <c r="L788" s="45"/>
      <c r="M788" s="231"/>
      <c r="N788" s="232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147</v>
      </c>
      <c r="AU788" s="18" t="s">
        <v>145</v>
      </c>
    </row>
    <row r="789" s="14" customFormat="1">
      <c r="A789" s="14"/>
      <c r="B789" s="243"/>
      <c r="C789" s="244"/>
      <c r="D789" s="228" t="s">
        <v>149</v>
      </c>
      <c r="E789" s="245" t="s">
        <v>1</v>
      </c>
      <c r="F789" s="246" t="s">
        <v>172</v>
      </c>
      <c r="G789" s="244"/>
      <c r="H789" s="247">
        <v>2.7000000000000002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149</v>
      </c>
      <c r="AU789" s="253" t="s">
        <v>145</v>
      </c>
      <c r="AV789" s="14" t="s">
        <v>145</v>
      </c>
      <c r="AW789" s="14" t="s">
        <v>30</v>
      </c>
      <c r="AX789" s="14" t="s">
        <v>73</v>
      </c>
      <c r="AY789" s="253" t="s">
        <v>134</v>
      </c>
    </row>
    <row r="790" s="14" customFormat="1">
      <c r="A790" s="14"/>
      <c r="B790" s="243"/>
      <c r="C790" s="244"/>
      <c r="D790" s="228" t="s">
        <v>149</v>
      </c>
      <c r="E790" s="245" t="s">
        <v>1</v>
      </c>
      <c r="F790" s="246" t="s">
        <v>171</v>
      </c>
      <c r="G790" s="244"/>
      <c r="H790" s="247">
        <v>3.2000000000000002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149</v>
      </c>
      <c r="AU790" s="253" t="s">
        <v>145</v>
      </c>
      <c r="AV790" s="14" t="s">
        <v>145</v>
      </c>
      <c r="AW790" s="14" t="s">
        <v>30</v>
      </c>
      <c r="AX790" s="14" t="s">
        <v>73</v>
      </c>
      <c r="AY790" s="253" t="s">
        <v>134</v>
      </c>
    </row>
    <row r="791" s="14" customFormat="1">
      <c r="A791" s="14"/>
      <c r="B791" s="243"/>
      <c r="C791" s="244"/>
      <c r="D791" s="228" t="s">
        <v>149</v>
      </c>
      <c r="E791" s="245" t="s">
        <v>1</v>
      </c>
      <c r="F791" s="246" t="s">
        <v>173</v>
      </c>
      <c r="G791" s="244"/>
      <c r="H791" s="247">
        <v>0.59999999999999998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149</v>
      </c>
      <c r="AU791" s="253" t="s">
        <v>145</v>
      </c>
      <c r="AV791" s="14" t="s">
        <v>145</v>
      </c>
      <c r="AW791" s="14" t="s">
        <v>30</v>
      </c>
      <c r="AX791" s="14" t="s">
        <v>73</v>
      </c>
      <c r="AY791" s="253" t="s">
        <v>134</v>
      </c>
    </row>
    <row r="792" s="14" customFormat="1">
      <c r="A792" s="14"/>
      <c r="B792" s="243"/>
      <c r="C792" s="244"/>
      <c r="D792" s="228" t="s">
        <v>149</v>
      </c>
      <c r="E792" s="245" t="s">
        <v>1</v>
      </c>
      <c r="F792" s="246" t="s">
        <v>818</v>
      </c>
      <c r="G792" s="244"/>
      <c r="H792" s="247">
        <v>0.23999999999999999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149</v>
      </c>
      <c r="AU792" s="253" t="s">
        <v>145</v>
      </c>
      <c r="AV792" s="14" t="s">
        <v>145</v>
      </c>
      <c r="AW792" s="14" t="s">
        <v>30</v>
      </c>
      <c r="AX792" s="14" t="s">
        <v>73</v>
      </c>
      <c r="AY792" s="253" t="s">
        <v>134</v>
      </c>
    </row>
    <row r="793" s="14" customFormat="1">
      <c r="A793" s="14"/>
      <c r="B793" s="243"/>
      <c r="C793" s="244"/>
      <c r="D793" s="228" t="s">
        <v>149</v>
      </c>
      <c r="E793" s="245" t="s">
        <v>1</v>
      </c>
      <c r="F793" s="246" t="s">
        <v>175</v>
      </c>
      <c r="G793" s="244"/>
      <c r="H793" s="247">
        <v>1.6000000000000001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149</v>
      </c>
      <c r="AU793" s="253" t="s">
        <v>145</v>
      </c>
      <c r="AV793" s="14" t="s">
        <v>145</v>
      </c>
      <c r="AW793" s="14" t="s">
        <v>30</v>
      </c>
      <c r="AX793" s="14" t="s">
        <v>73</v>
      </c>
      <c r="AY793" s="253" t="s">
        <v>134</v>
      </c>
    </row>
    <row r="794" s="15" customFormat="1">
      <c r="A794" s="15"/>
      <c r="B794" s="254"/>
      <c r="C794" s="255"/>
      <c r="D794" s="228" t="s">
        <v>149</v>
      </c>
      <c r="E794" s="256" t="s">
        <v>1</v>
      </c>
      <c r="F794" s="257" t="s">
        <v>152</v>
      </c>
      <c r="G794" s="255"/>
      <c r="H794" s="258">
        <v>8.3399999999999999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4" t="s">
        <v>149</v>
      </c>
      <c r="AU794" s="264" t="s">
        <v>145</v>
      </c>
      <c r="AV794" s="15" t="s">
        <v>144</v>
      </c>
      <c r="AW794" s="15" t="s">
        <v>30</v>
      </c>
      <c r="AX794" s="15" t="s">
        <v>81</v>
      </c>
      <c r="AY794" s="264" t="s">
        <v>134</v>
      </c>
    </row>
    <row r="795" s="2" customFormat="1" ht="24.15" customHeight="1">
      <c r="A795" s="39"/>
      <c r="B795" s="40"/>
      <c r="C795" s="215" t="s">
        <v>824</v>
      </c>
      <c r="D795" s="215" t="s">
        <v>139</v>
      </c>
      <c r="E795" s="216" t="s">
        <v>825</v>
      </c>
      <c r="F795" s="217" t="s">
        <v>826</v>
      </c>
      <c r="G795" s="218" t="s">
        <v>142</v>
      </c>
      <c r="H795" s="219">
        <v>8.3399999999999999</v>
      </c>
      <c r="I795" s="220"/>
      <c r="J795" s="221">
        <f>ROUND(I795*H795,2)</f>
        <v>0</v>
      </c>
      <c r="K795" s="217" t="s">
        <v>143</v>
      </c>
      <c r="L795" s="45"/>
      <c r="M795" s="222" t="s">
        <v>1</v>
      </c>
      <c r="N795" s="223" t="s">
        <v>39</v>
      </c>
      <c r="O795" s="92"/>
      <c r="P795" s="224">
        <f>O795*H795</f>
        <v>0</v>
      </c>
      <c r="Q795" s="224">
        <v>0.00029</v>
      </c>
      <c r="R795" s="224">
        <f>Q795*H795</f>
        <v>0.0024185999999999999</v>
      </c>
      <c r="S795" s="224">
        <v>0</v>
      </c>
      <c r="T795" s="225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6" t="s">
        <v>247</v>
      </c>
      <c r="AT795" s="226" t="s">
        <v>139</v>
      </c>
      <c r="AU795" s="226" t="s">
        <v>145</v>
      </c>
      <c r="AY795" s="18" t="s">
        <v>134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8" t="s">
        <v>145</v>
      </c>
      <c r="BK795" s="227">
        <f>ROUND(I795*H795,2)</f>
        <v>0</v>
      </c>
      <c r="BL795" s="18" t="s">
        <v>247</v>
      </c>
      <c r="BM795" s="226" t="s">
        <v>827</v>
      </c>
    </row>
    <row r="796" s="2" customFormat="1">
      <c r="A796" s="39"/>
      <c r="B796" s="40"/>
      <c r="C796" s="41"/>
      <c r="D796" s="228" t="s">
        <v>147</v>
      </c>
      <c r="E796" s="41"/>
      <c r="F796" s="229" t="s">
        <v>828</v>
      </c>
      <c r="G796" s="41"/>
      <c r="H796" s="41"/>
      <c r="I796" s="230"/>
      <c r="J796" s="41"/>
      <c r="K796" s="41"/>
      <c r="L796" s="45"/>
      <c r="M796" s="231"/>
      <c r="N796" s="232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147</v>
      </c>
      <c r="AU796" s="18" t="s">
        <v>145</v>
      </c>
    </row>
    <row r="797" s="14" customFormat="1">
      <c r="A797" s="14"/>
      <c r="B797" s="243"/>
      <c r="C797" s="244"/>
      <c r="D797" s="228" t="s">
        <v>149</v>
      </c>
      <c r="E797" s="245" t="s">
        <v>1</v>
      </c>
      <c r="F797" s="246" t="s">
        <v>172</v>
      </c>
      <c r="G797" s="244"/>
      <c r="H797" s="247">
        <v>2.7000000000000002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149</v>
      </c>
      <c r="AU797" s="253" t="s">
        <v>145</v>
      </c>
      <c r="AV797" s="14" t="s">
        <v>145</v>
      </c>
      <c r="AW797" s="14" t="s">
        <v>30</v>
      </c>
      <c r="AX797" s="14" t="s">
        <v>73</v>
      </c>
      <c r="AY797" s="253" t="s">
        <v>134</v>
      </c>
    </row>
    <row r="798" s="14" customFormat="1">
      <c r="A798" s="14"/>
      <c r="B798" s="243"/>
      <c r="C798" s="244"/>
      <c r="D798" s="228" t="s">
        <v>149</v>
      </c>
      <c r="E798" s="245" t="s">
        <v>1</v>
      </c>
      <c r="F798" s="246" t="s">
        <v>171</v>
      </c>
      <c r="G798" s="244"/>
      <c r="H798" s="247">
        <v>3.2000000000000002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149</v>
      </c>
      <c r="AU798" s="253" t="s">
        <v>145</v>
      </c>
      <c r="AV798" s="14" t="s">
        <v>145</v>
      </c>
      <c r="AW798" s="14" t="s">
        <v>30</v>
      </c>
      <c r="AX798" s="14" t="s">
        <v>73</v>
      </c>
      <c r="AY798" s="253" t="s">
        <v>134</v>
      </c>
    </row>
    <row r="799" s="14" customFormat="1">
      <c r="A799" s="14"/>
      <c r="B799" s="243"/>
      <c r="C799" s="244"/>
      <c r="D799" s="228" t="s">
        <v>149</v>
      </c>
      <c r="E799" s="245" t="s">
        <v>1</v>
      </c>
      <c r="F799" s="246" t="s">
        <v>173</v>
      </c>
      <c r="G799" s="244"/>
      <c r="H799" s="247">
        <v>0.59999999999999998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149</v>
      </c>
      <c r="AU799" s="253" t="s">
        <v>145</v>
      </c>
      <c r="AV799" s="14" t="s">
        <v>145</v>
      </c>
      <c r="AW799" s="14" t="s">
        <v>30</v>
      </c>
      <c r="AX799" s="14" t="s">
        <v>73</v>
      </c>
      <c r="AY799" s="253" t="s">
        <v>134</v>
      </c>
    </row>
    <row r="800" s="14" customFormat="1">
      <c r="A800" s="14"/>
      <c r="B800" s="243"/>
      <c r="C800" s="244"/>
      <c r="D800" s="228" t="s">
        <v>149</v>
      </c>
      <c r="E800" s="245" t="s">
        <v>1</v>
      </c>
      <c r="F800" s="246" t="s">
        <v>818</v>
      </c>
      <c r="G800" s="244"/>
      <c r="H800" s="247">
        <v>0.23999999999999999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149</v>
      </c>
      <c r="AU800" s="253" t="s">
        <v>145</v>
      </c>
      <c r="AV800" s="14" t="s">
        <v>145</v>
      </c>
      <c r="AW800" s="14" t="s">
        <v>30</v>
      </c>
      <c r="AX800" s="14" t="s">
        <v>73</v>
      </c>
      <c r="AY800" s="253" t="s">
        <v>134</v>
      </c>
    </row>
    <row r="801" s="14" customFormat="1">
      <c r="A801" s="14"/>
      <c r="B801" s="243"/>
      <c r="C801" s="244"/>
      <c r="D801" s="228" t="s">
        <v>149</v>
      </c>
      <c r="E801" s="245" t="s">
        <v>1</v>
      </c>
      <c r="F801" s="246" t="s">
        <v>175</v>
      </c>
      <c r="G801" s="244"/>
      <c r="H801" s="247">
        <v>1.6000000000000001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149</v>
      </c>
      <c r="AU801" s="253" t="s">
        <v>145</v>
      </c>
      <c r="AV801" s="14" t="s">
        <v>145</v>
      </c>
      <c r="AW801" s="14" t="s">
        <v>30</v>
      </c>
      <c r="AX801" s="14" t="s">
        <v>73</v>
      </c>
      <c r="AY801" s="253" t="s">
        <v>134</v>
      </c>
    </row>
    <row r="802" s="15" customFormat="1">
      <c r="A802" s="15"/>
      <c r="B802" s="254"/>
      <c r="C802" s="255"/>
      <c r="D802" s="228" t="s">
        <v>149</v>
      </c>
      <c r="E802" s="256" t="s">
        <v>1</v>
      </c>
      <c r="F802" s="257" t="s">
        <v>152</v>
      </c>
      <c r="G802" s="255"/>
      <c r="H802" s="258">
        <v>8.3399999999999999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149</v>
      </c>
      <c r="AU802" s="264" t="s">
        <v>145</v>
      </c>
      <c r="AV802" s="15" t="s">
        <v>144</v>
      </c>
      <c r="AW802" s="15" t="s">
        <v>30</v>
      </c>
      <c r="AX802" s="15" t="s">
        <v>81</v>
      </c>
      <c r="AY802" s="264" t="s">
        <v>134</v>
      </c>
    </row>
    <row r="803" s="2" customFormat="1" ht="24.15" customHeight="1">
      <c r="A803" s="39"/>
      <c r="B803" s="40"/>
      <c r="C803" s="215" t="s">
        <v>829</v>
      </c>
      <c r="D803" s="215" t="s">
        <v>139</v>
      </c>
      <c r="E803" s="216" t="s">
        <v>830</v>
      </c>
      <c r="F803" s="217" t="s">
        <v>831</v>
      </c>
      <c r="G803" s="218" t="s">
        <v>142</v>
      </c>
      <c r="H803" s="219">
        <v>11.555999999999999</v>
      </c>
      <c r="I803" s="220"/>
      <c r="J803" s="221">
        <f>ROUND(I803*H803,2)</f>
        <v>0</v>
      </c>
      <c r="K803" s="217" t="s">
        <v>143</v>
      </c>
      <c r="L803" s="45"/>
      <c r="M803" s="222" t="s">
        <v>1</v>
      </c>
      <c r="N803" s="223" t="s">
        <v>39</v>
      </c>
      <c r="O803" s="92"/>
      <c r="P803" s="224">
        <f>O803*H803</f>
        <v>0</v>
      </c>
      <c r="Q803" s="224">
        <v>8.0000000000000007E-05</v>
      </c>
      <c r="R803" s="224">
        <f>Q803*H803</f>
        <v>0.00092447999999999998</v>
      </c>
      <c r="S803" s="224">
        <v>0</v>
      </c>
      <c r="T803" s="22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6" t="s">
        <v>247</v>
      </c>
      <c r="AT803" s="226" t="s">
        <v>139</v>
      </c>
      <c r="AU803" s="226" t="s">
        <v>145</v>
      </c>
      <c r="AY803" s="18" t="s">
        <v>134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8" t="s">
        <v>145</v>
      </c>
      <c r="BK803" s="227">
        <f>ROUND(I803*H803,2)</f>
        <v>0</v>
      </c>
      <c r="BL803" s="18" t="s">
        <v>247</v>
      </c>
      <c r="BM803" s="226" t="s">
        <v>832</v>
      </c>
    </row>
    <row r="804" s="2" customFormat="1">
      <c r="A804" s="39"/>
      <c r="B804" s="40"/>
      <c r="C804" s="41"/>
      <c r="D804" s="228" t="s">
        <v>147</v>
      </c>
      <c r="E804" s="41"/>
      <c r="F804" s="229" t="s">
        <v>833</v>
      </c>
      <c r="G804" s="41"/>
      <c r="H804" s="41"/>
      <c r="I804" s="230"/>
      <c r="J804" s="41"/>
      <c r="K804" s="41"/>
      <c r="L804" s="45"/>
      <c r="M804" s="231"/>
      <c r="N804" s="232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147</v>
      </c>
      <c r="AU804" s="18" t="s">
        <v>145</v>
      </c>
    </row>
    <row r="805" s="14" customFormat="1">
      <c r="A805" s="14"/>
      <c r="B805" s="243"/>
      <c r="C805" s="244"/>
      <c r="D805" s="228" t="s">
        <v>149</v>
      </c>
      <c r="E805" s="245" t="s">
        <v>1</v>
      </c>
      <c r="F805" s="246" t="s">
        <v>834</v>
      </c>
      <c r="G805" s="244"/>
      <c r="H805" s="247">
        <v>3.8719999999999999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149</v>
      </c>
      <c r="AU805" s="253" t="s">
        <v>145</v>
      </c>
      <c r="AV805" s="14" t="s">
        <v>145</v>
      </c>
      <c r="AW805" s="14" t="s">
        <v>30</v>
      </c>
      <c r="AX805" s="14" t="s">
        <v>73</v>
      </c>
      <c r="AY805" s="253" t="s">
        <v>134</v>
      </c>
    </row>
    <row r="806" s="14" customFormat="1">
      <c r="A806" s="14"/>
      <c r="B806" s="243"/>
      <c r="C806" s="244"/>
      <c r="D806" s="228" t="s">
        <v>149</v>
      </c>
      <c r="E806" s="245" t="s">
        <v>1</v>
      </c>
      <c r="F806" s="246" t="s">
        <v>835</v>
      </c>
      <c r="G806" s="244"/>
      <c r="H806" s="247">
        <v>3.6320000000000001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149</v>
      </c>
      <c r="AU806" s="253" t="s">
        <v>145</v>
      </c>
      <c r="AV806" s="14" t="s">
        <v>145</v>
      </c>
      <c r="AW806" s="14" t="s">
        <v>30</v>
      </c>
      <c r="AX806" s="14" t="s">
        <v>73</v>
      </c>
      <c r="AY806" s="253" t="s">
        <v>134</v>
      </c>
    </row>
    <row r="807" s="14" customFormat="1">
      <c r="A807" s="14"/>
      <c r="B807" s="243"/>
      <c r="C807" s="244"/>
      <c r="D807" s="228" t="s">
        <v>149</v>
      </c>
      <c r="E807" s="245" t="s">
        <v>1</v>
      </c>
      <c r="F807" s="246" t="s">
        <v>836</v>
      </c>
      <c r="G807" s="244"/>
      <c r="H807" s="247">
        <v>2.1560000000000001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149</v>
      </c>
      <c r="AU807" s="253" t="s">
        <v>145</v>
      </c>
      <c r="AV807" s="14" t="s">
        <v>145</v>
      </c>
      <c r="AW807" s="14" t="s">
        <v>30</v>
      </c>
      <c r="AX807" s="14" t="s">
        <v>73</v>
      </c>
      <c r="AY807" s="253" t="s">
        <v>134</v>
      </c>
    </row>
    <row r="808" s="14" customFormat="1">
      <c r="A808" s="14"/>
      <c r="B808" s="243"/>
      <c r="C808" s="244"/>
      <c r="D808" s="228" t="s">
        <v>149</v>
      </c>
      <c r="E808" s="245" t="s">
        <v>1</v>
      </c>
      <c r="F808" s="246" t="s">
        <v>837</v>
      </c>
      <c r="G808" s="244"/>
      <c r="H808" s="247">
        <v>1.8959999999999999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149</v>
      </c>
      <c r="AU808" s="253" t="s">
        <v>145</v>
      </c>
      <c r="AV808" s="14" t="s">
        <v>145</v>
      </c>
      <c r="AW808" s="14" t="s">
        <v>30</v>
      </c>
      <c r="AX808" s="14" t="s">
        <v>73</v>
      </c>
      <c r="AY808" s="253" t="s">
        <v>134</v>
      </c>
    </row>
    <row r="809" s="15" customFormat="1">
      <c r="A809" s="15"/>
      <c r="B809" s="254"/>
      <c r="C809" s="255"/>
      <c r="D809" s="228" t="s">
        <v>149</v>
      </c>
      <c r="E809" s="256" t="s">
        <v>1</v>
      </c>
      <c r="F809" s="257" t="s">
        <v>152</v>
      </c>
      <c r="G809" s="255"/>
      <c r="H809" s="258">
        <v>11.556000000000001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4" t="s">
        <v>149</v>
      </c>
      <c r="AU809" s="264" t="s">
        <v>145</v>
      </c>
      <c r="AV809" s="15" t="s">
        <v>144</v>
      </c>
      <c r="AW809" s="15" t="s">
        <v>30</v>
      </c>
      <c r="AX809" s="15" t="s">
        <v>81</v>
      </c>
      <c r="AY809" s="264" t="s">
        <v>134</v>
      </c>
    </row>
    <row r="810" s="2" customFormat="1" ht="16.5" customHeight="1">
      <c r="A810" s="39"/>
      <c r="B810" s="40"/>
      <c r="C810" s="215" t="s">
        <v>838</v>
      </c>
      <c r="D810" s="215" t="s">
        <v>139</v>
      </c>
      <c r="E810" s="216" t="s">
        <v>839</v>
      </c>
      <c r="F810" s="217" t="s">
        <v>840</v>
      </c>
      <c r="G810" s="218" t="s">
        <v>142</v>
      </c>
      <c r="H810" s="219">
        <v>11.555999999999999</v>
      </c>
      <c r="I810" s="220"/>
      <c r="J810" s="221">
        <f>ROUND(I810*H810,2)</f>
        <v>0</v>
      </c>
      <c r="K810" s="217" t="s">
        <v>143</v>
      </c>
      <c r="L810" s="45"/>
      <c r="M810" s="222" t="s">
        <v>1</v>
      </c>
      <c r="N810" s="223" t="s">
        <v>39</v>
      </c>
      <c r="O810" s="92"/>
      <c r="P810" s="224">
        <f>O810*H810</f>
        <v>0</v>
      </c>
      <c r="Q810" s="224">
        <v>0</v>
      </c>
      <c r="R810" s="224">
        <f>Q810*H810</f>
        <v>0</v>
      </c>
      <c r="S810" s="224">
        <v>0</v>
      </c>
      <c r="T810" s="225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6" t="s">
        <v>247</v>
      </c>
      <c r="AT810" s="226" t="s">
        <v>139</v>
      </c>
      <c r="AU810" s="226" t="s">
        <v>145</v>
      </c>
      <c r="AY810" s="18" t="s">
        <v>134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8" t="s">
        <v>145</v>
      </c>
      <c r="BK810" s="227">
        <f>ROUND(I810*H810,2)</f>
        <v>0</v>
      </c>
      <c r="BL810" s="18" t="s">
        <v>247</v>
      </c>
      <c r="BM810" s="226" t="s">
        <v>841</v>
      </c>
    </row>
    <row r="811" s="2" customFormat="1">
      <c r="A811" s="39"/>
      <c r="B811" s="40"/>
      <c r="C811" s="41"/>
      <c r="D811" s="228" t="s">
        <v>147</v>
      </c>
      <c r="E811" s="41"/>
      <c r="F811" s="229" t="s">
        <v>842</v>
      </c>
      <c r="G811" s="41"/>
      <c r="H811" s="41"/>
      <c r="I811" s="230"/>
      <c r="J811" s="41"/>
      <c r="K811" s="41"/>
      <c r="L811" s="45"/>
      <c r="M811" s="231"/>
      <c r="N811" s="232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147</v>
      </c>
      <c r="AU811" s="18" t="s">
        <v>145</v>
      </c>
    </row>
    <row r="812" s="14" customFormat="1">
      <c r="A812" s="14"/>
      <c r="B812" s="243"/>
      <c r="C812" s="244"/>
      <c r="D812" s="228" t="s">
        <v>149</v>
      </c>
      <c r="E812" s="245" t="s">
        <v>1</v>
      </c>
      <c r="F812" s="246" t="s">
        <v>834</v>
      </c>
      <c r="G812" s="244"/>
      <c r="H812" s="247">
        <v>3.8719999999999999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149</v>
      </c>
      <c r="AU812" s="253" t="s">
        <v>145</v>
      </c>
      <c r="AV812" s="14" t="s">
        <v>145</v>
      </c>
      <c r="AW812" s="14" t="s">
        <v>30</v>
      </c>
      <c r="AX812" s="14" t="s">
        <v>73</v>
      </c>
      <c r="AY812" s="253" t="s">
        <v>134</v>
      </c>
    </row>
    <row r="813" s="14" customFormat="1">
      <c r="A813" s="14"/>
      <c r="B813" s="243"/>
      <c r="C813" s="244"/>
      <c r="D813" s="228" t="s">
        <v>149</v>
      </c>
      <c r="E813" s="245" t="s">
        <v>1</v>
      </c>
      <c r="F813" s="246" t="s">
        <v>835</v>
      </c>
      <c r="G813" s="244"/>
      <c r="H813" s="247">
        <v>3.6320000000000001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149</v>
      </c>
      <c r="AU813" s="253" t="s">
        <v>145</v>
      </c>
      <c r="AV813" s="14" t="s">
        <v>145</v>
      </c>
      <c r="AW813" s="14" t="s">
        <v>30</v>
      </c>
      <c r="AX813" s="14" t="s">
        <v>73</v>
      </c>
      <c r="AY813" s="253" t="s">
        <v>134</v>
      </c>
    </row>
    <row r="814" s="14" customFormat="1">
      <c r="A814" s="14"/>
      <c r="B814" s="243"/>
      <c r="C814" s="244"/>
      <c r="D814" s="228" t="s">
        <v>149</v>
      </c>
      <c r="E814" s="245" t="s">
        <v>1</v>
      </c>
      <c r="F814" s="246" t="s">
        <v>836</v>
      </c>
      <c r="G814" s="244"/>
      <c r="H814" s="247">
        <v>2.1560000000000001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149</v>
      </c>
      <c r="AU814" s="253" t="s">
        <v>145</v>
      </c>
      <c r="AV814" s="14" t="s">
        <v>145</v>
      </c>
      <c r="AW814" s="14" t="s">
        <v>30</v>
      </c>
      <c r="AX814" s="14" t="s">
        <v>73</v>
      </c>
      <c r="AY814" s="253" t="s">
        <v>134</v>
      </c>
    </row>
    <row r="815" s="14" customFormat="1">
      <c r="A815" s="14"/>
      <c r="B815" s="243"/>
      <c r="C815" s="244"/>
      <c r="D815" s="228" t="s">
        <v>149</v>
      </c>
      <c r="E815" s="245" t="s">
        <v>1</v>
      </c>
      <c r="F815" s="246" t="s">
        <v>837</v>
      </c>
      <c r="G815" s="244"/>
      <c r="H815" s="247">
        <v>1.8959999999999999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149</v>
      </c>
      <c r="AU815" s="253" t="s">
        <v>145</v>
      </c>
      <c r="AV815" s="14" t="s">
        <v>145</v>
      </c>
      <c r="AW815" s="14" t="s">
        <v>30</v>
      </c>
      <c r="AX815" s="14" t="s">
        <v>73</v>
      </c>
      <c r="AY815" s="253" t="s">
        <v>134</v>
      </c>
    </row>
    <row r="816" s="15" customFormat="1">
      <c r="A816" s="15"/>
      <c r="B816" s="254"/>
      <c r="C816" s="255"/>
      <c r="D816" s="228" t="s">
        <v>149</v>
      </c>
      <c r="E816" s="256" t="s">
        <v>1</v>
      </c>
      <c r="F816" s="257" t="s">
        <v>152</v>
      </c>
      <c r="G816" s="255"/>
      <c r="H816" s="258">
        <v>11.556000000000001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149</v>
      </c>
      <c r="AU816" s="264" t="s">
        <v>145</v>
      </c>
      <c r="AV816" s="15" t="s">
        <v>144</v>
      </c>
      <c r="AW816" s="15" t="s">
        <v>30</v>
      </c>
      <c r="AX816" s="15" t="s">
        <v>81</v>
      </c>
      <c r="AY816" s="264" t="s">
        <v>134</v>
      </c>
    </row>
    <row r="817" s="2" customFormat="1" ht="24.15" customHeight="1">
      <c r="A817" s="39"/>
      <c r="B817" s="40"/>
      <c r="C817" s="215" t="s">
        <v>843</v>
      </c>
      <c r="D817" s="215" t="s">
        <v>139</v>
      </c>
      <c r="E817" s="216" t="s">
        <v>844</v>
      </c>
      <c r="F817" s="217" t="s">
        <v>845</v>
      </c>
      <c r="G817" s="218" t="s">
        <v>142</v>
      </c>
      <c r="H817" s="219">
        <v>11.555999999999999</v>
      </c>
      <c r="I817" s="220"/>
      <c r="J817" s="221">
        <f>ROUND(I817*H817,2)</f>
        <v>0</v>
      </c>
      <c r="K817" s="217" t="s">
        <v>143</v>
      </c>
      <c r="L817" s="45"/>
      <c r="M817" s="222" t="s">
        <v>1</v>
      </c>
      <c r="N817" s="223" t="s">
        <v>39</v>
      </c>
      <c r="O817" s="92"/>
      <c r="P817" s="224">
        <f>O817*H817</f>
        <v>0</v>
      </c>
      <c r="Q817" s="224">
        <v>0.00013999999999999999</v>
      </c>
      <c r="R817" s="224">
        <f>Q817*H817</f>
        <v>0.0016178399999999997</v>
      </c>
      <c r="S817" s="224">
        <v>0</v>
      </c>
      <c r="T817" s="22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6" t="s">
        <v>247</v>
      </c>
      <c r="AT817" s="226" t="s">
        <v>139</v>
      </c>
      <c r="AU817" s="226" t="s">
        <v>145</v>
      </c>
      <c r="AY817" s="18" t="s">
        <v>134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8" t="s">
        <v>145</v>
      </c>
      <c r="BK817" s="227">
        <f>ROUND(I817*H817,2)</f>
        <v>0</v>
      </c>
      <c r="BL817" s="18" t="s">
        <v>247</v>
      </c>
      <c r="BM817" s="226" t="s">
        <v>846</v>
      </c>
    </row>
    <row r="818" s="2" customFormat="1">
      <c r="A818" s="39"/>
      <c r="B818" s="40"/>
      <c r="C818" s="41"/>
      <c r="D818" s="228" t="s">
        <v>147</v>
      </c>
      <c r="E818" s="41"/>
      <c r="F818" s="229" t="s">
        <v>847</v>
      </c>
      <c r="G818" s="41"/>
      <c r="H818" s="41"/>
      <c r="I818" s="230"/>
      <c r="J818" s="41"/>
      <c r="K818" s="41"/>
      <c r="L818" s="45"/>
      <c r="M818" s="231"/>
      <c r="N818" s="232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147</v>
      </c>
      <c r="AU818" s="18" t="s">
        <v>145</v>
      </c>
    </row>
    <row r="819" s="14" customFormat="1">
      <c r="A819" s="14"/>
      <c r="B819" s="243"/>
      <c r="C819" s="244"/>
      <c r="D819" s="228" t="s">
        <v>149</v>
      </c>
      <c r="E819" s="245" t="s">
        <v>1</v>
      </c>
      <c r="F819" s="246" t="s">
        <v>834</v>
      </c>
      <c r="G819" s="244"/>
      <c r="H819" s="247">
        <v>3.8719999999999999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149</v>
      </c>
      <c r="AU819" s="253" t="s">
        <v>145</v>
      </c>
      <c r="AV819" s="14" t="s">
        <v>145</v>
      </c>
      <c r="AW819" s="14" t="s">
        <v>30</v>
      </c>
      <c r="AX819" s="14" t="s">
        <v>73</v>
      </c>
      <c r="AY819" s="253" t="s">
        <v>134</v>
      </c>
    </row>
    <row r="820" s="14" customFormat="1">
      <c r="A820" s="14"/>
      <c r="B820" s="243"/>
      <c r="C820" s="244"/>
      <c r="D820" s="228" t="s">
        <v>149</v>
      </c>
      <c r="E820" s="245" t="s">
        <v>1</v>
      </c>
      <c r="F820" s="246" t="s">
        <v>835</v>
      </c>
      <c r="G820" s="244"/>
      <c r="H820" s="247">
        <v>3.6320000000000001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149</v>
      </c>
      <c r="AU820" s="253" t="s">
        <v>145</v>
      </c>
      <c r="AV820" s="14" t="s">
        <v>145</v>
      </c>
      <c r="AW820" s="14" t="s">
        <v>30</v>
      </c>
      <c r="AX820" s="14" t="s">
        <v>73</v>
      </c>
      <c r="AY820" s="253" t="s">
        <v>134</v>
      </c>
    </row>
    <row r="821" s="14" customFormat="1">
      <c r="A821" s="14"/>
      <c r="B821" s="243"/>
      <c r="C821" s="244"/>
      <c r="D821" s="228" t="s">
        <v>149</v>
      </c>
      <c r="E821" s="245" t="s">
        <v>1</v>
      </c>
      <c r="F821" s="246" t="s">
        <v>836</v>
      </c>
      <c r="G821" s="244"/>
      <c r="H821" s="247">
        <v>2.1560000000000001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149</v>
      </c>
      <c r="AU821" s="253" t="s">
        <v>145</v>
      </c>
      <c r="AV821" s="14" t="s">
        <v>145</v>
      </c>
      <c r="AW821" s="14" t="s">
        <v>30</v>
      </c>
      <c r="AX821" s="14" t="s">
        <v>73</v>
      </c>
      <c r="AY821" s="253" t="s">
        <v>134</v>
      </c>
    </row>
    <row r="822" s="14" customFormat="1">
      <c r="A822" s="14"/>
      <c r="B822" s="243"/>
      <c r="C822" s="244"/>
      <c r="D822" s="228" t="s">
        <v>149</v>
      </c>
      <c r="E822" s="245" t="s">
        <v>1</v>
      </c>
      <c r="F822" s="246" t="s">
        <v>837</v>
      </c>
      <c r="G822" s="244"/>
      <c r="H822" s="247">
        <v>1.8959999999999999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149</v>
      </c>
      <c r="AU822" s="253" t="s">
        <v>145</v>
      </c>
      <c r="AV822" s="14" t="s">
        <v>145</v>
      </c>
      <c r="AW822" s="14" t="s">
        <v>30</v>
      </c>
      <c r="AX822" s="14" t="s">
        <v>73</v>
      </c>
      <c r="AY822" s="253" t="s">
        <v>134</v>
      </c>
    </row>
    <row r="823" s="15" customFormat="1">
      <c r="A823" s="15"/>
      <c r="B823" s="254"/>
      <c r="C823" s="255"/>
      <c r="D823" s="228" t="s">
        <v>149</v>
      </c>
      <c r="E823" s="256" t="s">
        <v>1</v>
      </c>
      <c r="F823" s="257" t="s">
        <v>152</v>
      </c>
      <c r="G823" s="255"/>
      <c r="H823" s="258">
        <v>11.556000000000001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4" t="s">
        <v>149</v>
      </c>
      <c r="AU823" s="264" t="s">
        <v>145</v>
      </c>
      <c r="AV823" s="15" t="s">
        <v>144</v>
      </c>
      <c r="AW823" s="15" t="s">
        <v>30</v>
      </c>
      <c r="AX823" s="15" t="s">
        <v>81</v>
      </c>
      <c r="AY823" s="264" t="s">
        <v>134</v>
      </c>
    </row>
    <row r="824" s="2" customFormat="1" ht="24.15" customHeight="1">
      <c r="A824" s="39"/>
      <c r="B824" s="40"/>
      <c r="C824" s="215" t="s">
        <v>848</v>
      </c>
      <c r="D824" s="215" t="s">
        <v>139</v>
      </c>
      <c r="E824" s="216" t="s">
        <v>849</v>
      </c>
      <c r="F824" s="217" t="s">
        <v>850</v>
      </c>
      <c r="G824" s="218" t="s">
        <v>142</v>
      </c>
      <c r="H824" s="219">
        <v>11.555999999999999</v>
      </c>
      <c r="I824" s="220"/>
      <c r="J824" s="221">
        <f>ROUND(I824*H824,2)</f>
        <v>0</v>
      </c>
      <c r="K824" s="217" t="s">
        <v>1</v>
      </c>
      <c r="L824" s="45"/>
      <c r="M824" s="222" t="s">
        <v>1</v>
      </c>
      <c r="N824" s="223" t="s">
        <v>39</v>
      </c>
      <c r="O824" s="92"/>
      <c r="P824" s="224">
        <f>O824*H824</f>
        <v>0</v>
      </c>
      <c r="Q824" s="224">
        <v>0.00012</v>
      </c>
      <c r="R824" s="224">
        <f>Q824*H824</f>
        <v>0.0013867199999999999</v>
      </c>
      <c r="S824" s="224">
        <v>0</v>
      </c>
      <c r="T824" s="225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6" t="s">
        <v>247</v>
      </c>
      <c r="AT824" s="226" t="s">
        <v>139</v>
      </c>
      <c r="AU824" s="226" t="s">
        <v>145</v>
      </c>
      <c r="AY824" s="18" t="s">
        <v>134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8" t="s">
        <v>145</v>
      </c>
      <c r="BK824" s="227">
        <f>ROUND(I824*H824,2)</f>
        <v>0</v>
      </c>
      <c r="BL824" s="18" t="s">
        <v>247</v>
      </c>
      <c r="BM824" s="226" t="s">
        <v>851</v>
      </c>
    </row>
    <row r="825" s="2" customFormat="1">
      <c r="A825" s="39"/>
      <c r="B825" s="40"/>
      <c r="C825" s="41"/>
      <c r="D825" s="228" t="s">
        <v>147</v>
      </c>
      <c r="E825" s="41"/>
      <c r="F825" s="229" t="s">
        <v>852</v>
      </c>
      <c r="G825" s="41"/>
      <c r="H825" s="41"/>
      <c r="I825" s="230"/>
      <c r="J825" s="41"/>
      <c r="K825" s="41"/>
      <c r="L825" s="45"/>
      <c r="M825" s="231"/>
      <c r="N825" s="232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147</v>
      </c>
      <c r="AU825" s="18" t="s">
        <v>145</v>
      </c>
    </row>
    <row r="826" s="14" customFormat="1">
      <c r="A826" s="14"/>
      <c r="B826" s="243"/>
      <c r="C826" s="244"/>
      <c r="D826" s="228" t="s">
        <v>149</v>
      </c>
      <c r="E826" s="245" t="s">
        <v>1</v>
      </c>
      <c r="F826" s="246" t="s">
        <v>834</v>
      </c>
      <c r="G826" s="244"/>
      <c r="H826" s="247">
        <v>3.8719999999999999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149</v>
      </c>
      <c r="AU826" s="253" t="s">
        <v>145</v>
      </c>
      <c r="AV826" s="14" t="s">
        <v>145</v>
      </c>
      <c r="AW826" s="14" t="s">
        <v>30</v>
      </c>
      <c r="AX826" s="14" t="s">
        <v>73</v>
      </c>
      <c r="AY826" s="253" t="s">
        <v>134</v>
      </c>
    </row>
    <row r="827" s="14" customFormat="1">
      <c r="A827" s="14"/>
      <c r="B827" s="243"/>
      <c r="C827" s="244"/>
      <c r="D827" s="228" t="s">
        <v>149</v>
      </c>
      <c r="E827" s="245" t="s">
        <v>1</v>
      </c>
      <c r="F827" s="246" t="s">
        <v>835</v>
      </c>
      <c r="G827" s="244"/>
      <c r="H827" s="247">
        <v>3.6320000000000001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149</v>
      </c>
      <c r="AU827" s="253" t="s">
        <v>145</v>
      </c>
      <c r="AV827" s="14" t="s">
        <v>145</v>
      </c>
      <c r="AW827" s="14" t="s">
        <v>30</v>
      </c>
      <c r="AX827" s="14" t="s">
        <v>73</v>
      </c>
      <c r="AY827" s="253" t="s">
        <v>134</v>
      </c>
    </row>
    <row r="828" s="14" customFormat="1">
      <c r="A828" s="14"/>
      <c r="B828" s="243"/>
      <c r="C828" s="244"/>
      <c r="D828" s="228" t="s">
        <v>149</v>
      </c>
      <c r="E828" s="245" t="s">
        <v>1</v>
      </c>
      <c r="F828" s="246" t="s">
        <v>836</v>
      </c>
      <c r="G828" s="244"/>
      <c r="H828" s="247">
        <v>2.1560000000000001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149</v>
      </c>
      <c r="AU828" s="253" t="s">
        <v>145</v>
      </c>
      <c r="AV828" s="14" t="s">
        <v>145</v>
      </c>
      <c r="AW828" s="14" t="s">
        <v>30</v>
      </c>
      <c r="AX828" s="14" t="s">
        <v>73</v>
      </c>
      <c r="AY828" s="253" t="s">
        <v>134</v>
      </c>
    </row>
    <row r="829" s="14" customFormat="1">
      <c r="A829" s="14"/>
      <c r="B829" s="243"/>
      <c r="C829" s="244"/>
      <c r="D829" s="228" t="s">
        <v>149</v>
      </c>
      <c r="E829" s="245" t="s">
        <v>1</v>
      </c>
      <c r="F829" s="246" t="s">
        <v>837</v>
      </c>
      <c r="G829" s="244"/>
      <c r="H829" s="247">
        <v>1.8959999999999999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149</v>
      </c>
      <c r="AU829" s="253" t="s">
        <v>145</v>
      </c>
      <c r="AV829" s="14" t="s">
        <v>145</v>
      </c>
      <c r="AW829" s="14" t="s">
        <v>30</v>
      </c>
      <c r="AX829" s="14" t="s">
        <v>73</v>
      </c>
      <c r="AY829" s="253" t="s">
        <v>134</v>
      </c>
    </row>
    <row r="830" s="15" customFormat="1">
      <c r="A830" s="15"/>
      <c r="B830" s="254"/>
      <c r="C830" s="255"/>
      <c r="D830" s="228" t="s">
        <v>149</v>
      </c>
      <c r="E830" s="256" t="s">
        <v>1</v>
      </c>
      <c r="F830" s="257" t="s">
        <v>152</v>
      </c>
      <c r="G830" s="255"/>
      <c r="H830" s="258">
        <v>11.556000000000001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4" t="s">
        <v>149</v>
      </c>
      <c r="AU830" s="264" t="s">
        <v>145</v>
      </c>
      <c r="AV830" s="15" t="s">
        <v>144</v>
      </c>
      <c r="AW830" s="15" t="s">
        <v>30</v>
      </c>
      <c r="AX830" s="15" t="s">
        <v>81</v>
      </c>
      <c r="AY830" s="264" t="s">
        <v>134</v>
      </c>
    </row>
    <row r="831" s="2" customFormat="1" ht="24.15" customHeight="1">
      <c r="A831" s="39"/>
      <c r="B831" s="40"/>
      <c r="C831" s="215" t="s">
        <v>853</v>
      </c>
      <c r="D831" s="215" t="s">
        <v>139</v>
      </c>
      <c r="E831" s="216" t="s">
        <v>854</v>
      </c>
      <c r="F831" s="217" t="s">
        <v>855</v>
      </c>
      <c r="G831" s="218" t="s">
        <v>182</v>
      </c>
      <c r="H831" s="219">
        <v>8</v>
      </c>
      <c r="I831" s="220"/>
      <c r="J831" s="221">
        <f>ROUND(I831*H831,2)</f>
        <v>0</v>
      </c>
      <c r="K831" s="217" t="s">
        <v>143</v>
      </c>
      <c r="L831" s="45"/>
      <c r="M831" s="222" t="s">
        <v>1</v>
      </c>
      <c r="N831" s="223" t="s">
        <v>39</v>
      </c>
      <c r="O831" s="92"/>
      <c r="P831" s="224">
        <f>O831*H831</f>
        <v>0</v>
      </c>
      <c r="Q831" s="224">
        <v>2.0000000000000002E-05</v>
      </c>
      <c r="R831" s="224">
        <f>Q831*H831</f>
        <v>0.00016000000000000001</v>
      </c>
      <c r="S831" s="224">
        <v>0</v>
      </c>
      <c r="T831" s="225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6" t="s">
        <v>247</v>
      </c>
      <c r="AT831" s="226" t="s">
        <v>139</v>
      </c>
      <c r="AU831" s="226" t="s">
        <v>145</v>
      </c>
      <c r="AY831" s="18" t="s">
        <v>134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8" t="s">
        <v>145</v>
      </c>
      <c r="BK831" s="227">
        <f>ROUND(I831*H831,2)</f>
        <v>0</v>
      </c>
      <c r="BL831" s="18" t="s">
        <v>247</v>
      </c>
      <c r="BM831" s="226" t="s">
        <v>856</v>
      </c>
    </row>
    <row r="832" s="2" customFormat="1">
      <c r="A832" s="39"/>
      <c r="B832" s="40"/>
      <c r="C832" s="41"/>
      <c r="D832" s="228" t="s">
        <v>147</v>
      </c>
      <c r="E832" s="41"/>
      <c r="F832" s="229" t="s">
        <v>857</v>
      </c>
      <c r="G832" s="41"/>
      <c r="H832" s="41"/>
      <c r="I832" s="230"/>
      <c r="J832" s="41"/>
      <c r="K832" s="41"/>
      <c r="L832" s="45"/>
      <c r="M832" s="231"/>
      <c r="N832" s="232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147</v>
      </c>
      <c r="AU832" s="18" t="s">
        <v>145</v>
      </c>
    </row>
    <row r="833" s="14" customFormat="1">
      <c r="A833" s="14"/>
      <c r="B833" s="243"/>
      <c r="C833" s="244"/>
      <c r="D833" s="228" t="s">
        <v>149</v>
      </c>
      <c r="E833" s="245" t="s">
        <v>1</v>
      </c>
      <c r="F833" s="246" t="s">
        <v>858</v>
      </c>
      <c r="G833" s="244"/>
      <c r="H833" s="247">
        <v>8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149</v>
      </c>
      <c r="AU833" s="253" t="s">
        <v>145</v>
      </c>
      <c r="AV833" s="14" t="s">
        <v>145</v>
      </c>
      <c r="AW833" s="14" t="s">
        <v>30</v>
      </c>
      <c r="AX833" s="14" t="s">
        <v>73</v>
      </c>
      <c r="AY833" s="253" t="s">
        <v>134</v>
      </c>
    </row>
    <row r="834" s="15" customFormat="1">
      <c r="A834" s="15"/>
      <c r="B834" s="254"/>
      <c r="C834" s="255"/>
      <c r="D834" s="228" t="s">
        <v>149</v>
      </c>
      <c r="E834" s="256" t="s">
        <v>1</v>
      </c>
      <c r="F834" s="257" t="s">
        <v>152</v>
      </c>
      <c r="G834" s="255"/>
      <c r="H834" s="258">
        <v>8</v>
      </c>
      <c r="I834" s="259"/>
      <c r="J834" s="255"/>
      <c r="K834" s="255"/>
      <c r="L834" s="260"/>
      <c r="M834" s="261"/>
      <c r="N834" s="262"/>
      <c r="O834" s="262"/>
      <c r="P834" s="262"/>
      <c r="Q834" s="262"/>
      <c r="R834" s="262"/>
      <c r="S834" s="262"/>
      <c r="T834" s="263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4" t="s">
        <v>149</v>
      </c>
      <c r="AU834" s="264" t="s">
        <v>145</v>
      </c>
      <c r="AV834" s="15" t="s">
        <v>144</v>
      </c>
      <c r="AW834" s="15" t="s">
        <v>30</v>
      </c>
      <c r="AX834" s="15" t="s">
        <v>81</v>
      </c>
      <c r="AY834" s="264" t="s">
        <v>134</v>
      </c>
    </row>
    <row r="835" s="2" customFormat="1" ht="24.15" customHeight="1">
      <c r="A835" s="39"/>
      <c r="B835" s="40"/>
      <c r="C835" s="215" t="s">
        <v>859</v>
      </c>
      <c r="D835" s="215" t="s">
        <v>139</v>
      </c>
      <c r="E835" s="216" t="s">
        <v>860</v>
      </c>
      <c r="F835" s="217" t="s">
        <v>861</v>
      </c>
      <c r="G835" s="218" t="s">
        <v>182</v>
      </c>
      <c r="H835" s="219">
        <v>8</v>
      </c>
      <c r="I835" s="220"/>
      <c r="J835" s="221">
        <f>ROUND(I835*H835,2)</f>
        <v>0</v>
      </c>
      <c r="K835" s="217" t="s">
        <v>143</v>
      </c>
      <c r="L835" s="45"/>
      <c r="M835" s="222" t="s">
        <v>1</v>
      </c>
      <c r="N835" s="223" t="s">
        <v>39</v>
      </c>
      <c r="O835" s="92"/>
      <c r="P835" s="224">
        <f>O835*H835</f>
        <v>0</v>
      </c>
      <c r="Q835" s="224">
        <v>2.0000000000000002E-05</v>
      </c>
      <c r="R835" s="224">
        <f>Q835*H835</f>
        <v>0.00016000000000000001</v>
      </c>
      <c r="S835" s="224">
        <v>0</v>
      </c>
      <c r="T835" s="225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26" t="s">
        <v>247</v>
      </c>
      <c r="AT835" s="226" t="s">
        <v>139</v>
      </c>
      <c r="AU835" s="226" t="s">
        <v>145</v>
      </c>
      <c r="AY835" s="18" t="s">
        <v>134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18" t="s">
        <v>145</v>
      </c>
      <c r="BK835" s="227">
        <f>ROUND(I835*H835,2)</f>
        <v>0</v>
      </c>
      <c r="BL835" s="18" t="s">
        <v>247</v>
      </c>
      <c r="BM835" s="226" t="s">
        <v>862</v>
      </c>
    </row>
    <row r="836" s="2" customFormat="1">
      <c r="A836" s="39"/>
      <c r="B836" s="40"/>
      <c r="C836" s="41"/>
      <c r="D836" s="228" t="s">
        <v>147</v>
      </c>
      <c r="E836" s="41"/>
      <c r="F836" s="229" t="s">
        <v>863</v>
      </c>
      <c r="G836" s="41"/>
      <c r="H836" s="41"/>
      <c r="I836" s="230"/>
      <c r="J836" s="41"/>
      <c r="K836" s="41"/>
      <c r="L836" s="45"/>
      <c r="M836" s="231"/>
      <c r="N836" s="232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147</v>
      </c>
      <c r="AU836" s="18" t="s">
        <v>145</v>
      </c>
    </row>
    <row r="837" s="14" customFormat="1">
      <c r="A837" s="14"/>
      <c r="B837" s="243"/>
      <c r="C837" s="244"/>
      <c r="D837" s="228" t="s">
        <v>149</v>
      </c>
      <c r="E837" s="245" t="s">
        <v>1</v>
      </c>
      <c r="F837" s="246" t="s">
        <v>858</v>
      </c>
      <c r="G837" s="244"/>
      <c r="H837" s="247">
        <v>8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149</v>
      </c>
      <c r="AU837" s="253" t="s">
        <v>145</v>
      </c>
      <c r="AV837" s="14" t="s">
        <v>145</v>
      </c>
      <c r="AW837" s="14" t="s">
        <v>30</v>
      </c>
      <c r="AX837" s="14" t="s">
        <v>73</v>
      </c>
      <c r="AY837" s="253" t="s">
        <v>134</v>
      </c>
    </row>
    <row r="838" s="15" customFormat="1">
      <c r="A838" s="15"/>
      <c r="B838" s="254"/>
      <c r="C838" s="255"/>
      <c r="D838" s="228" t="s">
        <v>149</v>
      </c>
      <c r="E838" s="256" t="s">
        <v>1</v>
      </c>
      <c r="F838" s="257" t="s">
        <v>152</v>
      </c>
      <c r="G838" s="255"/>
      <c r="H838" s="258">
        <v>8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4" t="s">
        <v>149</v>
      </c>
      <c r="AU838" s="264" t="s">
        <v>145</v>
      </c>
      <c r="AV838" s="15" t="s">
        <v>144</v>
      </c>
      <c r="AW838" s="15" t="s">
        <v>30</v>
      </c>
      <c r="AX838" s="15" t="s">
        <v>81</v>
      </c>
      <c r="AY838" s="264" t="s">
        <v>134</v>
      </c>
    </row>
    <row r="839" s="2" customFormat="1" ht="24.15" customHeight="1">
      <c r="A839" s="39"/>
      <c r="B839" s="40"/>
      <c r="C839" s="215" t="s">
        <v>864</v>
      </c>
      <c r="D839" s="215" t="s">
        <v>139</v>
      </c>
      <c r="E839" s="216" t="s">
        <v>865</v>
      </c>
      <c r="F839" s="217" t="s">
        <v>866</v>
      </c>
      <c r="G839" s="218" t="s">
        <v>182</v>
      </c>
      <c r="H839" s="219">
        <v>8</v>
      </c>
      <c r="I839" s="220"/>
      <c r="J839" s="221">
        <f>ROUND(I839*H839,2)</f>
        <v>0</v>
      </c>
      <c r="K839" s="217" t="s">
        <v>143</v>
      </c>
      <c r="L839" s="45"/>
      <c r="M839" s="222" t="s">
        <v>1</v>
      </c>
      <c r="N839" s="223" t="s">
        <v>39</v>
      </c>
      <c r="O839" s="92"/>
      <c r="P839" s="224">
        <f>O839*H839</f>
        <v>0</v>
      </c>
      <c r="Q839" s="224">
        <v>3.0000000000000001E-05</v>
      </c>
      <c r="R839" s="224">
        <f>Q839*H839</f>
        <v>0.00024000000000000001</v>
      </c>
      <c r="S839" s="224">
        <v>0</v>
      </c>
      <c r="T839" s="225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6" t="s">
        <v>247</v>
      </c>
      <c r="AT839" s="226" t="s">
        <v>139</v>
      </c>
      <c r="AU839" s="226" t="s">
        <v>145</v>
      </c>
      <c r="AY839" s="18" t="s">
        <v>134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18" t="s">
        <v>145</v>
      </c>
      <c r="BK839" s="227">
        <f>ROUND(I839*H839,2)</f>
        <v>0</v>
      </c>
      <c r="BL839" s="18" t="s">
        <v>247</v>
      </c>
      <c r="BM839" s="226" t="s">
        <v>867</v>
      </c>
    </row>
    <row r="840" s="2" customFormat="1">
      <c r="A840" s="39"/>
      <c r="B840" s="40"/>
      <c r="C840" s="41"/>
      <c r="D840" s="228" t="s">
        <v>147</v>
      </c>
      <c r="E840" s="41"/>
      <c r="F840" s="229" t="s">
        <v>868</v>
      </c>
      <c r="G840" s="41"/>
      <c r="H840" s="41"/>
      <c r="I840" s="230"/>
      <c r="J840" s="41"/>
      <c r="K840" s="41"/>
      <c r="L840" s="45"/>
      <c r="M840" s="231"/>
      <c r="N840" s="232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147</v>
      </c>
      <c r="AU840" s="18" t="s">
        <v>145</v>
      </c>
    </row>
    <row r="841" s="14" customFormat="1">
      <c r="A841" s="14"/>
      <c r="B841" s="243"/>
      <c r="C841" s="244"/>
      <c r="D841" s="228" t="s">
        <v>149</v>
      </c>
      <c r="E841" s="245" t="s">
        <v>1</v>
      </c>
      <c r="F841" s="246" t="s">
        <v>858</v>
      </c>
      <c r="G841" s="244"/>
      <c r="H841" s="247">
        <v>8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149</v>
      </c>
      <c r="AU841" s="253" t="s">
        <v>145</v>
      </c>
      <c r="AV841" s="14" t="s">
        <v>145</v>
      </c>
      <c r="AW841" s="14" t="s">
        <v>30</v>
      </c>
      <c r="AX841" s="14" t="s">
        <v>73</v>
      </c>
      <c r="AY841" s="253" t="s">
        <v>134</v>
      </c>
    </row>
    <row r="842" s="15" customFormat="1">
      <c r="A842" s="15"/>
      <c r="B842" s="254"/>
      <c r="C842" s="255"/>
      <c r="D842" s="228" t="s">
        <v>149</v>
      </c>
      <c r="E842" s="256" t="s">
        <v>1</v>
      </c>
      <c r="F842" s="257" t="s">
        <v>152</v>
      </c>
      <c r="G842" s="255"/>
      <c r="H842" s="258">
        <v>8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4" t="s">
        <v>149</v>
      </c>
      <c r="AU842" s="264" t="s">
        <v>145</v>
      </c>
      <c r="AV842" s="15" t="s">
        <v>144</v>
      </c>
      <c r="AW842" s="15" t="s">
        <v>30</v>
      </c>
      <c r="AX842" s="15" t="s">
        <v>81</v>
      </c>
      <c r="AY842" s="264" t="s">
        <v>134</v>
      </c>
    </row>
    <row r="843" s="2" customFormat="1" ht="24.15" customHeight="1">
      <c r="A843" s="39"/>
      <c r="B843" s="40"/>
      <c r="C843" s="215" t="s">
        <v>869</v>
      </c>
      <c r="D843" s="215" t="s">
        <v>139</v>
      </c>
      <c r="E843" s="216" t="s">
        <v>870</v>
      </c>
      <c r="F843" s="217" t="s">
        <v>871</v>
      </c>
      <c r="G843" s="218" t="s">
        <v>203</v>
      </c>
      <c r="H843" s="219">
        <v>1</v>
      </c>
      <c r="I843" s="220"/>
      <c r="J843" s="221">
        <f>ROUND(I843*H843,2)</f>
        <v>0</v>
      </c>
      <c r="K843" s="217" t="s">
        <v>1</v>
      </c>
      <c r="L843" s="45"/>
      <c r="M843" s="222" t="s">
        <v>1</v>
      </c>
      <c r="N843" s="223" t="s">
        <v>39</v>
      </c>
      <c r="O843" s="92"/>
      <c r="P843" s="224">
        <f>O843*H843</f>
        <v>0</v>
      </c>
      <c r="Q843" s="224">
        <v>3.0000000000000001E-05</v>
      </c>
      <c r="R843" s="224">
        <f>Q843*H843</f>
        <v>3.0000000000000001E-05</v>
      </c>
      <c r="S843" s="224">
        <v>0</v>
      </c>
      <c r="T843" s="225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6" t="s">
        <v>247</v>
      </c>
      <c r="AT843" s="226" t="s">
        <v>139</v>
      </c>
      <c r="AU843" s="226" t="s">
        <v>145</v>
      </c>
      <c r="AY843" s="18" t="s">
        <v>134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8" t="s">
        <v>145</v>
      </c>
      <c r="BK843" s="227">
        <f>ROUND(I843*H843,2)</f>
        <v>0</v>
      </c>
      <c r="BL843" s="18" t="s">
        <v>247</v>
      </c>
      <c r="BM843" s="226" t="s">
        <v>872</v>
      </c>
    </row>
    <row r="844" s="2" customFormat="1">
      <c r="A844" s="39"/>
      <c r="B844" s="40"/>
      <c r="C844" s="41"/>
      <c r="D844" s="228" t="s">
        <v>147</v>
      </c>
      <c r="E844" s="41"/>
      <c r="F844" s="229" t="s">
        <v>868</v>
      </c>
      <c r="G844" s="41"/>
      <c r="H844" s="41"/>
      <c r="I844" s="230"/>
      <c r="J844" s="41"/>
      <c r="K844" s="41"/>
      <c r="L844" s="45"/>
      <c r="M844" s="231"/>
      <c r="N844" s="232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147</v>
      </c>
      <c r="AU844" s="18" t="s">
        <v>145</v>
      </c>
    </row>
    <row r="845" s="14" customFormat="1">
      <c r="A845" s="14"/>
      <c r="B845" s="243"/>
      <c r="C845" s="244"/>
      <c r="D845" s="228" t="s">
        <v>149</v>
      </c>
      <c r="E845" s="245" t="s">
        <v>1</v>
      </c>
      <c r="F845" s="246" t="s">
        <v>206</v>
      </c>
      <c r="G845" s="244"/>
      <c r="H845" s="247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149</v>
      </c>
      <c r="AU845" s="253" t="s">
        <v>145</v>
      </c>
      <c r="AV845" s="14" t="s">
        <v>145</v>
      </c>
      <c r="AW845" s="14" t="s">
        <v>30</v>
      </c>
      <c r="AX845" s="14" t="s">
        <v>73</v>
      </c>
      <c r="AY845" s="253" t="s">
        <v>134</v>
      </c>
    </row>
    <row r="846" s="15" customFormat="1">
      <c r="A846" s="15"/>
      <c r="B846" s="254"/>
      <c r="C846" s="255"/>
      <c r="D846" s="228" t="s">
        <v>149</v>
      </c>
      <c r="E846" s="256" t="s">
        <v>1</v>
      </c>
      <c r="F846" s="257" t="s">
        <v>152</v>
      </c>
      <c r="G846" s="255"/>
      <c r="H846" s="258">
        <v>1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4" t="s">
        <v>149</v>
      </c>
      <c r="AU846" s="264" t="s">
        <v>145</v>
      </c>
      <c r="AV846" s="15" t="s">
        <v>144</v>
      </c>
      <c r="AW846" s="15" t="s">
        <v>30</v>
      </c>
      <c r="AX846" s="15" t="s">
        <v>81</v>
      </c>
      <c r="AY846" s="264" t="s">
        <v>134</v>
      </c>
    </row>
    <row r="847" s="2" customFormat="1" ht="16.5" customHeight="1">
      <c r="A847" s="39"/>
      <c r="B847" s="40"/>
      <c r="C847" s="215" t="s">
        <v>873</v>
      </c>
      <c r="D847" s="215" t="s">
        <v>139</v>
      </c>
      <c r="E847" s="216" t="s">
        <v>874</v>
      </c>
      <c r="F847" s="217" t="s">
        <v>875</v>
      </c>
      <c r="G847" s="218" t="s">
        <v>203</v>
      </c>
      <c r="H847" s="219">
        <v>1</v>
      </c>
      <c r="I847" s="220"/>
      <c r="J847" s="221">
        <f>ROUND(I847*H847,2)</f>
        <v>0</v>
      </c>
      <c r="K847" s="217" t="s">
        <v>1</v>
      </c>
      <c r="L847" s="45"/>
      <c r="M847" s="222" t="s">
        <v>1</v>
      </c>
      <c r="N847" s="223" t="s">
        <v>39</v>
      </c>
      <c r="O847" s="92"/>
      <c r="P847" s="224">
        <f>O847*H847</f>
        <v>0</v>
      </c>
      <c r="Q847" s="224">
        <v>3.0000000000000001E-05</v>
      </c>
      <c r="R847" s="224">
        <f>Q847*H847</f>
        <v>3.0000000000000001E-05</v>
      </c>
      <c r="S847" s="224">
        <v>0</v>
      </c>
      <c r="T847" s="225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26" t="s">
        <v>247</v>
      </c>
      <c r="AT847" s="226" t="s">
        <v>139</v>
      </c>
      <c r="AU847" s="226" t="s">
        <v>145</v>
      </c>
      <c r="AY847" s="18" t="s">
        <v>134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8" t="s">
        <v>145</v>
      </c>
      <c r="BK847" s="227">
        <f>ROUND(I847*H847,2)</f>
        <v>0</v>
      </c>
      <c r="BL847" s="18" t="s">
        <v>247</v>
      </c>
      <c r="BM847" s="226" t="s">
        <v>876</v>
      </c>
    </row>
    <row r="848" s="2" customFormat="1">
      <c r="A848" s="39"/>
      <c r="B848" s="40"/>
      <c r="C848" s="41"/>
      <c r="D848" s="228" t="s">
        <v>147</v>
      </c>
      <c r="E848" s="41"/>
      <c r="F848" s="229" t="s">
        <v>868</v>
      </c>
      <c r="G848" s="41"/>
      <c r="H848" s="41"/>
      <c r="I848" s="230"/>
      <c r="J848" s="41"/>
      <c r="K848" s="41"/>
      <c r="L848" s="45"/>
      <c r="M848" s="231"/>
      <c r="N848" s="232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147</v>
      </c>
      <c r="AU848" s="18" t="s">
        <v>145</v>
      </c>
    </row>
    <row r="849" s="14" customFormat="1">
      <c r="A849" s="14"/>
      <c r="B849" s="243"/>
      <c r="C849" s="244"/>
      <c r="D849" s="228" t="s">
        <v>149</v>
      </c>
      <c r="E849" s="245" t="s">
        <v>1</v>
      </c>
      <c r="F849" s="246" t="s">
        <v>206</v>
      </c>
      <c r="G849" s="244"/>
      <c r="H849" s="247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149</v>
      </c>
      <c r="AU849" s="253" t="s">
        <v>145</v>
      </c>
      <c r="AV849" s="14" t="s">
        <v>145</v>
      </c>
      <c r="AW849" s="14" t="s">
        <v>30</v>
      </c>
      <c r="AX849" s="14" t="s">
        <v>73</v>
      </c>
      <c r="AY849" s="253" t="s">
        <v>134</v>
      </c>
    </row>
    <row r="850" s="15" customFormat="1">
      <c r="A850" s="15"/>
      <c r="B850" s="254"/>
      <c r="C850" s="255"/>
      <c r="D850" s="228" t="s">
        <v>149</v>
      </c>
      <c r="E850" s="256" t="s">
        <v>1</v>
      </c>
      <c r="F850" s="257" t="s">
        <v>152</v>
      </c>
      <c r="G850" s="255"/>
      <c r="H850" s="258">
        <v>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4" t="s">
        <v>149</v>
      </c>
      <c r="AU850" s="264" t="s">
        <v>145</v>
      </c>
      <c r="AV850" s="15" t="s">
        <v>144</v>
      </c>
      <c r="AW850" s="15" t="s">
        <v>30</v>
      </c>
      <c r="AX850" s="15" t="s">
        <v>81</v>
      </c>
      <c r="AY850" s="264" t="s">
        <v>134</v>
      </c>
    </row>
    <row r="851" s="12" customFormat="1" ht="22.8" customHeight="1">
      <c r="A851" s="12"/>
      <c r="B851" s="199"/>
      <c r="C851" s="200"/>
      <c r="D851" s="201" t="s">
        <v>72</v>
      </c>
      <c r="E851" s="213" t="s">
        <v>877</v>
      </c>
      <c r="F851" s="213" t="s">
        <v>878</v>
      </c>
      <c r="G851" s="200"/>
      <c r="H851" s="200"/>
      <c r="I851" s="203"/>
      <c r="J851" s="214">
        <f>BK851</f>
        <v>0</v>
      </c>
      <c r="K851" s="200"/>
      <c r="L851" s="205"/>
      <c r="M851" s="206"/>
      <c r="N851" s="207"/>
      <c r="O851" s="207"/>
      <c r="P851" s="208">
        <f>SUM(P852:P995)</f>
        <v>0</v>
      </c>
      <c r="Q851" s="207"/>
      <c r="R851" s="208">
        <f>SUM(R852:R995)</f>
        <v>0.16312433999999998</v>
      </c>
      <c r="S851" s="207"/>
      <c r="T851" s="209">
        <f>SUM(T852:T995)</f>
        <v>0.034635989999999998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0" t="s">
        <v>145</v>
      </c>
      <c r="AT851" s="211" t="s">
        <v>72</v>
      </c>
      <c r="AU851" s="211" t="s">
        <v>81</v>
      </c>
      <c r="AY851" s="210" t="s">
        <v>134</v>
      </c>
      <c r="BK851" s="212">
        <f>SUM(BK852:BK995)</f>
        <v>0</v>
      </c>
    </row>
    <row r="852" s="2" customFormat="1" ht="16.5" customHeight="1">
      <c r="A852" s="39"/>
      <c r="B852" s="40"/>
      <c r="C852" s="215" t="s">
        <v>879</v>
      </c>
      <c r="D852" s="215" t="s">
        <v>139</v>
      </c>
      <c r="E852" s="216" t="s">
        <v>880</v>
      </c>
      <c r="F852" s="217" t="s">
        <v>881</v>
      </c>
      <c r="G852" s="218" t="s">
        <v>142</v>
      </c>
      <c r="H852" s="219">
        <v>111.729</v>
      </c>
      <c r="I852" s="220"/>
      <c r="J852" s="221">
        <f>ROUND(I852*H852,2)</f>
        <v>0</v>
      </c>
      <c r="K852" s="217" t="s">
        <v>143</v>
      </c>
      <c r="L852" s="45"/>
      <c r="M852" s="222" t="s">
        <v>1</v>
      </c>
      <c r="N852" s="223" t="s">
        <v>39</v>
      </c>
      <c r="O852" s="92"/>
      <c r="P852" s="224">
        <f>O852*H852</f>
        <v>0</v>
      </c>
      <c r="Q852" s="224">
        <v>0.001</v>
      </c>
      <c r="R852" s="224">
        <f>Q852*H852</f>
        <v>0.111729</v>
      </c>
      <c r="S852" s="224">
        <v>0.00031</v>
      </c>
      <c r="T852" s="225">
        <f>S852*H852</f>
        <v>0.034635989999999998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6" t="s">
        <v>247</v>
      </c>
      <c r="AT852" s="226" t="s">
        <v>139</v>
      </c>
      <c r="AU852" s="226" t="s">
        <v>145</v>
      </c>
      <c r="AY852" s="18" t="s">
        <v>134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8" t="s">
        <v>145</v>
      </c>
      <c r="BK852" s="227">
        <f>ROUND(I852*H852,2)</f>
        <v>0</v>
      </c>
      <c r="BL852" s="18" t="s">
        <v>247</v>
      </c>
      <c r="BM852" s="226" t="s">
        <v>882</v>
      </c>
    </row>
    <row r="853" s="2" customFormat="1">
      <c r="A853" s="39"/>
      <c r="B853" s="40"/>
      <c r="C853" s="41"/>
      <c r="D853" s="228" t="s">
        <v>147</v>
      </c>
      <c r="E853" s="41"/>
      <c r="F853" s="229" t="s">
        <v>883</v>
      </c>
      <c r="G853" s="41"/>
      <c r="H853" s="41"/>
      <c r="I853" s="230"/>
      <c r="J853" s="41"/>
      <c r="K853" s="41"/>
      <c r="L853" s="45"/>
      <c r="M853" s="231"/>
      <c r="N853" s="232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147</v>
      </c>
      <c r="AU853" s="18" t="s">
        <v>145</v>
      </c>
    </row>
    <row r="854" s="13" customFormat="1">
      <c r="A854" s="13"/>
      <c r="B854" s="233"/>
      <c r="C854" s="234"/>
      <c r="D854" s="228" t="s">
        <v>149</v>
      </c>
      <c r="E854" s="235" t="s">
        <v>1</v>
      </c>
      <c r="F854" s="236" t="s">
        <v>884</v>
      </c>
      <c r="G854" s="234"/>
      <c r="H854" s="235" t="s">
        <v>1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149</v>
      </c>
      <c r="AU854" s="242" t="s">
        <v>145</v>
      </c>
      <c r="AV854" s="13" t="s">
        <v>81</v>
      </c>
      <c r="AW854" s="13" t="s">
        <v>30</v>
      </c>
      <c r="AX854" s="13" t="s">
        <v>73</v>
      </c>
      <c r="AY854" s="242" t="s">
        <v>134</v>
      </c>
    </row>
    <row r="855" s="14" customFormat="1">
      <c r="A855" s="14"/>
      <c r="B855" s="243"/>
      <c r="C855" s="244"/>
      <c r="D855" s="228" t="s">
        <v>149</v>
      </c>
      <c r="E855" s="245" t="s">
        <v>1</v>
      </c>
      <c r="F855" s="246" t="s">
        <v>885</v>
      </c>
      <c r="G855" s="244"/>
      <c r="H855" s="247">
        <v>8.1899999999999995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149</v>
      </c>
      <c r="AU855" s="253" t="s">
        <v>145</v>
      </c>
      <c r="AV855" s="14" t="s">
        <v>145</v>
      </c>
      <c r="AW855" s="14" t="s">
        <v>30</v>
      </c>
      <c r="AX855" s="14" t="s">
        <v>73</v>
      </c>
      <c r="AY855" s="253" t="s">
        <v>134</v>
      </c>
    </row>
    <row r="856" s="14" customFormat="1">
      <c r="A856" s="14"/>
      <c r="B856" s="243"/>
      <c r="C856" s="244"/>
      <c r="D856" s="228" t="s">
        <v>149</v>
      </c>
      <c r="E856" s="245" t="s">
        <v>1</v>
      </c>
      <c r="F856" s="246" t="s">
        <v>886</v>
      </c>
      <c r="G856" s="244"/>
      <c r="H856" s="247">
        <v>1.776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149</v>
      </c>
      <c r="AU856" s="253" t="s">
        <v>145</v>
      </c>
      <c r="AV856" s="14" t="s">
        <v>145</v>
      </c>
      <c r="AW856" s="14" t="s">
        <v>30</v>
      </c>
      <c r="AX856" s="14" t="s">
        <v>73</v>
      </c>
      <c r="AY856" s="253" t="s">
        <v>134</v>
      </c>
    </row>
    <row r="857" s="14" customFormat="1">
      <c r="A857" s="14"/>
      <c r="B857" s="243"/>
      <c r="C857" s="244"/>
      <c r="D857" s="228" t="s">
        <v>149</v>
      </c>
      <c r="E857" s="245" t="s">
        <v>1</v>
      </c>
      <c r="F857" s="246" t="s">
        <v>887</v>
      </c>
      <c r="G857" s="244"/>
      <c r="H857" s="247">
        <v>-2.3639999999999999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149</v>
      </c>
      <c r="AU857" s="253" t="s">
        <v>145</v>
      </c>
      <c r="AV857" s="14" t="s">
        <v>145</v>
      </c>
      <c r="AW857" s="14" t="s">
        <v>30</v>
      </c>
      <c r="AX857" s="14" t="s">
        <v>73</v>
      </c>
      <c r="AY857" s="253" t="s">
        <v>134</v>
      </c>
    </row>
    <row r="858" s="14" customFormat="1">
      <c r="A858" s="14"/>
      <c r="B858" s="243"/>
      <c r="C858" s="244"/>
      <c r="D858" s="228" t="s">
        <v>149</v>
      </c>
      <c r="E858" s="245" t="s">
        <v>1</v>
      </c>
      <c r="F858" s="246" t="s">
        <v>888</v>
      </c>
      <c r="G858" s="244"/>
      <c r="H858" s="247">
        <v>-1.7729999999999999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149</v>
      </c>
      <c r="AU858" s="253" t="s">
        <v>145</v>
      </c>
      <c r="AV858" s="14" t="s">
        <v>145</v>
      </c>
      <c r="AW858" s="14" t="s">
        <v>30</v>
      </c>
      <c r="AX858" s="14" t="s">
        <v>73</v>
      </c>
      <c r="AY858" s="253" t="s">
        <v>134</v>
      </c>
    </row>
    <row r="859" s="14" customFormat="1">
      <c r="A859" s="14"/>
      <c r="B859" s="243"/>
      <c r="C859" s="244"/>
      <c r="D859" s="228" t="s">
        <v>149</v>
      </c>
      <c r="E859" s="245" t="s">
        <v>1</v>
      </c>
      <c r="F859" s="246" t="s">
        <v>889</v>
      </c>
      <c r="G859" s="244"/>
      <c r="H859" s="247">
        <v>-2.8570000000000002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149</v>
      </c>
      <c r="AU859" s="253" t="s">
        <v>145</v>
      </c>
      <c r="AV859" s="14" t="s">
        <v>145</v>
      </c>
      <c r="AW859" s="14" t="s">
        <v>30</v>
      </c>
      <c r="AX859" s="14" t="s">
        <v>73</v>
      </c>
      <c r="AY859" s="253" t="s">
        <v>134</v>
      </c>
    </row>
    <row r="860" s="13" customFormat="1">
      <c r="A860" s="13"/>
      <c r="B860" s="233"/>
      <c r="C860" s="234"/>
      <c r="D860" s="228" t="s">
        <v>149</v>
      </c>
      <c r="E860" s="235" t="s">
        <v>1</v>
      </c>
      <c r="F860" s="236" t="s">
        <v>252</v>
      </c>
      <c r="G860" s="234"/>
      <c r="H860" s="235" t="s">
        <v>1</v>
      </c>
      <c r="I860" s="237"/>
      <c r="J860" s="234"/>
      <c r="K860" s="234"/>
      <c r="L860" s="238"/>
      <c r="M860" s="239"/>
      <c r="N860" s="240"/>
      <c r="O860" s="240"/>
      <c r="P860" s="240"/>
      <c r="Q860" s="240"/>
      <c r="R860" s="240"/>
      <c r="S860" s="240"/>
      <c r="T860" s="24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2" t="s">
        <v>149</v>
      </c>
      <c r="AU860" s="242" t="s">
        <v>145</v>
      </c>
      <c r="AV860" s="13" t="s">
        <v>81</v>
      </c>
      <c r="AW860" s="13" t="s">
        <v>30</v>
      </c>
      <c r="AX860" s="13" t="s">
        <v>73</v>
      </c>
      <c r="AY860" s="242" t="s">
        <v>134</v>
      </c>
    </row>
    <row r="861" s="14" customFormat="1">
      <c r="A861" s="14"/>
      <c r="B861" s="243"/>
      <c r="C861" s="244"/>
      <c r="D861" s="228" t="s">
        <v>149</v>
      </c>
      <c r="E861" s="245" t="s">
        <v>1</v>
      </c>
      <c r="F861" s="246" t="s">
        <v>890</v>
      </c>
      <c r="G861" s="244"/>
      <c r="H861" s="247">
        <v>4.4459999999999997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149</v>
      </c>
      <c r="AU861" s="253" t="s">
        <v>145</v>
      </c>
      <c r="AV861" s="14" t="s">
        <v>145</v>
      </c>
      <c r="AW861" s="14" t="s">
        <v>30</v>
      </c>
      <c r="AX861" s="14" t="s">
        <v>73</v>
      </c>
      <c r="AY861" s="253" t="s">
        <v>134</v>
      </c>
    </row>
    <row r="862" s="14" customFormat="1">
      <c r="A862" s="14"/>
      <c r="B862" s="243"/>
      <c r="C862" s="244"/>
      <c r="D862" s="228" t="s">
        <v>149</v>
      </c>
      <c r="E862" s="245" t="s">
        <v>1</v>
      </c>
      <c r="F862" s="246" t="s">
        <v>891</v>
      </c>
      <c r="G862" s="244"/>
      <c r="H862" s="247">
        <v>0.58499999999999996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149</v>
      </c>
      <c r="AU862" s="253" t="s">
        <v>145</v>
      </c>
      <c r="AV862" s="14" t="s">
        <v>145</v>
      </c>
      <c r="AW862" s="14" t="s">
        <v>30</v>
      </c>
      <c r="AX862" s="14" t="s">
        <v>73</v>
      </c>
      <c r="AY862" s="253" t="s">
        <v>134</v>
      </c>
    </row>
    <row r="863" s="14" customFormat="1">
      <c r="A863" s="14"/>
      <c r="B863" s="243"/>
      <c r="C863" s="244"/>
      <c r="D863" s="228" t="s">
        <v>149</v>
      </c>
      <c r="E863" s="245" t="s">
        <v>1</v>
      </c>
      <c r="F863" s="246" t="s">
        <v>254</v>
      </c>
      <c r="G863" s="244"/>
      <c r="H863" s="247">
        <v>-1.1819999999999999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149</v>
      </c>
      <c r="AU863" s="253" t="s">
        <v>145</v>
      </c>
      <c r="AV863" s="14" t="s">
        <v>145</v>
      </c>
      <c r="AW863" s="14" t="s">
        <v>30</v>
      </c>
      <c r="AX863" s="14" t="s">
        <v>73</v>
      </c>
      <c r="AY863" s="253" t="s">
        <v>134</v>
      </c>
    </row>
    <row r="864" s="13" customFormat="1">
      <c r="A864" s="13"/>
      <c r="B864" s="233"/>
      <c r="C864" s="234"/>
      <c r="D864" s="228" t="s">
        <v>149</v>
      </c>
      <c r="E864" s="235" t="s">
        <v>1</v>
      </c>
      <c r="F864" s="236" t="s">
        <v>256</v>
      </c>
      <c r="G864" s="234"/>
      <c r="H864" s="235" t="s">
        <v>1</v>
      </c>
      <c r="I864" s="237"/>
      <c r="J864" s="234"/>
      <c r="K864" s="234"/>
      <c r="L864" s="238"/>
      <c r="M864" s="239"/>
      <c r="N864" s="240"/>
      <c r="O864" s="240"/>
      <c r="P864" s="240"/>
      <c r="Q864" s="240"/>
      <c r="R864" s="240"/>
      <c r="S864" s="240"/>
      <c r="T864" s="24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2" t="s">
        <v>149</v>
      </c>
      <c r="AU864" s="242" t="s">
        <v>145</v>
      </c>
      <c r="AV864" s="13" t="s">
        <v>81</v>
      </c>
      <c r="AW864" s="13" t="s">
        <v>30</v>
      </c>
      <c r="AX864" s="13" t="s">
        <v>73</v>
      </c>
      <c r="AY864" s="242" t="s">
        <v>134</v>
      </c>
    </row>
    <row r="865" s="14" customFormat="1">
      <c r="A865" s="14"/>
      <c r="B865" s="243"/>
      <c r="C865" s="244"/>
      <c r="D865" s="228" t="s">
        <v>149</v>
      </c>
      <c r="E865" s="245" t="s">
        <v>1</v>
      </c>
      <c r="F865" s="246" t="s">
        <v>892</v>
      </c>
      <c r="G865" s="244"/>
      <c r="H865" s="247">
        <v>6.4740000000000002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149</v>
      </c>
      <c r="AU865" s="253" t="s">
        <v>145</v>
      </c>
      <c r="AV865" s="14" t="s">
        <v>145</v>
      </c>
      <c r="AW865" s="14" t="s">
        <v>30</v>
      </c>
      <c r="AX865" s="14" t="s">
        <v>73</v>
      </c>
      <c r="AY865" s="253" t="s">
        <v>134</v>
      </c>
    </row>
    <row r="866" s="14" customFormat="1">
      <c r="A866" s="14"/>
      <c r="B866" s="243"/>
      <c r="C866" s="244"/>
      <c r="D866" s="228" t="s">
        <v>149</v>
      </c>
      <c r="E866" s="245" t="s">
        <v>1</v>
      </c>
      <c r="F866" s="246" t="s">
        <v>893</v>
      </c>
      <c r="G866" s="244"/>
      <c r="H866" s="247">
        <v>1.194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149</v>
      </c>
      <c r="AU866" s="253" t="s">
        <v>145</v>
      </c>
      <c r="AV866" s="14" t="s">
        <v>145</v>
      </c>
      <c r="AW866" s="14" t="s">
        <v>30</v>
      </c>
      <c r="AX866" s="14" t="s">
        <v>73</v>
      </c>
      <c r="AY866" s="253" t="s">
        <v>134</v>
      </c>
    </row>
    <row r="867" s="14" customFormat="1">
      <c r="A867" s="14"/>
      <c r="B867" s="243"/>
      <c r="C867" s="244"/>
      <c r="D867" s="228" t="s">
        <v>149</v>
      </c>
      <c r="E867" s="245" t="s">
        <v>1</v>
      </c>
      <c r="F867" s="246" t="s">
        <v>894</v>
      </c>
      <c r="G867" s="244"/>
      <c r="H867" s="247">
        <v>-0.35499999999999998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149</v>
      </c>
      <c r="AU867" s="253" t="s">
        <v>145</v>
      </c>
      <c r="AV867" s="14" t="s">
        <v>145</v>
      </c>
      <c r="AW867" s="14" t="s">
        <v>30</v>
      </c>
      <c r="AX867" s="14" t="s">
        <v>73</v>
      </c>
      <c r="AY867" s="253" t="s">
        <v>134</v>
      </c>
    </row>
    <row r="868" s="13" customFormat="1">
      <c r="A868" s="13"/>
      <c r="B868" s="233"/>
      <c r="C868" s="234"/>
      <c r="D868" s="228" t="s">
        <v>149</v>
      </c>
      <c r="E868" s="235" t="s">
        <v>1</v>
      </c>
      <c r="F868" s="236" t="s">
        <v>895</v>
      </c>
      <c r="G868" s="234"/>
      <c r="H868" s="235" t="s">
        <v>1</v>
      </c>
      <c r="I868" s="237"/>
      <c r="J868" s="234"/>
      <c r="K868" s="234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149</v>
      </c>
      <c r="AU868" s="242" t="s">
        <v>145</v>
      </c>
      <c r="AV868" s="13" t="s">
        <v>81</v>
      </c>
      <c r="AW868" s="13" t="s">
        <v>30</v>
      </c>
      <c r="AX868" s="13" t="s">
        <v>73</v>
      </c>
      <c r="AY868" s="242" t="s">
        <v>134</v>
      </c>
    </row>
    <row r="869" s="14" customFormat="1">
      <c r="A869" s="14"/>
      <c r="B869" s="243"/>
      <c r="C869" s="244"/>
      <c r="D869" s="228" t="s">
        <v>149</v>
      </c>
      <c r="E869" s="245" t="s">
        <v>1</v>
      </c>
      <c r="F869" s="246" t="s">
        <v>896</v>
      </c>
      <c r="G869" s="244"/>
      <c r="H869" s="247">
        <v>10.608000000000001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149</v>
      </c>
      <c r="AU869" s="253" t="s">
        <v>145</v>
      </c>
      <c r="AV869" s="14" t="s">
        <v>145</v>
      </c>
      <c r="AW869" s="14" t="s">
        <v>30</v>
      </c>
      <c r="AX869" s="14" t="s">
        <v>73</v>
      </c>
      <c r="AY869" s="253" t="s">
        <v>134</v>
      </c>
    </row>
    <row r="870" s="14" customFormat="1">
      <c r="A870" s="14"/>
      <c r="B870" s="243"/>
      <c r="C870" s="244"/>
      <c r="D870" s="228" t="s">
        <v>149</v>
      </c>
      <c r="E870" s="245" t="s">
        <v>1</v>
      </c>
      <c r="F870" s="246" t="s">
        <v>897</v>
      </c>
      <c r="G870" s="244"/>
      <c r="H870" s="247">
        <v>3.6030000000000002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149</v>
      </c>
      <c r="AU870" s="253" t="s">
        <v>145</v>
      </c>
      <c r="AV870" s="14" t="s">
        <v>145</v>
      </c>
      <c r="AW870" s="14" t="s">
        <v>30</v>
      </c>
      <c r="AX870" s="14" t="s">
        <v>73</v>
      </c>
      <c r="AY870" s="253" t="s">
        <v>134</v>
      </c>
    </row>
    <row r="871" s="14" customFormat="1">
      <c r="A871" s="14"/>
      <c r="B871" s="243"/>
      <c r="C871" s="244"/>
      <c r="D871" s="228" t="s">
        <v>149</v>
      </c>
      <c r="E871" s="245" t="s">
        <v>1</v>
      </c>
      <c r="F871" s="246" t="s">
        <v>898</v>
      </c>
      <c r="G871" s="244"/>
      <c r="H871" s="247">
        <v>-0.81000000000000005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149</v>
      </c>
      <c r="AU871" s="253" t="s">
        <v>145</v>
      </c>
      <c r="AV871" s="14" t="s">
        <v>145</v>
      </c>
      <c r="AW871" s="14" t="s">
        <v>30</v>
      </c>
      <c r="AX871" s="14" t="s">
        <v>73</v>
      </c>
      <c r="AY871" s="253" t="s">
        <v>134</v>
      </c>
    </row>
    <row r="872" s="14" customFormat="1">
      <c r="A872" s="14"/>
      <c r="B872" s="243"/>
      <c r="C872" s="244"/>
      <c r="D872" s="228" t="s">
        <v>149</v>
      </c>
      <c r="E872" s="245" t="s">
        <v>1</v>
      </c>
      <c r="F872" s="246" t="s">
        <v>899</v>
      </c>
      <c r="G872" s="244"/>
      <c r="H872" s="247">
        <v>-0.53200000000000003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149</v>
      </c>
      <c r="AU872" s="253" t="s">
        <v>145</v>
      </c>
      <c r="AV872" s="14" t="s">
        <v>145</v>
      </c>
      <c r="AW872" s="14" t="s">
        <v>30</v>
      </c>
      <c r="AX872" s="14" t="s">
        <v>73</v>
      </c>
      <c r="AY872" s="253" t="s">
        <v>134</v>
      </c>
    </row>
    <row r="873" s="14" customFormat="1">
      <c r="A873" s="14"/>
      <c r="B873" s="243"/>
      <c r="C873" s="244"/>
      <c r="D873" s="228" t="s">
        <v>149</v>
      </c>
      <c r="E873" s="245" t="s">
        <v>1</v>
      </c>
      <c r="F873" s="246" t="s">
        <v>900</v>
      </c>
      <c r="G873" s="244"/>
      <c r="H873" s="247">
        <v>-0.85699999999999998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149</v>
      </c>
      <c r="AU873" s="253" t="s">
        <v>145</v>
      </c>
      <c r="AV873" s="14" t="s">
        <v>145</v>
      </c>
      <c r="AW873" s="14" t="s">
        <v>30</v>
      </c>
      <c r="AX873" s="14" t="s">
        <v>73</v>
      </c>
      <c r="AY873" s="253" t="s">
        <v>134</v>
      </c>
    </row>
    <row r="874" s="13" customFormat="1">
      <c r="A874" s="13"/>
      <c r="B874" s="233"/>
      <c r="C874" s="234"/>
      <c r="D874" s="228" t="s">
        <v>149</v>
      </c>
      <c r="E874" s="235" t="s">
        <v>1</v>
      </c>
      <c r="F874" s="236" t="s">
        <v>150</v>
      </c>
      <c r="G874" s="234"/>
      <c r="H874" s="235" t="s">
        <v>1</v>
      </c>
      <c r="I874" s="237"/>
      <c r="J874" s="234"/>
      <c r="K874" s="234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149</v>
      </c>
      <c r="AU874" s="242" t="s">
        <v>145</v>
      </c>
      <c r="AV874" s="13" t="s">
        <v>81</v>
      </c>
      <c r="AW874" s="13" t="s">
        <v>30</v>
      </c>
      <c r="AX874" s="13" t="s">
        <v>73</v>
      </c>
      <c r="AY874" s="242" t="s">
        <v>134</v>
      </c>
    </row>
    <row r="875" s="14" customFormat="1">
      <c r="A875" s="14"/>
      <c r="B875" s="243"/>
      <c r="C875" s="244"/>
      <c r="D875" s="228" t="s">
        <v>149</v>
      </c>
      <c r="E875" s="245" t="s">
        <v>1</v>
      </c>
      <c r="F875" s="246" t="s">
        <v>901</v>
      </c>
      <c r="G875" s="244"/>
      <c r="H875" s="247">
        <v>7.5659999999999998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149</v>
      </c>
      <c r="AU875" s="253" t="s">
        <v>145</v>
      </c>
      <c r="AV875" s="14" t="s">
        <v>145</v>
      </c>
      <c r="AW875" s="14" t="s">
        <v>30</v>
      </c>
      <c r="AX875" s="14" t="s">
        <v>73</v>
      </c>
      <c r="AY875" s="253" t="s">
        <v>134</v>
      </c>
    </row>
    <row r="876" s="14" customFormat="1">
      <c r="A876" s="14"/>
      <c r="B876" s="243"/>
      <c r="C876" s="244"/>
      <c r="D876" s="228" t="s">
        <v>149</v>
      </c>
      <c r="E876" s="245" t="s">
        <v>1</v>
      </c>
      <c r="F876" s="246" t="s">
        <v>902</v>
      </c>
      <c r="G876" s="244"/>
      <c r="H876" s="247">
        <v>-0.47999999999999998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149</v>
      </c>
      <c r="AU876" s="253" t="s">
        <v>145</v>
      </c>
      <c r="AV876" s="14" t="s">
        <v>145</v>
      </c>
      <c r="AW876" s="14" t="s">
        <v>30</v>
      </c>
      <c r="AX876" s="14" t="s">
        <v>73</v>
      </c>
      <c r="AY876" s="253" t="s">
        <v>134</v>
      </c>
    </row>
    <row r="877" s="14" customFormat="1">
      <c r="A877" s="14"/>
      <c r="B877" s="243"/>
      <c r="C877" s="244"/>
      <c r="D877" s="228" t="s">
        <v>149</v>
      </c>
      <c r="E877" s="245" t="s">
        <v>1</v>
      </c>
      <c r="F877" s="246" t="s">
        <v>903</v>
      </c>
      <c r="G877" s="244"/>
      <c r="H877" s="247">
        <v>1.7789999999999999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149</v>
      </c>
      <c r="AU877" s="253" t="s">
        <v>145</v>
      </c>
      <c r="AV877" s="14" t="s">
        <v>145</v>
      </c>
      <c r="AW877" s="14" t="s">
        <v>30</v>
      </c>
      <c r="AX877" s="14" t="s">
        <v>73</v>
      </c>
      <c r="AY877" s="253" t="s">
        <v>134</v>
      </c>
    </row>
    <row r="878" s="13" customFormat="1">
      <c r="A878" s="13"/>
      <c r="B878" s="233"/>
      <c r="C878" s="234"/>
      <c r="D878" s="228" t="s">
        <v>149</v>
      </c>
      <c r="E878" s="235" t="s">
        <v>1</v>
      </c>
      <c r="F878" s="236" t="s">
        <v>904</v>
      </c>
      <c r="G878" s="234"/>
      <c r="H878" s="235" t="s">
        <v>1</v>
      </c>
      <c r="I878" s="237"/>
      <c r="J878" s="234"/>
      <c r="K878" s="234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149</v>
      </c>
      <c r="AU878" s="242" t="s">
        <v>145</v>
      </c>
      <c r="AV878" s="13" t="s">
        <v>81</v>
      </c>
      <c r="AW878" s="13" t="s">
        <v>30</v>
      </c>
      <c r="AX878" s="13" t="s">
        <v>73</v>
      </c>
      <c r="AY878" s="242" t="s">
        <v>134</v>
      </c>
    </row>
    <row r="879" s="14" customFormat="1">
      <c r="A879" s="14"/>
      <c r="B879" s="243"/>
      <c r="C879" s="244"/>
      <c r="D879" s="228" t="s">
        <v>149</v>
      </c>
      <c r="E879" s="245" t="s">
        <v>1</v>
      </c>
      <c r="F879" s="246" t="s">
        <v>905</v>
      </c>
      <c r="G879" s="244"/>
      <c r="H879" s="247">
        <v>15.756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149</v>
      </c>
      <c r="AU879" s="253" t="s">
        <v>145</v>
      </c>
      <c r="AV879" s="14" t="s">
        <v>145</v>
      </c>
      <c r="AW879" s="14" t="s">
        <v>30</v>
      </c>
      <c r="AX879" s="14" t="s">
        <v>73</v>
      </c>
      <c r="AY879" s="253" t="s">
        <v>134</v>
      </c>
    </row>
    <row r="880" s="14" customFormat="1">
      <c r="A880" s="14"/>
      <c r="B880" s="243"/>
      <c r="C880" s="244"/>
      <c r="D880" s="228" t="s">
        <v>149</v>
      </c>
      <c r="E880" s="245" t="s">
        <v>1</v>
      </c>
      <c r="F880" s="246" t="s">
        <v>906</v>
      </c>
      <c r="G880" s="244"/>
      <c r="H880" s="247">
        <v>-0.47999999999999998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149</v>
      </c>
      <c r="AU880" s="253" t="s">
        <v>145</v>
      </c>
      <c r="AV880" s="14" t="s">
        <v>145</v>
      </c>
      <c r="AW880" s="14" t="s">
        <v>30</v>
      </c>
      <c r="AX880" s="14" t="s">
        <v>73</v>
      </c>
      <c r="AY880" s="253" t="s">
        <v>134</v>
      </c>
    </row>
    <row r="881" s="14" customFormat="1">
      <c r="A881" s="14"/>
      <c r="B881" s="243"/>
      <c r="C881" s="244"/>
      <c r="D881" s="228" t="s">
        <v>149</v>
      </c>
      <c r="E881" s="245" t="s">
        <v>1</v>
      </c>
      <c r="F881" s="246" t="s">
        <v>899</v>
      </c>
      <c r="G881" s="244"/>
      <c r="H881" s="247">
        <v>-0.53200000000000003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149</v>
      </c>
      <c r="AU881" s="253" t="s">
        <v>145</v>
      </c>
      <c r="AV881" s="14" t="s">
        <v>145</v>
      </c>
      <c r="AW881" s="14" t="s">
        <v>30</v>
      </c>
      <c r="AX881" s="14" t="s">
        <v>73</v>
      </c>
      <c r="AY881" s="253" t="s">
        <v>134</v>
      </c>
    </row>
    <row r="882" s="14" customFormat="1">
      <c r="A882" s="14"/>
      <c r="B882" s="243"/>
      <c r="C882" s="244"/>
      <c r="D882" s="228" t="s">
        <v>149</v>
      </c>
      <c r="E882" s="245" t="s">
        <v>1</v>
      </c>
      <c r="F882" s="246" t="s">
        <v>907</v>
      </c>
      <c r="G882" s="244"/>
      <c r="H882" s="247">
        <v>7.5599999999999996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149</v>
      </c>
      <c r="AU882" s="253" t="s">
        <v>145</v>
      </c>
      <c r="AV882" s="14" t="s">
        <v>145</v>
      </c>
      <c r="AW882" s="14" t="s">
        <v>30</v>
      </c>
      <c r="AX882" s="14" t="s">
        <v>73</v>
      </c>
      <c r="AY882" s="253" t="s">
        <v>134</v>
      </c>
    </row>
    <row r="883" s="13" customFormat="1">
      <c r="A883" s="13"/>
      <c r="B883" s="233"/>
      <c r="C883" s="234"/>
      <c r="D883" s="228" t="s">
        <v>149</v>
      </c>
      <c r="E883" s="235" t="s">
        <v>1</v>
      </c>
      <c r="F883" s="236" t="s">
        <v>212</v>
      </c>
      <c r="G883" s="234"/>
      <c r="H883" s="235" t="s">
        <v>1</v>
      </c>
      <c r="I883" s="237"/>
      <c r="J883" s="234"/>
      <c r="K883" s="234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149</v>
      </c>
      <c r="AU883" s="242" t="s">
        <v>145</v>
      </c>
      <c r="AV883" s="13" t="s">
        <v>81</v>
      </c>
      <c r="AW883" s="13" t="s">
        <v>30</v>
      </c>
      <c r="AX883" s="13" t="s">
        <v>73</v>
      </c>
      <c r="AY883" s="242" t="s">
        <v>134</v>
      </c>
    </row>
    <row r="884" s="14" customFormat="1">
      <c r="A884" s="14"/>
      <c r="B884" s="243"/>
      <c r="C884" s="244"/>
      <c r="D884" s="228" t="s">
        <v>149</v>
      </c>
      <c r="E884" s="245" t="s">
        <v>1</v>
      </c>
      <c r="F884" s="246" t="s">
        <v>908</v>
      </c>
      <c r="G884" s="244"/>
      <c r="H884" s="247">
        <v>17.238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149</v>
      </c>
      <c r="AU884" s="253" t="s">
        <v>145</v>
      </c>
      <c r="AV884" s="14" t="s">
        <v>145</v>
      </c>
      <c r="AW884" s="14" t="s">
        <v>30</v>
      </c>
      <c r="AX884" s="14" t="s">
        <v>73</v>
      </c>
      <c r="AY884" s="253" t="s">
        <v>134</v>
      </c>
    </row>
    <row r="885" s="14" customFormat="1">
      <c r="A885" s="14"/>
      <c r="B885" s="243"/>
      <c r="C885" s="244"/>
      <c r="D885" s="228" t="s">
        <v>149</v>
      </c>
      <c r="E885" s="245" t="s">
        <v>1</v>
      </c>
      <c r="F885" s="246" t="s">
        <v>909</v>
      </c>
      <c r="G885" s="244"/>
      <c r="H885" s="247">
        <v>-0.081000000000000003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149</v>
      </c>
      <c r="AU885" s="253" t="s">
        <v>145</v>
      </c>
      <c r="AV885" s="14" t="s">
        <v>145</v>
      </c>
      <c r="AW885" s="14" t="s">
        <v>30</v>
      </c>
      <c r="AX885" s="14" t="s">
        <v>73</v>
      </c>
      <c r="AY885" s="253" t="s">
        <v>134</v>
      </c>
    </row>
    <row r="886" s="14" customFormat="1">
      <c r="A886" s="14"/>
      <c r="B886" s="243"/>
      <c r="C886" s="244"/>
      <c r="D886" s="228" t="s">
        <v>149</v>
      </c>
      <c r="E886" s="245" t="s">
        <v>1</v>
      </c>
      <c r="F886" s="246" t="s">
        <v>910</v>
      </c>
      <c r="G886" s="244"/>
      <c r="H886" s="247">
        <v>-0.17999999999999999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149</v>
      </c>
      <c r="AU886" s="253" t="s">
        <v>145</v>
      </c>
      <c r="AV886" s="14" t="s">
        <v>145</v>
      </c>
      <c r="AW886" s="14" t="s">
        <v>30</v>
      </c>
      <c r="AX886" s="14" t="s">
        <v>73</v>
      </c>
      <c r="AY886" s="253" t="s">
        <v>134</v>
      </c>
    </row>
    <row r="887" s="14" customFormat="1">
      <c r="A887" s="14"/>
      <c r="B887" s="243"/>
      <c r="C887" s="244"/>
      <c r="D887" s="228" t="s">
        <v>149</v>
      </c>
      <c r="E887" s="245" t="s">
        <v>1</v>
      </c>
      <c r="F887" s="246" t="s">
        <v>911</v>
      </c>
      <c r="G887" s="244"/>
      <c r="H887" s="247">
        <v>-0.47299999999999998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149</v>
      </c>
      <c r="AU887" s="253" t="s">
        <v>145</v>
      </c>
      <c r="AV887" s="14" t="s">
        <v>145</v>
      </c>
      <c r="AW887" s="14" t="s">
        <v>30</v>
      </c>
      <c r="AX887" s="14" t="s">
        <v>73</v>
      </c>
      <c r="AY887" s="253" t="s">
        <v>134</v>
      </c>
    </row>
    <row r="888" s="14" customFormat="1">
      <c r="A888" s="14"/>
      <c r="B888" s="243"/>
      <c r="C888" s="244"/>
      <c r="D888" s="228" t="s">
        <v>149</v>
      </c>
      <c r="E888" s="245" t="s">
        <v>1</v>
      </c>
      <c r="F888" s="246" t="s">
        <v>912</v>
      </c>
      <c r="G888" s="244"/>
      <c r="H888" s="247">
        <v>8.0190000000000001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149</v>
      </c>
      <c r="AU888" s="253" t="s">
        <v>145</v>
      </c>
      <c r="AV888" s="14" t="s">
        <v>145</v>
      </c>
      <c r="AW888" s="14" t="s">
        <v>30</v>
      </c>
      <c r="AX888" s="14" t="s">
        <v>73</v>
      </c>
      <c r="AY888" s="253" t="s">
        <v>134</v>
      </c>
    </row>
    <row r="889" s="13" customFormat="1">
      <c r="A889" s="13"/>
      <c r="B889" s="233"/>
      <c r="C889" s="234"/>
      <c r="D889" s="228" t="s">
        <v>149</v>
      </c>
      <c r="E889" s="235" t="s">
        <v>1</v>
      </c>
      <c r="F889" s="236" t="s">
        <v>214</v>
      </c>
      <c r="G889" s="234"/>
      <c r="H889" s="235" t="s">
        <v>1</v>
      </c>
      <c r="I889" s="237"/>
      <c r="J889" s="234"/>
      <c r="K889" s="234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149</v>
      </c>
      <c r="AU889" s="242" t="s">
        <v>145</v>
      </c>
      <c r="AV889" s="13" t="s">
        <v>81</v>
      </c>
      <c r="AW889" s="13" t="s">
        <v>30</v>
      </c>
      <c r="AX889" s="13" t="s">
        <v>73</v>
      </c>
      <c r="AY889" s="242" t="s">
        <v>134</v>
      </c>
    </row>
    <row r="890" s="14" customFormat="1">
      <c r="A890" s="14"/>
      <c r="B890" s="243"/>
      <c r="C890" s="244"/>
      <c r="D890" s="228" t="s">
        <v>149</v>
      </c>
      <c r="E890" s="245" t="s">
        <v>1</v>
      </c>
      <c r="F890" s="246" t="s">
        <v>913</v>
      </c>
      <c r="G890" s="244"/>
      <c r="H890" s="247">
        <v>16.925999999999998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149</v>
      </c>
      <c r="AU890" s="253" t="s">
        <v>145</v>
      </c>
      <c r="AV890" s="14" t="s">
        <v>145</v>
      </c>
      <c r="AW890" s="14" t="s">
        <v>30</v>
      </c>
      <c r="AX890" s="14" t="s">
        <v>73</v>
      </c>
      <c r="AY890" s="253" t="s">
        <v>134</v>
      </c>
    </row>
    <row r="891" s="14" customFormat="1">
      <c r="A891" s="14"/>
      <c r="B891" s="243"/>
      <c r="C891" s="244"/>
      <c r="D891" s="228" t="s">
        <v>149</v>
      </c>
      <c r="E891" s="245" t="s">
        <v>1</v>
      </c>
      <c r="F891" s="246" t="s">
        <v>911</v>
      </c>
      <c r="G891" s="244"/>
      <c r="H891" s="247">
        <v>-0.47299999999999998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149</v>
      </c>
      <c r="AU891" s="253" t="s">
        <v>145</v>
      </c>
      <c r="AV891" s="14" t="s">
        <v>145</v>
      </c>
      <c r="AW891" s="14" t="s">
        <v>30</v>
      </c>
      <c r="AX891" s="14" t="s">
        <v>73</v>
      </c>
      <c r="AY891" s="253" t="s">
        <v>134</v>
      </c>
    </row>
    <row r="892" s="14" customFormat="1">
      <c r="A892" s="14"/>
      <c r="B892" s="243"/>
      <c r="C892" s="244"/>
      <c r="D892" s="228" t="s">
        <v>149</v>
      </c>
      <c r="E892" s="245" t="s">
        <v>1</v>
      </c>
      <c r="F892" s="246" t="s">
        <v>914</v>
      </c>
      <c r="G892" s="244"/>
      <c r="H892" s="247">
        <v>-0.47999999999999998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149</v>
      </c>
      <c r="AU892" s="253" t="s">
        <v>145</v>
      </c>
      <c r="AV892" s="14" t="s">
        <v>145</v>
      </c>
      <c r="AW892" s="14" t="s">
        <v>30</v>
      </c>
      <c r="AX892" s="14" t="s">
        <v>73</v>
      </c>
      <c r="AY892" s="253" t="s">
        <v>134</v>
      </c>
    </row>
    <row r="893" s="14" customFormat="1">
      <c r="A893" s="14"/>
      <c r="B893" s="243"/>
      <c r="C893" s="244"/>
      <c r="D893" s="228" t="s">
        <v>149</v>
      </c>
      <c r="E893" s="245" t="s">
        <v>1</v>
      </c>
      <c r="F893" s="246" t="s">
        <v>894</v>
      </c>
      <c r="G893" s="244"/>
      <c r="H893" s="247">
        <v>-0.35499999999999998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149</v>
      </c>
      <c r="AU893" s="253" t="s">
        <v>145</v>
      </c>
      <c r="AV893" s="14" t="s">
        <v>145</v>
      </c>
      <c r="AW893" s="14" t="s">
        <v>30</v>
      </c>
      <c r="AX893" s="14" t="s">
        <v>73</v>
      </c>
      <c r="AY893" s="253" t="s">
        <v>134</v>
      </c>
    </row>
    <row r="894" s="14" customFormat="1">
      <c r="A894" s="14"/>
      <c r="B894" s="243"/>
      <c r="C894" s="244"/>
      <c r="D894" s="228" t="s">
        <v>149</v>
      </c>
      <c r="E894" s="245" t="s">
        <v>1</v>
      </c>
      <c r="F894" s="246" t="s">
        <v>915</v>
      </c>
      <c r="G894" s="244"/>
      <c r="H894" s="247">
        <v>8.7330000000000005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149</v>
      </c>
      <c r="AU894" s="253" t="s">
        <v>145</v>
      </c>
      <c r="AV894" s="14" t="s">
        <v>145</v>
      </c>
      <c r="AW894" s="14" t="s">
        <v>30</v>
      </c>
      <c r="AX894" s="14" t="s">
        <v>73</v>
      </c>
      <c r="AY894" s="253" t="s">
        <v>134</v>
      </c>
    </row>
    <row r="895" s="13" customFormat="1">
      <c r="A895" s="13"/>
      <c r="B895" s="233"/>
      <c r="C895" s="234"/>
      <c r="D895" s="228" t="s">
        <v>149</v>
      </c>
      <c r="E895" s="235" t="s">
        <v>1</v>
      </c>
      <c r="F895" s="236" t="s">
        <v>216</v>
      </c>
      <c r="G895" s="234"/>
      <c r="H895" s="235" t="s">
        <v>1</v>
      </c>
      <c r="I895" s="237"/>
      <c r="J895" s="234"/>
      <c r="K895" s="234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149</v>
      </c>
      <c r="AU895" s="242" t="s">
        <v>145</v>
      </c>
      <c r="AV895" s="13" t="s">
        <v>81</v>
      </c>
      <c r="AW895" s="13" t="s">
        <v>30</v>
      </c>
      <c r="AX895" s="13" t="s">
        <v>73</v>
      </c>
      <c r="AY895" s="242" t="s">
        <v>134</v>
      </c>
    </row>
    <row r="896" s="14" customFormat="1">
      <c r="A896" s="14"/>
      <c r="B896" s="243"/>
      <c r="C896" s="244"/>
      <c r="D896" s="228" t="s">
        <v>149</v>
      </c>
      <c r="E896" s="245" t="s">
        <v>1</v>
      </c>
      <c r="F896" s="246" t="s">
        <v>916</v>
      </c>
      <c r="G896" s="244"/>
      <c r="H896" s="247">
        <v>4.992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149</v>
      </c>
      <c r="AU896" s="253" t="s">
        <v>145</v>
      </c>
      <c r="AV896" s="14" t="s">
        <v>145</v>
      </c>
      <c r="AW896" s="14" t="s">
        <v>30</v>
      </c>
      <c r="AX896" s="14" t="s">
        <v>73</v>
      </c>
      <c r="AY896" s="253" t="s">
        <v>134</v>
      </c>
    </row>
    <row r="897" s="14" customFormat="1">
      <c r="A897" s="14"/>
      <c r="B897" s="243"/>
      <c r="C897" s="244"/>
      <c r="D897" s="228" t="s">
        <v>149</v>
      </c>
      <c r="E897" s="245" t="s">
        <v>1</v>
      </c>
      <c r="F897" s="246" t="s">
        <v>894</v>
      </c>
      <c r="G897" s="244"/>
      <c r="H897" s="247">
        <v>-0.35499999999999998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149</v>
      </c>
      <c r="AU897" s="253" t="s">
        <v>145</v>
      </c>
      <c r="AV897" s="14" t="s">
        <v>145</v>
      </c>
      <c r="AW897" s="14" t="s">
        <v>30</v>
      </c>
      <c r="AX897" s="14" t="s">
        <v>73</v>
      </c>
      <c r="AY897" s="253" t="s">
        <v>134</v>
      </c>
    </row>
    <row r="898" s="14" customFormat="1">
      <c r="A898" s="14"/>
      <c r="B898" s="243"/>
      <c r="C898" s="244"/>
      <c r="D898" s="228" t="s">
        <v>149</v>
      </c>
      <c r="E898" s="245" t="s">
        <v>1</v>
      </c>
      <c r="F898" s="246" t="s">
        <v>917</v>
      </c>
      <c r="G898" s="244"/>
      <c r="H898" s="247">
        <v>0.90300000000000002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149</v>
      </c>
      <c r="AU898" s="253" t="s">
        <v>145</v>
      </c>
      <c r="AV898" s="14" t="s">
        <v>145</v>
      </c>
      <c r="AW898" s="14" t="s">
        <v>30</v>
      </c>
      <c r="AX898" s="14" t="s">
        <v>73</v>
      </c>
      <c r="AY898" s="253" t="s">
        <v>134</v>
      </c>
    </row>
    <row r="899" s="15" customFormat="1">
      <c r="A899" s="15"/>
      <c r="B899" s="254"/>
      <c r="C899" s="255"/>
      <c r="D899" s="228" t="s">
        <v>149</v>
      </c>
      <c r="E899" s="256" t="s">
        <v>1</v>
      </c>
      <c r="F899" s="257" t="s">
        <v>152</v>
      </c>
      <c r="G899" s="255"/>
      <c r="H899" s="258">
        <v>111.72900000000001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4" t="s">
        <v>149</v>
      </c>
      <c r="AU899" s="264" t="s">
        <v>145</v>
      </c>
      <c r="AV899" s="15" t="s">
        <v>144</v>
      </c>
      <c r="AW899" s="15" t="s">
        <v>30</v>
      </c>
      <c r="AX899" s="15" t="s">
        <v>81</v>
      </c>
      <c r="AY899" s="264" t="s">
        <v>134</v>
      </c>
    </row>
    <row r="900" s="2" customFormat="1" ht="24.15" customHeight="1">
      <c r="A900" s="39"/>
      <c r="B900" s="40"/>
      <c r="C900" s="215" t="s">
        <v>918</v>
      </c>
      <c r="D900" s="215" t="s">
        <v>139</v>
      </c>
      <c r="E900" s="216" t="s">
        <v>919</v>
      </c>
      <c r="F900" s="217" t="s">
        <v>920</v>
      </c>
      <c r="G900" s="218" t="s">
        <v>142</v>
      </c>
      <c r="H900" s="219">
        <v>111.729</v>
      </c>
      <c r="I900" s="220"/>
      <c r="J900" s="221">
        <f>ROUND(I900*H900,2)</f>
        <v>0</v>
      </c>
      <c r="K900" s="217" t="s">
        <v>143</v>
      </c>
      <c r="L900" s="45"/>
      <c r="M900" s="222" t="s">
        <v>1</v>
      </c>
      <c r="N900" s="223" t="s">
        <v>39</v>
      </c>
      <c r="O900" s="92"/>
      <c r="P900" s="224">
        <f>O900*H900</f>
        <v>0</v>
      </c>
      <c r="Q900" s="224">
        <v>0.00020000000000000001</v>
      </c>
      <c r="R900" s="224">
        <f>Q900*H900</f>
        <v>0.022345800000000002</v>
      </c>
      <c r="S900" s="224">
        <v>0</v>
      </c>
      <c r="T900" s="225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26" t="s">
        <v>247</v>
      </c>
      <c r="AT900" s="226" t="s">
        <v>139</v>
      </c>
      <c r="AU900" s="226" t="s">
        <v>145</v>
      </c>
      <c r="AY900" s="18" t="s">
        <v>134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8" t="s">
        <v>145</v>
      </c>
      <c r="BK900" s="227">
        <f>ROUND(I900*H900,2)</f>
        <v>0</v>
      </c>
      <c r="BL900" s="18" t="s">
        <v>247</v>
      </c>
      <c r="BM900" s="226" t="s">
        <v>921</v>
      </c>
    </row>
    <row r="901" s="2" customFormat="1">
      <c r="A901" s="39"/>
      <c r="B901" s="40"/>
      <c r="C901" s="41"/>
      <c r="D901" s="228" t="s">
        <v>147</v>
      </c>
      <c r="E901" s="41"/>
      <c r="F901" s="229" t="s">
        <v>922</v>
      </c>
      <c r="G901" s="41"/>
      <c r="H901" s="41"/>
      <c r="I901" s="230"/>
      <c r="J901" s="41"/>
      <c r="K901" s="41"/>
      <c r="L901" s="45"/>
      <c r="M901" s="231"/>
      <c r="N901" s="232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147</v>
      </c>
      <c r="AU901" s="18" t="s">
        <v>145</v>
      </c>
    </row>
    <row r="902" s="13" customFormat="1">
      <c r="A902" s="13"/>
      <c r="B902" s="233"/>
      <c r="C902" s="234"/>
      <c r="D902" s="228" t="s">
        <v>149</v>
      </c>
      <c r="E902" s="235" t="s">
        <v>1</v>
      </c>
      <c r="F902" s="236" t="s">
        <v>884</v>
      </c>
      <c r="G902" s="234"/>
      <c r="H902" s="235" t="s">
        <v>1</v>
      </c>
      <c r="I902" s="237"/>
      <c r="J902" s="234"/>
      <c r="K902" s="234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149</v>
      </c>
      <c r="AU902" s="242" t="s">
        <v>145</v>
      </c>
      <c r="AV902" s="13" t="s">
        <v>81</v>
      </c>
      <c r="AW902" s="13" t="s">
        <v>30</v>
      </c>
      <c r="AX902" s="13" t="s">
        <v>73</v>
      </c>
      <c r="AY902" s="242" t="s">
        <v>134</v>
      </c>
    </row>
    <row r="903" s="14" customFormat="1">
      <c r="A903" s="14"/>
      <c r="B903" s="243"/>
      <c r="C903" s="244"/>
      <c r="D903" s="228" t="s">
        <v>149</v>
      </c>
      <c r="E903" s="245" t="s">
        <v>1</v>
      </c>
      <c r="F903" s="246" t="s">
        <v>885</v>
      </c>
      <c r="G903" s="244"/>
      <c r="H903" s="247">
        <v>8.1899999999999995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149</v>
      </c>
      <c r="AU903" s="253" t="s">
        <v>145</v>
      </c>
      <c r="AV903" s="14" t="s">
        <v>145</v>
      </c>
      <c r="AW903" s="14" t="s">
        <v>30</v>
      </c>
      <c r="AX903" s="14" t="s">
        <v>73</v>
      </c>
      <c r="AY903" s="253" t="s">
        <v>134</v>
      </c>
    </row>
    <row r="904" s="14" customFormat="1">
      <c r="A904" s="14"/>
      <c r="B904" s="243"/>
      <c r="C904" s="244"/>
      <c r="D904" s="228" t="s">
        <v>149</v>
      </c>
      <c r="E904" s="245" t="s">
        <v>1</v>
      </c>
      <c r="F904" s="246" t="s">
        <v>886</v>
      </c>
      <c r="G904" s="244"/>
      <c r="H904" s="247">
        <v>1.776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149</v>
      </c>
      <c r="AU904" s="253" t="s">
        <v>145</v>
      </c>
      <c r="AV904" s="14" t="s">
        <v>145</v>
      </c>
      <c r="AW904" s="14" t="s">
        <v>30</v>
      </c>
      <c r="AX904" s="14" t="s">
        <v>73</v>
      </c>
      <c r="AY904" s="253" t="s">
        <v>134</v>
      </c>
    </row>
    <row r="905" s="14" customFormat="1">
      <c r="A905" s="14"/>
      <c r="B905" s="243"/>
      <c r="C905" s="244"/>
      <c r="D905" s="228" t="s">
        <v>149</v>
      </c>
      <c r="E905" s="245" t="s">
        <v>1</v>
      </c>
      <c r="F905" s="246" t="s">
        <v>887</v>
      </c>
      <c r="G905" s="244"/>
      <c r="H905" s="247">
        <v>-2.3639999999999999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149</v>
      </c>
      <c r="AU905" s="253" t="s">
        <v>145</v>
      </c>
      <c r="AV905" s="14" t="s">
        <v>145</v>
      </c>
      <c r="AW905" s="14" t="s">
        <v>30</v>
      </c>
      <c r="AX905" s="14" t="s">
        <v>73</v>
      </c>
      <c r="AY905" s="253" t="s">
        <v>134</v>
      </c>
    </row>
    <row r="906" s="14" customFormat="1">
      <c r="A906" s="14"/>
      <c r="B906" s="243"/>
      <c r="C906" s="244"/>
      <c r="D906" s="228" t="s">
        <v>149</v>
      </c>
      <c r="E906" s="245" t="s">
        <v>1</v>
      </c>
      <c r="F906" s="246" t="s">
        <v>888</v>
      </c>
      <c r="G906" s="244"/>
      <c r="H906" s="247">
        <v>-1.7729999999999999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149</v>
      </c>
      <c r="AU906" s="253" t="s">
        <v>145</v>
      </c>
      <c r="AV906" s="14" t="s">
        <v>145</v>
      </c>
      <c r="AW906" s="14" t="s">
        <v>30</v>
      </c>
      <c r="AX906" s="14" t="s">
        <v>73</v>
      </c>
      <c r="AY906" s="253" t="s">
        <v>134</v>
      </c>
    </row>
    <row r="907" s="14" customFormat="1">
      <c r="A907" s="14"/>
      <c r="B907" s="243"/>
      <c r="C907" s="244"/>
      <c r="D907" s="228" t="s">
        <v>149</v>
      </c>
      <c r="E907" s="245" t="s">
        <v>1</v>
      </c>
      <c r="F907" s="246" t="s">
        <v>889</v>
      </c>
      <c r="G907" s="244"/>
      <c r="H907" s="247">
        <v>-2.8570000000000002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149</v>
      </c>
      <c r="AU907" s="253" t="s">
        <v>145</v>
      </c>
      <c r="AV907" s="14" t="s">
        <v>145</v>
      </c>
      <c r="AW907" s="14" t="s">
        <v>30</v>
      </c>
      <c r="AX907" s="14" t="s">
        <v>73</v>
      </c>
      <c r="AY907" s="253" t="s">
        <v>134</v>
      </c>
    </row>
    <row r="908" s="13" customFormat="1">
      <c r="A908" s="13"/>
      <c r="B908" s="233"/>
      <c r="C908" s="234"/>
      <c r="D908" s="228" t="s">
        <v>149</v>
      </c>
      <c r="E908" s="235" t="s">
        <v>1</v>
      </c>
      <c r="F908" s="236" t="s">
        <v>252</v>
      </c>
      <c r="G908" s="234"/>
      <c r="H908" s="235" t="s">
        <v>1</v>
      </c>
      <c r="I908" s="237"/>
      <c r="J908" s="234"/>
      <c r="K908" s="234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149</v>
      </c>
      <c r="AU908" s="242" t="s">
        <v>145</v>
      </c>
      <c r="AV908" s="13" t="s">
        <v>81</v>
      </c>
      <c r="AW908" s="13" t="s">
        <v>30</v>
      </c>
      <c r="AX908" s="13" t="s">
        <v>73</v>
      </c>
      <c r="AY908" s="242" t="s">
        <v>134</v>
      </c>
    </row>
    <row r="909" s="14" customFormat="1">
      <c r="A909" s="14"/>
      <c r="B909" s="243"/>
      <c r="C909" s="244"/>
      <c r="D909" s="228" t="s">
        <v>149</v>
      </c>
      <c r="E909" s="245" t="s">
        <v>1</v>
      </c>
      <c r="F909" s="246" t="s">
        <v>890</v>
      </c>
      <c r="G909" s="244"/>
      <c r="H909" s="247">
        <v>4.4459999999999997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149</v>
      </c>
      <c r="AU909" s="253" t="s">
        <v>145</v>
      </c>
      <c r="AV909" s="14" t="s">
        <v>145</v>
      </c>
      <c r="AW909" s="14" t="s">
        <v>30</v>
      </c>
      <c r="AX909" s="14" t="s">
        <v>73</v>
      </c>
      <c r="AY909" s="253" t="s">
        <v>134</v>
      </c>
    </row>
    <row r="910" s="14" customFormat="1">
      <c r="A910" s="14"/>
      <c r="B910" s="243"/>
      <c r="C910" s="244"/>
      <c r="D910" s="228" t="s">
        <v>149</v>
      </c>
      <c r="E910" s="245" t="s">
        <v>1</v>
      </c>
      <c r="F910" s="246" t="s">
        <v>891</v>
      </c>
      <c r="G910" s="244"/>
      <c r="H910" s="247">
        <v>0.58499999999999996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149</v>
      </c>
      <c r="AU910" s="253" t="s">
        <v>145</v>
      </c>
      <c r="AV910" s="14" t="s">
        <v>145</v>
      </c>
      <c r="AW910" s="14" t="s">
        <v>30</v>
      </c>
      <c r="AX910" s="14" t="s">
        <v>73</v>
      </c>
      <c r="AY910" s="253" t="s">
        <v>134</v>
      </c>
    </row>
    <row r="911" s="14" customFormat="1">
      <c r="A911" s="14"/>
      <c r="B911" s="243"/>
      <c r="C911" s="244"/>
      <c r="D911" s="228" t="s">
        <v>149</v>
      </c>
      <c r="E911" s="245" t="s">
        <v>1</v>
      </c>
      <c r="F911" s="246" t="s">
        <v>254</v>
      </c>
      <c r="G911" s="244"/>
      <c r="H911" s="247">
        <v>-1.1819999999999999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149</v>
      </c>
      <c r="AU911" s="253" t="s">
        <v>145</v>
      </c>
      <c r="AV911" s="14" t="s">
        <v>145</v>
      </c>
      <c r="AW911" s="14" t="s">
        <v>30</v>
      </c>
      <c r="AX911" s="14" t="s">
        <v>73</v>
      </c>
      <c r="AY911" s="253" t="s">
        <v>134</v>
      </c>
    </row>
    <row r="912" s="13" customFormat="1">
      <c r="A912" s="13"/>
      <c r="B912" s="233"/>
      <c r="C912" s="234"/>
      <c r="D912" s="228" t="s">
        <v>149</v>
      </c>
      <c r="E912" s="235" t="s">
        <v>1</v>
      </c>
      <c r="F912" s="236" t="s">
        <v>256</v>
      </c>
      <c r="G912" s="234"/>
      <c r="H912" s="235" t="s">
        <v>1</v>
      </c>
      <c r="I912" s="237"/>
      <c r="J912" s="234"/>
      <c r="K912" s="234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149</v>
      </c>
      <c r="AU912" s="242" t="s">
        <v>145</v>
      </c>
      <c r="AV912" s="13" t="s">
        <v>81</v>
      </c>
      <c r="AW912" s="13" t="s">
        <v>30</v>
      </c>
      <c r="AX912" s="13" t="s">
        <v>73</v>
      </c>
      <c r="AY912" s="242" t="s">
        <v>134</v>
      </c>
    </row>
    <row r="913" s="14" customFormat="1">
      <c r="A913" s="14"/>
      <c r="B913" s="243"/>
      <c r="C913" s="244"/>
      <c r="D913" s="228" t="s">
        <v>149</v>
      </c>
      <c r="E913" s="245" t="s">
        <v>1</v>
      </c>
      <c r="F913" s="246" t="s">
        <v>892</v>
      </c>
      <c r="G913" s="244"/>
      <c r="H913" s="247">
        <v>6.4740000000000002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149</v>
      </c>
      <c r="AU913" s="253" t="s">
        <v>145</v>
      </c>
      <c r="AV913" s="14" t="s">
        <v>145</v>
      </c>
      <c r="AW913" s="14" t="s">
        <v>30</v>
      </c>
      <c r="AX913" s="14" t="s">
        <v>73</v>
      </c>
      <c r="AY913" s="253" t="s">
        <v>134</v>
      </c>
    </row>
    <row r="914" s="14" customFormat="1">
      <c r="A914" s="14"/>
      <c r="B914" s="243"/>
      <c r="C914" s="244"/>
      <c r="D914" s="228" t="s">
        <v>149</v>
      </c>
      <c r="E914" s="245" t="s">
        <v>1</v>
      </c>
      <c r="F914" s="246" t="s">
        <v>893</v>
      </c>
      <c r="G914" s="244"/>
      <c r="H914" s="247">
        <v>1.194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149</v>
      </c>
      <c r="AU914" s="253" t="s">
        <v>145</v>
      </c>
      <c r="AV914" s="14" t="s">
        <v>145</v>
      </c>
      <c r="AW914" s="14" t="s">
        <v>30</v>
      </c>
      <c r="AX914" s="14" t="s">
        <v>73</v>
      </c>
      <c r="AY914" s="253" t="s">
        <v>134</v>
      </c>
    </row>
    <row r="915" s="14" customFormat="1">
      <c r="A915" s="14"/>
      <c r="B915" s="243"/>
      <c r="C915" s="244"/>
      <c r="D915" s="228" t="s">
        <v>149</v>
      </c>
      <c r="E915" s="245" t="s">
        <v>1</v>
      </c>
      <c r="F915" s="246" t="s">
        <v>894</v>
      </c>
      <c r="G915" s="244"/>
      <c r="H915" s="247">
        <v>-0.35499999999999998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149</v>
      </c>
      <c r="AU915" s="253" t="s">
        <v>145</v>
      </c>
      <c r="AV915" s="14" t="s">
        <v>145</v>
      </c>
      <c r="AW915" s="14" t="s">
        <v>30</v>
      </c>
      <c r="AX915" s="14" t="s">
        <v>73</v>
      </c>
      <c r="AY915" s="253" t="s">
        <v>134</v>
      </c>
    </row>
    <row r="916" s="13" customFormat="1">
      <c r="A916" s="13"/>
      <c r="B916" s="233"/>
      <c r="C916" s="234"/>
      <c r="D916" s="228" t="s">
        <v>149</v>
      </c>
      <c r="E916" s="235" t="s">
        <v>1</v>
      </c>
      <c r="F916" s="236" t="s">
        <v>895</v>
      </c>
      <c r="G916" s="234"/>
      <c r="H916" s="235" t="s">
        <v>1</v>
      </c>
      <c r="I916" s="237"/>
      <c r="J916" s="234"/>
      <c r="K916" s="234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149</v>
      </c>
      <c r="AU916" s="242" t="s">
        <v>145</v>
      </c>
      <c r="AV916" s="13" t="s">
        <v>81</v>
      </c>
      <c r="AW916" s="13" t="s">
        <v>30</v>
      </c>
      <c r="AX916" s="13" t="s">
        <v>73</v>
      </c>
      <c r="AY916" s="242" t="s">
        <v>134</v>
      </c>
    </row>
    <row r="917" s="14" customFormat="1">
      <c r="A917" s="14"/>
      <c r="B917" s="243"/>
      <c r="C917" s="244"/>
      <c r="D917" s="228" t="s">
        <v>149</v>
      </c>
      <c r="E917" s="245" t="s">
        <v>1</v>
      </c>
      <c r="F917" s="246" t="s">
        <v>896</v>
      </c>
      <c r="G917" s="244"/>
      <c r="H917" s="247">
        <v>10.608000000000001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149</v>
      </c>
      <c r="AU917" s="253" t="s">
        <v>145</v>
      </c>
      <c r="AV917" s="14" t="s">
        <v>145</v>
      </c>
      <c r="AW917" s="14" t="s">
        <v>30</v>
      </c>
      <c r="AX917" s="14" t="s">
        <v>73</v>
      </c>
      <c r="AY917" s="253" t="s">
        <v>134</v>
      </c>
    </row>
    <row r="918" s="14" customFormat="1">
      <c r="A918" s="14"/>
      <c r="B918" s="243"/>
      <c r="C918" s="244"/>
      <c r="D918" s="228" t="s">
        <v>149</v>
      </c>
      <c r="E918" s="245" t="s">
        <v>1</v>
      </c>
      <c r="F918" s="246" t="s">
        <v>897</v>
      </c>
      <c r="G918" s="244"/>
      <c r="H918" s="247">
        <v>3.6030000000000002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149</v>
      </c>
      <c r="AU918" s="253" t="s">
        <v>145</v>
      </c>
      <c r="AV918" s="14" t="s">
        <v>145</v>
      </c>
      <c r="AW918" s="14" t="s">
        <v>30</v>
      </c>
      <c r="AX918" s="14" t="s">
        <v>73</v>
      </c>
      <c r="AY918" s="253" t="s">
        <v>134</v>
      </c>
    </row>
    <row r="919" s="14" customFormat="1">
      <c r="A919" s="14"/>
      <c r="B919" s="243"/>
      <c r="C919" s="244"/>
      <c r="D919" s="228" t="s">
        <v>149</v>
      </c>
      <c r="E919" s="245" t="s">
        <v>1</v>
      </c>
      <c r="F919" s="246" t="s">
        <v>898</v>
      </c>
      <c r="G919" s="244"/>
      <c r="H919" s="247">
        <v>-0.81000000000000005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149</v>
      </c>
      <c r="AU919" s="253" t="s">
        <v>145</v>
      </c>
      <c r="AV919" s="14" t="s">
        <v>145</v>
      </c>
      <c r="AW919" s="14" t="s">
        <v>30</v>
      </c>
      <c r="AX919" s="14" t="s">
        <v>73</v>
      </c>
      <c r="AY919" s="253" t="s">
        <v>134</v>
      </c>
    </row>
    <row r="920" s="14" customFormat="1">
      <c r="A920" s="14"/>
      <c r="B920" s="243"/>
      <c r="C920" s="244"/>
      <c r="D920" s="228" t="s">
        <v>149</v>
      </c>
      <c r="E920" s="245" t="s">
        <v>1</v>
      </c>
      <c r="F920" s="246" t="s">
        <v>899</v>
      </c>
      <c r="G920" s="244"/>
      <c r="H920" s="247">
        <v>-0.53200000000000003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149</v>
      </c>
      <c r="AU920" s="253" t="s">
        <v>145</v>
      </c>
      <c r="AV920" s="14" t="s">
        <v>145</v>
      </c>
      <c r="AW920" s="14" t="s">
        <v>30</v>
      </c>
      <c r="AX920" s="14" t="s">
        <v>73</v>
      </c>
      <c r="AY920" s="253" t="s">
        <v>134</v>
      </c>
    </row>
    <row r="921" s="14" customFormat="1">
      <c r="A921" s="14"/>
      <c r="B921" s="243"/>
      <c r="C921" s="244"/>
      <c r="D921" s="228" t="s">
        <v>149</v>
      </c>
      <c r="E921" s="245" t="s">
        <v>1</v>
      </c>
      <c r="F921" s="246" t="s">
        <v>900</v>
      </c>
      <c r="G921" s="244"/>
      <c r="H921" s="247">
        <v>-0.85699999999999998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149</v>
      </c>
      <c r="AU921" s="253" t="s">
        <v>145</v>
      </c>
      <c r="AV921" s="14" t="s">
        <v>145</v>
      </c>
      <c r="AW921" s="14" t="s">
        <v>30</v>
      </c>
      <c r="AX921" s="14" t="s">
        <v>73</v>
      </c>
      <c r="AY921" s="253" t="s">
        <v>134</v>
      </c>
    </row>
    <row r="922" s="13" customFormat="1">
      <c r="A922" s="13"/>
      <c r="B922" s="233"/>
      <c r="C922" s="234"/>
      <c r="D922" s="228" t="s">
        <v>149</v>
      </c>
      <c r="E922" s="235" t="s">
        <v>1</v>
      </c>
      <c r="F922" s="236" t="s">
        <v>150</v>
      </c>
      <c r="G922" s="234"/>
      <c r="H922" s="235" t="s">
        <v>1</v>
      </c>
      <c r="I922" s="237"/>
      <c r="J922" s="234"/>
      <c r="K922" s="234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149</v>
      </c>
      <c r="AU922" s="242" t="s">
        <v>145</v>
      </c>
      <c r="AV922" s="13" t="s">
        <v>81</v>
      </c>
      <c r="AW922" s="13" t="s">
        <v>30</v>
      </c>
      <c r="AX922" s="13" t="s">
        <v>73</v>
      </c>
      <c r="AY922" s="242" t="s">
        <v>134</v>
      </c>
    </row>
    <row r="923" s="14" customFormat="1">
      <c r="A923" s="14"/>
      <c r="B923" s="243"/>
      <c r="C923" s="244"/>
      <c r="D923" s="228" t="s">
        <v>149</v>
      </c>
      <c r="E923" s="245" t="s">
        <v>1</v>
      </c>
      <c r="F923" s="246" t="s">
        <v>901</v>
      </c>
      <c r="G923" s="244"/>
      <c r="H923" s="247">
        <v>7.5659999999999998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149</v>
      </c>
      <c r="AU923" s="253" t="s">
        <v>145</v>
      </c>
      <c r="AV923" s="14" t="s">
        <v>145</v>
      </c>
      <c r="AW923" s="14" t="s">
        <v>30</v>
      </c>
      <c r="AX923" s="14" t="s">
        <v>73</v>
      </c>
      <c r="AY923" s="253" t="s">
        <v>134</v>
      </c>
    </row>
    <row r="924" s="14" customFormat="1">
      <c r="A924" s="14"/>
      <c r="B924" s="243"/>
      <c r="C924" s="244"/>
      <c r="D924" s="228" t="s">
        <v>149</v>
      </c>
      <c r="E924" s="245" t="s">
        <v>1</v>
      </c>
      <c r="F924" s="246" t="s">
        <v>902</v>
      </c>
      <c r="G924" s="244"/>
      <c r="H924" s="247">
        <v>-0.47999999999999998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149</v>
      </c>
      <c r="AU924" s="253" t="s">
        <v>145</v>
      </c>
      <c r="AV924" s="14" t="s">
        <v>145</v>
      </c>
      <c r="AW924" s="14" t="s">
        <v>30</v>
      </c>
      <c r="AX924" s="14" t="s">
        <v>73</v>
      </c>
      <c r="AY924" s="253" t="s">
        <v>134</v>
      </c>
    </row>
    <row r="925" s="14" customFormat="1">
      <c r="A925" s="14"/>
      <c r="B925" s="243"/>
      <c r="C925" s="244"/>
      <c r="D925" s="228" t="s">
        <v>149</v>
      </c>
      <c r="E925" s="245" t="s">
        <v>1</v>
      </c>
      <c r="F925" s="246" t="s">
        <v>903</v>
      </c>
      <c r="G925" s="244"/>
      <c r="H925" s="247">
        <v>1.7789999999999999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149</v>
      </c>
      <c r="AU925" s="253" t="s">
        <v>145</v>
      </c>
      <c r="AV925" s="14" t="s">
        <v>145</v>
      </c>
      <c r="AW925" s="14" t="s">
        <v>30</v>
      </c>
      <c r="AX925" s="14" t="s">
        <v>73</v>
      </c>
      <c r="AY925" s="253" t="s">
        <v>134</v>
      </c>
    </row>
    <row r="926" s="13" customFormat="1">
      <c r="A926" s="13"/>
      <c r="B926" s="233"/>
      <c r="C926" s="234"/>
      <c r="D926" s="228" t="s">
        <v>149</v>
      </c>
      <c r="E926" s="235" t="s">
        <v>1</v>
      </c>
      <c r="F926" s="236" t="s">
        <v>904</v>
      </c>
      <c r="G926" s="234"/>
      <c r="H926" s="235" t="s">
        <v>1</v>
      </c>
      <c r="I926" s="237"/>
      <c r="J926" s="234"/>
      <c r="K926" s="234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149</v>
      </c>
      <c r="AU926" s="242" t="s">
        <v>145</v>
      </c>
      <c r="AV926" s="13" t="s">
        <v>81</v>
      </c>
      <c r="AW926" s="13" t="s">
        <v>30</v>
      </c>
      <c r="AX926" s="13" t="s">
        <v>73</v>
      </c>
      <c r="AY926" s="242" t="s">
        <v>134</v>
      </c>
    </row>
    <row r="927" s="14" customFormat="1">
      <c r="A927" s="14"/>
      <c r="B927" s="243"/>
      <c r="C927" s="244"/>
      <c r="D927" s="228" t="s">
        <v>149</v>
      </c>
      <c r="E927" s="245" t="s">
        <v>1</v>
      </c>
      <c r="F927" s="246" t="s">
        <v>905</v>
      </c>
      <c r="G927" s="244"/>
      <c r="H927" s="247">
        <v>15.756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149</v>
      </c>
      <c r="AU927" s="253" t="s">
        <v>145</v>
      </c>
      <c r="AV927" s="14" t="s">
        <v>145</v>
      </c>
      <c r="AW927" s="14" t="s">
        <v>30</v>
      </c>
      <c r="AX927" s="14" t="s">
        <v>73</v>
      </c>
      <c r="AY927" s="253" t="s">
        <v>134</v>
      </c>
    </row>
    <row r="928" s="14" customFormat="1">
      <c r="A928" s="14"/>
      <c r="B928" s="243"/>
      <c r="C928" s="244"/>
      <c r="D928" s="228" t="s">
        <v>149</v>
      </c>
      <c r="E928" s="245" t="s">
        <v>1</v>
      </c>
      <c r="F928" s="246" t="s">
        <v>906</v>
      </c>
      <c r="G928" s="244"/>
      <c r="H928" s="247">
        <v>-0.47999999999999998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149</v>
      </c>
      <c r="AU928" s="253" t="s">
        <v>145</v>
      </c>
      <c r="AV928" s="14" t="s">
        <v>145</v>
      </c>
      <c r="AW928" s="14" t="s">
        <v>30</v>
      </c>
      <c r="AX928" s="14" t="s">
        <v>73</v>
      </c>
      <c r="AY928" s="253" t="s">
        <v>134</v>
      </c>
    </row>
    <row r="929" s="14" customFormat="1">
      <c r="A929" s="14"/>
      <c r="B929" s="243"/>
      <c r="C929" s="244"/>
      <c r="D929" s="228" t="s">
        <v>149</v>
      </c>
      <c r="E929" s="245" t="s">
        <v>1</v>
      </c>
      <c r="F929" s="246" t="s">
        <v>899</v>
      </c>
      <c r="G929" s="244"/>
      <c r="H929" s="247">
        <v>-0.53200000000000003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149</v>
      </c>
      <c r="AU929" s="253" t="s">
        <v>145</v>
      </c>
      <c r="AV929" s="14" t="s">
        <v>145</v>
      </c>
      <c r="AW929" s="14" t="s">
        <v>30</v>
      </c>
      <c r="AX929" s="14" t="s">
        <v>73</v>
      </c>
      <c r="AY929" s="253" t="s">
        <v>134</v>
      </c>
    </row>
    <row r="930" s="14" customFormat="1">
      <c r="A930" s="14"/>
      <c r="B930" s="243"/>
      <c r="C930" s="244"/>
      <c r="D930" s="228" t="s">
        <v>149</v>
      </c>
      <c r="E930" s="245" t="s">
        <v>1</v>
      </c>
      <c r="F930" s="246" t="s">
        <v>907</v>
      </c>
      <c r="G930" s="244"/>
      <c r="H930" s="247">
        <v>7.5599999999999996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149</v>
      </c>
      <c r="AU930" s="253" t="s">
        <v>145</v>
      </c>
      <c r="AV930" s="14" t="s">
        <v>145</v>
      </c>
      <c r="AW930" s="14" t="s">
        <v>30</v>
      </c>
      <c r="AX930" s="14" t="s">
        <v>73</v>
      </c>
      <c r="AY930" s="253" t="s">
        <v>134</v>
      </c>
    </row>
    <row r="931" s="13" customFormat="1">
      <c r="A931" s="13"/>
      <c r="B931" s="233"/>
      <c r="C931" s="234"/>
      <c r="D931" s="228" t="s">
        <v>149</v>
      </c>
      <c r="E931" s="235" t="s">
        <v>1</v>
      </c>
      <c r="F931" s="236" t="s">
        <v>212</v>
      </c>
      <c r="G931" s="234"/>
      <c r="H931" s="235" t="s">
        <v>1</v>
      </c>
      <c r="I931" s="237"/>
      <c r="J931" s="234"/>
      <c r="K931" s="234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149</v>
      </c>
      <c r="AU931" s="242" t="s">
        <v>145</v>
      </c>
      <c r="AV931" s="13" t="s">
        <v>81</v>
      </c>
      <c r="AW931" s="13" t="s">
        <v>30</v>
      </c>
      <c r="AX931" s="13" t="s">
        <v>73</v>
      </c>
      <c r="AY931" s="242" t="s">
        <v>134</v>
      </c>
    </row>
    <row r="932" s="14" customFormat="1">
      <c r="A932" s="14"/>
      <c r="B932" s="243"/>
      <c r="C932" s="244"/>
      <c r="D932" s="228" t="s">
        <v>149</v>
      </c>
      <c r="E932" s="245" t="s">
        <v>1</v>
      </c>
      <c r="F932" s="246" t="s">
        <v>908</v>
      </c>
      <c r="G932" s="244"/>
      <c r="H932" s="247">
        <v>17.238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149</v>
      </c>
      <c r="AU932" s="253" t="s">
        <v>145</v>
      </c>
      <c r="AV932" s="14" t="s">
        <v>145</v>
      </c>
      <c r="AW932" s="14" t="s">
        <v>30</v>
      </c>
      <c r="AX932" s="14" t="s">
        <v>73</v>
      </c>
      <c r="AY932" s="253" t="s">
        <v>134</v>
      </c>
    </row>
    <row r="933" s="14" customFormat="1">
      <c r="A933" s="14"/>
      <c r="B933" s="243"/>
      <c r="C933" s="244"/>
      <c r="D933" s="228" t="s">
        <v>149</v>
      </c>
      <c r="E933" s="245" t="s">
        <v>1</v>
      </c>
      <c r="F933" s="246" t="s">
        <v>909</v>
      </c>
      <c r="G933" s="244"/>
      <c r="H933" s="247">
        <v>-0.081000000000000003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149</v>
      </c>
      <c r="AU933" s="253" t="s">
        <v>145</v>
      </c>
      <c r="AV933" s="14" t="s">
        <v>145</v>
      </c>
      <c r="AW933" s="14" t="s">
        <v>30</v>
      </c>
      <c r="AX933" s="14" t="s">
        <v>73</v>
      </c>
      <c r="AY933" s="253" t="s">
        <v>134</v>
      </c>
    </row>
    <row r="934" s="14" customFormat="1">
      <c r="A934" s="14"/>
      <c r="B934" s="243"/>
      <c r="C934" s="244"/>
      <c r="D934" s="228" t="s">
        <v>149</v>
      </c>
      <c r="E934" s="245" t="s">
        <v>1</v>
      </c>
      <c r="F934" s="246" t="s">
        <v>910</v>
      </c>
      <c r="G934" s="244"/>
      <c r="H934" s="247">
        <v>-0.17999999999999999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149</v>
      </c>
      <c r="AU934" s="253" t="s">
        <v>145</v>
      </c>
      <c r="AV934" s="14" t="s">
        <v>145</v>
      </c>
      <c r="AW934" s="14" t="s">
        <v>30</v>
      </c>
      <c r="AX934" s="14" t="s">
        <v>73</v>
      </c>
      <c r="AY934" s="253" t="s">
        <v>134</v>
      </c>
    </row>
    <row r="935" s="14" customFormat="1">
      <c r="A935" s="14"/>
      <c r="B935" s="243"/>
      <c r="C935" s="244"/>
      <c r="D935" s="228" t="s">
        <v>149</v>
      </c>
      <c r="E935" s="245" t="s">
        <v>1</v>
      </c>
      <c r="F935" s="246" t="s">
        <v>911</v>
      </c>
      <c r="G935" s="244"/>
      <c r="H935" s="247">
        <v>-0.47299999999999998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149</v>
      </c>
      <c r="AU935" s="253" t="s">
        <v>145</v>
      </c>
      <c r="AV935" s="14" t="s">
        <v>145</v>
      </c>
      <c r="AW935" s="14" t="s">
        <v>30</v>
      </c>
      <c r="AX935" s="14" t="s">
        <v>73</v>
      </c>
      <c r="AY935" s="253" t="s">
        <v>134</v>
      </c>
    </row>
    <row r="936" s="14" customFormat="1">
      <c r="A936" s="14"/>
      <c r="B936" s="243"/>
      <c r="C936" s="244"/>
      <c r="D936" s="228" t="s">
        <v>149</v>
      </c>
      <c r="E936" s="245" t="s">
        <v>1</v>
      </c>
      <c r="F936" s="246" t="s">
        <v>912</v>
      </c>
      <c r="G936" s="244"/>
      <c r="H936" s="247">
        <v>8.0190000000000001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149</v>
      </c>
      <c r="AU936" s="253" t="s">
        <v>145</v>
      </c>
      <c r="AV936" s="14" t="s">
        <v>145</v>
      </c>
      <c r="AW936" s="14" t="s">
        <v>30</v>
      </c>
      <c r="AX936" s="14" t="s">
        <v>73</v>
      </c>
      <c r="AY936" s="253" t="s">
        <v>134</v>
      </c>
    </row>
    <row r="937" s="13" customFormat="1">
      <c r="A937" s="13"/>
      <c r="B937" s="233"/>
      <c r="C937" s="234"/>
      <c r="D937" s="228" t="s">
        <v>149</v>
      </c>
      <c r="E937" s="235" t="s">
        <v>1</v>
      </c>
      <c r="F937" s="236" t="s">
        <v>214</v>
      </c>
      <c r="G937" s="234"/>
      <c r="H937" s="235" t="s">
        <v>1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149</v>
      </c>
      <c r="AU937" s="242" t="s">
        <v>145</v>
      </c>
      <c r="AV937" s="13" t="s">
        <v>81</v>
      </c>
      <c r="AW937" s="13" t="s">
        <v>30</v>
      </c>
      <c r="AX937" s="13" t="s">
        <v>73</v>
      </c>
      <c r="AY937" s="242" t="s">
        <v>134</v>
      </c>
    </row>
    <row r="938" s="14" customFormat="1">
      <c r="A938" s="14"/>
      <c r="B938" s="243"/>
      <c r="C938" s="244"/>
      <c r="D938" s="228" t="s">
        <v>149</v>
      </c>
      <c r="E938" s="245" t="s">
        <v>1</v>
      </c>
      <c r="F938" s="246" t="s">
        <v>913</v>
      </c>
      <c r="G938" s="244"/>
      <c r="H938" s="247">
        <v>16.925999999999998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149</v>
      </c>
      <c r="AU938" s="253" t="s">
        <v>145</v>
      </c>
      <c r="AV938" s="14" t="s">
        <v>145</v>
      </c>
      <c r="AW938" s="14" t="s">
        <v>30</v>
      </c>
      <c r="AX938" s="14" t="s">
        <v>73</v>
      </c>
      <c r="AY938" s="253" t="s">
        <v>134</v>
      </c>
    </row>
    <row r="939" s="14" customFormat="1">
      <c r="A939" s="14"/>
      <c r="B939" s="243"/>
      <c r="C939" s="244"/>
      <c r="D939" s="228" t="s">
        <v>149</v>
      </c>
      <c r="E939" s="245" t="s">
        <v>1</v>
      </c>
      <c r="F939" s="246" t="s">
        <v>911</v>
      </c>
      <c r="G939" s="244"/>
      <c r="H939" s="247">
        <v>-0.47299999999999998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149</v>
      </c>
      <c r="AU939" s="253" t="s">
        <v>145</v>
      </c>
      <c r="AV939" s="14" t="s">
        <v>145</v>
      </c>
      <c r="AW939" s="14" t="s">
        <v>30</v>
      </c>
      <c r="AX939" s="14" t="s">
        <v>73</v>
      </c>
      <c r="AY939" s="253" t="s">
        <v>134</v>
      </c>
    </row>
    <row r="940" s="14" customFormat="1">
      <c r="A940" s="14"/>
      <c r="B940" s="243"/>
      <c r="C940" s="244"/>
      <c r="D940" s="228" t="s">
        <v>149</v>
      </c>
      <c r="E940" s="245" t="s">
        <v>1</v>
      </c>
      <c r="F940" s="246" t="s">
        <v>914</v>
      </c>
      <c r="G940" s="244"/>
      <c r="H940" s="247">
        <v>-0.47999999999999998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149</v>
      </c>
      <c r="AU940" s="253" t="s">
        <v>145</v>
      </c>
      <c r="AV940" s="14" t="s">
        <v>145</v>
      </c>
      <c r="AW940" s="14" t="s">
        <v>30</v>
      </c>
      <c r="AX940" s="14" t="s">
        <v>73</v>
      </c>
      <c r="AY940" s="253" t="s">
        <v>134</v>
      </c>
    </row>
    <row r="941" s="14" customFormat="1">
      <c r="A941" s="14"/>
      <c r="B941" s="243"/>
      <c r="C941" s="244"/>
      <c r="D941" s="228" t="s">
        <v>149</v>
      </c>
      <c r="E941" s="245" t="s">
        <v>1</v>
      </c>
      <c r="F941" s="246" t="s">
        <v>894</v>
      </c>
      <c r="G941" s="244"/>
      <c r="H941" s="247">
        <v>-0.35499999999999998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149</v>
      </c>
      <c r="AU941" s="253" t="s">
        <v>145</v>
      </c>
      <c r="AV941" s="14" t="s">
        <v>145</v>
      </c>
      <c r="AW941" s="14" t="s">
        <v>30</v>
      </c>
      <c r="AX941" s="14" t="s">
        <v>73</v>
      </c>
      <c r="AY941" s="253" t="s">
        <v>134</v>
      </c>
    </row>
    <row r="942" s="14" customFormat="1">
      <c r="A942" s="14"/>
      <c r="B942" s="243"/>
      <c r="C942" s="244"/>
      <c r="D942" s="228" t="s">
        <v>149</v>
      </c>
      <c r="E942" s="245" t="s">
        <v>1</v>
      </c>
      <c r="F942" s="246" t="s">
        <v>915</v>
      </c>
      <c r="G942" s="244"/>
      <c r="H942" s="247">
        <v>8.7330000000000005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149</v>
      </c>
      <c r="AU942" s="253" t="s">
        <v>145</v>
      </c>
      <c r="AV942" s="14" t="s">
        <v>145</v>
      </c>
      <c r="AW942" s="14" t="s">
        <v>30</v>
      </c>
      <c r="AX942" s="14" t="s">
        <v>73</v>
      </c>
      <c r="AY942" s="253" t="s">
        <v>134</v>
      </c>
    </row>
    <row r="943" s="13" customFormat="1">
      <c r="A943" s="13"/>
      <c r="B943" s="233"/>
      <c r="C943" s="234"/>
      <c r="D943" s="228" t="s">
        <v>149</v>
      </c>
      <c r="E943" s="235" t="s">
        <v>1</v>
      </c>
      <c r="F943" s="236" t="s">
        <v>216</v>
      </c>
      <c r="G943" s="234"/>
      <c r="H943" s="235" t="s">
        <v>1</v>
      </c>
      <c r="I943" s="237"/>
      <c r="J943" s="234"/>
      <c r="K943" s="234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149</v>
      </c>
      <c r="AU943" s="242" t="s">
        <v>145</v>
      </c>
      <c r="AV943" s="13" t="s">
        <v>81</v>
      </c>
      <c r="AW943" s="13" t="s">
        <v>30</v>
      </c>
      <c r="AX943" s="13" t="s">
        <v>73</v>
      </c>
      <c r="AY943" s="242" t="s">
        <v>134</v>
      </c>
    </row>
    <row r="944" s="14" customFormat="1">
      <c r="A944" s="14"/>
      <c r="B944" s="243"/>
      <c r="C944" s="244"/>
      <c r="D944" s="228" t="s">
        <v>149</v>
      </c>
      <c r="E944" s="245" t="s">
        <v>1</v>
      </c>
      <c r="F944" s="246" t="s">
        <v>916</v>
      </c>
      <c r="G944" s="244"/>
      <c r="H944" s="247">
        <v>4.992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149</v>
      </c>
      <c r="AU944" s="253" t="s">
        <v>145</v>
      </c>
      <c r="AV944" s="14" t="s">
        <v>145</v>
      </c>
      <c r="AW944" s="14" t="s">
        <v>30</v>
      </c>
      <c r="AX944" s="14" t="s">
        <v>73</v>
      </c>
      <c r="AY944" s="253" t="s">
        <v>134</v>
      </c>
    </row>
    <row r="945" s="14" customFormat="1">
      <c r="A945" s="14"/>
      <c r="B945" s="243"/>
      <c r="C945" s="244"/>
      <c r="D945" s="228" t="s">
        <v>149</v>
      </c>
      <c r="E945" s="245" t="s">
        <v>1</v>
      </c>
      <c r="F945" s="246" t="s">
        <v>894</v>
      </c>
      <c r="G945" s="244"/>
      <c r="H945" s="247">
        <v>-0.35499999999999998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149</v>
      </c>
      <c r="AU945" s="253" t="s">
        <v>145</v>
      </c>
      <c r="AV945" s="14" t="s">
        <v>145</v>
      </c>
      <c r="AW945" s="14" t="s">
        <v>30</v>
      </c>
      <c r="AX945" s="14" t="s">
        <v>73</v>
      </c>
      <c r="AY945" s="253" t="s">
        <v>134</v>
      </c>
    </row>
    <row r="946" s="14" customFormat="1">
      <c r="A946" s="14"/>
      <c r="B946" s="243"/>
      <c r="C946" s="244"/>
      <c r="D946" s="228" t="s">
        <v>149</v>
      </c>
      <c r="E946" s="245" t="s">
        <v>1</v>
      </c>
      <c r="F946" s="246" t="s">
        <v>917</v>
      </c>
      <c r="G946" s="244"/>
      <c r="H946" s="247">
        <v>0.90300000000000002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149</v>
      </c>
      <c r="AU946" s="253" t="s">
        <v>145</v>
      </c>
      <c r="AV946" s="14" t="s">
        <v>145</v>
      </c>
      <c r="AW946" s="14" t="s">
        <v>30</v>
      </c>
      <c r="AX946" s="14" t="s">
        <v>73</v>
      </c>
      <c r="AY946" s="253" t="s">
        <v>134</v>
      </c>
    </row>
    <row r="947" s="15" customFormat="1">
      <c r="A947" s="15"/>
      <c r="B947" s="254"/>
      <c r="C947" s="255"/>
      <c r="D947" s="228" t="s">
        <v>149</v>
      </c>
      <c r="E947" s="256" t="s">
        <v>1</v>
      </c>
      <c r="F947" s="257" t="s">
        <v>152</v>
      </c>
      <c r="G947" s="255"/>
      <c r="H947" s="258">
        <v>111.72900000000001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4" t="s">
        <v>149</v>
      </c>
      <c r="AU947" s="264" t="s">
        <v>145</v>
      </c>
      <c r="AV947" s="15" t="s">
        <v>144</v>
      </c>
      <c r="AW947" s="15" t="s">
        <v>30</v>
      </c>
      <c r="AX947" s="15" t="s">
        <v>81</v>
      </c>
      <c r="AY947" s="264" t="s">
        <v>134</v>
      </c>
    </row>
    <row r="948" s="2" customFormat="1" ht="33" customHeight="1">
      <c r="A948" s="39"/>
      <c r="B948" s="40"/>
      <c r="C948" s="215" t="s">
        <v>923</v>
      </c>
      <c r="D948" s="215" t="s">
        <v>139</v>
      </c>
      <c r="E948" s="216" t="s">
        <v>924</v>
      </c>
      <c r="F948" s="217" t="s">
        <v>925</v>
      </c>
      <c r="G948" s="218" t="s">
        <v>142</v>
      </c>
      <c r="H948" s="219">
        <v>111.729</v>
      </c>
      <c r="I948" s="220"/>
      <c r="J948" s="221">
        <f>ROUND(I948*H948,2)</f>
        <v>0</v>
      </c>
      <c r="K948" s="217" t="s">
        <v>143</v>
      </c>
      <c r="L948" s="45"/>
      <c r="M948" s="222" t="s">
        <v>1</v>
      </c>
      <c r="N948" s="223" t="s">
        <v>39</v>
      </c>
      <c r="O948" s="92"/>
      <c r="P948" s="224">
        <f>O948*H948</f>
        <v>0</v>
      </c>
      <c r="Q948" s="224">
        <v>0.00025999999999999998</v>
      </c>
      <c r="R948" s="224">
        <f>Q948*H948</f>
        <v>0.029049539999999999</v>
      </c>
      <c r="S948" s="224">
        <v>0</v>
      </c>
      <c r="T948" s="225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26" t="s">
        <v>247</v>
      </c>
      <c r="AT948" s="226" t="s">
        <v>139</v>
      </c>
      <c r="AU948" s="226" t="s">
        <v>145</v>
      </c>
      <c r="AY948" s="18" t="s">
        <v>134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8" t="s">
        <v>145</v>
      </c>
      <c r="BK948" s="227">
        <f>ROUND(I948*H948,2)</f>
        <v>0</v>
      </c>
      <c r="BL948" s="18" t="s">
        <v>247</v>
      </c>
      <c r="BM948" s="226" t="s">
        <v>926</v>
      </c>
    </row>
    <row r="949" s="2" customFormat="1">
      <c r="A949" s="39"/>
      <c r="B949" s="40"/>
      <c r="C949" s="41"/>
      <c r="D949" s="228" t="s">
        <v>147</v>
      </c>
      <c r="E949" s="41"/>
      <c r="F949" s="229" t="s">
        <v>927</v>
      </c>
      <c r="G949" s="41"/>
      <c r="H949" s="41"/>
      <c r="I949" s="230"/>
      <c r="J949" s="41"/>
      <c r="K949" s="41"/>
      <c r="L949" s="45"/>
      <c r="M949" s="231"/>
      <c r="N949" s="232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147</v>
      </c>
      <c r="AU949" s="18" t="s">
        <v>145</v>
      </c>
    </row>
    <row r="950" s="13" customFormat="1">
      <c r="A950" s="13"/>
      <c r="B950" s="233"/>
      <c r="C950" s="234"/>
      <c r="D950" s="228" t="s">
        <v>149</v>
      </c>
      <c r="E950" s="235" t="s">
        <v>1</v>
      </c>
      <c r="F950" s="236" t="s">
        <v>884</v>
      </c>
      <c r="G950" s="234"/>
      <c r="H950" s="235" t="s">
        <v>1</v>
      </c>
      <c r="I950" s="237"/>
      <c r="J950" s="234"/>
      <c r="K950" s="234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149</v>
      </c>
      <c r="AU950" s="242" t="s">
        <v>145</v>
      </c>
      <c r="AV950" s="13" t="s">
        <v>81</v>
      </c>
      <c r="AW950" s="13" t="s">
        <v>30</v>
      </c>
      <c r="AX950" s="13" t="s">
        <v>73</v>
      </c>
      <c r="AY950" s="242" t="s">
        <v>134</v>
      </c>
    </row>
    <row r="951" s="14" customFormat="1">
      <c r="A951" s="14"/>
      <c r="B951" s="243"/>
      <c r="C951" s="244"/>
      <c r="D951" s="228" t="s">
        <v>149</v>
      </c>
      <c r="E951" s="245" t="s">
        <v>1</v>
      </c>
      <c r="F951" s="246" t="s">
        <v>885</v>
      </c>
      <c r="G951" s="244"/>
      <c r="H951" s="247">
        <v>8.1899999999999995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149</v>
      </c>
      <c r="AU951" s="253" t="s">
        <v>145</v>
      </c>
      <c r="AV951" s="14" t="s">
        <v>145</v>
      </c>
      <c r="AW951" s="14" t="s">
        <v>30</v>
      </c>
      <c r="AX951" s="14" t="s">
        <v>73</v>
      </c>
      <c r="AY951" s="253" t="s">
        <v>134</v>
      </c>
    </row>
    <row r="952" s="14" customFormat="1">
      <c r="A952" s="14"/>
      <c r="B952" s="243"/>
      <c r="C952" s="244"/>
      <c r="D952" s="228" t="s">
        <v>149</v>
      </c>
      <c r="E952" s="245" t="s">
        <v>1</v>
      </c>
      <c r="F952" s="246" t="s">
        <v>886</v>
      </c>
      <c r="G952" s="244"/>
      <c r="H952" s="247">
        <v>1.776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149</v>
      </c>
      <c r="AU952" s="253" t="s">
        <v>145</v>
      </c>
      <c r="AV952" s="14" t="s">
        <v>145</v>
      </c>
      <c r="AW952" s="14" t="s">
        <v>30</v>
      </c>
      <c r="AX952" s="14" t="s">
        <v>73</v>
      </c>
      <c r="AY952" s="253" t="s">
        <v>134</v>
      </c>
    </row>
    <row r="953" s="14" customFormat="1">
      <c r="A953" s="14"/>
      <c r="B953" s="243"/>
      <c r="C953" s="244"/>
      <c r="D953" s="228" t="s">
        <v>149</v>
      </c>
      <c r="E953" s="245" t="s">
        <v>1</v>
      </c>
      <c r="F953" s="246" t="s">
        <v>887</v>
      </c>
      <c r="G953" s="244"/>
      <c r="H953" s="247">
        <v>-2.3639999999999999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3" t="s">
        <v>149</v>
      </c>
      <c r="AU953" s="253" t="s">
        <v>145</v>
      </c>
      <c r="AV953" s="14" t="s">
        <v>145</v>
      </c>
      <c r="AW953" s="14" t="s">
        <v>30</v>
      </c>
      <c r="AX953" s="14" t="s">
        <v>73</v>
      </c>
      <c r="AY953" s="253" t="s">
        <v>134</v>
      </c>
    </row>
    <row r="954" s="14" customFormat="1">
      <c r="A954" s="14"/>
      <c r="B954" s="243"/>
      <c r="C954" s="244"/>
      <c r="D954" s="228" t="s">
        <v>149</v>
      </c>
      <c r="E954" s="245" t="s">
        <v>1</v>
      </c>
      <c r="F954" s="246" t="s">
        <v>888</v>
      </c>
      <c r="G954" s="244"/>
      <c r="H954" s="247">
        <v>-1.7729999999999999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149</v>
      </c>
      <c r="AU954" s="253" t="s">
        <v>145</v>
      </c>
      <c r="AV954" s="14" t="s">
        <v>145</v>
      </c>
      <c r="AW954" s="14" t="s">
        <v>30</v>
      </c>
      <c r="AX954" s="14" t="s">
        <v>73</v>
      </c>
      <c r="AY954" s="253" t="s">
        <v>134</v>
      </c>
    </row>
    <row r="955" s="14" customFormat="1">
      <c r="A955" s="14"/>
      <c r="B955" s="243"/>
      <c r="C955" s="244"/>
      <c r="D955" s="228" t="s">
        <v>149</v>
      </c>
      <c r="E955" s="245" t="s">
        <v>1</v>
      </c>
      <c r="F955" s="246" t="s">
        <v>889</v>
      </c>
      <c r="G955" s="244"/>
      <c r="H955" s="247">
        <v>-2.8570000000000002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149</v>
      </c>
      <c r="AU955" s="253" t="s">
        <v>145</v>
      </c>
      <c r="AV955" s="14" t="s">
        <v>145</v>
      </c>
      <c r="AW955" s="14" t="s">
        <v>30</v>
      </c>
      <c r="AX955" s="14" t="s">
        <v>73</v>
      </c>
      <c r="AY955" s="253" t="s">
        <v>134</v>
      </c>
    </row>
    <row r="956" s="13" customFormat="1">
      <c r="A956" s="13"/>
      <c r="B956" s="233"/>
      <c r="C956" s="234"/>
      <c r="D956" s="228" t="s">
        <v>149</v>
      </c>
      <c r="E956" s="235" t="s">
        <v>1</v>
      </c>
      <c r="F956" s="236" t="s">
        <v>252</v>
      </c>
      <c r="G956" s="234"/>
      <c r="H956" s="235" t="s">
        <v>1</v>
      </c>
      <c r="I956" s="237"/>
      <c r="J956" s="234"/>
      <c r="K956" s="234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149</v>
      </c>
      <c r="AU956" s="242" t="s">
        <v>145</v>
      </c>
      <c r="AV956" s="13" t="s">
        <v>81</v>
      </c>
      <c r="AW956" s="13" t="s">
        <v>30</v>
      </c>
      <c r="AX956" s="13" t="s">
        <v>73</v>
      </c>
      <c r="AY956" s="242" t="s">
        <v>134</v>
      </c>
    </row>
    <row r="957" s="14" customFormat="1">
      <c r="A957" s="14"/>
      <c r="B957" s="243"/>
      <c r="C957" s="244"/>
      <c r="D957" s="228" t="s">
        <v>149</v>
      </c>
      <c r="E957" s="245" t="s">
        <v>1</v>
      </c>
      <c r="F957" s="246" t="s">
        <v>890</v>
      </c>
      <c r="G957" s="244"/>
      <c r="H957" s="247">
        <v>4.4459999999999997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149</v>
      </c>
      <c r="AU957" s="253" t="s">
        <v>145</v>
      </c>
      <c r="AV957" s="14" t="s">
        <v>145</v>
      </c>
      <c r="AW957" s="14" t="s">
        <v>30</v>
      </c>
      <c r="AX957" s="14" t="s">
        <v>73</v>
      </c>
      <c r="AY957" s="253" t="s">
        <v>134</v>
      </c>
    </row>
    <row r="958" s="14" customFormat="1">
      <c r="A958" s="14"/>
      <c r="B958" s="243"/>
      <c r="C958" s="244"/>
      <c r="D958" s="228" t="s">
        <v>149</v>
      </c>
      <c r="E958" s="245" t="s">
        <v>1</v>
      </c>
      <c r="F958" s="246" t="s">
        <v>891</v>
      </c>
      <c r="G958" s="244"/>
      <c r="H958" s="247">
        <v>0.58499999999999996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149</v>
      </c>
      <c r="AU958" s="253" t="s">
        <v>145</v>
      </c>
      <c r="AV958" s="14" t="s">
        <v>145</v>
      </c>
      <c r="AW958" s="14" t="s">
        <v>30</v>
      </c>
      <c r="AX958" s="14" t="s">
        <v>73</v>
      </c>
      <c r="AY958" s="253" t="s">
        <v>134</v>
      </c>
    </row>
    <row r="959" s="14" customFormat="1">
      <c r="A959" s="14"/>
      <c r="B959" s="243"/>
      <c r="C959" s="244"/>
      <c r="D959" s="228" t="s">
        <v>149</v>
      </c>
      <c r="E959" s="245" t="s">
        <v>1</v>
      </c>
      <c r="F959" s="246" t="s">
        <v>254</v>
      </c>
      <c r="G959" s="244"/>
      <c r="H959" s="247">
        <v>-1.1819999999999999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149</v>
      </c>
      <c r="AU959" s="253" t="s">
        <v>145</v>
      </c>
      <c r="AV959" s="14" t="s">
        <v>145</v>
      </c>
      <c r="AW959" s="14" t="s">
        <v>30</v>
      </c>
      <c r="AX959" s="14" t="s">
        <v>73</v>
      </c>
      <c r="AY959" s="253" t="s">
        <v>134</v>
      </c>
    </row>
    <row r="960" s="13" customFormat="1">
      <c r="A960" s="13"/>
      <c r="B960" s="233"/>
      <c r="C960" s="234"/>
      <c r="D960" s="228" t="s">
        <v>149</v>
      </c>
      <c r="E960" s="235" t="s">
        <v>1</v>
      </c>
      <c r="F960" s="236" t="s">
        <v>256</v>
      </c>
      <c r="G960" s="234"/>
      <c r="H960" s="235" t="s">
        <v>1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149</v>
      </c>
      <c r="AU960" s="242" t="s">
        <v>145</v>
      </c>
      <c r="AV960" s="13" t="s">
        <v>81</v>
      </c>
      <c r="AW960" s="13" t="s">
        <v>30</v>
      </c>
      <c r="AX960" s="13" t="s">
        <v>73</v>
      </c>
      <c r="AY960" s="242" t="s">
        <v>134</v>
      </c>
    </row>
    <row r="961" s="14" customFormat="1">
      <c r="A961" s="14"/>
      <c r="B961" s="243"/>
      <c r="C961" s="244"/>
      <c r="D961" s="228" t="s">
        <v>149</v>
      </c>
      <c r="E961" s="245" t="s">
        <v>1</v>
      </c>
      <c r="F961" s="246" t="s">
        <v>892</v>
      </c>
      <c r="G961" s="244"/>
      <c r="H961" s="247">
        <v>6.4740000000000002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149</v>
      </c>
      <c r="AU961" s="253" t="s">
        <v>145</v>
      </c>
      <c r="AV961" s="14" t="s">
        <v>145</v>
      </c>
      <c r="AW961" s="14" t="s">
        <v>30</v>
      </c>
      <c r="AX961" s="14" t="s">
        <v>73</v>
      </c>
      <c r="AY961" s="253" t="s">
        <v>134</v>
      </c>
    </row>
    <row r="962" s="14" customFormat="1">
      <c r="A962" s="14"/>
      <c r="B962" s="243"/>
      <c r="C962" s="244"/>
      <c r="D962" s="228" t="s">
        <v>149</v>
      </c>
      <c r="E962" s="245" t="s">
        <v>1</v>
      </c>
      <c r="F962" s="246" t="s">
        <v>893</v>
      </c>
      <c r="G962" s="244"/>
      <c r="H962" s="247">
        <v>1.194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149</v>
      </c>
      <c r="AU962" s="253" t="s">
        <v>145</v>
      </c>
      <c r="AV962" s="14" t="s">
        <v>145</v>
      </c>
      <c r="AW962" s="14" t="s">
        <v>30</v>
      </c>
      <c r="AX962" s="14" t="s">
        <v>73</v>
      </c>
      <c r="AY962" s="253" t="s">
        <v>134</v>
      </c>
    </row>
    <row r="963" s="14" customFormat="1">
      <c r="A963" s="14"/>
      <c r="B963" s="243"/>
      <c r="C963" s="244"/>
      <c r="D963" s="228" t="s">
        <v>149</v>
      </c>
      <c r="E963" s="245" t="s">
        <v>1</v>
      </c>
      <c r="F963" s="246" t="s">
        <v>894</v>
      </c>
      <c r="G963" s="244"/>
      <c r="H963" s="247">
        <v>-0.35499999999999998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149</v>
      </c>
      <c r="AU963" s="253" t="s">
        <v>145</v>
      </c>
      <c r="AV963" s="14" t="s">
        <v>145</v>
      </c>
      <c r="AW963" s="14" t="s">
        <v>30</v>
      </c>
      <c r="AX963" s="14" t="s">
        <v>73</v>
      </c>
      <c r="AY963" s="253" t="s">
        <v>134</v>
      </c>
    </row>
    <row r="964" s="13" customFormat="1">
      <c r="A964" s="13"/>
      <c r="B964" s="233"/>
      <c r="C964" s="234"/>
      <c r="D964" s="228" t="s">
        <v>149</v>
      </c>
      <c r="E964" s="235" t="s">
        <v>1</v>
      </c>
      <c r="F964" s="236" t="s">
        <v>895</v>
      </c>
      <c r="G964" s="234"/>
      <c r="H964" s="235" t="s">
        <v>1</v>
      </c>
      <c r="I964" s="237"/>
      <c r="J964" s="234"/>
      <c r="K964" s="234"/>
      <c r="L964" s="238"/>
      <c r="M964" s="239"/>
      <c r="N964" s="240"/>
      <c r="O964" s="240"/>
      <c r="P964" s="240"/>
      <c r="Q964" s="240"/>
      <c r="R964" s="240"/>
      <c r="S964" s="240"/>
      <c r="T964" s="24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2" t="s">
        <v>149</v>
      </c>
      <c r="AU964" s="242" t="s">
        <v>145</v>
      </c>
      <c r="AV964" s="13" t="s">
        <v>81</v>
      </c>
      <c r="AW964" s="13" t="s">
        <v>30</v>
      </c>
      <c r="AX964" s="13" t="s">
        <v>73</v>
      </c>
      <c r="AY964" s="242" t="s">
        <v>134</v>
      </c>
    </row>
    <row r="965" s="14" customFormat="1">
      <c r="A965" s="14"/>
      <c r="B965" s="243"/>
      <c r="C965" s="244"/>
      <c r="D965" s="228" t="s">
        <v>149</v>
      </c>
      <c r="E965" s="245" t="s">
        <v>1</v>
      </c>
      <c r="F965" s="246" t="s">
        <v>896</v>
      </c>
      <c r="G965" s="244"/>
      <c r="H965" s="247">
        <v>10.608000000000001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149</v>
      </c>
      <c r="AU965" s="253" t="s">
        <v>145</v>
      </c>
      <c r="AV965" s="14" t="s">
        <v>145</v>
      </c>
      <c r="AW965" s="14" t="s">
        <v>30</v>
      </c>
      <c r="AX965" s="14" t="s">
        <v>73</v>
      </c>
      <c r="AY965" s="253" t="s">
        <v>134</v>
      </c>
    </row>
    <row r="966" s="14" customFormat="1">
      <c r="A966" s="14"/>
      <c r="B966" s="243"/>
      <c r="C966" s="244"/>
      <c r="D966" s="228" t="s">
        <v>149</v>
      </c>
      <c r="E966" s="245" t="s">
        <v>1</v>
      </c>
      <c r="F966" s="246" t="s">
        <v>897</v>
      </c>
      <c r="G966" s="244"/>
      <c r="H966" s="247">
        <v>3.6030000000000002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149</v>
      </c>
      <c r="AU966" s="253" t="s">
        <v>145</v>
      </c>
      <c r="AV966" s="14" t="s">
        <v>145</v>
      </c>
      <c r="AW966" s="14" t="s">
        <v>30</v>
      </c>
      <c r="AX966" s="14" t="s">
        <v>73</v>
      </c>
      <c r="AY966" s="253" t="s">
        <v>134</v>
      </c>
    </row>
    <row r="967" s="14" customFormat="1">
      <c r="A967" s="14"/>
      <c r="B967" s="243"/>
      <c r="C967" s="244"/>
      <c r="D967" s="228" t="s">
        <v>149</v>
      </c>
      <c r="E967" s="245" t="s">
        <v>1</v>
      </c>
      <c r="F967" s="246" t="s">
        <v>898</v>
      </c>
      <c r="G967" s="244"/>
      <c r="H967" s="247">
        <v>-0.81000000000000005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149</v>
      </c>
      <c r="AU967" s="253" t="s">
        <v>145</v>
      </c>
      <c r="AV967" s="14" t="s">
        <v>145</v>
      </c>
      <c r="AW967" s="14" t="s">
        <v>30</v>
      </c>
      <c r="AX967" s="14" t="s">
        <v>73</v>
      </c>
      <c r="AY967" s="253" t="s">
        <v>134</v>
      </c>
    </row>
    <row r="968" s="14" customFormat="1">
      <c r="A968" s="14"/>
      <c r="B968" s="243"/>
      <c r="C968" s="244"/>
      <c r="D968" s="228" t="s">
        <v>149</v>
      </c>
      <c r="E968" s="245" t="s">
        <v>1</v>
      </c>
      <c r="F968" s="246" t="s">
        <v>899</v>
      </c>
      <c r="G968" s="244"/>
      <c r="H968" s="247">
        <v>-0.53200000000000003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149</v>
      </c>
      <c r="AU968" s="253" t="s">
        <v>145</v>
      </c>
      <c r="AV968" s="14" t="s">
        <v>145</v>
      </c>
      <c r="AW968" s="14" t="s">
        <v>30</v>
      </c>
      <c r="AX968" s="14" t="s">
        <v>73</v>
      </c>
      <c r="AY968" s="253" t="s">
        <v>134</v>
      </c>
    </row>
    <row r="969" s="14" customFormat="1">
      <c r="A969" s="14"/>
      <c r="B969" s="243"/>
      <c r="C969" s="244"/>
      <c r="D969" s="228" t="s">
        <v>149</v>
      </c>
      <c r="E969" s="245" t="s">
        <v>1</v>
      </c>
      <c r="F969" s="246" t="s">
        <v>900</v>
      </c>
      <c r="G969" s="244"/>
      <c r="H969" s="247">
        <v>-0.85699999999999998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149</v>
      </c>
      <c r="AU969" s="253" t="s">
        <v>145</v>
      </c>
      <c r="AV969" s="14" t="s">
        <v>145</v>
      </c>
      <c r="AW969" s="14" t="s">
        <v>30</v>
      </c>
      <c r="AX969" s="14" t="s">
        <v>73</v>
      </c>
      <c r="AY969" s="253" t="s">
        <v>134</v>
      </c>
    </row>
    <row r="970" s="13" customFormat="1">
      <c r="A970" s="13"/>
      <c r="B970" s="233"/>
      <c r="C970" s="234"/>
      <c r="D970" s="228" t="s">
        <v>149</v>
      </c>
      <c r="E970" s="235" t="s">
        <v>1</v>
      </c>
      <c r="F970" s="236" t="s">
        <v>150</v>
      </c>
      <c r="G970" s="234"/>
      <c r="H970" s="235" t="s">
        <v>1</v>
      </c>
      <c r="I970" s="237"/>
      <c r="J970" s="234"/>
      <c r="K970" s="234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149</v>
      </c>
      <c r="AU970" s="242" t="s">
        <v>145</v>
      </c>
      <c r="AV970" s="13" t="s">
        <v>81</v>
      </c>
      <c r="AW970" s="13" t="s">
        <v>30</v>
      </c>
      <c r="AX970" s="13" t="s">
        <v>73</v>
      </c>
      <c r="AY970" s="242" t="s">
        <v>134</v>
      </c>
    </row>
    <row r="971" s="14" customFormat="1">
      <c r="A971" s="14"/>
      <c r="B971" s="243"/>
      <c r="C971" s="244"/>
      <c r="D971" s="228" t="s">
        <v>149</v>
      </c>
      <c r="E971" s="245" t="s">
        <v>1</v>
      </c>
      <c r="F971" s="246" t="s">
        <v>901</v>
      </c>
      <c r="G971" s="244"/>
      <c r="H971" s="247">
        <v>7.5659999999999998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149</v>
      </c>
      <c r="AU971" s="253" t="s">
        <v>145</v>
      </c>
      <c r="AV971" s="14" t="s">
        <v>145</v>
      </c>
      <c r="AW971" s="14" t="s">
        <v>30</v>
      </c>
      <c r="AX971" s="14" t="s">
        <v>73</v>
      </c>
      <c r="AY971" s="253" t="s">
        <v>134</v>
      </c>
    </row>
    <row r="972" s="14" customFormat="1">
      <c r="A972" s="14"/>
      <c r="B972" s="243"/>
      <c r="C972" s="244"/>
      <c r="D972" s="228" t="s">
        <v>149</v>
      </c>
      <c r="E972" s="245" t="s">
        <v>1</v>
      </c>
      <c r="F972" s="246" t="s">
        <v>902</v>
      </c>
      <c r="G972" s="244"/>
      <c r="H972" s="247">
        <v>-0.47999999999999998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149</v>
      </c>
      <c r="AU972" s="253" t="s">
        <v>145</v>
      </c>
      <c r="AV972" s="14" t="s">
        <v>145</v>
      </c>
      <c r="AW972" s="14" t="s">
        <v>30</v>
      </c>
      <c r="AX972" s="14" t="s">
        <v>73</v>
      </c>
      <c r="AY972" s="253" t="s">
        <v>134</v>
      </c>
    </row>
    <row r="973" s="14" customFormat="1">
      <c r="A973" s="14"/>
      <c r="B973" s="243"/>
      <c r="C973" s="244"/>
      <c r="D973" s="228" t="s">
        <v>149</v>
      </c>
      <c r="E973" s="245" t="s">
        <v>1</v>
      </c>
      <c r="F973" s="246" t="s">
        <v>903</v>
      </c>
      <c r="G973" s="244"/>
      <c r="H973" s="247">
        <v>1.7789999999999999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149</v>
      </c>
      <c r="AU973" s="253" t="s">
        <v>145</v>
      </c>
      <c r="AV973" s="14" t="s">
        <v>145</v>
      </c>
      <c r="AW973" s="14" t="s">
        <v>30</v>
      </c>
      <c r="AX973" s="14" t="s">
        <v>73</v>
      </c>
      <c r="AY973" s="253" t="s">
        <v>134</v>
      </c>
    </row>
    <row r="974" s="13" customFormat="1">
      <c r="A974" s="13"/>
      <c r="B974" s="233"/>
      <c r="C974" s="234"/>
      <c r="D974" s="228" t="s">
        <v>149</v>
      </c>
      <c r="E974" s="235" t="s">
        <v>1</v>
      </c>
      <c r="F974" s="236" t="s">
        <v>904</v>
      </c>
      <c r="G974" s="234"/>
      <c r="H974" s="235" t="s">
        <v>1</v>
      </c>
      <c r="I974" s="237"/>
      <c r="J974" s="234"/>
      <c r="K974" s="234"/>
      <c r="L974" s="238"/>
      <c r="M974" s="239"/>
      <c r="N974" s="240"/>
      <c r="O974" s="240"/>
      <c r="P974" s="240"/>
      <c r="Q974" s="240"/>
      <c r="R974" s="240"/>
      <c r="S974" s="240"/>
      <c r="T974" s="24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2" t="s">
        <v>149</v>
      </c>
      <c r="AU974" s="242" t="s">
        <v>145</v>
      </c>
      <c r="AV974" s="13" t="s">
        <v>81</v>
      </c>
      <c r="AW974" s="13" t="s">
        <v>30</v>
      </c>
      <c r="AX974" s="13" t="s">
        <v>73</v>
      </c>
      <c r="AY974" s="242" t="s">
        <v>134</v>
      </c>
    </row>
    <row r="975" s="14" customFormat="1">
      <c r="A975" s="14"/>
      <c r="B975" s="243"/>
      <c r="C975" s="244"/>
      <c r="D975" s="228" t="s">
        <v>149</v>
      </c>
      <c r="E975" s="245" t="s">
        <v>1</v>
      </c>
      <c r="F975" s="246" t="s">
        <v>905</v>
      </c>
      <c r="G975" s="244"/>
      <c r="H975" s="247">
        <v>15.756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149</v>
      </c>
      <c r="AU975" s="253" t="s">
        <v>145</v>
      </c>
      <c r="AV975" s="14" t="s">
        <v>145</v>
      </c>
      <c r="AW975" s="14" t="s">
        <v>30</v>
      </c>
      <c r="AX975" s="14" t="s">
        <v>73</v>
      </c>
      <c r="AY975" s="253" t="s">
        <v>134</v>
      </c>
    </row>
    <row r="976" s="14" customFormat="1">
      <c r="A976" s="14"/>
      <c r="B976" s="243"/>
      <c r="C976" s="244"/>
      <c r="D976" s="228" t="s">
        <v>149</v>
      </c>
      <c r="E976" s="245" t="s">
        <v>1</v>
      </c>
      <c r="F976" s="246" t="s">
        <v>906</v>
      </c>
      <c r="G976" s="244"/>
      <c r="H976" s="247">
        <v>-0.47999999999999998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149</v>
      </c>
      <c r="AU976" s="253" t="s">
        <v>145</v>
      </c>
      <c r="AV976" s="14" t="s">
        <v>145</v>
      </c>
      <c r="AW976" s="14" t="s">
        <v>30</v>
      </c>
      <c r="AX976" s="14" t="s">
        <v>73</v>
      </c>
      <c r="AY976" s="253" t="s">
        <v>134</v>
      </c>
    </row>
    <row r="977" s="14" customFormat="1">
      <c r="A977" s="14"/>
      <c r="B977" s="243"/>
      <c r="C977" s="244"/>
      <c r="D977" s="228" t="s">
        <v>149</v>
      </c>
      <c r="E977" s="245" t="s">
        <v>1</v>
      </c>
      <c r="F977" s="246" t="s">
        <v>899</v>
      </c>
      <c r="G977" s="244"/>
      <c r="H977" s="247">
        <v>-0.53200000000000003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149</v>
      </c>
      <c r="AU977" s="253" t="s">
        <v>145</v>
      </c>
      <c r="AV977" s="14" t="s">
        <v>145</v>
      </c>
      <c r="AW977" s="14" t="s">
        <v>30</v>
      </c>
      <c r="AX977" s="14" t="s">
        <v>73</v>
      </c>
      <c r="AY977" s="253" t="s">
        <v>134</v>
      </c>
    </row>
    <row r="978" s="14" customFormat="1">
      <c r="A978" s="14"/>
      <c r="B978" s="243"/>
      <c r="C978" s="244"/>
      <c r="D978" s="228" t="s">
        <v>149</v>
      </c>
      <c r="E978" s="245" t="s">
        <v>1</v>
      </c>
      <c r="F978" s="246" t="s">
        <v>907</v>
      </c>
      <c r="G978" s="244"/>
      <c r="H978" s="247">
        <v>7.5599999999999996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149</v>
      </c>
      <c r="AU978" s="253" t="s">
        <v>145</v>
      </c>
      <c r="AV978" s="14" t="s">
        <v>145</v>
      </c>
      <c r="AW978" s="14" t="s">
        <v>30</v>
      </c>
      <c r="AX978" s="14" t="s">
        <v>73</v>
      </c>
      <c r="AY978" s="253" t="s">
        <v>134</v>
      </c>
    </row>
    <row r="979" s="13" customFormat="1">
      <c r="A979" s="13"/>
      <c r="B979" s="233"/>
      <c r="C979" s="234"/>
      <c r="D979" s="228" t="s">
        <v>149</v>
      </c>
      <c r="E979" s="235" t="s">
        <v>1</v>
      </c>
      <c r="F979" s="236" t="s">
        <v>212</v>
      </c>
      <c r="G979" s="234"/>
      <c r="H979" s="235" t="s">
        <v>1</v>
      </c>
      <c r="I979" s="237"/>
      <c r="J979" s="234"/>
      <c r="K979" s="234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149</v>
      </c>
      <c r="AU979" s="242" t="s">
        <v>145</v>
      </c>
      <c r="AV979" s="13" t="s">
        <v>81</v>
      </c>
      <c r="AW979" s="13" t="s">
        <v>30</v>
      </c>
      <c r="AX979" s="13" t="s">
        <v>73</v>
      </c>
      <c r="AY979" s="242" t="s">
        <v>134</v>
      </c>
    </row>
    <row r="980" s="14" customFormat="1">
      <c r="A980" s="14"/>
      <c r="B980" s="243"/>
      <c r="C980" s="244"/>
      <c r="D980" s="228" t="s">
        <v>149</v>
      </c>
      <c r="E980" s="245" t="s">
        <v>1</v>
      </c>
      <c r="F980" s="246" t="s">
        <v>908</v>
      </c>
      <c r="G980" s="244"/>
      <c r="H980" s="247">
        <v>17.238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149</v>
      </c>
      <c r="AU980" s="253" t="s">
        <v>145</v>
      </c>
      <c r="AV980" s="14" t="s">
        <v>145</v>
      </c>
      <c r="AW980" s="14" t="s">
        <v>30</v>
      </c>
      <c r="AX980" s="14" t="s">
        <v>73</v>
      </c>
      <c r="AY980" s="253" t="s">
        <v>134</v>
      </c>
    </row>
    <row r="981" s="14" customFormat="1">
      <c r="A981" s="14"/>
      <c r="B981" s="243"/>
      <c r="C981" s="244"/>
      <c r="D981" s="228" t="s">
        <v>149</v>
      </c>
      <c r="E981" s="245" t="s">
        <v>1</v>
      </c>
      <c r="F981" s="246" t="s">
        <v>909</v>
      </c>
      <c r="G981" s="244"/>
      <c r="H981" s="247">
        <v>-0.081000000000000003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149</v>
      </c>
      <c r="AU981" s="253" t="s">
        <v>145</v>
      </c>
      <c r="AV981" s="14" t="s">
        <v>145</v>
      </c>
      <c r="AW981" s="14" t="s">
        <v>30</v>
      </c>
      <c r="AX981" s="14" t="s">
        <v>73</v>
      </c>
      <c r="AY981" s="253" t="s">
        <v>134</v>
      </c>
    </row>
    <row r="982" s="14" customFormat="1">
      <c r="A982" s="14"/>
      <c r="B982" s="243"/>
      <c r="C982" s="244"/>
      <c r="D982" s="228" t="s">
        <v>149</v>
      </c>
      <c r="E982" s="245" t="s">
        <v>1</v>
      </c>
      <c r="F982" s="246" t="s">
        <v>910</v>
      </c>
      <c r="G982" s="244"/>
      <c r="H982" s="247">
        <v>-0.17999999999999999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149</v>
      </c>
      <c r="AU982" s="253" t="s">
        <v>145</v>
      </c>
      <c r="AV982" s="14" t="s">
        <v>145</v>
      </c>
      <c r="AW982" s="14" t="s">
        <v>30</v>
      </c>
      <c r="AX982" s="14" t="s">
        <v>73</v>
      </c>
      <c r="AY982" s="253" t="s">
        <v>134</v>
      </c>
    </row>
    <row r="983" s="14" customFormat="1">
      <c r="A983" s="14"/>
      <c r="B983" s="243"/>
      <c r="C983" s="244"/>
      <c r="D983" s="228" t="s">
        <v>149</v>
      </c>
      <c r="E983" s="245" t="s">
        <v>1</v>
      </c>
      <c r="F983" s="246" t="s">
        <v>911</v>
      </c>
      <c r="G983" s="244"/>
      <c r="H983" s="247">
        <v>-0.47299999999999998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149</v>
      </c>
      <c r="AU983" s="253" t="s">
        <v>145</v>
      </c>
      <c r="AV983" s="14" t="s">
        <v>145</v>
      </c>
      <c r="AW983" s="14" t="s">
        <v>30</v>
      </c>
      <c r="AX983" s="14" t="s">
        <v>73</v>
      </c>
      <c r="AY983" s="253" t="s">
        <v>134</v>
      </c>
    </row>
    <row r="984" s="14" customFormat="1">
      <c r="A984" s="14"/>
      <c r="B984" s="243"/>
      <c r="C984" s="244"/>
      <c r="D984" s="228" t="s">
        <v>149</v>
      </c>
      <c r="E984" s="245" t="s">
        <v>1</v>
      </c>
      <c r="F984" s="246" t="s">
        <v>912</v>
      </c>
      <c r="G984" s="244"/>
      <c r="H984" s="247">
        <v>8.0190000000000001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149</v>
      </c>
      <c r="AU984" s="253" t="s">
        <v>145</v>
      </c>
      <c r="AV984" s="14" t="s">
        <v>145</v>
      </c>
      <c r="AW984" s="14" t="s">
        <v>30</v>
      </c>
      <c r="AX984" s="14" t="s">
        <v>73</v>
      </c>
      <c r="AY984" s="253" t="s">
        <v>134</v>
      </c>
    </row>
    <row r="985" s="13" customFormat="1">
      <c r="A985" s="13"/>
      <c r="B985" s="233"/>
      <c r="C985" s="234"/>
      <c r="D985" s="228" t="s">
        <v>149</v>
      </c>
      <c r="E985" s="235" t="s">
        <v>1</v>
      </c>
      <c r="F985" s="236" t="s">
        <v>214</v>
      </c>
      <c r="G985" s="234"/>
      <c r="H985" s="235" t="s">
        <v>1</v>
      </c>
      <c r="I985" s="237"/>
      <c r="J985" s="234"/>
      <c r="K985" s="234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149</v>
      </c>
      <c r="AU985" s="242" t="s">
        <v>145</v>
      </c>
      <c r="AV985" s="13" t="s">
        <v>81</v>
      </c>
      <c r="AW985" s="13" t="s">
        <v>30</v>
      </c>
      <c r="AX985" s="13" t="s">
        <v>73</v>
      </c>
      <c r="AY985" s="242" t="s">
        <v>134</v>
      </c>
    </row>
    <row r="986" s="14" customFormat="1">
      <c r="A986" s="14"/>
      <c r="B986" s="243"/>
      <c r="C986" s="244"/>
      <c r="D986" s="228" t="s">
        <v>149</v>
      </c>
      <c r="E986" s="245" t="s">
        <v>1</v>
      </c>
      <c r="F986" s="246" t="s">
        <v>913</v>
      </c>
      <c r="G986" s="244"/>
      <c r="H986" s="247">
        <v>16.925999999999998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149</v>
      </c>
      <c r="AU986" s="253" t="s">
        <v>145</v>
      </c>
      <c r="AV986" s="14" t="s">
        <v>145</v>
      </c>
      <c r="AW986" s="14" t="s">
        <v>30</v>
      </c>
      <c r="AX986" s="14" t="s">
        <v>73</v>
      </c>
      <c r="AY986" s="253" t="s">
        <v>134</v>
      </c>
    </row>
    <row r="987" s="14" customFormat="1">
      <c r="A987" s="14"/>
      <c r="B987" s="243"/>
      <c r="C987" s="244"/>
      <c r="D987" s="228" t="s">
        <v>149</v>
      </c>
      <c r="E987" s="245" t="s">
        <v>1</v>
      </c>
      <c r="F987" s="246" t="s">
        <v>911</v>
      </c>
      <c r="G987" s="244"/>
      <c r="H987" s="247">
        <v>-0.47299999999999998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149</v>
      </c>
      <c r="AU987" s="253" t="s">
        <v>145</v>
      </c>
      <c r="AV987" s="14" t="s">
        <v>145</v>
      </c>
      <c r="AW987" s="14" t="s">
        <v>30</v>
      </c>
      <c r="AX987" s="14" t="s">
        <v>73</v>
      </c>
      <c r="AY987" s="253" t="s">
        <v>134</v>
      </c>
    </row>
    <row r="988" s="14" customFormat="1">
      <c r="A988" s="14"/>
      <c r="B988" s="243"/>
      <c r="C988" s="244"/>
      <c r="D988" s="228" t="s">
        <v>149</v>
      </c>
      <c r="E988" s="245" t="s">
        <v>1</v>
      </c>
      <c r="F988" s="246" t="s">
        <v>914</v>
      </c>
      <c r="G988" s="244"/>
      <c r="H988" s="247">
        <v>-0.47999999999999998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149</v>
      </c>
      <c r="AU988" s="253" t="s">
        <v>145</v>
      </c>
      <c r="AV988" s="14" t="s">
        <v>145</v>
      </c>
      <c r="AW988" s="14" t="s">
        <v>30</v>
      </c>
      <c r="AX988" s="14" t="s">
        <v>73</v>
      </c>
      <c r="AY988" s="253" t="s">
        <v>134</v>
      </c>
    </row>
    <row r="989" s="14" customFormat="1">
      <c r="A989" s="14"/>
      <c r="B989" s="243"/>
      <c r="C989" s="244"/>
      <c r="D989" s="228" t="s">
        <v>149</v>
      </c>
      <c r="E989" s="245" t="s">
        <v>1</v>
      </c>
      <c r="F989" s="246" t="s">
        <v>894</v>
      </c>
      <c r="G989" s="244"/>
      <c r="H989" s="247">
        <v>-0.35499999999999998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149</v>
      </c>
      <c r="AU989" s="253" t="s">
        <v>145</v>
      </c>
      <c r="AV989" s="14" t="s">
        <v>145</v>
      </c>
      <c r="AW989" s="14" t="s">
        <v>30</v>
      </c>
      <c r="AX989" s="14" t="s">
        <v>73</v>
      </c>
      <c r="AY989" s="253" t="s">
        <v>134</v>
      </c>
    </row>
    <row r="990" s="14" customFormat="1">
      <c r="A990" s="14"/>
      <c r="B990" s="243"/>
      <c r="C990" s="244"/>
      <c r="D990" s="228" t="s">
        <v>149</v>
      </c>
      <c r="E990" s="245" t="s">
        <v>1</v>
      </c>
      <c r="F990" s="246" t="s">
        <v>915</v>
      </c>
      <c r="G990" s="244"/>
      <c r="H990" s="247">
        <v>8.7330000000000005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149</v>
      </c>
      <c r="AU990" s="253" t="s">
        <v>145</v>
      </c>
      <c r="AV990" s="14" t="s">
        <v>145</v>
      </c>
      <c r="AW990" s="14" t="s">
        <v>30</v>
      </c>
      <c r="AX990" s="14" t="s">
        <v>73</v>
      </c>
      <c r="AY990" s="253" t="s">
        <v>134</v>
      </c>
    </row>
    <row r="991" s="13" customFormat="1">
      <c r="A991" s="13"/>
      <c r="B991" s="233"/>
      <c r="C991" s="234"/>
      <c r="D991" s="228" t="s">
        <v>149</v>
      </c>
      <c r="E991" s="235" t="s">
        <v>1</v>
      </c>
      <c r="F991" s="236" t="s">
        <v>216</v>
      </c>
      <c r="G991" s="234"/>
      <c r="H991" s="235" t="s">
        <v>1</v>
      </c>
      <c r="I991" s="237"/>
      <c r="J991" s="234"/>
      <c r="K991" s="234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149</v>
      </c>
      <c r="AU991" s="242" t="s">
        <v>145</v>
      </c>
      <c r="AV991" s="13" t="s">
        <v>81</v>
      </c>
      <c r="AW991" s="13" t="s">
        <v>30</v>
      </c>
      <c r="AX991" s="13" t="s">
        <v>73</v>
      </c>
      <c r="AY991" s="242" t="s">
        <v>134</v>
      </c>
    </row>
    <row r="992" s="14" customFormat="1">
      <c r="A992" s="14"/>
      <c r="B992" s="243"/>
      <c r="C992" s="244"/>
      <c r="D992" s="228" t="s">
        <v>149</v>
      </c>
      <c r="E992" s="245" t="s">
        <v>1</v>
      </c>
      <c r="F992" s="246" t="s">
        <v>916</v>
      </c>
      <c r="G992" s="244"/>
      <c r="H992" s="247">
        <v>4.992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149</v>
      </c>
      <c r="AU992" s="253" t="s">
        <v>145</v>
      </c>
      <c r="AV992" s="14" t="s">
        <v>145</v>
      </c>
      <c r="AW992" s="14" t="s">
        <v>30</v>
      </c>
      <c r="AX992" s="14" t="s">
        <v>73</v>
      </c>
      <c r="AY992" s="253" t="s">
        <v>134</v>
      </c>
    </row>
    <row r="993" s="14" customFormat="1">
      <c r="A993" s="14"/>
      <c r="B993" s="243"/>
      <c r="C993" s="244"/>
      <c r="D993" s="228" t="s">
        <v>149</v>
      </c>
      <c r="E993" s="245" t="s">
        <v>1</v>
      </c>
      <c r="F993" s="246" t="s">
        <v>894</v>
      </c>
      <c r="G993" s="244"/>
      <c r="H993" s="247">
        <v>-0.35499999999999998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149</v>
      </c>
      <c r="AU993" s="253" t="s">
        <v>145</v>
      </c>
      <c r="AV993" s="14" t="s">
        <v>145</v>
      </c>
      <c r="AW993" s="14" t="s">
        <v>30</v>
      </c>
      <c r="AX993" s="14" t="s">
        <v>73</v>
      </c>
      <c r="AY993" s="253" t="s">
        <v>134</v>
      </c>
    </row>
    <row r="994" s="14" customFormat="1">
      <c r="A994" s="14"/>
      <c r="B994" s="243"/>
      <c r="C994" s="244"/>
      <c r="D994" s="228" t="s">
        <v>149</v>
      </c>
      <c r="E994" s="245" t="s">
        <v>1</v>
      </c>
      <c r="F994" s="246" t="s">
        <v>917</v>
      </c>
      <c r="G994" s="244"/>
      <c r="H994" s="247">
        <v>0.90300000000000002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149</v>
      </c>
      <c r="AU994" s="253" t="s">
        <v>145</v>
      </c>
      <c r="AV994" s="14" t="s">
        <v>145</v>
      </c>
      <c r="AW994" s="14" t="s">
        <v>30</v>
      </c>
      <c r="AX994" s="14" t="s">
        <v>73</v>
      </c>
      <c r="AY994" s="253" t="s">
        <v>134</v>
      </c>
    </row>
    <row r="995" s="15" customFormat="1">
      <c r="A995" s="15"/>
      <c r="B995" s="254"/>
      <c r="C995" s="255"/>
      <c r="D995" s="228" t="s">
        <v>149</v>
      </c>
      <c r="E995" s="256" t="s">
        <v>1</v>
      </c>
      <c r="F995" s="257" t="s">
        <v>152</v>
      </c>
      <c r="G995" s="255"/>
      <c r="H995" s="258">
        <v>111.72900000000001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4" t="s">
        <v>149</v>
      </c>
      <c r="AU995" s="264" t="s">
        <v>145</v>
      </c>
      <c r="AV995" s="15" t="s">
        <v>144</v>
      </c>
      <c r="AW995" s="15" t="s">
        <v>30</v>
      </c>
      <c r="AX995" s="15" t="s">
        <v>81</v>
      </c>
      <c r="AY995" s="264" t="s">
        <v>134</v>
      </c>
    </row>
    <row r="996" s="12" customFormat="1" ht="25.92" customHeight="1">
      <c r="A996" s="12"/>
      <c r="B996" s="199"/>
      <c r="C996" s="200"/>
      <c r="D996" s="201" t="s">
        <v>72</v>
      </c>
      <c r="E996" s="202" t="s">
        <v>195</v>
      </c>
      <c r="F996" s="202" t="s">
        <v>928</v>
      </c>
      <c r="G996" s="200"/>
      <c r="H996" s="200"/>
      <c r="I996" s="203"/>
      <c r="J996" s="204">
        <f>BK996</f>
        <v>0</v>
      </c>
      <c r="K996" s="200"/>
      <c r="L996" s="205"/>
      <c r="M996" s="206"/>
      <c r="N996" s="207"/>
      <c r="O996" s="207"/>
      <c r="P996" s="208">
        <f>P997+P1032</f>
        <v>0</v>
      </c>
      <c r="Q996" s="207"/>
      <c r="R996" s="208">
        <f>R997+R1032</f>
        <v>0.0060000000000000001</v>
      </c>
      <c r="S996" s="207"/>
      <c r="T996" s="209">
        <f>T997+T1032</f>
        <v>0.029999999999999999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10" t="s">
        <v>135</v>
      </c>
      <c r="AT996" s="211" t="s">
        <v>72</v>
      </c>
      <c r="AU996" s="211" t="s">
        <v>73</v>
      </c>
      <c r="AY996" s="210" t="s">
        <v>134</v>
      </c>
      <c r="BK996" s="212">
        <f>BK997+BK1032</f>
        <v>0</v>
      </c>
    </row>
    <row r="997" s="12" customFormat="1" ht="22.8" customHeight="1">
      <c r="A997" s="12"/>
      <c r="B997" s="199"/>
      <c r="C997" s="200"/>
      <c r="D997" s="201" t="s">
        <v>72</v>
      </c>
      <c r="E997" s="213" t="s">
        <v>929</v>
      </c>
      <c r="F997" s="213" t="s">
        <v>930</v>
      </c>
      <c r="G997" s="200"/>
      <c r="H997" s="200"/>
      <c r="I997" s="203"/>
      <c r="J997" s="214">
        <f>BK997</f>
        <v>0</v>
      </c>
      <c r="K997" s="200"/>
      <c r="L997" s="205"/>
      <c r="M997" s="206"/>
      <c r="N997" s="207"/>
      <c r="O997" s="207"/>
      <c r="P997" s="208">
        <f>SUM(P998:P1031)</f>
        <v>0</v>
      </c>
      <c r="Q997" s="207"/>
      <c r="R997" s="208">
        <f>SUM(R998:R1031)</f>
        <v>0.0037499999999999999</v>
      </c>
      <c r="S997" s="207"/>
      <c r="T997" s="209">
        <f>SUM(T998:T1031)</f>
        <v>0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10" t="s">
        <v>135</v>
      </c>
      <c r="AT997" s="211" t="s">
        <v>72</v>
      </c>
      <c r="AU997" s="211" t="s">
        <v>81</v>
      </c>
      <c r="AY997" s="210" t="s">
        <v>134</v>
      </c>
      <c r="BK997" s="212">
        <f>SUM(BK998:BK1031)</f>
        <v>0</v>
      </c>
    </row>
    <row r="998" s="2" customFormat="1" ht="16.5" customHeight="1">
      <c r="A998" s="39"/>
      <c r="B998" s="40"/>
      <c r="C998" s="215" t="s">
        <v>931</v>
      </c>
      <c r="D998" s="215" t="s">
        <v>139</v>
      </c>
      <c r="E998" s="216" t="s">
        <v>932</v>
      </c>
      <c r="F998" s="217" t="s">
        <v>933</v>
      </c>
      <c r="G998" s="218" t="s">
        <v>393</v>
      </c>
      <c r="H998" s="219">
        <v>8</v>
      </c>
      <c r="I998" s="220"/>
      <c r="J998" s="221">
        <f>ROUND(I998*H998,2)</f>
        <v>0</v>
      </c>
      <c r="K998" s="217" t="s">
        <v>143</v>
      </c>
      <c r="L998" s="45"/>
      <c r="M998" s="222" t="s">
        <v>1</v>
      </c>
      <c r="N998" s="223" t="s">
        <v>39</v>
      </c>
      <c r="O998" s="92"/>
      <c r="P998" s="224">
        <f>O998*H998</f>
        <v>0</v>
      </c>
      <c r="Q998" s="224">
        <v>0</v>
      </c>
      <c r="R998" s="224">
        <f>Q998*H998</f>
        <v>0</v>
      </c>
      <c r="S998" s="224">
        <v>0</v>
      </c>
      <c r="T998" s="225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26" t="s">
        <v>530</v>
      </c>
      <c r="AT998" s="226" t="s">
        <v>139</v>
      </c>
      <c r="AU998" s="226" t="s">
        <v>145</v>
      </c>
      <c r="AY998" s="18" t="s">
        <v>134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8" t="s">
        <v>145</v>
      </c>
      <c r="BK998" s="227">
        <f>ROUND(I998*H998,2)</f>
        <v>0</v>
      </c>
      <c r="BL998" s="18" t="s">
        <v>530</v>
      </c>
      <c r="BM998" s="226" t="s">
        <v>934</v>
      </c>
    </row>
    <row r="999" s="2" customFormat="1">
      <c r="A999" s="39"/>
      <c r="B999" s="40"/>
      <c r="C999" s="41"/>
      <c r="D999" s="228" t="s">
        <v>147</v>
      </c>
      <c r="E999" s="41"/>
      <c r="F999" s="229" t="s">
        <v>935</v>
      </c>
      <c r="G999" s="41"/>
      <c r="H999" s="41"/>
      <c r="I999" s="230"/>
      <c r="J999" s="41"/>
      <c r="K999" s="41"/>
      <c r="L999" s="45"/>
      <c r="M999" s="231"/>
      <c r="N999" s="232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147</v>
      </c>
      <c r="AU999" s="18" t="s">
        <v>145</v>
      </c>
    </row>
    <row r="1000" s="14" customFormat="1">
      <c r="A1000" s="14"/>
      <c r="B1000" s="243"/>
      <c r="C1000" s="244"/>
      <c r="D1000" s="228" t="s">
        <v>149</v>
      </c>
      <c r="E1000" s="245" t="s">
        <v>1</v>
      </c>
      <c r="F1000" s="246" t="s">
        <v>858</v>
      </c>
      <c r="G1000" s="244"/>
      <c r="H1000" s="247">
        <v>8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149</v>
      </c>
      <c r="AU1000" s="253" t="s">
        <v>145</v>
      </c>
      <c r="AV1000" s="14" t="s">
        <v>145</v>
      </c>
      <c r="AW1000" s="14" t="s">
        <v>30</v>
      </c>
      <c r="AX1000" s="14" t="s">
        <v>73</v>
      </c>
      <c r="AY1000" s="253" t="s">
        <v>134</v>
      </c>
    </row>
    <row r="1001" s="15" customFormat="1">
      <c r="A1001" s="15"/>
      <c r="B1001" s="254"/>
      <c r="C1001" s="255"/>
      <c r="D1001" s="228" t="s">
        <v>149</v>
      </c>
      <c r="E1001" s="256" t="s">
        <v>1</v>
      </c>
      <c r="F1001" s="257" t="s">
        <v>152</v>
      </c>
      <c r="G1001" s="255"/>
      <c r="H1001" s="258">
        <v>8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4" t="s">
        <v>149</v>
      </c>
      <c r="AU1001" s="264" t="s">
        <v>145</v>
      </c>
      <c r="AV1001" s="15" t="s">
        <v>144</v>
      </c>
      <c r="AW1001" s="15" t="s">
        <v>30</v>
      </c>
      <c r="AX1001" s="15" t="s">
        <v>81</v>
      </c>
      <c r="AY1001" s="264" t="s">
        <v>134</v>
      </c>
    </row>
    <row r="1002" s="2" customFormat="1" ht="16.5" customHeight="1">
      <c r="A1002" s="39"/>
      <c r="B1002" s="40"/>
      <c r="C1002" s="215" t="s">
        <v>936</v>
      </c>
      <c r="D1002" s="215" t="s">
        <v>139</v>
      </c>
      <c r="E1002" s="216" t="s">
        <v>937</v>
      </c>
      <c r="F1002" s="217" t="s">
        <v>938</v>
      </c>
      <c r="G1002" s="218" t="s">
        <v>393</v>
      </c>
      <c r="H1002" s="219">
        <v>16</v>
      </c>
      <c r="I1002" s="220"/>
      <c r="J1002" s="221">
        <f>ROUND(I1002*H1002,2)</f>
        <v>0</v>
      </c>
      <c r="K1002" s="217" t="s">
        <v>1</v>
      </c>
      <c r="L1002" s="45"/>
      <c r="M1002" s="222" t="s">
        <v>1</v>
      </c>
      <c r="N1002" s="223" t="s">
        <v>39</v>
      </c>
      <c r="O1002" s="92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6" t="s">
        <v>530</v>
      </c>
      <c r="AT1002" s="226" t="s">
        <v>139</v>
      </c>
      <c r="AU1002" s="226" t="s">
        <v>145</v>
      </c>
      <c r="AY1002" s="18" t="s">
        <v>134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8" t="s">
        <v>145</v>
      </c>
      <c r="BK1002" s="227">
        <f>ROUND(I1002*H1002,2)</f>
        <v>0</v>
      </c>
      <c r="BL1002" s="18" t="s">
        <v>530</v>
      </c>
      <c r="BM1002" s="226" t="s">
        <v>939</v>
      </c>
    </row>
    <row r="1003" s="2" customFormat="1">
      <c r="A1003" s="39"/>
      <c r="B1003" s="40"/>
      <c r="C1003" s="41"/>
      <c r="D1003" s="228" t="s">
        <v>147</v>
      </c>
      <c r="E1003" s="41"/>
      <c r="F1003" s="229" t="s">
        <v>935</v>
      </c>
      <c r="G1003" s="41"/>
      <c r="H1003" s="41"/>
      <c r="I1003" s="230"/>
      <c r="J1003" s="41"/>
      <c r="K1003" s="41"/>
      <c r="L1003" s="45"/>
      <c r="M1003" s="231"/>
      <c r="N1003" s="232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147</v>
      </c>
      <c r="AU1003" s="18" t="s">
        <v>145</v>
      </c>
    </row>
    <row r="1004" s="14" customFormat="1">
      <c r="A1004" s="14"/>
      <c r="B1004" s="243"/>
      <c r="C1004" s="244"/>
      <c r="D1004" s="228" t="s">
        <v>149</v>
      </c>
      <c r="E1004" s="245" t="s">
        <v>1</v>
      </c>
      <c r="F1004" s="246" t="s">
        <v>940</v>
      </c>
      <c r="G1004" s="244"/>
      <c r="H1004" s="247">
        <v>16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149</v>
      </c>
      <c r="AU1004" s="253" t="s">
        <v>145</v>
      </c>
      <c r="AV1004" s="14" t="s">
        <v>145</v>
      </c>
      <c r="AW1004" s="14" t="s">
        <v>30</v>
      </c>
      <c r="AX1004" s="14" t="s">
        <v>73</v>
      </c>
      <c r="AY1004" s="253" t="s">
        <v>134</v>
      </c>
    </row>
    <row r="1005" s="15" customFormat="1">
      <c r="A1005" s="15"/>
      <c r="B1005" s="254"/>
      <c r="C1005" s="255"/>
      <c r="D1005" s="228" t="s">
        <v>149</v>
      </c>
      <c r="E1005" s="256" t="s">
        <v>1</v>
      </c>
      <c r="F1005" s="257" t="s">
        <v>152</v>
      </c>
      <c r="G1005" s="255"/>
      <c r="H1005" s="258">
        <v>16</v>
      </c>
      <c r="I1005" s="259"/>
      <c r="J1005" s="255"/>
      <c r="K1005" s="255"/>
      <c r="L1005" s="260"/>
      <c r="M1005" s="261"/>
      <c r="N1005" s="262"/>
      <c r="O1005" s="262"/>
      <c r="P1005" s="262"/>
      <c r="Q1005" s="262"/>
      <c r="R1005" s="262"/>
      <c r="S1005" s="262"/>
      <c r="T1005" s="263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64" t="s">
        <v>149</v>
      </c>
      <c r="AU1005" s="264" t="s">
        <v>145</v>
      </c>
      <c r="AV1005" s="15" t="s">
        <v>144</v>
      </c>
      <c r="AW1005" s="15" t="s">
        <v>30</v>
      </c>
      <c r="AX1005" s="15" t="s">
        <v>81</v>
      </c>
      <c r="AY1005" s="264" t="s">
        <v>134</v>
      </c>
    </row>
    <row r="1006" s="2" customFormat="1" ht="16.5" customHeight="1">
      <c r="A1006" s="39"/>
      <c r="B1006" s="40"/>
      <c r="C1006" s="215" t="s">
        <v>941</v>
      </c>
      <c r="D1006" s="215" t="s">
        <v>139</v>
      </c>
      <c r="E1006" s="216" t="s">
        <v>942</v>
      </c>
      <c r="F1006" s="217" t="s">
        <v>943</v>
      </c>
      <c r="G1006" s="218" t="s">
        <v>393</v>
      </c>
      <c r="H1006" s="219">
        <v>13</v>
      </c>
      <c r="I1006" s="220"/>
      <c r="J1006" s="221">
        <f>ROUND(I1006*H1006,2)</f>
        <v>0</v>
      </c>
      <c r="K1006" s="217" t="s">
        <v>1</v>
      </c>
      <c r="L1006" s="45"/>
      <c r="M1006" s="222" t="s">
        <v>1</v>
      </c>
      <c r="N1006" s="223" t="s">
        <v>39</v>
      </c>
      <c r="O1006" s="92"/>
      <c r="P1006" s="224">
        <f>O1006*H1006</f>
        <v>0</v>
      </c>
      <c r="Q1006" s="224">
        <v>0</v>
      </c>
      <c r="R1006" s="224">
        <f>Q1006*H1006</f>
        <v>0</v>
      </c>
      <c r="S1006" s="224">
        <v>0</v>
      </c>
      <c r="T1006" s="225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26" t="s">
        <v>530</v>
      </c>
      <c r="AT1006" s="226" t="s">
        <v>139</v>
      </c>
      <c r="AU1006" s="226" t="s">
        <v>145</v>
      </c>
      <c r="AY1006" s="18" t="s">
        <v>134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8" t="s">
        <v>145</v>
      </c>
      <c r="BK1006" s="227">
        <f>ROUND(I1006*H1006,2)</f>
        <v>0</v>
      </c>
      <c r="BL1006" s="18" t="s">
        <v>530</v>
      </c>
      <c r="BM1006" s="226" t="s">
        <v>944</v>
      </c>
    </row>
    <row r="1007" s="2" customFormat="1">
      <c r="A1007" s="39"/>
      <c r="B1007" s="40"/>
      <c r="C1007" s="41"/>
      <c r="D1007" s="228" t="s">
        <v>147</v>
      </c>
      <c r="E1007" s="41"/>
      <c r="F1007" s="229" t="s">
        <v>935</v>
      </c>
      <c r="G1007" s="41"/>
      <c r="H1007" s="41"/>
      <c r="I1007" s="230"/>
      <c r="J1007" s="41"/>
      <c r="K1007" s="41"/>
      <c r="L1007" s="45"/>
      <c r="M1007" s="231"/>
      <c r="N1007" s="232"/>
      <c r="O1007" s="92"/>
      <c r="P1007" s="92"/>
      <c r="Q1007" s="92"/>
      <c r="R1007" s="92"/>
      <c r="S1007" s="92"/>
      <c r="T1007" s="93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147</v>
      </c>
      <c r="AU1007" s="18" t="s">
        <v>145</v>
      </c>
    </row>
    <row r="1008" s="14" customFormat="1">
      <c r="A1008" s="14"/>
      <c r="B1008" s="243"/>
      <c r="C1008" s="244"/>
      <c r="D1008" s="228" t="s">
        <v>149</v>
      </c>
      <c r="E1008" s="245" t="s">
        <v>1</v>
      </c>
      <c r="F1008" s="246" t="s">
        <v>945</v>
      </c>
      <c r="G1008" s="244"/>
      <c r="H1008" s="247">
        <v>13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149</v>
      </c>
      <c r="AU1008" s="253" t="s">
        <v>145</v>
      </c>
      <c r="AV1008" s="14" t="s">
        <v>145</v>
      </c>
      <c r="AW1008" s="14" t="s">
        <v>30</v>
      </c>
      <c r="AX1008" s="14" t="s">
        <v>73</v>
      </c>
      <c r="AY1008" s="253" t="s">
        <v>134</v>
      </c>
    </row>
    <row r="1009" s="15" customFormat="1">
      <c r="A1009" s="15"/>
      <c r="B1009" s="254"/>
      <c r="C1009" s="255"/>
      <c r="D1009" s="228" t="s">
        <v>149</v>
      </c>
      <c r="E1009" s="256" t="s">
        <v>1</v>
      </c>
      <c r="F1009" s="257" t="s">
        <v>152</v>
      </c>
      <c r="G1009" s="255"/>
      <c r="H1009" s="258">
        <v>13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4" t="s">
        <v>149</v>
      </c>
      <c r="AU1009" s="264" t="s">
        <v>145</v>
      </c>
      <c r="AV1009" s="15" t="s">
        <v>144</v>
      </c>
      <c r="AW1009" s="15" t="s">
        <v>30</v>
      </c>
      <c r="AX1009" s="15" t="s">
        <v>81</v>
      </c>
      <c r="AY1009" s="264" t="s">
        <v>134</v>
      </c>
    </row>
    <row r="1010" s="2" customFormat="1" ht="16.5" customHeight="1">
      <c r="A1010" s="39"/>
      <c r="B1010" s="40"/>
      <c r="C1010" s="215" t="s">
        <v>946</v>
      </c>
      <c r="D1010" s="215" t="s">
        <v>139</v>
      </c>
      <c r="E1010" s="216" t="s">
        <v>947</v>
      </c>
      <c r="F1010" s="217" t="s">
        <v>948</v>
      </c>
      <c r="G1010" s="218" t="s">
        <v>393</v>
      </c>
      <c r="H1010" s="219">
        <v>2</v>
      </c>
      <c r="I1010" s="220"/>
      <c r="J1010" s="221">
        <f>ROUND(I1010*H1010,2)</f>
        <v>0</v>
      </c>
      <c r="K1010" s="217" t="s">
        <v>1</v>
      </c>
      <c r="L1010" s="45"/>
      <c r="M1010" s="222" t="s">
        <v>1</v>
      </c>
      <c r="N1010" s="223" t="s">
        <v>39</v>
      </c>
      <c r="O1010" s="92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6" t="s">
        <v>530</v>
      </c>
      <c r="AT1010" s="226" t="s">
        <v>139</v>
      </c>
      <c r="AU1010" s="226" t="s">
        <v>145</v>
      </c>
      <c r="AY1010" s="18" t="s">
        <v>134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8" t="s">
        <v>145</v>
      </c>
      <c r="BK1010" s="227">
        <f>ROUND(I1010*H1010,2)</f>
        <v>0</v>
      </c>
      <c r="BL1010" s="18" t="s">
        <v>530</v>
      </c>
      <c r="BM1010" s="226" t="s">
        <v>949</v>
      </c>
    </row>
    <row r="1011" s="2" customFormat="1">
      <c r="A1011" s="39"/>
      <c r="B1011" s="40"/>
      <c r="C1011" s="41"/>
      <c r="D1011" s="228" t="s">
        <v>147</v>
      </c>
      <c r="E1011" s="41"/>
      <c r="F1011" s="229" t="s">
        <v>935</v>
      </c>
      <c r="G1011" s="41"/>
      <c r="H1011" s="41"/>
      <c r="I1011" s="230"/>
      <c r="J1011" s="41"/>
      <c r="K1011" s="41"/>
      <c r="L1011" s="45"/>
      <c r="M1011" s="231"/>
      <c r="N1011" s="232"/>
      <c r="O1011" s="92"/>
      <c r="P1011" s="92"/>
      <c r="Q1011" s="92"/>
      <c r="R1011" s="92"/>
      <c r="S1011" s="92"/>
      <c r="T1011" s="9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147</v>
      </c>
      <c r="AU1011" s="18" t="s">
        <v>145</v>
      </c>
    </row>
    <row r="1012" s="14" customFormat="1">
      <c r="A1012" s="14"/>
      <c r="B1012" s="243"/>
      <c r="C1012" s="244"/>
      <c r="D1012" s="228" t="s">
        <v>149</v>
      </c>
      <c r="E1012" s="245" t="s">
        <v>1</v>
      </c>
      <c r="F1012" s="246" t="s">
        <v>308</v>
      </c>
      <c r="G1012" s="244"/>
      <c r="H1012" s="247">
        <v>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149</v>
      </c>
      <c r="AU1012" s="253" t="s">
        <v>145</v>
      </c>
      <c r="AV1012" s="14" t="s">
        <v>145</v>
      </c>
      <c r="AW1012" s="14" t="s">
        <v>30</v>
      </c>
      <c r="AX1012" s="14" t="s">
        <v>73</v>
      </c>
      <c r="AY1012" s="253" t="s">
        <v>134</v>
      </c>
    </row>
    <row r="1013" s="15" customFormat="1">
      <c r="A1013" s="15"/>
      <c r="B1013" s="254"/>
      <c r="C1013" s="255"/>
      <c r="D1013" s="228" t="s">
        <v>149</v>
      </c>
      <c r="E1013" s="256" t="s">
        <v>1</v>
      </c>
      <c r="F1013" s="257" t="s">
        <v>152</v>
      </c>
      <c r="G1013" s="255"/>
      <c r="H1013" s="258">
        <v>2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4" t="s">
        <v>149</v>
      </c>
      <c r="AU1013" s="264" t="s">
        <v>145</v>
      </c>
      <c r="AV1013" s="15" t="s">
        <v>144</v>
      </c>
      <c r="AW1013" s="15" t="s">
        <v>30</v>
      </c>
      <c r="AX1013" s="15" t="s">
        <v>81</v>
      </c>
      <c r="AY1013" s="264" t="s">
        <v>134</v>
      </c>
    </row>
    <row r="1014" s="2" customFormat="1" ht="24.15" customHeight="1">
      <c r="A1014" s="39"/>
      <c r="B1014" s="40"/>
      <c r="C1014" s="215" t="s">
        <v>950</v>
      </c>
      <c r="D1014" s="215" t="s">
        <v>139</v>
      </c>
      <c r="E1014" s="216" t="s">
        <v>951</v>
      </c>
      <c r="F1014" s="217" t="s">
        <v>952</v>
      </c>
      <c r="G1014" s="218" t="s">
        <v>203</v>
      </c>
      <c r="H1014" s="219">
        <v>1</v>
      </c>
      <c r="I1014" s="220"/>
      <c r="J1014" s="221">
        <f>ROUND(I1014*H1014,2)</f>
        <v>0</v>
      </c>
      <c r="K1014" s="217" t="s">
        <v>1</v>
      </c>
      <c r="L1014" s="45"/>
      <c r="M1014" s="222" t="s">
        <v>1</v>
      </c>
      <c r="N1014" s="223" t="s">
        <v>39</v>
      </c>
      <c r="O1014" s="92"/>
      <c r="P1014" s="224">
        <f>O1014*H1014</f>
        <v>0</v>
      </c>
      <c r="Q1014" s="224">
        <v>0</v>
      </c>
      <c r="R1014" s="224">
        <f>Q1014*H1014</f>
        <v>0</v>
      </c>
      <c r="S1014" s="224">
        <v>0</v>
      </c>
      <c r="T1014" s="225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26" t="s">
        <v>530</v>
      </c>
      <c r="AT1014" s="226" t="s">
        <v>139</v>
      </c>
      <c r="AU1014" s="226" t="s">
        <v>145</v>
      </c>
      <c r="AY1014" s="18" t="s">
        <v>134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8" t="s">
        <v>145</v>
      </c>
      <c r="BK1014" s="227">
        <f>ROUND(I1014*H1014,2)</f>
        <v>0</v>
      </c>
      <c r="BL1014" s="18" t="s">
        <v>530</v>
      </c>
      <c r="BM1014" s="226" t="s">
        <v>953</v>
      </c>
    </row>
    <row r="1015" s="2" customFormat="1">
      <c r="A1015" s="39"/>
      <c r="B1015" s="40"/>
      <c r="C1015" s="41"/>
      <c r="D1015" s="228" t="s">
        <v>147</v>
      </c>
      <c r="E1015" s="41"/>
      <c r="F1015" s="229" t="s">
        <v>935</v>
      </c>
      <c r="G1015" s="41"/>
      <c r="H1015" s="41"/>
      <c r="I1015" s="230"/>
      <c r="J1015" s="41"/>
      <c r="K1015" s="41"/>
      <c r="L1015" s="45"/>
      <c r="M1015" s="231"/>
      <c r="N1015" s="232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147</v>
      </c>
      <c r="AU1015" s="18" t="s">
        <v>145</v>
      </c>
    </row>
    <row r="1016" s="14" customFormat="1">
      <c r="A1016" s="14"/>
      <c r="B1016" s="243"/>
      <c r="C1016" s="244"/>
      <c r="D1016" s="228" t="s">
        <v>149</v>
      </c>
      <c r="E1016" s="245" t="s">
        <v>1</v>
      </c>
      <c r="F1016" s="246" t="s">
        <v>206</v>
      </c>
      <c r="G1016" s="244"/>
      <c r="H1016" s="247">
        <v>1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149</v>
      </c>
      <c r="AU1016" s="253" t="s">
        <v>145</v>
      </c>
      <c r="AV1016" s="14" t="s">
        <v>145</v>
      </c>
      <c r="AW1016" s="14" t="s">
        <v>30</v>
      </c>
      <c r="AX1016" s="14" t="s">
        <v>73</v>
      </c>
      <c r="AY1016" s="253" t="s">
        <v>134</v>
      </c>
    </row>
    <row r="1017" s="15" customFormat="1">
      <c r="A1017" s="15"/>
      <c r="B1017" s="254"/>
      <c r="C1017" s="255"/>
      <c r="D1017" s="228" t="s">
        <v>149</v>
      </c>
      <c r="E1017" s="256" t="s">
        <v>1</v>
      </c>
      <c r="F1017" s="257" t="s">
        <v>152</v>
      </c>
      <c r="G1017" s="255"/>
      <c r="H1017" s="258">
        <v>1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4" t="s">
        <v>149</v>
      </c>
      <c r="AU1017" s="264" t="s">
        <v>145</v>
      </c>
      <c r="AV1017" s="15" t="s">
        <v>144</v>
      </c>
      <c r="AW1017" s="15" t="s">
        <v>30</v>
      </c>
      <c r="AX1017" s="15" t="s">
        <v>81</v>
      </c>
      <c r="AY1017" s="264" t="s">
        <v>134</v>
      </c>
    </row>
    <row r="1018" s="2" customFormat="1" ht="16.5" customHeight="1">
      <c r="A1018" s="39"/>
      <c r="B1018" s="40"/>
      <c r="C1018" s="215" t="s">
        <v>954</v>
      </c>
      <c r="D1018" s="215" t="s">
        <v>139</v>
      </c>
      <c r="E1018" s="216" t="s">
        <v>955</v>
      </c>
      <c r="F1018" s="217" t="s">
        <v>956</v>
      </c>
      <c r="G1018" s="218" t="s">
        <v>393</v>
      </c>
      <c r="H1018" s="219">
        <v>9</v>
      </c>
      <c r="I1018" s="220"/>
      <c r="J1018" s="221">
        <f>ROUND(I1018*H1018,2)</f>
        <v>0</v>
      </c>
      <c r="K1018" s="217" t="s">
        <v>1</v>
      </c>
      <c r="L1018" s="45"/>
      <c r="M1018" s="222" t="s">
        <v>1</v>
      </c>
      <c r="N1018" s="223" t="s">
        <v>39</v>
      </c>
      <c r="O1018" s="92"/>
      <c r="P1018" s="224">
        <f>O1018*H1018</f>
        <v>0</v>
      </c>
      <c r="Q1018" s="224">
        <v>0</v>
      </c>
      <c r="R1018" s="224">
        <f>Q1018*H1018</f>
        <v>0</v>
      </c>
      <c r="S1018" s="224">
        <v>0</v>
      </c>
      <c r="T1018" s="225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26" t="s">
        <v>530</v>
      </c>
      <c r="AT1018" s="226" t="s">
        <v>139</v>
      </c>
      <c r="AU1018" s="226" t="s">
        <v>145</v>
      </c>
      <c r="AY1018" s="18" t="s">
        <v>134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18" t="s">
        <v>145</v>
      </c>
      <c r="BK1018" s="227">
        <f>ROUND(I1018*H1018,2)</f>
        <v>0</v>
      </c>
      <c r="BL1018" s="18" t="s">
        <v>530</v>
      </c>
      <c r="BM1018" s="226" t="s">
        <v>957</v>
      </c>
    </row>
    <row r="1019" s="2" customFormat="1">
      <c r="A1019" s="39"/>
      <c r="B1019" s="40"/>
      <c r="C1019" s="41"/>
      <c r="D1019" s="228" t="s">
        <v>147</v>
      </c>
      <c r="E1019" s="41"/>
      <c r="F1019" s="229" t="s">
        <v>935</v>
      </c>
      <c r="G1019" s="41"/>
      <c r="H1019" s="41"/>
      <c r="I1019" s="230"/>
      <c r="J1019" s="41"/>
      <c r="K1019" s="41"/>
      <c r="L1019" s="45"/>
      <c r="M1019" s="231"/>
      <c r="N1019" s="232"/>
      <c r="O1019" s="92"/>
      <c r="P1019" s="92"/>
      <c r="Q1019" s="92"/>
      <c r="R1019" s="92"/>
      <c r="S1019" s="92"/>
      <c r="T1019" s="93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147</v>
      </c>
      <c r="AU1019" s="18" t="s">
        <v>145</v>
      </c>
    </row>
    <row r="1020" s="14" customFormat="1">
      <c r="A1020" s="14"/>
      <c r="B1020" s="243"/>
      <c r="C1020" s="244"/>
      <c r="D1020" s="228" t="s">
        <v>149</v>
      </c>
      <c r="E1020" s="245" t="s">
        <v>1</v>
      </c>
      <c r="F1020" s="246" t="s">
        <v>958</v>
      </c>
      <c r="G1020" s="244"/>
      <c r="H1020" s="247">
        <v>9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149</v>
      </c>
      <c r="AU1020" s="253" t="s">
        <v>145</v>
      </c>
      <c r="AV1020" s="14" t="s">
        <v>145</v>
      </c>
      <c r="AW1020" s="14" t="s">
        <v>30</v>
      </c>
      <c r="AX1020" s="14" t="s">
        <v>73</v>
      </c>
      <c r="AY1020" s="253" t="s">
        <v>134</v>
      </c>
    </row>
    <row r="1021" s="15" customFormat="1">
      <c r="A1021" s="15"/>
      <c r="B1021" s="254"/>
      <c r="C1021" s="255"/>
      <c r="D1021" s="228" t="s">
        <v>149</v>
      </c>
      <c r="E1021" s="256" t="s">
        <v>1</v>
      </c>
      <c r="F1021" s="257" t="s">
        <v>152</v>
      </c>
      <c r="G1021" s="255"/>
      <c r="H1021" s="258">
        <v>9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4" t="s">
        <v>149</v>
      </c>
      <c r="AU1021" s="264" t="s">
        <v>145</v>
      </c>
      <c r="AV1021" s="15" t="s">
        <v>144</v>
      </c>
      <c r="AW1021" s="15" t="s">
        <v>30</v>
      </c>
      <c r="AX1021" s="15" t="s">
        <v>81</v>
      </c>
      <c r="AY1021" s="264" t="s">
        <v>134</v>
      </c>
    </row>
    <row r="1022" s="2" customFormat="1" ht="16.5" customHeight="1">
      <c r="A1022" s="39"/>
      <c r="B1022" s="40"/>
      <c r="C1022" s="215" t="s">
        <v>959</v>
      </c>
      <c r="D1022" s="215" t="s">
        <v>139</v>
      </c>
      <c r="E1022" s="216" t="s">
        <v>960</v>
      </c>
      <c r="F1022" s="217" t="s">
        <v>961</v>
      </c>
      <c r="G1022" s="218" t="s">
        <v>393</v>
      </c>
      <c r="H1022" s="219">
        <v>2</v>
      </c>
      <c r="I1022" s="220"/>
      <c r="J1022" s="221">
        <f>ROUND(I1022*H1022,2)</f>
        <v>0</v>
      </c>
      <c r="K1022" s="217" t="s">
        <v>1</v>
      </c>
      <c r="L1022" s="45"/>
      <c r="M1022" s="222" t="s">
        <v>1</v>
      </c>
      <c r="N1022" s="223" t="s">
        <v>39</v>
      </c>
      <c r="O1022" s="92"/>
      <c r="P1022" s="224">
        <f>O1022*H1022</f>
        <v>0</v>
      </c>
      <c r="Q1022" s="224">
        <v>0</v>
      </c>
      <c r="R1022" s="224">
        <f>Q1022*H1022</f>
        <v>0</v>
      </c>
      <c r="S1022" s="224">
        <v>0</v>
      </c>
      <c r="T1022" s="225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26" t="s">
        <v>530</v>
      </c>
      <c r="AT1022" s="226" t="s">
        <v>139</v>
      </c>
      <c r="AU1022" s="226" t="s">
        <v>145</v>
      </c>
      <c r="AY1022" s="18" t="s">
        <v>134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18" t="s">
        <v>145</v>
      </c>
      <c r="BK1022" s="227">
        <f>ROUND(I1022*H1022,2)</f>
        <v>0</v>
      </c>
      <c r="BL1022" s="18" t="s">
        <v>530</v>
      </c>
      <c r="BM1022" s="226" t="s">
        <v>962</v>
      </c>
    </row>
    <row r="1023" s="2" customFormat="1">
      <c r="A1023" s="39"/>
      <c r="B1023" s="40"/>
      <c r="C1023" s="41"/>
      <c r="D1023" s="228" t="s">
        <v>147</v>
      </c>
      <c r="E1023" s="41"/>
      <c r="F1023" s="229" t="s">
        <v>935</v>
      </c>
      <c r="G1023" s="41"/>
      <c r="H1023" s="41"/>
      <c r="I1023" s="230"/>
      <c r="J1023" s="41"/>
      <c r="K1023" s="41"/>
      <c r="L1023" s="45"/>
      <c r="M1023" s="231"/>
      <c r="N1023" s="232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147</v>
      </c>
      <c r="AU1023" s="18" t="s">
        <v>145</v>
      </c>
    </row>
    <row r="1024" s="14" customFormat="1">
      <c r="A1024" s="14"/>
      <c r="B1024" s="243"/>
      <c r="C1024" s="244"/>
      <c r="D1024" s="228" t="s">
        <v>149</v>
      </c>
      <c r="E1024" s="245" t="s">
        <v>1</v>
      </c>
      <c r="F1024" s="246" t="s">
        <v>308</v>
      </c>
      <c r="G1024" s="244"/>
      <c r="H1024" s="247">
        <v>2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149</v>
      </c>
      <c r="AU1024" s="253" t="s">
        <v>145</v>
      </c>
      <c r="AV1024" s="14" t="s">
        <v>145</v>
      </c>
      <c r="AW1024" s="14" t="s">
        <v>30</v>
      </c>
      <c r="AX1024" s="14" t="s">
        <v>73</v>
      </c>
      <c r="AY1024" s="253" t="s">
        <v>134</v>
      </c>
    </row>
    <row r="1025" s="15" customFormat="1">
      <c r="A1025" s="15"/>
      <c r="B1025" s="254"/>
      <c r="C1025" s="255"/>
      <c r="D1025" s="228" t="s">
        <v>149</v>
      </c>
      <c r="E1025" s="256" t="s">
        <v>1</v>
      </c>
      <c r="F1025" s="257" t="s">
        <v>152</v>
      </c>
      <c r="G1025" s="255"/>
      <c r="H1025" s="258">
        <v>2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149</v>
      </c>
      <c r="AU1025" s="264" t="s">
        <v>145</v>
      </c>
      <c r="AV1025" s="15" t="s">
        <v>144</v>
      </c>
      <c r="AW1025" s="15" t="s">
        <v>30</v>
      </c>
      <c r="AX1025" s="15" t="s">
        <v>81</v>
      </c>
      <c r="AY1025" s="264" t="s">
        <v>134</v>
      </c>
    </row>
    <row r="1026" s="2" customFormat="1" ht="37.8" customHeight="1">
      <c r="A1026" s="39"/>
      <c r="B1026" s="40"/>
      <c r="C1026" s="215" t="s">
        <v>963</v>
      </c>
      <c r="D1026" s="215" t="s">
        <v>139</v>
      </c>
      <c r="E1026" s="216" t="s">
        <v>964</v>
      </c>
      <c r="F1026" s="217" t="s">
        <v>965</v>
      </c>
      <c r="G1026" s="218" t="s">
        <v>182</v>
      </c>
      <c r="H1026" s="219">
        <v>15</v>
      </c>
      <c r="I1026" s="220"/>
      <c r="J1026" s="221">
        <f>ROUND(I1026*H1026,2)</f>
        <v>0</v>
      </c>
      <c r="K1026" s="217" t="s">
        <v>143</v>
      </c>
      <c r="L1026" s="45"/>
      <c r="M1026" s="222" t="s">
        <v>1</v>
      </c>
      <c r="N1026" s="223" t="s">
        <v>39</v>
      </c>
      <c r="O1026" s="92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26" t="s">
        <v>530</v>
      </c>
      <c r="AT1026" s="226" t="s">
        <v>139</v>
      </c>
      <c r="AU1026" s="226" t="s">
        <v>145</v>
      </c>
      <c r="AY1026" s="18" t="s">
        <v>134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8" t="s">
        <v>145</v>
      </c>
      <c r="BK1026" s="227">
        <f>ROUND(I1026*H1026,2)</f>
        <v>0</v>
      </c>
      <c r="BL1026" s="18" t="s">
        <v>530</v>
      </c>
      <c r="BM1026" s="226" t="s">
        <v>966</v>
      </c>
    </row>
    <row r="1027" s="2" customFormat="1">
      <c r="A1027" s="39"/>
      <c r="B1027" s="40"/>
      <c r="C1027" s="41"/>
      <c r="D1027" s="228" t="s">
        <v>147</v>
      </c>
      <c r="E1027" s="41"/>
      <c r="F1027" s="229" t="s">
        <v>967</v>
      </c>
      <c r="G1027" s="41"/>
      <c r="H1027" s="41"/>
      <c r="I1027" s="230"/>
      <c r="J1027" s="41"/>
      <c r="K1027" s="41"/>
      <c r="L1027" s="45"/>
      <c r="M1027" s="231"/>
      <c r="N1027" s="232"/>
      <c r="O1027" s="92"/>
      <c r="P1027" s="92"/>
      <c r="Q1027" s="92"/>
      <c r="R1027" s="92"/>
      <c r="S1027" s="92"/>
      <c r="T1027" s="93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18" t="s">
        <v>147</v>
      </c>
      <c r="AU1027" s="18" t="s">
        <v>145</v>
      </c>
    </row>
    <row r="1028" s="14" customFormat="1">
      <c r="A1028" s="14"/>
      <c r="B1028" s="243"/>
      <c r="C1028" s="244"/>
      <c r="D1028" s="228" t="s">
        <v>149</v>
      </c>
      <c r="E1028" s="245" t="s">
        <v>1</v>
      </c>
      <c r="F1028" s="246" t="s">
        <v>968</v>
      </c>
      <c r="G1028" s="244"/>
      <c r="H1028" s="247">
        <v>15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149</v>
      </c>
      <c r="AU1028" s="253" t="s">
        <v>145</v>
      </c>
      <c r="AV1028" s="14" t="s">
        <v>145</v>
      </c>
      <c r="AW1028" s="14" t="s">
        <v>30</v>
      </c>
      <c r="AX1028" s="14" t="s">
        <v>73</v>
      </c>
      <c r="AY1028" s="253" t="s">
        <v>134</v>
      </c>
    </row>
    <row r="1029" s="15" customFormat="1">
      <c r="A1029" s="15"/>
      <c r="B1029" s="254"/>
      <c r="C1029" s="255"/>
      <c r="D1029" s="228" t="s">
        <v>149</v>
      </c>
      <c r="E1029" s="256" t="s">
        <v>1</v>
      </c>
      <c r="F1029" s="257" t="s">
        <v>152</v>
      </c>
      <c r="G1029" s="255"/>
      <c r="H1029" s="258">
        <v>15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64" t="s">
        <v>149</v>
      </c>
      <c r="AU1029" s="264" t="s">
        <v>145</v>
      </c>
      <c r="AV1029" s="15" t="s">
        <v>144</v>
      </c>
      <c r="AW1029" s="15" t="s">
        <v>30</v>
      </c>
      <c r="AX1029" s="15" t="s">
        <v>81</v>
      </c>
      <c r="AY1029" s="264" t="s">
        <v>134</v>
      </c>
    </row>
    <row r="1030" s="2" customFormat="1" ht="24.15" customHeight="1">
      <c r="A1030" s="39"/>
      <c r="B1030" s="40"/>
      <c r="C1030" s="265" t="s">
        <v>969</v>
      </c>
      <c r="D1030" s="265" t="s">
        <v>195</v>
      </c>
      <c r="E1030" s="266" t="s">
        <v>970</v>
      </c>
      <c r="F1030" s="267" t="s">
        <v>971</v>
      </c>
      <c r="G1030" s="268" t="s">
        <v>182</v>
      </c>
      <c r="H1030" s="269">
        <v>15</v>
      </c>
      <c r="I1030" s="270"/>
      <c r="J1030" s="271">
        <f>ROUND(I1030*H1030,2)</f>
        <v>0</v>
      </c>
      <c r="K1030" s="267" t="s">
        <v>143</v>
      </c>
      <c r="L1030" s="272"/>
      <c r="M1030" s="273" t="s">
        <v>1</v>
      </c>
      <c r="N1030" s="274" t="s">
        <v>39</v>
      </c>
      <c r="O1030" s="92"/>
      <c r="P1030" s="224">
        <f>O1030*H1030</f>
        <v>0</v>
      </c>
      <c r="Q1030" s="224">
        <v>0.00025000000000000001</v>
      </c>
      <c r="R1030" s="224">
        <f>Q1030*H1030</f>
        <v>0.0037499999999999999</v>
      </c>
      <c r="S1030" s="224">
        <v>0</v>
      </c>
      <c r="T1030" s="225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26" t="s">
        <v>869</v>
      </c>
      <c r="AT1030" s="226" t="s">
        <v>195</v>
      </c>
      <c r="AU1030" s="226" t="s">
        <v>145</v>
      </c>
      <c r="AY1030" s="18" t="s">
        <v>134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8" t="s">
        <v>145</v>
      </c>
      <c r="BK1030" s="227">
        <f>ROUND(I1030*H1030,2)</f>
        <v>0</v>
      </c>
      <c r="BL1030" s="18" t="s">
        <v>869</v>
      </c>
      <c r="BM1030" s="226" t="s">
        <v>972</v>
      </c>
    </row>
    <row r="1031" s="2" customFormat="1">
      <c r="A1031" s="39"/>
      <c r="B1031" s="40"/>
      <c r="C1031" s="41"/>
      <c r="D1031" s="228" t="s">
        <v>147</v>
      </c>
      <c r="E1031" s="41"/>
      <c r="F1031" s="229" t="s">
        <v>971</v>
      </c>
      <c r="G1031" s="41"/>
      <c r="H1031" s="41"/>
      <c r="I1031" s="230"/>
      <c r="J1031" s="41"/>
      <c r="K1031" s="41"/>
      <c r="L1031" s="45"/>
      <c r="M1031" s="231"/>
      <c r="N1031" s="232"/>
      <c r="O1031" s="92"/>
      <c r="P1031" s="92"/>
      <c r="Q1031" s="92"/>
      <c r="R1031" s="92"/>
      <c r="S1031" s="92"/>
      <c r="T1031" s="93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147</v>
      </c>
      <c r="AU1031" s="18" t="s">
        <v>145</v>
      </c>
    </row>
    <row r="1032" s="12" customFormat="1" ht="22.8" customHeight="1">
      <c r="A1032" s="12"/>
      <c r="B1032" s="199"/>
      <c r="C1032" s="200"/>
      <c r="D1032" s="201" t="s">
        <v>72</v>
      </c>
      <c r="E1032" s="213" t="s">
        <v>973</v>
      </c>
      <c r="F1032" s="213" t="s">
        <v>974</v>
      </c>
      <c r="G1032" s="200"/>
      <c r="H1032" s="200"/>
      <c r="I1032" s="203"/>
      <c r="J1032" s="214">
        <f>BK1032</f>
        <v>0</v>
      </c>
      <c r="K1032" s="200"/>
      <c r="L1032" s="205"/>
      <c r="M1032" s="206"/>
      <c r="N1032" s="207"/>
      <c r="O1032" s="207"/>
      <c r="P1032" s="208">
        <f>SUM(P1033:P1040)</f>
        <v>0</v>
      </c>
      <c r="Q1032" s="207"/>
      <c r="R1032" s="208">
        <f>SUM(R1033:R1040)</f>
        <v>0.0022499999999999998</v>
      </c>
      <c r="S1032" s="207"/>
      <c r="T1032" s="209">
        <f>SUM(T1033:T1040)</f>
        <v>0.029999999999999999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10" t="s">
        <v>135</v>
      </c>
      <c r="AT1032" s="211" t="s">
        <v>72</v>
      </c>
      <c r="AU1032" s="211" t="s">
        <v>81</v>
      </c>
      <c r="AY1032" s="210" t="s">
        <v>134</v>
      </c>
      <c r="BK1032" s="212">
        <f>SUM(BK1033:BK1040)</f>
        <v>0</v>
      </c>
    </row>
    <row r="1033" s="2" customFormat="1" ht="24.15" customHeight="1">
      <c r="A1033" s="39"/>
      <c r="B1033" s="40"/>
      <c r="C1033" s="215" t="s">
        <v>975</v>
      </c>
      <c r="D1033" s="215" t="s">
        <v>139</v>
      </c>
      <c r="E1033" s="216" t="s">
        <v>976</v>
      </c>
      <c r="F1033" s="217" t="s">
        <v>977</v>
      </c>
      <c r="G1033" s="218" t="s">
        <v>182</v>
      </c>
      <c r="H1033" s="219">
        <v>15</v>
      </c>
      <c r="I1033" s="220"/>
      <c r="J1033" s="221">
        <f>ROUND(I1033*H1033,2)</f>
        <v>0</v>
      </c>
      <c r="K1033" s="217" t="s">
        <v>143</v>
      </c>
      <c r="L1033" s="45"/>
      <c r="M1033" s="222" t="s">
        <v>1</v>
      </c>
      <c r="N1033" s="223" t="s">
        <v>39</v>
      </c>
      <c r="O1033" s="92"/>
      <c r="P1033" s="224">
        <f>O1033*H1033</f>
        <v>0</v>
      </c>
      <c r="Q1033" s="224">
        <v>0.00014999999999999999</v>
      </c>
      <c r="R1033" s="224">
        <f>Q1033*H1033</f>
        <v>0.0022499999999999998</v>
      </c>
      <c r="S1033" s="224">
        <v>0</v>
      </c>
      <c r="T1033" s="225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26" t="s">
        <v>530</v>
      </c>
      <c r="AT1033" s="226" t="s">
        <v>139</v>
      </c>
      <c r="AU1033" s="226" t="s">
        <v>145</v>
      </c>
      <c r="AY1033" s="18" t="s">
        <v>134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18" t="s">
        <v>145</v>
      </c>
      <c r="BK1033" s="227">
        <f>ROUND(I1033*H1033,2)</f>
        <v>0</v>
      </c>
      <c r="BL1033" s="18" t="s">
        <v>530</v>
      </c>
      <c r="BM1033" s="226" t="s">
        <v>978</v>
      </c>
    </row>
    <row r="1034" s="2" customFormat="1">
      <c r="A1034" s="39"/>
      <c r="B1034" s="40"/>
      <c r="C1034" s="41"/>
      <c r="D1034" s="228" t="s">
        <v>147</v>
      </c>
      <c r="E1034" s="41"/>
      <c r="F1034" s="229" t="s">
        <v>979</v>
      </c>
      <c r="G1034" s="41"/>
      <c r="H1034" s="41"/>
      <c r="I1034" s="230"/>
      <c r="J1034" s="41"/>
      <c r="K1034" s="41"/>
      <c r="L1034" s="45"/>
      <c r="M1034" s="231"/>
      <c r="N1034" s="232"/>
      <c r="O1034" s="92"/>
      <c r="P1034" s="92"/>
      <c r="Q1034" s="92"/>
      <c r="R1034" s="92"/>
      <c r="S1034" s="92"/>
      <c r="T1034" s="9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147</v>
      </c>
      <c r="AU1034" s="18" t="s">
        <v>145</v>
      </c>
    </row>
    <row r="1035" s="14" customFormat="1">
      <c r="A1035" s="14"/>
      <c r="B1035" s="243"/>
      <c r="C1035" s="244"/>
      <c r="D1035" s="228" t="s">
        <v>149</v>
      </c>
      <c r="E1035" s="245" t="s">
        <v>1</v>
      </c>
      <c r="F1035" s="246" t="s">
        <v>968</v>
      </c>
      <c r="G1035" s="244"/>
      <c r="H1035" s="247">
        <v>15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149</v>
      </c>
      <c r="AU1035" s="253" t="s">
        <v>145</v>
      </c>
      <c r="AV1035" s="14" t="s">
        <v>145</v>
      </c>
      <c r="AW1035" s="14" t="s">
        <v>30</v>
      </c>
      <c r="AX1035" s="14" t="s">
        <v>73</v>
      </c>
      <c r="AY1035" s="253" t="s">
        <v>134</v>
      </c>
    </row>
    <row r="1036" s="15" customFormat="1">
      <c r="A1036" s="15"/>
      <c r="B1036" s="254"/>
      <c r="C1036" s="255"/>
      <c r="D1036" s="228" t="s">
        <v>149</v>
      </c>
      <c r="E1036" s="256" t="s">
        <v>1</v>
      </c>
      <c r="F1036" s="257" t="s">
        <v>152</v>
      </c>
      <c r="G1036" s="255"/>
      <c r="H1036" s="258">
        <v>15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4" t="s">
        <v>149</v>
      </c>
      <c r="AU1036" s="264" t="s">
        <v>145</v>
      </c>
      <c r="AV1036" s="15" t="s">
        <v>144</v>
      </c>
      <c r="AW1036" s="15" t="s">
        <v>30</v>
      </c>
      <c r="AX1036" s="15" t="s">
        <v>81</v>
      </c>
      <c r="AY1036" s="264" t="s">
        <v>134</v>
      </c>
    </row>
    <row r="1037" s="2" customFormat="1" ht="24.15" customHeight="1">
      <c r="A1037" s="39"/>
      <c r="B1037" s="40"/>
      <c r="C1037" s="215" t="s">
        <v>980</v>
      </c>
      <c r="D1037" s="215" t="s">
        <v>139</v>
      </c>
      <c r="E1037" s="216" t="s">
        <v>981</v>
      </c>
      <c r="F1037" s="217" t="s">
        <v>982</v>
      </c>
      <c r="G1037" s="218" t="s">
        <v>182</v>
      </c>
      <c r="H1037" s="219">
        <v>15</v>
      </c>
      <c r="I1037" s="220"/>
      <c r="J1037" s="221">
        <f>ROUND(I1037*H1037,2)</f>
        <v>0</v>
      </c>
      <c r="K1037" s="217" t="s">
        <v>143</v>
      </c>
      <c r="L1037" s="45"/>
      <c r="M1037" s="222" t="s">
        <v>1</v>
      </c>
      <c r="N1037" s="223" t="s">
        <v>39</v>
      </c>
      <c r="O1037" s="92"/>
      <c r="P1037" s="224">
        <f>O1037*H1037</f>
        <v>0</v>
      </c>
      <c r="Q1037" s="224">
        <v>0</v>
      </c>
      <c r="R1037" s="224">
        <f>Q1037*H1037</f>
        <v>0</v>
      </c>
      <c r="S1037" s="224">
        <v>0.002</v>
      </c>
      <c r="T1037" s="225">
        <f>S1037*H1037</f>
        <v>0.029999999999999999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26" t="s">
        <v>530</v>
      </c>
      <c r="AT1037" s="226" t="s">
        <v>139</v>
      </c>
      <c r="AU1037" s="226" t="s">
        <v>145</v>
      </c>
      <c r="AY1037" s="18" t="s">
        <v>134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8" t="s">
        <v>145</v>
      </c>
      <c r="BK1037" s="227">
        <f>ROUND(I1037*H1037,2)</f>
        <v>0</v>
      </c>
      <c r="BL1037" s="18" t="s">
        <v>530</v>
      </c>
      <c r="BM1037" s="226" t="s">
        <v>983</v>
      </c>
    </row>
    <row r="1038" s="2" customFormat="1">
      <c r="A1038" s="39"/>
      <c r="B1038" s="40"/>
      <c r="C1038" s="41"/>
      <c r="D1038" s="228" t="s">
        <v>147</v>
      </c>
      <c r="E1038" s="41"/>
      <c r="F1038" s="229" t="s">
        <v>984</v>
      </c>
      <c r="G1038" s="41"/>
      <c r="H1038" s="41"/>
      <c r="I1038" s="230"/>
      <c r="J1038" s="41"/>
      <c r="K1038" s="41"/>
      <c r="L1038" s="45"/>
      <c r="M1038" s="231"/>
      <c r="N1038" s="232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147</v>
      </c>
      <c r="AU1038" s="18" t="s">
        <v>145</v>
      </c>
    </row>
    <row r="1039" s="14" customFormat="1">
      <c r="A1039" s="14"/>
      <c r="B1039" s="243"/>
      <c r="C1039" s="244"/>
      <c r="D1039" s="228" t="s">
        <v>149</v>
      </c>
      <c r="E1039" s="245" t="s">
        <v>1</v>
      </c>
      <c r="F1039" s="246" t="s">
        <v>968</v>
      </c>
      <c r="G1039" s="244"/>
      <c r="H1039" s="247">
        <v>15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149</v>
      </c>
      <c r="AU1039" s="253" t="s">
        <v>145</v>
      </c>
      <c r="AV1039" s="14" t="s">
        <v>145</v>
      </c>
      <c r="AW1039" s="14" t="s">
        <v>30</v>
      </c>
      <c r="AX1039" s="14" t="s">
        <v>73</v>
      </c>
      <c r="AY1039" s="253" t="s">
        <v>134</v>
      </c>
    </row>
    <row r="1040" s="15" customFormat="1">
      <c r="A1040" s="15"/>
      <c r="B1040" s="254"/>
      <c r="C1040" s="255"/>
      <c r="D1040" s="228" t="s">
        <v>149</v>
      </c>
      <c r="E1040" s="256" t="s">
        <v>1</v>
      </c>
      <c r="F1040" s="257" t="s">
        <v>152</v>
      </c>
      <c r="G1040" s="255"/>
      <c r="H1040" s="258">
        <v>15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4" t="s">
        <v>149</v>
      </c>
      <c r="AU1040" s="264" t="s">
        <v>145</v>
      </c>
      <c r="AV1040" s="15" t="s">
        <v>144</v>
      </c>
      <c r="AW1040" s="15" t="s">
        <v>30</v>
      </c>
      <c r="AX1040" s="15" t="s">
        <v>81</v>
      </c>
      <c r="AY1040" s="264" t="s">
        <v>134</v>
      </c>
    </row>
    <row r="1041" s="12" customFormat="1" ht="25.92" customHeight="1">
      <c r="A1041" s="12"/>
      <c r="B1041" s="199"/>
      <c r="C1041" s="200"/>
      <c r="D1041" s="201" t="s">
        <v>72</v>
      </c>
      <c r="E1041" s="202" t="s">
        <v>985</v>
      </c>
      <c r="F1041" s="202" t="s">
        <v>986</v>
      </c>
      <c r="G1041" s="200"/>
      <c r="H1041" s="200"/>
      <c r="I1041" s="203"/>
      <c r="J1041" s="204">
        <f>BK1041</f>
        <v>0</v>
      </c>
      <c r="K1041" s="200"/>
      <c r="L1041" s="205"/>
      <c r="M1041" s="206"/>
      <c r="N1041" s="207"/>
      <c r="O1041" s="207"/>
      <c r="P1041" s="208">
        <f>P1042+P1045</f>
        <v>0</v>
      </c>
      <c r="Q1041" s="207"/>
      <c r="R1041" s="208">
        <f>R1042+R1045</f>
        <v>0</v>
      </c>
      <c r="S1041" s="207"/>
      <c r="T1041" s="209">
        <f>T1042+T1045</f>
        <v>0</v>
      </c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R1041" s="210" t="s">
        <v>165</v>
      </c>
      <c r="AT1041" s="211" t="s">
        <v>72</v>
      </c>
      <c r="AU1041" s="211" t="s">
        <v>73</v>
      </c>
      <c r="AY1041" s="210" t="s">
        <v>134</v>
      </c>
      <c r="BK1041" s="212">
        <f>BK1042+BK1045</f>
        <v>0</v>
      </c>
    </row>
    <row r="1042" s="12" customFormat="1" ht="22.8" customHeight="1">
      <c r="A1042" s="12"/>
      <c r="B1042" s="199"/>
      <c r="C1042" s="200"/>
      <c r="D1042" s="201" t="s">
        <v>72</v>
      </c>
      <c r="E1042" s="213" t="s">
        <v>987</v>
      </c>
      <c r="F1042" s="213" t="s">
        <v>988</v>
      </c>
      <c r="G1042" s="200"/>
      <c r="H1042" s="200"/>
      <c r="I1042" s="203"/>
      <c r="J1042" s="214">
        <f>BK1042</f>
        <v>0</v>
      </c>
      <c r="K1042" s="200"/>
      <c r="L1042" s="205"/>
      <c r="M1042" s="206"/>
      <c r="N1042" s="207"/>
      <c r="O1042" s="207"/>
      <c r="P1042" s="208">
        <f>SUM(P1043:P1044)</f>
        <v>0</v>
      </c>
      <c r="Q1042" s="207"/>
      <c r="R1042" s="208">
        <f>SUM(R1043:R1044)</f>
        <v>0</v>
      </c>
      <c r="S1042" s="207"/>
      <c r="T1042" s="209">
        <f>SUM(T1043:T1044)</f>
        <v>0</v>
      </c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R1042" s="210" t="s">
        <v>165</v>
      </c>
      <c r="AT1042" s="211" t="s">
        <v>72</v>
      </c>
      <c r="AU1042" s="211" t="s">
        <v>81</v>
      </c>
      <c r="AY1042" s="210" t="s">
        <v>134</v>
      </c>
      <c r="BK1042" s="212">
        <f>SUM(BK1043:BK1044)</f>
        <v>0</v>
      </c>
    </row>
    <row r="1043" s="2" customFormat="1" ht="16.5" customHeight="1">
      <c r="A1043" s="39"/>
      <c r="B1043" s="40"/>
      <c r="C1043" s="215" t="s">
        <v>989</v>
      </c>
      <c r="D1043" s="215" t="s">
        <v>139</v>
      </c>
      <c r="E1043" s="216" t="s">
        <v>990</v>
      </c>
      <c r="F1043" s="217" t="s">
        <v>988</v>
      </c>
      <c r="G1043" s="218" t="s">
        <v>203</v>
      </c>
      <c r="H1043" s="219">
        <v>1</v>
      </c>
      <c r="I1043" s="220"/>
      <c r="J1043" s="221">
        <f>ROUND(I1043*H1043,2)</f>
        <v>0</v>
      </c>
      <c r="K1043" s="217" t="s">
        <v>1</v>
      </c>
      <c r="L1043" s="45"/>
      <c r="M1043" s="222" t="s">
        <v>1</v>
      </c>
      <c r="N1043" s="223" t="s">
        <v>39</v>
      </c>
      <c r="O1043" s="92"/>
      <c r="P1043" s="224">
        <f>O1043*H1043</f>
        <v>0</v>
      </c>
      <c r="Q1043" s="224">
        <v>0</v>
      </c>
      <c r="R1043" s="224">
        <f>Q1043*H1043</f>
        <v>0</v>
      </c>
      <c r="S1043" s="224">
        <v>0</v>
      </c>
      <c r="T1043" s="225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26" t="s">
        <v>991</v>
      </c>
      <c r="AT1043" s="226" t="s">
        <v>139</v>
      </c>
      <c r="AU1043" s="226" t="s">
        <v>145</v>
      </c>
      <c r="AY1043" s="18" t="s">
        <v>134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8" t="s">
        <v>145</v>
      </c>
      <c r="BK1043" s="227">
        <f>ROUND(I1043*H1043,2)</f>
        <v>0</v>
      </c>
      <c r="BL1043" s="18" t="s">
        <v>991</v>
      </c>
      <c r="BM1043" s="226" t="s">
        <v>992</v>
      </c>
    </row>
    <row r="1044" s="2" customFormat="1">
      <c r="A1044" s="39"/>
      <c r="B1044" s="40"/>
      <c r="C1044" s="41"/>
      <c r="D1044" s="228" t="s">
        <v>147</v>
      </c>
      <c r="E1044" s="41"/>
      <c r="F1044" s="229" t="s">
        <v>988</v>
      </c>
      <c r="G1044" s="41"/>
      <c r="H1044" s="41"/>
      <c r="I1044" s="230"/>
      <c r="J1044" s="41"/>
      <c r="K1044" s="41"/>
      <c r="L1044" s="45"/>
      <c r="M1044" s="231"/>
      <c r="N1044" s="232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147</v>
      </c>
      <c r="AU1044" s="18" t="s">
        <v>145</v>
      </c>
    </row>
    <row r="1045" s="12" customFormat="1" ht="22.8" customHeight="1">
      <c r="A1045" s="12"/>
      <c r="B1045" s="199"/>
      <c r="C1045" s="200"/>
      <c r="D1045" s="201" t="s">
        <v>72</v>
      </c>
      <c r="E1045" s="213" t="s">
        <v>993</v>
      </c>
      <c r="F1045" s="213" t="s">
        <v>994</v>
      </c>
      <c r="G1045" s="200"/>
      <c r="H1045" s="200"/>
      <c r="I1045" s="203"/>
      <c r="J1045" s="214">
        <f>BK1045</f>
        <v>0</v>
      </c>
      <c r="K1045" s="200"/>
      <c r="L1045" s="205"/>
      <c r="M1045" s="206"/>
      <c r="N1045" s="207"/>
      <c r="O1045" s="207"/>
      <c r="P1045" s="208">
        <f>SUM(P1046:P1047)</f>
        <v>0</v>
      </c>
      <c r="Q1045" s="207"/>
      <c r="R1045" s="208">
        <f>SUM(R1046:R1047)</f>
        <v>0</v>
      </c>
      <c r="S1045" s="207"/>
      <c r="T1045" s="209">
        <f>SUM(T1046:T1047)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10" t="s">
        <v>165</v>
      </c>
      <c r="AT1045" s="211" t="s">
        <v>72</v>
      </c>
      <c r="AU1045" s="211" t="s">
        <v>81</v>
      </c>
      <c r="AY1045" s="210" t="s">
        <v>134</v>
      </c>
      <c r="BK1045" s="212">
        <f>SUM(BK1046:BK1047)</f>
        <v>0</v>
      </c>
    </row>
    <row r="1046" s="2" customFormat="1" ht="16.5" customHeight="1">
      <c r="A1046" s="39"/>
      <c r="B1046" s="40"/>
      <c r="C1046" s="215" t="s">
        <v>995</v>
      </c>
      <c r="D1046" s="215" t="s">
        <v>139</v>
      </c>
      <c r="E1046" s="216" t="s">
        <v>996</v>
      </c>
      <c r="F1046" s="217" t="s">
        <v>997</v>
      </c>
      <c r="G1046" s="218" t="s">
        <v>203</v>
      </c>
      <c r="H1046" s="219">
        <v>1</v>
      </c>
      <c r="I1046" s="220"/>
      <c r="J1046" s="221">
        <f>ROUND(I1046*H1046,2)</f>
        <v>0</v>
      </c>
      <c r="K1046" s="217" t="s">
        <v>1</v>
      </c>
      <c r="L1046" s="45"/>
      <c r="M1046" s="222" t="s">
        <v>1</v>
      </c>
      <c r="N1046" s="223" t="s">
        <v>39</v>
      </c>
      <c r="O1046" s="92"/>
      <c r="P1046" s="224">
        <f>O1046*H1046</f>
        <v>0</v>
      </c>
      <c r="Q1046" s="224">
        <v>0</v>
      </c>
      <c r="R1046" s="224">
        <f>Q1046*H1046</f>
        <v>0</v>
      </c>
      <c r="S1046" s="224">
        <v>0</v>
      </c>
      <c r="T1046" s="225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26" t="s">
        <v>991</v>
      </c>
      <c r="AT1046" s="226" t="s">
        <v>139</v>
      </c>
      <c r="AU1046" s="226" t="s">
        <v>145</v>
      </c>
      <c r="AY1046" s="18" t="s">
        <v>134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18" t="s">
        <v>145</v>
      </c>
      <c r="BK1046" s="227">
        <f>ROUND(I1046*H1046,2)</f>
        <v>0</v>
      </c>
      <c r="BL1046" s="18" t="s">
        <v>991</v>
      </c>
      <c r="BM1046" s="226" t="s">
        <v>998</v>
      </c>
    </row>
    <row r="1047" s="2" customFormat="1">
      <c r="A1047" s="39"/>
      <c r="B1047" s="40"/>
      <c r="C1047" s="41"/>
      <c r="D1047" s="228" t="s">
        <v>147</v>
      </c>
      <c r="E1047" s="41"/>
      <c r="F1047" s="229" t="s">
        <v>999</v>
      </c>
      <c r="G1047" s="41"/>
      <c r="H1047" s="41"/>
      <c r="I1047" s="230"/>
      <c r="J1047" s="41"/>
      <c r="K1047" s="41"/>
      <c r="L1047" s="45"/>
      <c r="M1047" s="287"/>
      <c r="N1047" s="288"/>
      <c r="O1047" s="289"/>
      <c r="P1047" s="289"/>
      <c r="Q1047" s="289"/>
      <c r="R1047" s="289"/>
      <c r="S1047" s="289"/>
      <c r="T1047" s="290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147</v>
      </c>
      <c r="AU1047" s="18" t="s">
        <v>145</v>
      </c>
    </row>
    <row r="1048" s="2" customFormat="1" ht="6.96" customHeight="1">
      <c r="A1048" s="39"/>
      <c r="B1048" s="67"/>
      <c r="C1048" s="68"/>
      <c r="D1048" s="68"/>
      <c r="E1048" s="68"/>
      <c r="F1048" s="68"/>
      <c r="G1048" s="68"/>
      <c r="H1048" s="68"/>
      <c r="I1048" s="68"/>
      <c r="J1048" s="68"/>
      <c r="K1048" s="68"/>
      <c r="L1048" s="45"/>
      <c r="M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</row>
  </sheetData>
  <sheetProtection sheet="1" autoFilter="0" formatColumns="0" formatRows="0" objects="1" scenarios="1" spinCount="100000" saltValue="MFqvXgN8NUtmOWMMyQ/3KSrQ9WZ4o76aI0+vD9t5FFAZS+tD8tWFYdN2lo7CqZrLiZErELO5QGRLtLSI8Hckmw==" hashValue="13KhL0WDEVHFyDjKtirPQQNsJG1bRLzieRNlPvvysfOP+nfN+6GF2QVGVJ1fhslFnpqiy2EyjBBQxBAT+T44bg==" algorithmName="SHA-512" password="CC35"/>
  <autoFilter ref="C143:K1047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DESKTOP-EU24M90\admin</dc:creator>
  <cp:lastModifiedBy>DESKTOP-EU24M90\admin</cp:lastModifiedBy>
  <dcterms:created xsi:type="dcterms:W3CDTF">2022-04-04T15:05:02Z</dcterms:created>
  <dcterms:modified xsi:type="dcterms:W3CDTF">2022-04-04T15:05:07Z</dcterms:modified>
</cp:coreProperties>
</file>