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68" yWindow="65380" windowWidth="14628" windowHeight="12708" tabRatio="852" activeTab="0"/>
  </bookViews>
  <sheets>
    <sheet name="1np-NOVÝ STAV " sheetId="71" r:id="rId1"/>
    <sheet name="2np-NOVÝ STAV  " sheetId="73" r:id="rId2"/>
    <sheet name="3np-NOVÝ STAV " sheetId="74" r:id="rId3"/>
  </sheets>
  <definedNames>
    <definedName name="_xlnm.Print_Area" localSheetId="0">'1np-NOVÝ STAV '!$A$1:$AA$106</definedName>
    <definedName name="_xlnm.Print_Area" localSheetId="1">'2np-NOVÝ STAV  '!$A$1:$AB$105</definedName>
    <definedName name="_xlnm.Print_Area" localSheetId="2">'3np-NOVÝ STAV '!$A$1:$AA$26</definedName>
    <definedName name="_xlnm.Print_Titles" localSheetId="0">'1np-NOVÝ STAV '!$1:$15</definedName>
    <definedName name="_xlnm.Print_Titles" localSheetId="1">'2np-NOVÝ STAV  '!$1:$15</definedName>
    <definedName name="_xlnm.Print_Titles" localSheetId="2">'3np-NOVÝ STAV '!$1:$15</definedName>
  </definedNames>
  <calcPr calcId="162913"/>
</workbook>
</file>

<file path=xl/sharedStrings.xml><?xml version="1.0" encoding="utf-8"?>
<sst xmlns="http://schemas.openxmlformats.org/spreadsheetml/2006/main" count="2456" uniqueCount="462">
  <si>
    <t>Ozn.</t>
  </si>
  <si>
    <t>Účel místnosti</t>
  </si>
  <si>
    <t>Plocha</t>
  </si>
  <si>
    <t>Úpravy povrchů</t>
  </si>
  <si>
    <t>Poznámka</t>
  </si>
  <si>
    <t>m2</t>
  </si>
  <si>
    <t>Strop</t>
  </si>
  <si>
    <t>m</t>
  </si>
  <si>
    <t>Podlaha</t>
  </si>
  <si>
    <t>Stěna</t>
  </si>
  <si>
    <t>obvod</t>
  </si>
  <si>
    <t>povrch.úprava</t>
  </si>
  <si>
    <t>REVIZE 00</t>
  </si>
  <si>
    <t>Obvod</t>
  </si>
  <si>
    <t>Sv. výška</t>
  </si>
  <si>
    <t>kód skladby</t>
  </si>
  <si>
    <t>nášlapná vrstva</t>
  </si>
  <si>
    <t>výška obkladu [m]</t>
  </si>
  <si>
    <t>obklad stěn</t>
  </si>
  <si>
    <t>Podhled</t>
  </si>
  <si>
    <t>plocha (mm2) převzatá z ACAD</t>
  </si>
  <si>
    <t>obvod (mm) převzatý z ACAD</t>
  </si>
  <si>
    <t>A 1 sloupu (mm2) převzatý z ACAD</t>
  </si>
  <si>
    <t>O 1 sloupu (mm2) převzatý z ACAD</t>
  </si>
  <si>
    <t>SO 01 - VLASTNÍ OBJEKT</t>
  </si>
  <si>
    <t>ANO</t>
  </si>
  <si>
    <t>NE</t>
  </si>
  <si>
    <t>-</t>
  </si>
  <si>
    <t>sokl             [cm]</t>
  </si>
  <si>
    <t>podhled ve výšce [m]</t>
  </si>
  <si>
    <t>D.1.1 - ARCHITEKTONICKÉ A STAVEBNĚ-TECHNICKÉ ŘEŠENÍ</t>
  </si>
  <si>
    <t>1. NADZEMNÍ PODLAŽÍ - NOVÝ STAV STAV</t>
  </si>
  <si>
    <t>PLOCHA [m2] CELKEM 1.NP</t>
  </si>
  <si>
    <t>2. NADZEMNÍ PODLAŽÍ - NOVÝ STAV STAV</t>
  </si>
  <si>
    <t>STROJOVNA VZT</t>
  </si>
  <si>
    <t>PODHLED 2,6</t>
  </si>
  <si>
    <t>stávajcí kam. sokl nebo terac.sokl</t>
  </si>
  <si>
    <t>1,5m</t>
  </si>
  <si>
    <t>WC MUŽI = WC pro invalidy</t>
  </si>
  <si>
    <t>dokument : TABULKA MÍSTNOSTÍ             datum: 27.11.2015</t>
  </si>
  <si>
    <t>01.01</t>
  </si>
  <si>
    <t>01.02</t>
  </si>
  <si>
    <t>01.03</t>
  </si>
  <si>
    <t>01.04</t>
  </si>
  <si>
    <t>01.05</t>
  </si>
  <si>
    <t>01.06</t>
  </si>
  <si>
    <t>NÁŘAĎOVNA</t>
  </si>
  <si>
    <t>JEDNACÍ MÍSTNOST</t>
  </si>
  <si>
    <t>VSTUP DO HALY PRO SPORTOVCE A IMOBILY</t>
  </si>
  <si>
    <t>VSTUPNÍ PŘEDSÁLÍ PRO DIVÁKY</t>
  </si>
  <si>
    <t>01.07</t>
  </si>
  <si>
    <t>01.08</t>
  </si>
  <si>
    <t>01.09</t>
  </si>
  <si>
    <t>01.10</t>
  </si>
  <si>
    <t>WC - ŽENY</t>
  </si>
  <si>
    <t>EL.ROZVODNA</t>
  </si>
  <si>
    <t>01.11</t>
  </si>
  <si>
    <t>01.12</t>
  </si>
  <si>
    <t>01.13</t>
  </si>
  <si>
    <t>01.14</t>
  </si>
  <si>
    <t>01.15</t>
  </si>
  <si>
    <t>01.16</t>
  </si>
  <si>
    <t>01.17</t>
  </si>
  <si>
    <t>MASÉR</t>
  </si>
  <si>
    <t>CHODBA - ZÁZEMÍ MASÉRA</t>
  </si>
  <si>
    <t>ŠATNA MASÉRA</t>
  </si>
  <si>
    <t>UMYVÁRNA MASÉRA</t>
  </si>
  <si>
    <t>CHODBA - ZAMĚSTNANCI</t>
  </si>
  <si>
    <t>ŠATNA ZAMĚSTNANCI</t>
  </si>
  <si>
    <t>01.18</t>
  </si>
  <si>
    <t>01.19</t>
  </si>
  <si>
    <t>01.20</t>
  </si>
  <si>
    <t>01.21</t>
  </si>
  <si>
    <t>01.22</t>
  </si>
  <si>
    <t>01.23</t>
  </si>
  <si>
    <t>01.24</t>
  </si>
  <si>
    <t>WC ŽENY - SPORTOVKYNĚ</t>
  </si>
  <si>
    <t>PŘEDSÍŇKA WC ŽENY - SPORTOVKYNĚ</t>
  </si>
  <si>
    <t>WC MUŽI - VENKOVNÍ SPOTROVIŠTĚ</t>
  </si>
  <si>
    <t>WC ŽENY - VENKOVNÍ SPOTROVIŠTĚ</t>
  </si>
  <si>
    <t>ÚKLID</t>
  </si>
  <si>
    <t>POSILOVNA</t>
  </si>
  <si>
    <t>01.25</t>
  </si>
  <si>
    <t>01.26</t>
  </si>
  <si>
    <t>01.27</t>
  </si>
  <si>
    <t>01.28</t>
  </si>
  <si>
    <t>01.29</t>
  </si>
  <si>
    <t>01.30</t>
  </si>
  <si>
    <t>CHODBA - ČISTÝ PROVOZ</t>
  </si>
  <si>
    <t>CHODBA - ŠPINAVÝ PROVOZ</t>
  </si>
  <si>
    <t>ŠATNA PRO ROZHODČÍ -č.1</t>
  </si>
  <si>
    <t>PŘEDÍŇ WC MUŽI - SPORTOVCI</t>
  </si>
  <si>
    <t>SPRCHA S WC PRO ROZHODČÍ -č.1</t>
  </si>
  <si>
    <t>SPRCHA S WC PRO ROZHODČÍ -č.2</t>
  </si>
  <si>
    <t>ŠATNA PRO ROZHODČÍ -č.2</t>
  </si>
  <si>
    <t>01.31</t>
  </si>
  <si>
    <t>01.32</t>
  </si>
  <si>
    <t>01.33</t>
  </si>
  <si>
    <t>01.34</t>
  </si>
  <si>
    <t>01.35</t>
  </si>
  <si>
    <t>01.36</t>
  </si>
  <si>
    <t>01.37</t>
  </si>
  <si>
    <t>WC MUŽI - SPORTOVCI</t>
  </si>
  <si>
    <t>ŠATNA SPORTOVCI - Č.1</t>
  </si>
  <si>
    <t>UMYVÁRNA SPORTOVCI - Č.1</t>
  </si>
  <si>
    <t>UMYVÁRNA SPORTOVCI - Č.2</t>
  </si>
  <si>
    <t>ŠATNA SPORTOVCI - Č.2</t>
  </si>
  <si>
    <t>01.38</t>
  </si>
  <si>
    <t>01.39</t>
  </si>
  <si>
    <t>01.40</t>
  </si>
  <si>
    <t>01.41</t>
  </si>
  <si>
    <t>01.42</t>
  </si>
  <si>
    <t>01.43</t>
  </si>
  <si>
    <t>01.44</t>
  </si>
  <si>
    <t>01.45</t>
  </si>
  <si>
    <t>01.46</t>
  </si>
  <si>
    <t>01.47</t>
  </si>
  <si>
    <t>01.48</t>
  </si>
  <si>
    <t>01.49</t>
  </si>
  <si>
    <t>01.50</t>
  </si>
  <si>
    <t>01.51</t>
  </si>
  <si>
    <t>ŠATNA SPORTOVCI - INVALIDÉ č.1</t>
  </si>
  <si>
    <t>UMYVÁRNA SPORTOVCI - INVALIDÉ č.1</t>
  </si>
  <si>
    <t>UMYVÁRNA SPORTOVCI - INVALIDÉ č.2</t>
  </si>
  <si>
    <t>ŠATNA SPORTOVCI - INVALIDÉ č.2</t>
  </si>
  <si>
    <t>ŠATNA SPORTOVCI - Č.3</t>
  </si>
  <si>
    <t>UMYVÁRNA SPORTOVCI - Č.3</t>
  </si>
  <si>
    <t>UMYVÁRNA SPORTOVCI - Č.4</t>
  </si>
  <si>
    <t>ŠATNA SPORTOVCI - Č.4</t>
  </si>
  <si>
    <t>01.52</t>
  </si>
  <si>
    <t>01.53</t>
  </si>
  <si>
    <t>01.54</t>
  </si>
  <si>
    <t>01.55</t>
  </si>
  <si>
    <t>01.56</t>
  </si>
  <si>
    <t>01.57</t>
  </si>
  <si>
    <t>01.58</t>
  </si>
  <si>
    <t>WC ŽENY INVALIDÉ - NÁVŠTĚVNÍCI</t>
  </si>
  <si>
    <t>PŘEDSÍŇ WC ŽENY NÁVŠTĚVNÍCI</t>
  </si>
  <si>
    <t>UKLID</t>
  </si>
  <si>
    <t>WC ŽENY NÁVŠTĚVNÍCI</t>
  </si>
  <si>
    <t>WC MUŽI NÁVŠTĚVNÍCI</t>
  </si>
  <si>
    <t>WC MUŽI INVALIDÉ - NÁVŠTĚVNÍCI</t>
  </si>
  <si>
    <t>PŘEDSÍŇ WC MUŽI NÁVŠTĚVNÍCI</t>
  </si>
  <si>
    <t>01.59</t>
  </si>
  <si>
    <t>01.60</t>
  </si>
  <si>
    <t>01.61</t>
  </si>
  <si>
    <t>01.62</t>
  </si>
  <si>
    <t>01.63</t>
  </si>
  <si>
    <t>01.64</t>
  </si>
  <si>
    <t>BUFET - PRODEJ</t>
  </si>
  <si>
    <t>VESTIBUL</t>
  </si>
  <si>
    <t>BUFET - ÚKLID</t>
  </si>
  <si>
    <t>BUFET - ZAMĚSTNANCI WC</t>
  </si>
  <si>
    <t>BUFET - KOMUNIKAČNÍ CHODBA</t>
  </si>
  <si>
    <t>BUFET - ODPADKY</t>
  </si>
  <si>
    <t>BUFET - PŘÍPRAVNA</t>
  </si>
  <si>
    <t>01.65</t>
  </si>
  <si>
    <t>01.66</t>
  </si>
  <si>
    <t>01.67</t>
  </si>
  <si>
    <t>01.68</t>
  </si>
  <si>
    <t>01.69</t>
  </si>
  <si>
    <t>ZÁVĚTŘÍ</t>
  </si>
  <si>
    <t>ZÁDVEŘÍ</t>
  </si>
  <si>
    <t>RECEPCE</t>
  </si>
  <si>
    <t>RECEPCE-ZÁZEMÍ</t>
  </si>
  <si>
    <t>SKLAD</t>
  </si>
  <si>
    <t>02.01</t>
  </si>
  <si>
    <t>OCHOZ PRO DIVÁKY A PŘÍSTUP NA TRIBUNY</t>
  </si>
  <si>
    <t>02.02</t>
  </si>
  <si>
    <t>PŘÍSTUPOVÉ SCHODIŠTĚ DO TECHNICKÉHO PODLAŽÍ</t>
  </si>
  <si>
    <t>3. NADZEMNÍ PODLAŽÍ - NOVÝ STAV STAV</t>
  </si>
  <si>
    <t>03.01</t>
  </si>
  <si>
    <t>03.02</t>
  </si>
  <si>
    <t>03.03</t>
  </si>
  <si>
    <t>03.04</t>
  </si>
  <si>
    <t>03.05</t>
  </si>
  <si>
    <t>UMYVÁRNA VELÍN</t>
  </si>
  <si>
    <t>WC VELÍN</t>
  </si>
  <si>
    <t>VELÍN</t>
  </si>
  <si>
    <t>03.06</t>
  </si>
  <si>
    <t>VENKOVNÍ TECHNICKÝ PROSTOR</t>
  </si>
  <si>
    <t>BUFET-MYTÍ STOLNÍHO NÁDOBÍ</t>
  </si>
  <si>
    <t>BUFET -ŠATNA ZAMĚSTNANCŮ</t>
  </si>
  <si>
    <t>BUFET - PŘÍPRAVA ZELENINY</t>
  </si>
  <si>
    <t>BUFET - SKLAD POTRAVIN</t>
  </si>
  <si>
    <t>BUFET - SKLAD NÁPOJŮ</t>
  </si>
  <si>
    <t>01.02a</t>
  </si>
  <si>
    <t>01.02b</t>
  </si>
  <si>
    <t>NÁŘAĎOVNA sportovních klubů č.2 pod tribunou</t>
  </si>
  <si>
    <t>NÁŘAĎOVNA sportovních klubů č.1 pod tribunou</t>
  </si>
  <si>
    <t>PODHLED 9</t>
  </si>
  <si>
    <t>PODHLED 3,-</t>
  </si>
  <si>
    <t>BEZ PODHLEDU 3,150</t>
  </si>
  <si>
    <t>BEZ PODHLEDU 3,150-1,4</t>
  </si>
  <si>
    <t>BEZ PODHLEDU 3,15m</t>
  </si>
  <si>
    <t>PODHLED 3</t>
  </si>
  <si>
    <t>BEZ PODHLEDU 3,3</t>
  </si>
  <si>
    <t>HALA -SOUTĚŽNÍ + PEVNÉ TRIBUNY</t>
  </si>
  <si>
    <t>PŘEDSÍŇ č.1 - MASÉR</t>
  </si>
  <si>
    <t>PŘEDSÍŇ č.2 - MASÉR</t>
  </si>
  <si>
    <t>PLOCHA [m2] CELKEM 2.NP</t>
  </si>
  <si>
    <t>PLOCHA [m2] CELKEM 3.NP</t>
  </si>
  <si>
    <t>bez podhledu 3,75</t>
  </si>
  <si>
    <t>bez podhledu 4,355</t>
  </si>
  <si>
    <t>PO1</t>
  </si>
  <si>
    <t>sportovní podlaha dřevěná - palubová na dvojitém roštu</t>
  </si>
  <si>
    <t>obvodová lišta</t>
  </si>
  <si>
    <t>PO2</t>
  </si>
  <si>
    <t>systémová lišta vinyl</t>
  </si>
  <si>
    <t>keram.sokl v= 100mm</t>
  </si>
  <si>
    <t>PO3</t>
  </si>
  <si>
    <t>PO5</t>
  </si>
  <si>
    <t>Keram.dlažba 20x20 tl.8mm</t>
  </si>
  <si>
    <t>P07a</t>
  </si>
  <si>
    <t>Průmyslová podlaha</t>
  </si>
  <si>
    <t>epoxyd.nátěr v=150 mm</t>
  </si>
  <si>
    <t>PO4</t>
  </si>
  <si>
    <t>sportovní podlahové pásy do fitnes a vzpírání</t>
  </si>
  <si>
    <t>kovová lišta</t>
  </si>
  <si>
    <t>PO9a,b</t>
  </si>
  <si>
    <t>Betonová zámková dlažba na chodníky</t>
  </si>
  <si>
    <t>keram.sokl v= 100mm pouze na podestě</t>
  </si>
  <si>
    <t>VÝSTUPOVÁ PODESTA PŘÍSTUPOVÉHO SCHODIŠTĚ DO TECHNICKÉHO PODLAŽÍ</t>
  </si>
  <si>
    <t>keram.sokl v= 100mm;V MÍSTĚ OMÍTKY JINAK KERAM.OBKL.STĚN</t>
  </si>
  <si>
    <t>střecha nad 2.NP v traktu mezi osami  F-G - střecha pochozí kvůli technologii</t>
  </si>
  <si>
    <t>S02</t>
  </si>
  <si>
    <t>01.02c</t>
  </si>
  <si>
    <t>Místnost pro vodárnu venkovního vodovodu</t>
  </si>
  <si>
    <t>VODOMĚR A PLYNOMĚR</t>
  </si>
  <si>
    <t>01.08a</t>
  </si>
  <si>
    <t>ROZVADĚČ CBS</t>
  </si>
  <si>
    <t>03.07</t>
  </si>
  <si>
    <t>KOTELNA PLYNOVÁ</t>
  </si>
  <si>
    <t>SCHODIŠTĚ</t>
  </si>
  <si>
    <t>SPRÁVCE</t>
  </si>
  <si>
    <t>01.70</t>
  </si>
  <si>
    <t>01.71</t>
  </si>
  <si>
    <t>01.72</t>
  </si>
  <si>
    <t>01.73</t>
  </si>
  <si>
    <t>01.74</t>
  </si>
  <si>
    <t>01.75</t>
  </si>
  <si>
    <t>01.76</t>
  </si>
  <si>
    <t>WC-RECEPCE A SPRÁVCE</t>
  </si>
  <si>
    <t>VÝTAH</t>
  </si>
  <si>
    <t>SQUASH č.2</t>
  </si>
  <si>
    <t>ŠATNA</t>
  </si>
  <si>
    <t>CHODBA</t>
  </si>
  <si>
    <t>UMYVÁRNA</t>
  </si>
  <si>
    <t>SQUASH č.1</t>
  </si>
  <si>
    <t>01.77</t>
  </si>
  <si>
    <t>01.78</t>
  </si>
  <si>
    <t>01.79</t>
  </si>
  <si>
    <t>01.80</t>
  </si>
  <si>
    <t>01.81</t>
  </si>
  <si>
    <t>01.82</t>
  </si>
  <si>
    <t>01.83</t>
  </si>
  <si>
    <t>01.84</t>
  </si>
  <si>
    <t>01.85</t>
  </si>
  <si>
    <t>ŠATNA SQUASH č.1</t>
  </si>
  <si>
    <t>ŠATNA SQUASH č.2</t>
  </si>
  <si>
    <t>WC MUŽI</t>
  </si>
  <si>
    <t>WC ŽENY</t>
  </si>
  <si>
    <t xml:space="preserve">NÁŘAĎOVNA č.1 TRÉNINKOVÉ HALY </t>
  </si>
  <si>
    <t xml:space="preserve">NÁŘAĎOVNA č.2 TRÉNINKOVÉ HALY </t>
  </si>
  <si>
    <t>02.07</t>
  </si>
  <si>
    <t>02.09</t>
  </si>
  <si>
    <t>02.10</t>
  </si>
  <si>
    <t>02.11</t>
  </si>
  <si>
    <t>02.12</t>
  </si>
  <si>
    <t>02.17</t>
  </si>
  <si>
    <t>02.18</t>
  </si>
  <si>
    <t>02.19</t>
  </si>
  <si>
    <t>02.20</t>
  </si>
  <si>
    <t>02.21</t>
  </si>
  <si>
    <t>02.22</t>
  </si>
  <si>
    <t>02.23</t>
  </si>
  <si>
    <t>02.24</t>
  </si>
  <si>
    <t>02.25</t>
  </si>
  <si>
    <t>02.26</t>
  </si>
  <si>
    <t>02.27</t>
  </si>
  <si>
    <t>02.28</t>
  </si>
  <si>
    <t>02.29</t>
  </si>
  <si>
    <t>02.30</t>
  </si>
  <si>
    <t>02.31</t>
  </si>
  <si>
    <t>02.32</t>
  </si>
  <si>
    <t>02.33</t>
  </si>
  <si>
    <t>02.34</t>
  </si>
  <si>
    <t>02.35</t>
  </si>
  <si>
    <t>02.36</t>
  </si>
  <si>
    <t>02.37</t>
  </si>
  <si>
    <t>02.38</t>
  </si>
  <si>
    <t>02.39</t>
  </si>
  <si>
    <t>02-03</t>
  </si>
  <si>
    <t>02.03a</t>
  </si>
  <si>
    <t>UBYTOVACÍ BUŇKA č.1  2X DVOULŮŽKOVÉ LOŽNICE</t>
  </si>
  <si>
    <t>02.03b</t>
  </si>
  <si>
    <t>02.03c</t>
  </si>
  <si>
    <t>02.03d</t>
  </si>
  <si>
    <t>02.03e</t>
  </si>
  <si>
    <t>SPRCHA</t>
  </si>
  <si>
    <t>LOŽNICE SE DVĚMA LŮŽKY</t>
  </si>
  <si>
    <t>WC</t>
  </si>
  <si>
    <t>02-04</t>
  </si>
  <si>
    <t>UBYTOVACÍ BUŇKA č.2  2X DVOULŮŽKOVÉ LOŽNICE</t>
  </si>
  <si>
    <t>02.04a</t>
  </si>
  <si>
    <t>02.04b</t>
  </si>
  <si>
    <t>02.04c</t>
  </si>
  <si>
    <t>02.04d</t>
  </si>
  <si>
    <t>02.05e</t>
  </si>
  <si>
    <t>02.04e</t>
  </si>
  <si>
    <t>02-05</t>
  </si>
  <si>
    <t>UBYTOVACÍ BUŇKA č.3  2X DVOULŮŽKOVÉ LOŽNICE</t>
  </si>
  <si>
    <t>02.05a</t>
  </si>
  <si>
    <t>02.05b</t>
  </si>
  <si>
    <t>02.05c</t>
  </si>
  <si>
    <t>02.05d</t>
  </si>
  <si>
    <t>02-06</t>
  </si>
  <si>
    <t>UBYTOVACÍ BUŇKA č.4  1X DVOULŮŽKOVÉ LOŽNICE</t>
  </si>
  <si>
    <t>02.06a</t>
  </si>
  <si>
    <t>SPRCHA + WC</t>
  </si>
  <si>
    <t>LOŽNICE S JEDNÍM LŮŽKEM</t>
  </si>
  <si>
    <t>02-08</t>
  </si>
  <si>
    <t>UBYTOVACÍ BUŇKA č.5  2X DVOULŮŽKOVÉ LOŽNICE</t>
  </si>
  <si>
    <t>02.08a</t>
  </si>
  <si>
    <t>02.08b</t>
  </si>
  <si>
    <t>02.08c</t>
  </si>
  <si>
    <t>02.08d</t>
  </si>
  <si>
    <t>02.08e</t>
  </si>
  <si>
    <t>PRÁDLO ŠPINAVÉ</t>
  </si>
  <si>
    <t>PRÁDLO ČISTÉ</t>
  </si>
  <si>
    <t>02-13</t>
  </si>
  <si>
    <t>02.13a</t>
  </si>
  <si>
    <t>02.13b</t>
  </si>
  <si>
    <t>02.13c</t>
  </si>
  <si>
    <t>02.13d</t>
  </si>
  <si>
    <t>LOŽNICE SE DVĚMA LŮŽKY A 1 PALANDOU</t>
  </si>
  <si>
    <t>02.13e</t>
  </si>
  <si>
    <t>02.13f</t>
  </si>
  <si>
    <t>02-14</t>
  </si>
  <si>
    <t>UBYTOVACÍ BUŇKA č.6  2X DVOULŮŽKOVÉ LOŽNICE</t>
  </si>
  <si>
    <t>UBYTOVACÍ BUŇKA č.5  1X DVOULŮŽKOVÉ LOŽNICE+1X ČTYŘLŮŽKOVÁ LOŽNICE</t>
  </si>
  <si>
    <t>02.14a</t>
  </si>
  <si>
    <t>02.14b</t>
  </si>
  <si>
    <t>02.14c</t>
  </si>
  <si>
    <t>02.14d</t>
  </si>
  <si>
    <t>02.14e</t>
  </si>
  <si>
    <t>02-15</t>
  </si>
  <si>
    <t>UBYTOVACÍ BUŇKA č.7  2X DVOULŮŽKOVÉ LOŽNICE</t>
  </si>
  <si>
    <t>02.15a</t>
  </si>
  <si>
    <t>02.15b</t>
  </si>
  <si>
    <t>02.15c</t>
  </si>
  <si>
    <t>02.15d</t>
  </si>
  <si>
    <t>02-16</t>
  </si>
  <si>
    <t>UBYTOVACÍ BUŇKA č.8 2X DVOULŮŽKOVÉ LOŽNICE PRO INVALIDY</t>
  </si>
  <si>
    <t>02.16a</t>
  </si>
  <si>
    <t>02.16b</t>
  </si>
  <si>
    <t>KOUPELNA +WC INVALIDÉ</t>
  </si>
  <si>
    <t>02.15e</t>
  </si>
  <si>
    <t>02.16c</t>
  </si>
  <si>
    <t>02.16d</t>
  </si>
  <si>
    <t>02.16e</t>
  </si>
  <si>
    <t>WC INVALIDÉ</t>
  </si>
  <si>
    <t>BUFET</t>
  </si>
  <si>
    <t>PŘÍPRAVNA</t>
  </si>
  <si>
    <t>SNÍDÁRNA</t>
  </si>
  <si>
    <t>ZÁZEMÍ BUFETU + ÚKLID</t>
  </si>
  <si>
    <t>TRENÉR - SPRCHA</t>
  </si>
  <si>
    <t>TRENÉR</t>
  </si>
  <si>
    <t>KLUBOVNA</t>
  </si>
  <si>
    <t>ATRIUM</t>
  </si>
  <si>
    <t xml:space="preserve"> NAD PODESTOU PODHLED 3</t>
  </si>
  <si>
    <t>P11</t>
  </si>
  <si>
    <t>SPORTOVNÍ PODLAHA PRO SQUASH</t>
  </si>
  <si>
    <t>P12</t>
  </si>
  <si>
    <t>Říční štěrk + fólie mPVC</t>
  </si>
  <si>
    <t>WC+SPRCHA - ZAMĚSTNANCI</t>
  </si>
  <si>
    <t>02.06b</t>
  </si>
  <si>
    <t>02.06c</t>
  </si>
  <si>
    <t>VÍCEÚČELOVÁ SPORTOVNÍ HALA    V AREÁLU "KLIMEŠKA" KUTNÁ HORA-DPS-stření trak</t>
  </si>
  <si>
    <t>PV01c;PV03</t>
  </si>
  <si>
    <t>Bílá výmalba přímo na konstrukci (cihla, beton); dřevěný - palubový obklad stěn haly</t>
  </si>
  <si>
    <t xml:space="preserve">ANO </t>
  </si>
  <si>
    <t xml:space="preserve">AKUSTICKÝ PODHLED podhled- s odolností proti nárazu pro míčové hry- bílá barva, -v provedení VIDITELNÝ RASTR HRANA A </t>
  </si>
  <si>
    <t>Pd.01</t>
  </si>
  <si>
    <t>9,-</t>
  </si>
  <si>
    <t>PV01a;PV01c</t>
  </si>
  <si>
    <t>Bílá výmalba na omítce vápenné štukové; Bílá výmalba přímo na konstrukci (cihla, beton)</t>
  </si>
  <si>
    <t>PV01c</t>
  </si>
  <si>
    <t>Bílá výmalba přímo na konstrukci (cihla, beton)</t>
  </si>
  <si>
    <t>P05</t>
  </si>
  <si>
    <t>PV01a</t>
  </si>
  <si>
    <t>Bílá výmalba na omítce vápenné štukové</t>
  </si>
  <si>
    <t>Pd.02;PV.01b</t>
  </si>
  <si>
    <t>SDK podhled tl 12 mm do mokrých prostor opatřený bílým nátěrem</t>
  </si>
  <si>
    <t>PV01a;PV02</t>
  </si>
  <si>
    <t>Bílá výmalba na omítce vápenné štukové; Keramický obklad 20/20cm;Obklad RAKO „Color One“ – světle šedá lesk RAL 0008500;Doplňkový proužek v obkladu 10 x 10 cm – sytě žlutá mat RAL 0808060</t>
  </si>
  <si>
    <t>2,1m</t>
  </si>
  <si>
    <t>Pd.03;PV.01b</t>
  </si>
  <si>
    <t>SDK podhled tl 12 mm do suchých prostor opatřený bílým nátěrem</t>
  </si>
  <si>
    <t>Bílá výmalba na omítce vápenné štukové; Keramický obklad 20/20cm;Obklad RAKO „Color One“ – světle šedá lesk RAL 0008500;Doplňkový proužek v obkladu 10 x 10 cm – sytě žlutá mat RAL 0808060 RAKO-COLOT TWO</t>
  </si>
  <si>
    <t>Bílá výmalba na omítce vápenné štukové; Keramický obklad 20/20cm;Obklad RAKO „Color One“ – světle šedá lesk RAL 0008500;Doplňkový proužek v obkladu 10 x 10 cm – tm. modrá mat RAL 2902035-RAKO-COLOT TWO</t>
  </si>
  <si>
    <t>Bílá výmalba na omítce vápenné štukové; Keramický obklad 20/20cm;Obklad RAKO „Color One“ – světle šedá lesk RAL 0008500;Doplňkový proužek v obkladu 10 x 10 cm – TMAVĚ ŠEDÁ mat RAL 0808060-RAKO-COLOT TWO</t>
  </si>
  <si>
    <t>Keram.dlažba 20x20 tl.8mm-RAKO "COLOR TWO" světle šedá mat RAL 0008500</t>
  </si>
  <si>
    <t>Vinylové podlahové pásy protiskluzové (např. ve standardu ALTRO od firmy ANVITRADE)-světle šedá č. 3820110 "TARKETT SAFETRADE UNIVERZAL"</t>
  </si>
  <si>
    <t>Keram.dlažba 30x30 tl.8mm-např. ve standardu TAURUS  "GRANIT NEVADA" a kombinace s "GRANIT NEVADA A GRANIT ONTARIO"</t>
  </si>
  <si>
    <t>Vinylové podlahové pásy protiskluzové (např. ve standardu ALTRO od firmy ANVITRADE)-tmavě modrá č. 3820 280 "TARKETT SAFETRADE UNIVERZAL"</t>
  </si>
  <si>
    <t>Vinylové podlahové pásy protiskluzové (např. ve standardu ALTRO od firmy ANVITRADE)-sytě žlutá č. 3820 260 "TARKETT SAFETRADE UNIVERZAL"</t>
  </si>
  <si>
    <t>Bílá výmalba na omítce vápenné štukové, dřevěný ochranný obklad proti odření zdiva při manuïpulaci</t>
  </si>
  <si>
    <t>1,8m</t>
  </si>
  <si>
    <t>VN.01</t>
  </si>
  <si>
    <t>zavěšená provětrávaná fasáda z kovových šablon</t>
  </si>
  <si>
    <t>3 m</t>
  </si>
  <si>
    <t>Pd.01a;Pd.03;PV.01b</t>
  </si>
  <si>
    <t>Bílá výmalba na omítce vápenné štukové; SDK podhled tl 12 mm do suchých prostor opatřený bílým nátěrem</t>
  </si>
  <si>
    <t>systémová lišta vinyl;keram.sokl v= 100mm</t>
  </si>
  <si>
    <t>Vinylové podlahové pásy protiskluzové (např. ve standardu ALTRO od firmy ANVITRADE)-tmavě modrá č. 3820 280 "TARKETT SAFETRADE UNIVERZAL";Keram.dlažba 20x20 tl.8mm-RAKO "COLOR TWO" světle šedá mat RAL 0008500</t>
  </si>
  <si>
    <t>Vinylové podlahové pásy protiskluzové (např. ve standardu ALTRO od firmy ANVITRADE)-sytě žlutá č. 3820 260 "TARKETT SAFETRADE UNIVERZAL";Keram.dlažba 20x20 tl.8mm-RAKO "COLOR TWO" světle šedá mat RAL 0008500</t>
  </si>
  <si>
    <t>SDK podhled tl 12 mm do suchých prostor opatřený bílým nátěrem;SDK podhled tl 12 mm do mokrých prostor opatřený bílým nátěrem</t>
  </si>
  <si>
    <t>Pd.03;PV.01b;Pd.02</t>
  </si>
  <si>
    <t>2,180-4,820</t>
  </si>
  <si>
    <t>PV.01;PV.04</t>
  </si>
  <si>
    <t>Bílá výmalba na omítce vápenné štukové; obklad stěn SQASHového kurtu SYSTÉM 40</t>
  </si>
  <si>
    <t>PO6</t>
  </si>
  <si>
    <t>H.H na výškové kótě +6,25</t>
  </si>
  <si>
    <t>P08</t>
  </si>
  <si>
    <t>Keram.dlažba 30x30 tl.8mm-např. ve standardu TAURUS  "GRANIT NEVADA" a kombinace s "GRANIT NEVADA A GRANIT ONTARIO";Epoxydový nátěr na podlahy-oděruvzdorný  (např. ve standard ATEMIT EPT)</t>
  </si>
  <si>
    <t>PO6,P10</t>
  </si>
  <si>
    <t>Pd.03;PV.01b;PV01c</t>
  </si>
  <si>
    <t>SDK podhled tl 12 mm do suchých prostor opatřený bílým nátěrem;Bílá výmalba přímo na konstrukci (cihla, beton)</t>
  </si>
  <si>
    <t>Bílá výmalba na omítce vápenné štukové; Keramický obklad 20/20cm;Obklad RAKO „Color One“ – světle šedá lesk RAL 0008500;Doplňkový proužek v obkladu 10 x 10 cm – sytě žlutá mat RAL 0808060-RAKO-COLOT TWO</t>
  </si>
  <si>
    <t>VN.01;VN.02</t>
  </si>
  <si>
    <t>Zavěšená provětrávaná fasáda z kovových šablon na prefa panelech nebo na POROTHERM 30 AKU PD; kontaktní zateplovací systém</t>
  </si>
  <si>
    <t>VN.02;PV.01c</t>
  </si>
  <si>
    <t>Kontaktní zateplovací systém; Bílá výmalba přímo na konstrukci (cihla, beton)</t>
  </si>
  <si>
    <t>PODHLED 3 M - REALIZOVÁNO V 1.ETAPĚ</t>
  </si>
  <si>
    <t>1.ETAPA</t>
  </si>
  <si>
    <t>PO2a</t>
  </si>
  <si>
    <t>PO5a</t>
  </si>
  <si>
    <t>PO3b</t>
  </si>
  <si>
    <t xml:space="preserve">PO3b  </t>
  </si>
  <si>
    <t>P07b</t>
  </si>
  <si>
    <t>PO2a;P05a</t>
  </si>
  <si>
    <t>CHODBA před SQUASH kurty</t>
  </si>
  <si>
    <t>PODHLED 2,8</t>
  </si>
  <si>
    <t>PODHLED 3-2,8m</t>
  </si>
  <si>
    <t>PODHLED 2,8m</t>
  </si>
  <si>
    <t>PODHLED 2.8m</t>
  </si>
  <si>
    <t>PODHLED 6,4</t>
  </si>
  <si>
    <t>Pd.01;PV.01b</t>
  </si>
  <si>
    <t>2,8; UMYVÁRNA 2,6</t>
  </si>
  <si>
    <t>PODHLED 2,8; umyvárna PODHLED 2,6m</t>
  </si>
  <si>
    <t xml:space="preserve"> NAD PODESTOU PODHLED 2,8</t>
  </si>
  <si>
    <t>P12a</t>
  </si>
  <si>
    <t>CHODBA mezi squash kurty</t>
  </si>
  <si>
    <t>PODHLED 3 -2,8m</t>
  </si>
  <si>
    <t>PODHLED 2,8 nad podestou</t>
  </si>
  <si>
    <t xml:space="preserve">PODHLED 2,8 </t>
  </si>
  <si>
    <t>3-2,8</t>
  </si>
  <si>
    <t>PO6a, P03a</t>
  </si>
  <si>
    <t>PO6a</t>
  </si>
  <si>
    <t xml:space="preserve">P07b </t>
  </si>
  <si>
    <t>P07c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</si>
</sst>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.00_ ;\-#,##0.00\ "/>
    <numFmt numFmtId="166" formatCode="#,##0.0"/>
  </numFmts>
  <fonts count="22"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28"/>
      <name val="Impact"/>
      <family val="2"/>
    </font>
    <font>
      <b/>
      <sz val="12"/>
      <name val="Arial"/>
      <family val="2"/>
    </font>
    <font>
      <sz val="10"/>
      <name val="ISOCPEUR"/>
      <family val="2"/>
    </font>
    <font>
      <sz val="12"/>
      <name val="ISOCPEUR"/>
      <family val="2"/>
    </font>
    <font>
      <b/>
      <sz val="10"/>
      <name val="ISOCPEUR"/>
      <family val="2"/>
    </font>
    <font>
      <b/>
      <sz val="12"/>
      <name val="ISOCPEUR"/>
      <family val="2"/>
    </font>
    <font>
      <b/>
      <sz val="14"/>
      <name val="ISOCPEUR"/>
      <family val="2"/>
    </font>
    <font>
      <sz val="12"/>
      <color rgb="FFFF0000"/>
      <name val="ISOCPEUR"/>
      <family val="2"/>
    </font>
    <font>
      <b/>
      <sz val="10"/>
      <color rgb="FFFF0000"/>
      <name val="Arial"/>
      <family val="2"/>
    </font>
    <font>
      <sz val="14"/>
      <name val="Impact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ISOCPEUR"/>
      <family val="2"/>
    </font>
    <font>
      <sz val="10"/>
      <color rgb="FFFFFF00"/>
      <name val="Arial"/>
      <family val="2"/>
    </font>
    <font>
      <sz val="10"/>
      <color theme="3"/>
      <name val="Arial"/>
      <family val="2"/>
    </font>
    <font>
      <sz val="10"/>
      <color rgb="FF00FF00"/>
      <name val="Arial"/>
      <family val="2"/>
    </font>
    <font>
      <sz val="16"/>
      <color rgb="FF00FF00"/>
      <name val="Arial"/>
      <family val="2"/>
    </font>
    <font>
      <b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5" fontId="3" fillId="0" borderId="11" xfId="2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64" fontId="3" fillId="0" borderId="0" xfId="2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4" fontId="7" fillId="0" borderId="1" xfId="20" applyNumberFormat="1" applyFont="1" applyBorder="1" applyAlignment="1">
      <alignment horizontal="right" vertical="center" wrapText="1"/>
    </xf>
    <xf numFmtId="166" fontId="7" fillId="0" borderId="1" xfId="2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 wrapText="1"/>
    </xf>
    <xf numFmtId="1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1" xfId="2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" fontId="18" fillId="0" borderId="0" xfId="0" applyNumberFormat="1" applyFont="1" applyAlignment="1">
      <alignment horizontal="right" vertical="center" wrapText="1"/>
    </xf>
    <xf numFmtId="1" fontId="18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4" fontId="7" fillId="5" borderId="1" xfId="20" applyNumberFormat="1" applyFont="1" applyFill="1" applyBorder="1" applyAlignment="1">
      <alignment horizontal="right" vertical="center" wrapText="1"/>
    </xf>
    <xf numFmtId="4" fontId="14" fillId="5" borderId="1" xfId="0" applyNumberFormat="1" applyFont="1" applyFill="1" applyBorder="1" applyAlignment="1">
      <alignment vertical="center" wrapText="1"/>
    </xf>
    <xf numFmtId="4" fontId="14" fillId="5" borderId="0" xfId="0" applyNumberFormat="1" applyFont="1" applyFill="1" applyBorder="1" applyAlignment="1">
      <alignment vertical="center" wrapText="1"/>
    </xf>
    <xf numFmtId="4" fontId="15" fillId="5" borderId="0" xfId="0" applyNumberFormat="1" applyFont="1" applyFill="1" applyBorder="1" applyAlignment="1">
      <alignment vertical="center" wrapText="1"/>
    </xf>
    <xf numFmtId="166" fontId="7" fillId="5" borderId="1" xfId="20" applyNumberFormat="1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1" fontId="19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horizontal="right" vertical="center" wrapText="1"/>
    </xf>
    <xf numFmtId="1" fontId="20" fillId="0" borderId="0" xfId="0" applyNumberFormat="1" applyFont="1" applyAlignment="1">
      <alignment vertical="center" wrapText="1"/>
    </xf>
    <xf numFmtId="0" fontId="21" fillId="5" borderId="12" xfId="0" applyFont="1" applyFill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5" borderId="0" xfId="0" applyNumberFormat="1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etro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K115"/>
  <sheetViews>
    <sheetView tabSelected="1" view="pageBreakPreview" zoomScale="55" zoomScaleSheetLayoutView="55" workbookViewId="0" topLeftCell="A1">
      <pane xSplit="11" ySplit="15" topLeftCell="L16" activePane="bottomRight" state="frozen"/>
      <selection pane="topRight" activeCell="L1" sqref="L1"/>
      <selection pane="bottomLeft" activeCell="A16" sqref="A16"/>
      <selection pane="bottomRight" activeCell="M76" sqref="M76"/>
    </sheetView>
  </sheetViews>
  <sheetFormatPr defaultColWidth="9.140625" defaultRowHeight="12"/>
  <cols>
    <col min="1" max="1" width="10.57421875" style="2" customWidth="1"/>
    <col min="2" max="2" width="1.28515625" style="2" customWidth="1"/>
    <col min="3" max="3" width="25.7109375" style="2" customWidth="1"/>
    <col min="4" max="4" width="1.28515625" style="2" customWidth="1"/>
    <col min="5" max="5" width="20.7109375" style="5" customWidth="1"/>
    <col min="6" max="6" width="1.28515625" style="2" hidden="1" customWidth="1"/>
    <col min="7" max="7" width="10.7109375" style="2" hidden="1" customWidth="1"/>
    <col min="8" max="8" width="1.28515625" style="2" customWidth="1"/>
    <col min="9" max="9" width="20.7109375" style="2" customWidth="1"/>
    <col min="10" max="10" width="1.28515625" style="2" customWidth="1"/>
    <col min="11" max="11" width="20.7109375" style="2" customWidth="1"/>
    <col min="12" max="12" width="1.28515625" style="2" customWidth="1"/>
    <col min="13" max="13" width="15.7109375" style="2" customWidth="1"/>
    <col min="14" max="14" width="55.7109375" style="2" customWidth="1"/>
    <col min="15" max="15" width="25.7109375" style="2" customWidth="1"/>
    <col min="16" max="16" width="1.28515625" style="2" customWidth="1"/>
    <col min="17" max="17" width="19.57421875" style="2" customWidth="1"/>
    <col min="18" max="18" width="65.7109375" style="2" customWidth="1"/>
    <col min="19" max="19" width="15.421875" style="2" customWidth="1"/>
    <col min="20" max="20" width="12.7109375" style="2" customWidth="1"/>
    <col min="21" max="21" width="1.28515625" style="2" customWidth="1"/>
    <col min="22" max="22" width="17.00390625" style="2" customWidth="1"/>
    <col min="23" max="23" width="55.7109375" style="2" customWidth="1"/>
    <col min="24" max="24" width="10.7109375" style="2" customWidth="1"/>
    <col min="25" max="25" width="12.7109375" style="2" customWidth="1"/>
    <col min="26" max="26" width="1.1484375" style="2" customWidth="1"/>
    <col min="27" max="27" width="22.421875" style="2" customWidth="1"/>
    <col min="28" max="28" width="1.7109375" style="2" customWidth="1"/>
    <col min="29" max="29" width="23.140625" style="3" customWidth="1"/>
    <col min="30" max="30" width="1.7109375" style="2" customWidth="1"/>
    <col min="31" max="31" width="12.57421875" style="2" bestFit="1" customWidth="1"/>
    <col min="32" max="32" width="1.7109375" style="2" customWidth="1"/>
    <col min="33" max="33" width="9.140625" style="2" customWidth="1"/>
    <col min="34" max="34" width="1.7109375" style="2" customWidth="1"/>
    <col min="35" max="16384" width="9.140625" style="2" customWidth="1"/>
  </cols>
  <sheetData>
    <row r="1" spans="1:27" ht="80.1" customHeight="1" thickBot="1">
      <c r="A1" s="119" t="s">
        <v>378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ht="13.8" thickBot="1">
      <c r="A2" s="4"/>
    </row>
    <row r="3" spans="1:27" ht="20.1" customHeight="1">
      <c r="A3" s="126" t="s">
        <v>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</row>
    <row r="4" spans="1:27" ht="20.1" customHeight="1">
      <c r="A4" s="129" t="s">
        <v>30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</row>
    <row r="5" spans="1:27" ht="20.1" customHeight="1" thickBot="1">
      <c r="A5" s="132" t="s">
        <v>12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4"/>
    </row>
    <row r="6" spans="1:27" ht="8.1" customHeight="1" thickBo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0" customHeight="1" thickBot="1">
      <c r="A7" s="135" t="s">
        <v>39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7"/>
    </row>
    <row r="8" spans="1:27" ht="8.1" customHeight="1" thickBot="1">
      <c r="A8" s="10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34" ht="20.1" customHeight="1" thickBot="1">
      <c r="A9" s="124" t="s">
        <v>31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H9" s="6"/>
    </row>
    <row r="10" spans="1:34" ht="6" customHeight="1" thickBo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H10" s="6"/>
    </row>
    <row r="11" spans="1:35" ht="20.1" customHeight="1" thickBot="1">
      <c r="A11" s="121" t="s">
        <v>0</v>
      </c>
      <c r="B11" s="14"/>
      <c r="C11" s="121" t="s">
        <v>1</v>
      </c>
      <c r="D11" s="14"/>
      <c r="E11" s="16" t="s">
        <v>2</v>
      </c>
      <c r="F11" s="17"/>
      <c r="G11" s="18" t="s">
        <v>10</v>
      </c>
      <c r="H11" s="17"/>
      <c r="I11" s="16" t="s">
        <v>13</v>
      </c>
      <c r="J11" s="17"/>
      <c r="K11" s="19" t="s">
        <v>14</v>
      </c>
      <c r="L11" s="17"/>
      <c r="M11" s="159" t="s">
        <v>3</v>
      </c>
      <c r="N11" s="160"/>
      <c r="O11" s="160"/>
      <c r="P11" s="77"/>
      <c r="Q11" s="77"/>
      <c r="R11" s="77"/>
      <c r="S11" s="77"/>
      <c r="T11" s="77"/>
      <c r="U11" s="77"/>
      <c r="V11" s="77"/>
      <c r="W11" s="77"/>
      <c r="X11" s="77"/>
      <c r="Y11" s="78"/>
      <c r="Z11" s="17"/>
      <c r="AA11" s="121" t="s">
        <v>4</v>
      </c>
      <c r="AC11" s="138" t="s">
        <v>20</v>
      </c>
      <c r="AE11" s="138" t="s">
        <v>21</v>
      </c>
      <c r="AG11" s="138" t="s">
        <v>22</v>
      </c>
      <c r="AH11" s="43"/>
      <c r="AI11" s="138" t="s">
        <v>23</v>
      </c>
    </row>
    <row r="12" spans="1:35" ht="5.25" customHeight="1" thickBot="1">
      <c r="A12" s="122"/>
      <c r="B12" s="14"/>
      <c r="C12" s="122"/>
      <c r="D12" s="14"/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22"/>
      <c r="AC12" s="139"/>
      <c r="AE12" s="139"/>
      <c r="AG12" s="139"/>
      <c r="AH12" s="43"/>
      <c r="AI12" s="139"/>
    </row>
    <row r="13" spans="1:35" ht="20.1" customHeight="1">
      <c r="A13" s="122"/>
      <c r="B13" s="14"/>
      <c r="C13" s="122"/>
      <c r="D13" s="14"/>
      <c r="E13" s="121" t="s">
        <v>5</v>
      </c>
      <c r="F13" s="20"/>
      <c r="G13" s="21" t="s">
        <v>7</v>
      </c>
      <c r="H13" s="20"/>
      <c r="I13" s="121" t="s">
        <v>7</v>
      </c>
      <c r="J13" s="20"/>
      <c r="K13" s="121" t="s">
        <v>7</v>
      </c>
      <c r="L13" s="20"/>
      <c r="M13" s="141" t="s">
        <v>8</v>
      </c>
      <c r="N13" s="142"/>
      <c r="O13" s="143"/>
      <c r="P13" s="17"/>
      <c r="Q13" s="144" t="s">
        <v>9</v>
      </c>
      <c r="R13" s="145"/>
      <c r="S13" s="145"/>
      <c r="T13" s="146"/>
      <c r="U13" s="17"/>
      <c r="V13" s="147" t="s">
        <v>6</v>
      </c>
      <c r="W13" s="148"/>
      <c r="X13" s="148"/>
      <c r="Y13" s="149"/>
      <c r="Z13" s="22"/>
      <c r="AA13" s="122"/>
      <c r="AC13" s="139"/>
      <c r="AE13" s="139"/>
      <c r="AG13" s="139"/>
      <c r="AH13" s="43"/>
      <c r="AI13" s="139"/>
    </row>
    <row r="14" spans="1:35" s="5" customFormat="1" ht="60" customHeight="1" thickBot="1">
      <c r="A14" s="123"/>
      <c r="B14" s="15"/>
      <c r="C14" s="123"/>
      <c r="D14" s="15"/>
      <c r="E14" s="123"/>
      <c r="F14" s="20"/>
      <c r="G14" s="20"/>
      <c r="H14" s="20"/>
      <c r="I14" s="123"/>
      <c r="J14" s="20"/>
      <c r="K14" s="123"/>
      <c r="L14" s="20"/>
      <c r="M14" s="23" t="s">
        <v>15</v>
      </c>
      <c r="N14" s="24" t="s">
        <v>16</v>
      </c>
      <c r="O14" s="25" t="s">
        <v>28</v>
      </c>
      <c r="P14" s="20"/>
      <c r="Q14" s="23" t="s">
        <v>15</v>
      </c>
      <c r="R14" s="26" t="s">
        <v>11</v>
      </c>
      <c r="S14" s="24" t="s">
        <v>18</v>
      </c>
      <c r="T14" s="25" t="s">
        <v>17</v>
      </c>
      <c r="U14" s="20"/>
      <c r="V14" s="23" t="s">
        <v>15</v>
      </c>
      <c r="W14" s="26" t="s">
        <v>11</v>
      </c>
      <c r="X14" s="24" t="s">
        <v>19</v>
      </c>
      <c r="Y14" s="25" t="s">
        <v>29</v>
      </c>
      <c r="Z14" s="27"/>
      <c r="AA14" s="123"/>
      <c r="AC14" s="140"/>
      <c r="AE14" s="140"/>
      <c r="AG14" s="140"/>
      <c r="AH14" s="43"/>
      <c r="AI14" s="140"/>
    </row>
    <row r="15" spans="1:34" ht="6.75" customHeight="1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H15" s="6"/>
    </row>
    <row r="16" spans="1:35" ht="45" customHeight="1">
      <c r="A16" s="60" t="s">
        <v>40</v>
      </c>
      <c r="B16" s="42"/>
      <c r="C16" s="1" t="s">
        <v>197</v>
      </c>
      <c r="D16" s="61"/>
      <c r="E16" s="66">
        <f>AC16/1000000</f>
        <v>1423.699108</v>
      </c>
      <c r="F16" s="68"/>
      <c r="G16" s="68"/>
      <c r="H16" s="69"/>
      <c r="I16" s="66">
        <f>AE16/1000</f>
        <v>247.558</v>
      </c>
      <c r="J16" s="62"/>
      <c r="K16" s="66" t="s">
        <v>190</v>
      </c>
      <c r="L16" s="29"/>
      <c r="M16" s="75" t="s">
        <v>204</v>
      </c>
      <c r="N16" s="1" t="s">
        <v>205</v>
      </c>
      <c r="O16" s="76" t="s">
        <v>206</v>
      </c>
      <c r="P16" s="30"/>
      <c r="Q16" s="75" t="s">
        <v>379</v>
      </c>
      <c r="R16" s="1" t="s">
        <v>380</v>
      </c>
      <c r="S16" s="81" t="s">
        <v>381</v>
      </c>
      <c r="T16" s="82">
        <v>6.25</v>
      </c>
      <c r="U16" s="29"/>
      <c r="V16" s="75" t="s">
        <v>383</v>
      </c>
      <c r="W16" s="1" t="s">
        <v>382</v>
      </c>
      <c r="X16" s="81" t="s">
        <v>25</v>
      </c>
      <c r="Y16" s="81" t="s">
        <v>384</v>
      </c>
      <c r="Z16" s="29"/>
      <c r="AA16" s="41"/>
      <c r="AB16" s="32"/>
      <c r="AC16" s="113">
        <f>1206795083+216904025</f>
        <v>1423699108</v>
      </c>
      <c r="AD16" s="114"/>
      <c r="AE16" s="114">
        <f>200179+110481-63102</f>
        <v>247558</v>
      </c>
      <c r="AF16" s="112"/>
      <c r="AG16" s="33"/>
      <c r="AH16" s="8"/>
      <c r="AI16" s="8"/>
    </row>
    <row r="17" spans="1:35" ht="60" customHeight="1">
      <c r="A17" s="96" t="s">
        <v>41</v>
      </c>
      <c r="B17" s="97"/>
      <c r="C17" s="98" t="s">
        <v>46</v>
      </c>
      <c r="D17" s="99"/>
      <c r="E17" s="100">
        <f aca="true" t="shared" si="0" ref="E17:E22">AC17/1000000</f>
        <v>80.436595</v>
      </c>
      <c r="F17" s="101"/>
      <c r="G17" s="101"/>
      <c r="H17" s="102"/>
      <c r="I17" s="100">
        <f aca="true" t="shared" si="1" ref="I17:I22">AE17/1000</f>
        <v>45.11</v>
      </c>
      <c r="J17" s="103"/>
      <c r="K17" s="104" t="s">
        <v>194</v>
      </c>
      <c r="L17" s="105"/>
      <c r="M17" s="106" t="s">
        <v>207</v>
      </c>
      <c r="N17" s="98" t="s">
        <v>403</v>
      </c>
      <c r="O17" s="107" t="s">
        <v>208</v>
      </c>
      <c r="P17" s="108"/>
      <c r="Q17" s="106" t="s">
        <v>385</v>
      </c>
      <c r="R17" s="98" t="s">
        <v>386</v>
      </c>
      <c r="S17" s="109" t="s">
        <v>26</v>
      </c>
      <c r="T17" s="110" t="s">
        <v>27</v>
      </c>
      <c r="U17" s="105"/>
      <c r="V17" s="106" t="s">
        <v>387</v>
      </c>
      <c r="W17" s="98" t="s">
        <v>388</v>
      </c>
      <c r="X17" s="109" t="s">
        <v>26</v>
      </c>
      <c r="Y17" s="110" t="s">
        <v>27</v>
      </c>
      <c r="Z17" s="105"/>
      <c r="AA17" s="115" t="s">
        <v>435</v>
      </c>
      <c r="AB17" s="32"/>
      <c r="AC17" s="113">
        <v>80436595</v>
      </c>
      <c r="AD17" s="114"/>
      <c r="AE17" s="114">
        <v>45110</v>
      </c>
      <c r="AF17" s="112"/>
      <c r="AG17" s="33"/>
      <c r="AH17" s="8"/>
      <c r="AI17" s="8"/>
    </row>
    <row r="18" spans="1:35" ht="60" customHeight="1">
      <c r="A18" s="60" t="s">
        <v>186</v>
      </c>
      <c r="B18" s="42"/>
      <c r="C18" s="1" t="s">
        <v>189</v>
      </c>
      <c r="D18" s="61"/>
      <c r="E18" s="66">
        <f t="shared" si="0"/>
        <v>65.925504</v>
      </c>
      <c r="F18" s="68"/>
      <c r="G18" s="68"/>
      <c r="H18" s="69"/>
      <c r="I18" s="66">
        <f aca="true" t="shared" si="2" ref="I18:I19">AE18/1000</f>
        <v>59.069</v>
      </c>
      <c r="J18" s="62"/>
      <c r="K18" s="67" t="s">
        <v>193</v>
      </c>
      <c r="L18" s="29"/>
      <c r="M18" s="75" t="s">
        <v>207</v>
      </c>
      <c r="N18" s="1" t="s">
        <v>403</v>
      </c>
      <c r="O18" s="76" t="s">
        <v>208</v>
      </c>
      <c r="P18" s="30"/>
      <c r="Q18" s="75" t="s">
        <v>385</v>
      </c>
      <c r="R18" s="1" t="s">
        <v>386</v>
      </c>
      <c r="S18" s="81" t="s">
        <v>26</v>
      </c>
      <c r="T18" s="82" t="s">
        <v>27</v>
      </c>
      <c r="U18" s="29"/>
      <c r="V18" s="75" t="s">
        <v>387</v>
      </c>
      <c r="W18" s="1" t="s">
        <v>388</v>
      </c>
      <c r="X18" s="81" t="s">
        <v>26</v>
      </c>
      <c r="Y18" s="37" t="s">
        <v>27</v>
      </c>
      <c r="Z18" s="29"/>
      <c r="AA18" s="41"/>
      <c r="AB18" s="32"/>
      <c r="AC18" s="113">
        <v>65925504</v>
      </c>
      <c r="AD18" s="114"/>
      <c r="AE18" s="114">
        <v>59069</v>
      </c>
      <c r="AF18" s="112"/>
      <c r="AG18" s="33"/>
      <c r="AH18" s="8"/>
      <c r="AI18" s="8"/>
    </row>
    <row r="19" spans="1:35" ht="60" customHeight="1">
      <c r="A19" s="60" t="s">
        <v>187</v>
      </c>
      <c r="B19" s="42"/>
      <c r="C19" s="1" t="s">
        <v>188</v>
      </c>
      <c r="D19" s="61"/>
      <c r="E19" s="66">
        <f aca="true" t="shared" si="3" ref="E19">AC19/1000000</f>
        <v>77.765979</v>
      </c>
      <c r="F19" s="68"/>
      <c r="G19" s="68"/>
      <c r="H19" s="69"/>
      <c r="I19" s="66">
        <f t="shared" si="2"/>
        <v>65.927</v>
      </c>
      <c r="J19" s="62"/>
      <c r="K19" s="67" t="s">
        <v>193</v>
      </c>
      <c r="L19" s="29"/>
      <c r="M19" s="75" t="s">
        <v>207</v>
      </c>
      <c r="N19" s="1" t="s">
        <v>403</v>
      </c>
      <c r="O19" s="76" t="s">
        <v>208</v>
      </c>
      <c r="P19" s="30"/>
      <c r="Q19" s="75" t="s">
        <v>385</v>
      </c>
      <c r="R19" s="1" t="s">
        <v>386</v>
      </c>
      <c r="S19" s="81" t="s">
        <v>26</v>
      </c>
      <c r="T19" s="82" t="s">
        <v>27</v>
      </c>
      <c r="U19" s="29"/>
      <c r="V19" s="75" t="s">
        <v>387</v>
      </c>
      <c r="W19" s="1" t="s">
        <v>388</v>
      </c>
      <c r="X19" s="81" t="s">
        <v>26</v>
      </c>
      <c r="Y19" s="37" t="s">
        <v>27</v>
      </c>
      <c r="Z19" s="29"/>
      <c r="AA19" s="41"/>
      <c r="AB19" s="32"/>
      <c r="AC19" s="113">
        <v>77765979</v>
      </c>
      <c r="AD19" s="114"/>
      <c r="AE19" s="114">
        <v>65927</v>
      </c>
      <c r="AF19" s="112"/>
      <c r="AG19" s="33"/>
      <c r="AH19" s="8"/>
      <c r="AI19" s="8"/>
    </row>
    <row r="20" spans="1:35" ht="60" customHeight="1">
      <c r="A20" s="96" t="s">
        <v>226</v>
      </c>
      <c r="B20" s="97"/>
      <c r="C20" s="98" t="s">
        <v>227</v>
      </c>
      <c r="D20" s="99"/>
      <c r="E20" s="100">
        <f aca="true" t="shared" si="4" ref="E20">AC20/1000000</f>
        <v>2.597</v>
      </c>
      <c r="F20" s="101"/>
      <c r="G20" s="101"/>
      <c r="H20" s="102"/>
      <c r="I20" s="100">
        <f aca="true" t="shared" si="5" ref="I20">AE20/1000</f>
        <v>6.64</v>
      </c>
      <c r="J20" s="103"/>
      <c r="K20" s="104" t="s">
        <v>193</v>
      </c>
      <c r="L20" s="105"/>
      <c r="M20" s="106" t="s">
        <v>389</v>
      </c>
      <c r="N20" s="98" t="s">
        <v>402</v>
      </c>
      <c r="O20" s="107" t="s">
        <v>223</v>
      </c>
      <c r="P20" s="108"/>
      <c r="Q20" s="106" t="s">
        <v>390</v>
      </c>
      <c r="R20" s="98" t="s">
        <v>391</v>
      </c>
      <c r="S20" s="109" t="s">
        <v>26</v>
      </c>
      <c r="T20" s="110" t="s">
        <v>27</v>
      </c>
      <c r="U20" s="105"/>
      <c r="V20" s="106" t="s">
        <v>387</v>
      </c>
      <c r="W20" s="98" t="s">
        <v>388</v>
      </c>
      <c r="X20" s="109" t="s">
        <v>26</v>
      </c>
      <c r="Y20" s="110" t="s">
        <v>27</v>
      </c>
      <c r="Z20" s="105"/>
      <c r="AA20" s="115" t="s">
        <v>435</v>
      </c>
      <c r="AB20" s="32"/>
      <c r="AC20" s="113">
        <v>2597000</v>
      </c>
      <c r="AD20" s="114"/>
      <c r="AE20" s="114">
        <v>6640</v>
      </c>
      <c r="AF20" s="112"/>
      <c r="AG20" s="33"/>
      <c r="AH20" s="8"/>
      <c r="AI20" s="8"/>
    </row>
    <row r="21" spans="1:35" ht="60" customHeight="1">
      <c r="A21" s="96" t="s">
        <v>42</v>
      </c>
      <c r="B21" s="97"/>
      <c r="C21" s="98" t="s">
        <v>47</v>
      </c>
      <c r="D21" s="99"/>
      <c r="E21" s="100">
        <f t="shared" si="0"/>
        <v>31.773366</v>
      </c>
      <c r="F21" s="101"/>
      <c r="G21" s="101"/>
      <c r="H21" s="102"/>
      <c r="I21" s="100">
        <f t="shared" si="1"/>
        <v>23.38</v>
      </c>
      <c r="J21" s="103"/>
      <c r="K21" s="104" t="s">
        <v>191</v>
      </c>
      <c r="L21" s="105"/>
      <c r="M21" s="106" t="s">
        <v>207</v>
      </c>
      <c r="N21" s="98" t="s">
        <v>403</v>
      </c>
      <c r="O21" s="107" t="s">
        <v>208</v>
      </c>
      <c r="P21" s="108"/>
      <c r="Q21" s="106" t="s">
        <v>385</v>
      </c>
      <c r="R21" s="98" t="s">
        <v>386</v>
      </c>
      <c r="S21" s="109" t="s">
        <v>26</v>
      </c>
      <c r="T21" s="110" t="s">
        <v>27</v>
      </c>
      <c r="U21" s="105"/>
      <c r="V21" s="106" t="s">
        <v>397</v>
      </c>
      <c r="W21" s="98" t="s">
        <v>398</v>
      </c>
      <c r="X21" s="109" t="s">
        <v>25</v>
      </c>
      <c r="Y21" s="110">
        <v>3</v>
      </c>
      <c r="Z21" s="105"/>
      <c r="AA21" s="115" t="s">
        <v>435</v>
      </c>
      <c r="AB21" s="32"/>
      <c r="AC21" s="113">
        <v>31773366</v>
      </c>
      <c r="AD21" s="114"/>
      <c r="AE21" s="114">
        <v>23380</v>
      </c>
      <c r="AF21" s="112"/>
      <c r="AG21" s="33"/>
      <c r="AH21" s="8"/>
      <c r="AI21" s="8"/>
    </row>
    <row r="22" spans="1:35" ht="39.9" customHeight="1">
      <c r="A22" s="96" t="s">
        <v>43</v>
      </c>
      <c r="B22" s="97"/>
      <c r="C22" s="98" t="s">
        <v>48</v>
      </c>
      <c r="D22" s="99"/>
      <c r="E22" s="100">
        <f t="shared" si="0"/>
        <v>12.259239</v>
      </c>
      <c r="F22" s="101"/>
      <c r="G22" s="101"/>
      <c r="H22" s="102"/>
      <c r="I22" s="100">
        <f t="shared" si="1"/>
        <v>16.259</v>
      </c>
      <c r="J22" s="103"/>
      <c r="K22" s="104" t="s">
        <v>192</v>
      </c>
      <c r="L22" s="105"/>
      <c r="M22" s="106" t="s">
        <v>204</v>
      </c>
      <c r="N22" s="98" t="s">
        <v>205</v>
      </c>
      <c r="O22" s="107" t="s">
        <v>206</v>
      </c>
      <c r="P22" s="108"/>
      <c r="Q22" s="106" t="s">
        <v>390</v>
      </c>
      <c r="R22" s="98" t="s">
        <v>391</v>
      </c>
      <c r="S22" s="109" t="s">
        <v>26</v>
      </c>
      <c r="T22" s="110" t="s">
        <v>27</v>
      </c>
      <c r="U22" s="105"/>
      <c r="V22" s="106" t="s">
        <v>387</v>
      </c>
      <c r="W22" s="98" t="s">
        <v>388</v>
      </c>
      <c r="X22" s="109" t="s">
        <v>26</v>
      </c>
      <c r="Y22" s="110" t="s">
        <v>27</v>
      </c>
      <c r="Z22" s="105"/>
      <c r="AA22" s="115" t="s">
        <v>435</v>
      </c>
      <c r="AB22" s="32"/>
      <c r="AC22" s="113">
        <v>12259239</v>
      </c>
      <c r="AD22" s="113"/>
      <c r="AE22" s="113">
        <v>16259</v>
      </c>
      <c r="AF22" s="33"/>
      <c r="AG22" s="33"/>
      <c r="AH22" s="8"/>
      <c r="AI22" s="8"/>
    </row>
    <row r="23" spans="1:35" ht="60" customHeight="1">
      <c r="A23" s="96" t="s">
        <v>44</v>
      </c>
      <c r="B23" s="97"/>
      <c r="C23" s="98" t="s">
        <v>49</v>
      </c>
      <c r="D23" s="99"/>
      <c r="E23" s="100">
        <f aca="true" t="shared" si="6" ref="E23">AC23/1000000</f>
        <v>49.881924</v>
      </c>
      <c r="F23" s="101"/>
      <c r="G23" s="101"/>
      <c r="H23" s="102"/>
      <c r="I23" s="100">
        <f aca="true" t="shared" si="7" ref="I23">AE23/1000</f>
        <v>46.161</v>
      </c>
      <c r="J23" s="103"/>
      <c r="K23" s="104" t="s">
        <v>191</v>
      </c>
      <c r="L23" s="105"/>
      <c r="M23" s="106" t="s">
        <v>210</v>
      </c>
      <c r="N23" s="98" t="s">
        <v>404</v>
      </c>
      <c r="O23" s="107" t="s">
        <v>209</v>
      </c>
      <c r="P23" s="108"/>
      <c r="Q23" s="106" t="s">
        <v>390</v>
      </c>
      <c r="R23" s="98" t="s">
        <v>391</v>
      </c>
      <c r="S23" s="109" t="s">
        <v>26</v>
      </c>
      <c r="T23" s="110" t="s">
        <v>27</v>
      </c>
      <c r="U23" s="105"/>
      <c r="V23" s="106" t="s">
        <v>397</v>
      </c>
      <c r="W23" s="98" t="s">
        <v>398</v>
      </c>
      <c r="X23" s="109" t="s">
        <v>25</v>
      </c>
      <c r="Y23" s="110">
        <v>3</v>
      </c>
      <c r="Z23" s="105"/>
      <c r="AA23" s="115" t="s">
        <v>435</v>
      </c>
      <c r="AB23" s="32"/>
      <c r="AC23" s="113">
        <f>50012375-130451</f>
        <v>49881924</v>
      </c>
      <c r="AD23" s="113"/>
      <c r="AE23" s="113">
        <f>44072+2089</f>
        <v>46161</v>
      </c>
      <c r="AF23" s="33"/>
      <c r="AG23" s="33"/>
      <c r="AH23" s="8"/>
      <c r="AI23" s="8"/>
    </row>
    <row r="24" spans="1:35" ht="65.1" customHeight="1">
      <c r="A24" s="96" t="s">
        <v>45</v>
      </c>
      <c r="B24" s="97"/>
      <c r="C24" s="98" t="s">
        <v>54</v>
      </c>
      <c r="D24" s="99"/>
      <c r="E24" s="100">
        <f aca="true" t="shared" si="8" ref="E24">AC24/1000000</f>
        <v>20.711721</v>
      </c>
      <c r="F24" s="101"/>
      <c r="G24" s="101"/>
      <c r="H24" s="102"/>
      <c r="I24" s="100">
        <f aca="true" t="shared" si="9" ref="I24">AE24/1000</f>
        <v>24.748</v>
      </c>
      <c r="J24" s="103"/>
      <c r="K24" s="104" t="s">
        <v>35</v>
      </c>
      <c r="L24" s="105"/>
      <c r="M24" s="106" t="s">
        <v>211</v>
      </c>
      <c r="N24" s="98" t="s">
        <v>402</v>
      </c>
      <c r="O24" s="107" t="s">
        <v>223</v>
      </c>
      <c r="P24" s="108"/>
      <c r="Q24" s="106" t="s">
        <v>394</v>
      </c>
      <c r="R24" s="98" t="s">
        <v>399</v>
      </c>
      <c r="S24" s="109" t="s">
        <v>25</v>
      </c>
      <c r="T24" s="110" t="s">
        <v>396</v>
      </c>
      <c r="U24" s="105"/>
      <c r="V24" s="106" t="s">
        <v>392</v>
      </c>
      <c r="W24" s="98" t="s">
        <v>393</v>
      </c>
      <c r="X24" s="109" t="s">
        <v>25</v>
      </c>
      <c r="Y24" s="110">
        <v>2.6</v>
      </c>
      <c r="Z24" s="105"/>
      <c r="AA24" s="115" t="s">
        <v>435</v>
      </c>
      <c r="AB24" s="32"/>
      <c r="AC24" s="113">
        <v>20711721</v>
      </c>
      <c r="AD24" s="113"/>
      <c r="AE24" s="113">
        <v>24748</v>
      </c>
      <c r="AF24" s="33"/>
      <c r="AG24" s="33"/>
      <c r="AH24" s="8"/>
      <c r="AI24" s="8"/>
    </row>
    <row r="25" spans="1:35" ht="65.1" customHeight="1">
      <c r="A25" s="96" t="s">
        <v>50</v>
      </c>
      <c r="B25" s="105"/>
      <c r="C25" s="98" t="s">
        <v>38</v>
      </c>
      <c r="D25" s="97"/>
      <c r="E25" s="100">
        <f aca="true" t="shared" si="10" ref="E25">AC25/1000000</f>
        <v>22.418579</v>
      </c>
      <c r="F25" s="101"/>
      <c r="G25" s="101"/>
      <c r="H25" s="102"/>
      <c r="I25" s="100">
        <f aca="true" t="shared" si="11" ref="I25">AE25/1000</f>
        <v>25.188</v>
      </c>
      <c r="J25" s="116"/>
      <c r="K25" s="104" t="s">
        <v>35</v>
      </c>
      <c r="L25" s="105"/>
      <c r="M25" s="106" t="s">
        <v>211</v>
      </c>
      <c r="N25" s="98" t="s">
        <v>402</v>
      </c>
      <c r="O25" s="107" t="s">
        <v>223</v>
      </c>
      <c r="P25" s="108"/>
      <c r="Q25" s="106" t="s">
        <v>394</v>
      </c>
      <c r="R25" s="98" t="s">
        <v>400</v>
      </c>
      <c r="S25" s="109" t="s">
        <v>25</v>
      </c>
      <c r="T25" s="110" t="s">
        <v>396</v>
      </c>
      <c r="U25" s="105"/>
      <c r="V25" s="106" t="s">
        <v>392</v>
      </c>
      <c r="W25" s="98" t="s">
        <v>393</v>
      </c>
      <c r="X25" s="109" t="s">
        <v>25</v>
      </c>
      <c r="Y25" s="110">
        <v>2.6</v>
      </c>
      <c r="Z25" s="105"/>
      <c r="AA25" s="115" t="s">
        <v>435</v>
      </c>
      <c r="AB25" s="32"/>
      <c r="AC25" s="113">
        <v>22418579</v>
      </c>
      <c r="AD25" s="113"/>
      <c r="AE25" s="113">
        <v>25188</v>
      </c>
      <c r="AF25" s="33"/>
      <c r="AG25" s="33"/>
      <c r="AH25" s="8"/>
      <c r="AI25" s="8"/>
    </row>
    <row r="26" spans="1:35" ht="39.9" customHeight="1">
      <c r="A26" s="96" t="s">
        <v>51</v>
      </c>
      <c r="B26" s="105"/>
      <c r="C26" s="98" t="s">
        <v>55</v>
      </c>
      <c r="D26" s="97"/>
      <c r="E26" s="100">
        <f aca="true" t="shared" si="12" ref="E26:E33">AC26/1000000</f>
        <v>11.495911</v>
      </c>
      <c r="F26" s="117"/>
      <c r="G26" s="117"/>
      <c r="H26" s="118"/>
      <c r="I26" s="100">
        <f aca="true" t="shared" si="13" ref="I26:I33">AE26/1000</f>
        <v>16.97</v>
      </c>
      <c r="J26" s="116"/>
      <c r="K26" s="104" t="s">
        <v>192</v>
      </c>
      <c r="L26" s="105"/>
      <c r="M26" s="106" t="s">
        <v>213</v>
      </c>
      <c r="N26" s="98" t="s">
        <v>214</v>
      </c>
      <c r="O26" s="107" t="s">
        <v>215</v>
      </c>
      <c r="P26" s="108"/>
      <c r="Q26" s="106" t="s">
        <v>385</v>
      </c>
      <c r="R26" s="98" t="s">
        <v>386</v>
      </c>
      <c r="S26" s="109" t="s">
        <v>26</v>
      </c>
      <c r="T26" s="110" t="s">
        <v>27</v>
      </c>
      <c r="U26" s="105"/>
      <c r="V26" s="106" t="s">
        <v>387</v>
      </c>
      <c r="W26" s="98" t="s">
        <v>388</v>
      </c>
      <c r="X26" s="109" t="s">
        <v>26</v>
      </c>
      <c r="Y26" s="110" t="s">
        <v>27</v>
      </c>
      <c r="Z26" s="105"/>
      <c r="AA26" s="115" t="s">
        <v>435</v>
      </c>
      <c r="AB26" s="32"/>
      <c r="AC26" s="113">
        <v>11495911</v>
      </c>
      <c r="AD26" s="113"/>
      <c r="AE26" s="113">
        <v>16970</v>
      </c>
      <c r="AF26" s="33"/>
      <c r="AG26" s="33"/>
      <c r="AH26" s="8"/>
      <c r="AI26" s="8"/>
    </row>
    <row r="27" spans="1:35" ht="39.9" customHeight="1">
      <c r="A27" s="96" t="s">
        <v>229</v>
      </c>
      <c r="B27" s="105"/>
      <c r="C27" s="98" t="s">
        <v>230</v>
      </c>
      <c r="D27" s="97"/>
      <c r="E27" s="100">
        <f aca="true" t="shared" si="14" ref="E27">AC27/1000000</f>
        <v>7.531598</v>
      </c>
      <c r="F27" s="117"/>
      <c r="G27" s="117"/>
      <c r="H27" s="118"/>
      <c r="I27" s="100">
        <f aca="true" t="shared" si="15" ref="I27">AE27/1000</f>
        <v>11.902</v>
      </c>
      <c r="J27" s="116"/>
      <c r="K27" s="104" t="s">
        <v>192</v>
      </c>
      <c r="L27" s="105"/>
      <c r="M27" s="106" t="s">
        <v>213</v>
      </c>
      <c r="N27" s="98" t="s">
        <v>214</v>
      </c>
      <c r="O27" s="107" t="s">
        <v>215</v>
      </c>
      <c r="P27" s="108"/>
      <c r="Q27" s="106" t="s">
        <v>385</v>
      </c>
      <c r="R27" s="98" t="s">
        <v>386</v>
      </c>
      <c r="S27" s="109" t="s">
        <v>26</v>
      </c>
      <c r="T27" s="110" t="s">
        <v>27</v>
      </c>
      <c r="U27" s="105"/>
      <c r="V27" s="106" t="s">
        <v>387</v>
      </c>
      <c r="W27" s="98" t="s">
        <v>388</v>
      </c>
      <c r="X27" s="109" t="s">
        <v>26</v>
      </c>
      <c r="Y27" s="110" t="s">
        <v>27</v>
      </c>
      <c r="Z27" s="105"/>
      <c r="AA27" s="115" t="s">
        <v>435</v>
      </c>
      <c r="AB27" s="32"/>
      <c r="AC27" s="113">
        <v>7531598</v>
      </c>
      <c r="AD27" s="113"/>
      <c r="AE27" s="113">
        <v>11902</v>
      </c>
      <c r="AF27" s="33"/>
      <c r="AG27" s="33"/>
      <c r="AH27" s="8"/>
      <c r="AI27" s="8"/>
    </row>
    <row r="28" spans="1:35" ht="39.9" customHeight="1">
      <c r="A28" s="96" t="s">
        <v>52</v>
      </c>
      <c r="B28" s="105"/>
      <c r="C28" s="98" t="s">
        <v>228</v>
      </c>
      <c r="D28" s="97"/>
      <c r="E28" s="100">
        <f aca="true" t="shared" si="16" ref="E28">AC28/1000000</f>
        <v>5.632484</v>
      </c>
      <c r="F28" s="117"/>
      <c r="G28" s="117"/>
      <c r="H28" s="118"/>
      <c r="I28" s="100">
        <f aca="true" t="shared" si="17" ref="I28">AE28/1000</f>
        <v>10.45</v>
      </c>
      <c r="J28" s="116"/>
      <c r="K28" s="104" t="s">
        <v>192</v>
      </c>
      <c r="L28" s="105"/>
      <c r="M28" s="106" t="s">
        <v>213</v>
      </c>
      <c r="N28" s="98" t="s">
        <v>214</v>
      </c>
      <c r="O28" s="107" t="s">
        <v>215</v>
      </c>
      <c r="P28" s="108"/>
      <c r="Q28" s="106" t="s">
        <v>385</v>
      </c>
      <c r="R28" s="98" t="s">
        <v>386</v>
      </c>
      <c r="S28" s="109" t="s">
        <v>26</v>
      </c>
      <c r="T28" s="110" t="s">
        <v>27</v>
      </c>
      <c r="U28" s="105"/>
      <c r="V28" s="106" t="s">
        <v>387</v>
      </c>
      <c r="W28" s="98" t="s">
        <v>388</v>
      </c>
      <c r="X28" s="109" t="s">
        <v>26</v>
      </c>
      <c r="Y28" s="109" t="s">
        <v>27</v>
      </c>
      <c r="Z28" s="105"/>
      <c r="AA28" s="115" t="s">
        <v>435</v>
      </c>
      <c r="AB28" s="32"/>
      <c r="AC28" s="113">
        <v>5632484</v>
      </c>
      <c r="AD28" s="113"/>
      <c r="AE28" s="113">
        <v>10450</v>
      </c>
      <c r="AF28" s="80"/>
      <c r="AG28" s="33"/>
      <c r="AH28" s="8"/>
      <c r="AI28" s="8"/>
    </row>
    <row r="29" spans="1:35" ht="60" customHeight="1">
      <c r="A29" s="60" t="s">
        <v>53</v>
      </c>
      <c r="B29" s="29"/>
      <c r="C29" s="1" t="s">
        <v>198</v>
      </c>
      <c r="D29" s="42"/>
      <c r="E29" s="66">
        <f aca="true" t="shared" si="18" ref="E29">AC29/1000000</f>
        <v>1.990125</v>
      </c>
      <c r="F29" s="72"/>
      <c r="G29" s="72"/>
      <c r="H29" s="73"/>
      <c r="I29" s="66">
        <f aca="true" t="shared" si="19" ref="I29">AE29/1000</f>
        <v>5.645</v>
      </c>
      <c r="J29" s="28"/>
      <c r="K29" s="67" t="s">
        <v>35</v>
      </c>
      <c r="L29" s="29"/>
      <c r="M29" s="75" t="s">
        <v>436</v>
      </c>
      <c r="N29" s="1" t="s">
        <v>403</v>
      </c>
      <c r="O29" s="76" t="s">
        <v>208</v>
      </c>
      <c r="P29" s="30"/>
      <c r="Q29" s="75" t="s">
        <v>390</v>
      </c>
      <c r="R29" s="1" t="s">
        <v>391</v>
      </c>
      <c r="S29" s="81" t="s">
        <v>26</v>
      </c>
      <c r="T29" s="82" t="s">
        <v>27</v>
      </c>
      <c r="U29" s="29"/>
      <c r="V29" s="75" t="s">
        <v>397</v>
      </c>
      <c r="W29" s="1" t="s">
        <v>398</v>
      </c>
      <c r="X29" s="81" t="s">
        <v>25</v>
      </c>
      <c r="Y29" s="82">
        <v>2.6</v>
      </c>
      <c r="Z29" s="29"/>
      <c r="AA29" s="37"/>
      <c r="AB29" s="32"/>
      <c r="AC29" s="113">
        <v>1990125</v>
      </c>
      <c r="AD29" s="113"/>
      <c r="AE29" s="113">
        <v>5645</v>
      </c>
      <c r="AF29" s="33"/>
      <c r="AG29" s="33"/>
      <c r="AH29" s="8"/>
      <c r="AI29" s="8"/>
    </row>
    <row r="30" spans="1:35" ht="60" customHeight="1">
      <c r="A30" s="60" t="s">
        <v>56</v>
      </c>
      <c r="B30" s="29"/>
      <c r="C30" s="1" t="s">
        <v>199</v>
      </c>
      <c r="D30" s="42"/>
      <c r="E30" s="66">
        <f aca="true" t="shared" si="20" ref="E30">AC30/1000000</f>
        <v>1.990125</v>
      </c>
      <c r="F30" s="72"/>
      <c r="G30" s="72"/>
      <c r="H30" s="73"/>
      <c r="I30" s="66">
        <f aca="true" t="shared" si="21" ref="I30">AE30/1000</f>
        <v>5.645</v>
      </c>
      <c r="J30" s="28"/>
      <c r="K30" s="67" t="s">
        <v>35</v>
      </c>
      <c r="L30" s="29"/>
      <c r="M30" s="75" t="s">
        <v>436</v>
      </c>
      <c r="N30" s="1" t="s">
        <v>403</v>
      </c>
      <c r="O30" s="76" t="s">
        <v>208</v>
      </c>
      <c r="P30" s="30"/>
      <c r="Q30" s="75" t="s">
        <v>390</v>
      </c>
      <c r="R30" s="1" t="s">
        <v>391</v>
      </c>
      <c r="S30" s="81" t="s">
        <v>26</v>
      </c>
      <c r="T30" s="82" t="s">
        <v>27</v>
      </c>
      <c r="U30" s="29"/>
      <c r="V30" s="75" t="s">
        <v>397</v>
      </c>
      <c r="W30" s="1" t="s">
        <v>398</v>
      </c>
      <c r="X30" s="81" t="s">
        <v>25</v>
      </c>
      <c r="Y30" s="82">
        <v>2.6</v>
      </c>
      <c r="Z30" s="29"/>
      <c r="AA30" s="37"/>
      <c r="AB30" s="32"/>
      <c r="AC30" s="79">
        <v>1990125</v>
      </c>
      <c r="AD30" s="80"/>
      <c r="AE30" s="79">
        <v>5645</v>
      </c>
      <c r="AF30" s="33"/>
      <c r="AG30" s="33"/>
      <c r="AH30" s="8"/>
      <c r="AI30" s="8"/>
    </row>
    <row r="31" spans="1:35" ht="65.1" customHeight="1">
      <c r="A31" s="60" t="s">
        <v>57</v>
      </c>
      <c r="B31" s="29"/>
      <c r="C31" s="1" t="s">
        <v>63</v>
      </c>
      <c r="D31" s="42"/>
      <c r="E31" s="66">
        <f aca="true" t="shared" si="22" ref="E31:E32">AC31/1000000</f>
        <v>11.405725</v>
      </c>
      <c r="F31" s="72"/>
      <c r="G31" s="72"/>
      <c r="H31" s="73"/>
      <c r="I31" s="66">
        <f aca="true" t="shared" si="23" ref="I31:I32">AE31/1000</f>
        <v>13.7</v>
      </c>
      <c r="J31" s="28"/>
      <c r="K31" s="67" t="s">
        <v>443</v>
      </c>
      <c r="L31" s="29"/>
      <c r="M31" s="75" t="s">
        <v>436</v>
      </c>
      <c r="N31" s="1" t="s">
        <v>403</v>
      </c>
      <c r="O31" s="76" t="s">
        <v>208</v>
      </c>
      <c r="P31" s="30"/>
      <c r="Q31" s="75" t="s">
        <v>394</v>
      </c>
      <c r="R31" s="1" t="s">
        <v>401</v>
      </c>
      <c r="S31" s="81" t="s">
        <v>25</v>
      </c>
      <c r="T31" s="82" t="s">
        <v>37</v>
      </c>
      <c r="U31" s="29"/>
      <c r="V31" s="75" t="s">
        <v>397</v>
      </c>
      <c r="W31" s="1" t="s">
        <v>398</v>
      </c>
      <c r="X31" s="81" t="s">
        <v>25</v>
      </c>
      <c r="Y31" s="81">
        <v>2.8</v>
      </c>
      <c r="Z31" s="29"/>
      <c r="AA31" s="37"/>
      <c r="AB31" s="32"/>
      <c r="AC31" s="79">
        <v>11405725</v>
      </c>
      <c r="AD31" s="80"/>
      <c r="AE31" s="79">
        <v>13700</v>
      </c>
      <c r="AF31" s="33"/>
      <c r="AG31" s="33"/>
      <c r="AH31" s="8"/>
      <c r="AI31" s="8"/>
    </row>
    <row r="32" spans="1:35" ht="60" customHeight="1">
      <c r="A32" s="60" t="s">
        <v>58</v>
      </c>
      <c r="B32" s="29"/>
      <c r="C32" s="1" t="s">
        <v>64</v>
      </c>
      <c r="D32" s="42"/>
      <c r="E32" s="66">
        <f t="shared" si="22"/>
        <v>3.746737</v>
      </c>
      <c r="F32" s="72"/>
      <c r="G32" s="72"/>
      <c r="H32" s="73"/>
      <c r="I32" s="66">
        <f t="shared" si="23"/>
        <v>8.481</v>
      </c>
      <c r="J32" s="28"/>
      <c r="K32" s="67" t="s">
        <v>35</v>
      </c>
      <c r="L32" s="29"/>
      <c r="M32" s="75" t="s">
        <v>436</v>
      </c>
      <c r="N32" s="1" t="s">
        <v>403</v>
      </c>
      <c r="O32" s="76" t="s">
        <v>208</v>
      </c>
      <c r="P32" s="30"/>
      <c r="Q32" s="75" t="s">
        <v>390</v>
      </c>
      <c r="R32" s="1" t="s">
        <v>391</v>
      </c>
      <c r="S32" s="81" t="s">
        <v>26</v>
      </c>
      <c r="T32" s="82" t="s">
        <v>27</v>
      </c>
      <c r="U32" s="29"/>
      <c r="V32" s="75" t="s">
        <v>397</v>
      </c>
      <c r="W32" s="1" t="s">
        <v>398</v>
      </c>
      <c r="X32" s="81" t="s">
        <v>25</v>
      </c>
      <c r="Y32" s="82">
        <v>2.6</v>
      </c>
      <c r="Z32" s="29"/>
      <c r="AA32" s="37"/>
      <c r="AB32" s="32"/>
      <c r="AC32" s="79">
        <v>3746737</v>
      </c>
      <c r="AD32" s="80"/>
      <c r="AE32" s="79">
        <v>8481</v>
      </c>
      <c r="AF32" s="33"/>
      <c r="AG32" s="33"/>
      <c r="AH32" s="8"/>
      <c r="AI32" s="8"/>
    </row>
    <row r="33" spans="1:35" ht="60" customHeight="1">
      <c r="A33" s="60" t="s">
        <v>59</v>
      </c>
      <c r="B33" s="29"/>
      <c r="C33" s="1" t="s">
        <v>65</v>
      </c>
      <c r="D33" s="42"/>
      <c r="E33" s="66">
        <f t="shared" si="12"/>
        <v>5.90997</v>
      </c>
      <c r="F33" s="72"/>
      <c r="G33" s="72"/>
      <c r="H33" s="73"/>
      <c r="I33" s="66">
        <f t="shared" si="13"/>
        <v>9.739</v>
      </c>
      <c r="J33" s="28"/>
      <c r="K33" s="67" t="s">
        <v>443</v>
      </c>
      <c r="L33" s="29"/>
      <c r="M33" s="75" t="s">
        <v>436</v>
      </c>
      <c r="N33" s="1" t="s">
        <v>403</v>
      </c>
      <c r="O33" s="76" t="s">
        <v>208</v>
      </c>
      <c r="P33" s="30"/>
      <c r="Q33" s="75" t="s">
        <v>390</v>
      </c>
      <c r="R33" s="1" t="s">
        <v>391</v>
      </c>
      <c r="S33" s="81" t="s">
        <v>26</v>
      </c>
      <c r="T33" s="82" t="s">
        <v>27</v>
      </c>
      <c r="U33" s="29"/>
      <c r="V33" s="75" t="s">
        <v>397</v>
      </c>
      <c r="W33" s="1" t="s">
        <v>398</v>
      </c>
      <c r="X33" s="81" t="s">
        <v>25</v>
      </c>
      <c r="Y33" s="81">
        <v>2.8</v>
      </c>
      <c r="Z33" s="29"/>
      <c r="AA33" s="37"/>
      <c r="AB33" s="32"/>
      <c r="AC33" s="79">
        <v>5909970</v>
      </c>
      <c r="AD33" s="80"/>
      <c r="AE33" s="79">
        <v>9739</v>
      </c>
      <c r="AF33" s="33"/>
      <c r="AG33" s="33"/>
      <c r="AH33" s="8"/>
      <c r="AI33" s="8"/>
    </row>
    <row r="34" spans="1:35" ht="65.1" customHeight="1">
      <c r="A34" s="60" t="s">
        <v>60</v>
      </c>
      <c r="B34" s="29"/>
      <c r="C34" s="1" t="s">
        <v>66</v>
      </c>
      <c r="D34" s="42"/>
      <c r="E34" s="66">
        <f aca="true" t="shared" si="24" ref="E34">AC34/1000000</f>
        <v>3.897743</v>
      </c>
      <c r="F34" s="72"/>
      <c r="G34" s="72"/>
      <c r="H34" s="73"/>
      <c r="I34" s="66">
        <f aca="true" t="shared" si="25" ref="I34">AE34/1000</f>
        <v>10.286</v>
      </c>
      <c r="J34" s="28"/>
      <c r="K34" s="67" t="s">
        <v>35</v>
      </c>
      <c r="L34" s="29"/>
      <c r="M34" s="75" t="s">
        <v>437</v>
      </c>
      <c r="N34" s="1" t="s">
        <v>402</v>
      </c>
      <c r="O34" s="76" t="s">
        <v>223</v>
      </c>
      <c r="P34" s="30"/>
      <c r="Q34" s="75" t="s">
        <v>394</v>
      </c>
      <c r="R34" s="1" t="s">
        <v>401</v>
      </c>
      <c r="S34" s="81" t="s">
        <v>25</v>
      </c>
      <c r="T34" s="82" t="s">
        <v>396</v>
      </c>
      <c r="U34" s="29"/>
      <c r="V34" s="75" t="s">
        <v>392</v>
      </c>
      <c r="W34" s="1" t="s">
        <v>393</v>
      </c>
      <c r="X34" s="81" t="s">
        <v>25</v>
      </c>
      <c r="Y34" s="82">
        <v>2.6</v>
      </c>
      <c r="Z34" s="29"/>
      <c r="AA34" s="41"/>
      <c r="AB34" s="32"/>
      <c r="AC34" s="79">
        <v>3897743</v>
      </c>
      <c r="AD34" s="80"/>
      <c r="AE34" s="79">
        <v>10286</v>
      </c>
      <c r="AF34" s="33"/>
      <c r="AG34" s="33"/>
      <c r="AH34" s="8"/>
      <c r="AI34" s="8"/>
    </row>
    <row r="35" spans="1:35" ht="60" customHeight="1">
      <c r="A35" s="60" t="s">
        <v>61</v>
      </c>
      <c r="B35" s="29"/>
      <c r="C35" s="1" t="s">
        <v>67</v>
      </c>
      <c r="D35" s="42"/>
      <c r="E35" s="66">
        <f aca="true" t="shared" si="26" ref="E35">AC35/1000000</f>
        <v>2.982766</v>
      </c>
      <c r="F35" s="72"/>
      <c r="G35" s="72"/>
      <c r="H35" s="73"/>
      <c r="I35" s="66">
        <f aca="true" t="shared" si="27" ref="I35">AE35/1000</f>
        <v>7.781</v>
      </c>
      <c r="J35" s="28"/>
      <c r="K35" s="67" t="s">
        <v>35</v>
      </c>
      <c r="L35" s="29"/>
      <c r="M35" s="75" t="s">
        <v>436</v>
      </c>
      <c r="N35" s="1" t="s">
        <v>403</v>
      </c>
      <c r="O35" s="76" t="s">
        <v>208</v>
      </c>
      <c r="P35" s="30"/>
      <c r="Q35" s="75" t="s">
        <v>390</v>
      </c>
      <c r="R35" s="1" t="s">
        <v>391</v>
      </c>
      <c r="S35" s="81" t="s">
        <v>26</v>
      </c>
      <c r="T35" s="82" t="s">
        <v>27</v>
      </c>
      <c r="U35" s="29"/>
      <c r="V35" s="75" t="s">
        <v>397</v>
      </c>
      <c r="W35" s="1" t="s">
        <v>398</v>
      </c>
      <c r="X35" s="81" t="s">
        <v>25</v>
      </c>
      <c r="Y35" s="82">
        <v>2.6</v>
      </c>
      <c r="Z35" s="29"/>
      <c r="AA35" s="41"/>
      <c r="AB35" s="32"/>
      <c r="AC35" s="79">
        <v>2982766</v>
      </c>
      <c r="AD35" s="80"/>
      <c r="AE35" s="79">
        <v>7781</v>
      </c>
      <c r="AF35" s="33"/>
      <c r="AG35" s="33"/>
      <c r="AH35" s="8"/>
      <c r="AI35" s="8"/>
    </row>
    <row r="36" spans="1:35" ht="65.1" customHeight="1">
      <c r="A36" s="60" t="s">
        <v>62</v>
      </c>
      <c r="B36" s="42"/>
      <c r="C36" s="1" t="s">
        <v>375</v>
      </c>
      <c r="D36" s="42"/>
      <c r="E36" s="66">
        <f>AC36/1000000</f>
        <v>3.146625</v>
      </c>
      <c r="F36" s="74">
        <f aca="true" t="shared" si="28" ref="F36:G36">AD36/1000000</f>
        <v>0</v>
      </c>
      <c r="G36" s="74">
        <f t="shared" si="28"/>
        <v>0.008793</v>
      </c>
      <c r="H36" s="73"/>
      <c r="I36" s="66">
        <f>AE36/1000</f>
        <v>8.793</v>
      </c>
      <c r="J36" s="28"/>
      <c r="K36" s="67" t="s">
        <v>35</v>
      </c>
      <c r="L36" s="29"/>
      <c r="M36" s="75" t="s">
        <v>437</v>
      </c>
      <c r="N36" s="1" t="s">
        <v>402</v>
      </c>
      <c r="O36" s="76" t="s">
        <v>223</v>
      </c>
      <c r="P36" s="30"/>
      <c r="Q36" s="75" t="s">
        <v>394</v>
      </c>
      <c r="R36" s="1" t="s">
        <v>401</v>
      </c>
      <c r="S36" s="81" t="s">
        <v>25</v>
      </c>
      <c r="T36" s="82" t="s">
        <v>396</v>
      </c>
      <c r="U36" s="29"/>
      <c r="V36" s="75" t="s">
        <v>392</v>
      </c>
      <c r="W36" s="1" t="s">
        <v>393</v>
      </c>
      <c r="X36" s="81" t="s">
        <v>25</v>
      </c>
      <c r="Y36" s="82">
        <v>2.6</v>
      </c>
      <c r="Z36" s="29"/>
      <c r="AA36" s="37"/>
      <c r="AB36" s="32"/>
      <c r="AC36" s="79">
        <v>3146625</v>
      </c>
      <c r="AD36" s="80"/>
      <c r="AE36" s="79">
        <v>8793</v>
      </c>
      <c r="AF36" s="33"/>
      <c r="AG36" s="33"/>
      <c r="AH36" s="8"/>
      <c r="AI36" s="8"/>
    </row>
    <row r="37" spans="1:35" ht="60" customHeight="1">
      <c r="A37" s="60" t="s">
        <v>69</v>
      </c>
      <c r="B37" s="42"/>
      <c r="C37" s="1" t="s">
        <v>68</v>
      </c>
      <c r="D37" s="42"/>
      <c r="E37" s="66">
        <f aca="true" t="shared" si="29" ref="E37:E39">AC37/1000000</f>
        <v>5.630203</v>
      </c>
      <c r="F37" s="74">
        <f aca="true" t="shared" si="30" ref="F37:F39">AD37/1000000</f>
        <v>0</v>
      </c>
      <c r="G37" s="74">
        <f aca="true" t="shared" si="31" ref="G37:G39">AE37/1000000</f>
        <v>0.009939</v>
      </c>
      <c r="H37" s="73"/>
      <c r="I37" s="66">
        <f aca="true" t="shared" si="32" ref="I37:I39">AE37/1000</f>
        <v>9.939</v>
      </c>
      <c r="J37" s="28"/>
      <c r="K37" s="67" t="s">
        <v>443</v>
      </c>
      <c r="L37" s="29"/>
      <c r="M37" s="75" t="s">
        <v>436</v>
      </c>
      <c r="N37" s="1" t="s">
        <v>403</v>
      </c>
      <c r="O37" s="76" t="s">
        <v>208</v>
      </c>
      <c r="P37" s="30"/>
      <c r="Q37" s="75" t="s">
        <v>390</v>
      </c>
      <c r="R37" s="1" t="s">
        <v>391</v>
      </c>
      <c r="S37" s="81" t="s">
        <v>26</v>
      </c>
      <c r="T37" s="82" t="s">
        <v>27</v>
      </c>
      <c r="U37" s="29"/>
      <c r="V37" s="75" t="s">
        <v>397</v>
      </c>
      <c r="W37" s="1" t="s">
        <v>398</v>
      </c>
      <c r="X37" s="81" t="s">
        <v>25</v>
      </c>
      <c r="Y37" s="81">
        <v>2.8</v>
      </c>
      <c r="Z37" s="29"/>
      <c r="AA37" s="38"/>
      <c r="AB37" s="32"/>
      <c r="AC37" s="79">
        <v>5630203</v>
      </c>
      <c r="AD37" s="80"/>
      <c r="AE37" s="79">
        <v>9939</v>
      </c>
      <c r="AF37" s="33"/>
      <c r="AG37" s="33"/>
      <c r="AH37" s="8"/>
      <c r="AI37" s="8"/>
    </row>
    <row r="38" spans="1:35" ht="65.1" customHeight="1">
      <c r="A38" s="60" t="s">
        <v>70</v>
      </c>
      <c r="B38" s="42"/>
      <c r="C38" s="1" t="s">
        <v>77</v>
      </c>
      <c r="D38" s="42"/>
      <c r="E38" s="66">
        <f t="shared" si="29"/>
        <v>3.168359</v>
      </c>
      <c r="F38" s="74">
        <f t="shared" si="30"/>
        <v>0</v>
      </c>
      <c r="G38" s="74">
        <f t="shared" si="31"/>
        <v>0.007224</v>
      </c>
      <c r="H38" s="73"/>
      <c r="I38" s="66">
        <f t="shared" si="32"/>
        <v>7.224</v>
      </c>
      <c r="J38" s="28"/>
      <c r="K38" s="67" t="s">
        <v>35</v>
      </c>
      <c r="L38" s="29"/>
      <c r="M38" s="75" t="s">
        <v>437</v>
      </c>
      <c r="N38" s="1" t="s">
        <v>402</v>
      </c>
      <c r="O38" s="76" t="s">
        <v>223</v>
      </c>
      <c r="P38" s="30"/>
      <c r="Q38" s="75" t="s">
        <v>394</v>
      </c>
      <c r="R38" s="1" t="s">
        <v>395</v>
      </c>
      <c r="S38" s="81" t="s">
        <v>25</v>
      </c>
      <c r="T38" s="82" t="s">
        <v>396</v>
      </c>
      <c r="U38" s="29"/>
      <c r="V38" s="75" t="s">
        <v>392</v>
      </c>
      <c r="W38" s="1" t="s">
        <v>393</v>
      </c>
      <c r="X38" s="81" t="s">
        <v>25</v>
      </c>
      <c r="Y38" s="82">
        <v>2.6</v>
      </c>
      <c r="Z38" s="29"/>
      <c r="AA38" s="37"/>
      <c r="AB38" s="32"/>
      <c r="AC38" s="79">
        <v>3168359</v>
      </c>
      <c r="AD38" s="71"/>
      <c r="AE38" s="79">
        <v>7224</v>
      </c>
      <c r="AF38" s="33"/>
      <c r="AG38" s="33"/>
      <c r="AH38" s="8"/>
      <c r="AI38" s="8"/>
    </row>
    <row r="39" spans="1:35" ht="65.1" customHeight="1">
      <c r="A39" s="60" t="s">
        <v>71</v>
      </c>
      <c r="B39" s="42"/>
      <c r="C39" s="1" t="s">
        <v>76</v>
      </c>
      <c r="D39" s="42"/>
      <c r="E39" s="66">
        <f t="shared" si="29"/>
        <v>7.32825</v>
      </c>
      <c r="F39" s="74">
        <f t="shared" si="30"/>
        <v>0</v>
      </c>
      <c r="G39" s="74">
        <f t="shared" si="31"/>
        <v>0.01221</v>
      </c>
      <c r="H39" s="73"/>
      <c r="I39" s="66">
        <f t="shared" si="32"/>
        <v>12.21</v>
      </c>
      <c r="J39" s="28"/>
      <c r="K39" s="67" t="s">
        <v>35</v>
      </c>
      <c r="L39" s="29"/>
      <c r="M39" s="75" t="s">
        <v>437</v>
      </c>
      <c r="N39" s="1" t="s">
        <v>402</v>
      </c>
      <c r="O39" s="76" t="s">
        <v>223</v>
      </c>
      <c r="P39" s="30"/>
      <c r="Q39" s="75" t="s">
        <v>394</v>
      </c>
      <c r="R39" s="1" t="s">
        <v>399</v>
      </c>
      <c r="S39" s="81" t="s">
        <v>25</v>
      </c>
      <c r="T39" s="82" t="s">
        <v>396</v>
      </c>
      <c r="U39" s="29"/>
      <c r="V39" s="75" t="s">
        <v>392</v>
      </c>
      <c r="W39" s="1" t="s">
        <v>393</v>
      </c>
      <c r="X39" s="81" t="s">
        <v>25</v>
      </c>
      <c r="Y39" s="82">
        <v>2.6</v>
      </c>
      <c r="Z39" s="29"/>
      <c r="AA39" s="37"/>
      <c r="AB39" s="32"/>
      <c r="AC39" s="79">
        <v>7328250</v>
      </c>
      <c r="AD39" s="80"/>
      <c r="AE39" s="79">
        <v>12210</v>
      </c>
      <c r="AF39" s="33"/>
      <c r="AG39" s="33"/>
      <c r="AH39" s="8"/>
      <c r="AI39" s="8"/>
    </row>
    <row r="40" spans="1:35" ht="65.1" customHeight="1">
      <c r="A40" s="60" t="s">
        <v>72</v>
      </c>
      <c r="B40" s="42"/>
      <c r="C40" s="1" t="s">
        <v>78</v>
      </c>
      <c r="D40" s="42"/>
      <c r="E40" s="66">
        <f aca="true" t="shared" si="33" ref="E40">AC40/1000000</f>
        <v>3.2588</v>
      </c>
      <c r="F40" s="72"/>
      <c r="G40" s="72"/>
      <c r="H40" s="73"/>
      <c r="I40" s="66">
        <f aca="true" t="shared" si="34" ref="I40">AE40/1000</f>
        <v>7.32</v>
      </c>
      <c r="J40" s="28"/>
      <c r="K40" s="67" t="s">
        <v>35</v>
      </c>
      <c r="L40" s="29"/>
      <c r="M40" s="75" t="s">
        <v>437</v>
      </c>
      <c r="N40" s="1" t="s">
        <v>402</v>
      </c>
      <c r="O40" s="76" t="s">
        <v>223</v>
      </c>
      <c r="P40" s="30"/>
      <c r="Q40" s="75" t="s">
        <v>394</v>
      </c>
      <c r="R40" s="1" t="s">
        <v>400</v>
      </c>
      <c r="S40" s="81" t="s">
        <v>25</v>
      </c>
      <c r="T40" s="82" t="s">
        <v>396</v>
      </c>
      <c r="U40" s="29"/>
      <c r="V40" s="75" t="s">
        <v>392</v>
      </c>
      <c r="W40" s="1" t="s">
        <v>393</v>
      </c>
      <c r="X40" s="81" t="s">
        <v>25</v>
      </c>
      <c r="Y40" s="82">
        <v>2.6</v>
      </c>
      <c r="Z40" s="29"/>
      <c r="AA40" s="38"/>
      <c r="AB40" s="32"/>
      <c r="AC40" s="79">
        <v>3258800</v>
      </c>
      <c r="AD40" s="80"/>
      <c r="AE40" s="79">
        <v>7320</v>
      </c>
      <c r="AF40" s="33"/>
      <c r="AG40" s="33"/>
      <c r="AH40" s="8"/>
      <c r="AI40" s="8"/>
    </row>
    <row r="41" spans="1:35" ht="65.1" customHeight="1">
      <c r="A41" s="60" t="s">
        <v>73</v>
      </c>
      <c r="B41" s="42"/>
      <c r="C41" s="1" t="s">
        <v>79</v>
      </c>
      <c r="D41" s="42"/>
      <c r="E41" s="66">
        <f aca="true" t="shared" si="35" ref="E41:E42">AC41/1000000</f>
        <v>5.65585</v>
      </c>
      <c r="F41" s="72"/>
      <c r="G41" s="72"/>
      <c r="H41" s="73"/>
      <c r="I41" s="66">
        <f aca="true" t="shared" si="36" ref="I41:I42">AE41/1000</f>
        <v>10.06</v>
      </c>
      <c r="J41" s="28"/>
      <c r="K41" s="67" t="s">
        <v>35</v>
      </c>
      <c r="L41" s="29"/>
      <c r="M41" s="75" t="s">
        <v>437</v>
      </c>
      <c r="N41" s="1" t="s">
        <v>402</v>
      </c>
      <c r="O41" s="76" t="s">
        <v>223</v>
      </c>
      <c r="P41" s="30"/>
      <c r="Q41" s="75" t="s">
        <v>394</v>
      </c>
      <c r="R41" s="1" t="s">
        <v>395</v>
      </c>
      <c r="S41" s="81" t="s">
        <v>25</v>
      </c>
      <c r="T41" s="82" t="s">
        <v>396</v>
      </c>
      <c r="U41" s="29"/>
      <c r="V41" s="75" t="s">
        <v>392</v>
      </c>
      <c r="W41" s="1" t="s">
        <v>393</v>
      </c>
      <c r="X41" s="81" t="s">
        <v>25</v>
      </c>
      <c r="Y41" s="82">
        <v>2.6</v>
      </c>
      <c r="Z41" s="29"/>
      <c r="AA41" s="38"/>
      <c r="AB41" s="32"/>
      <c r="AC41" s="79">
        <v>5655850</v>
      </c>
      <c r="AD41" s="80"/>
      <c r="AE41" s="79">
        <v>10060</v>
      </c>
      <c r="AF41" s="80"/>
      <c r="AG41" s="33"/>
      <c r="AH41" s="8"/>
      <c r="AI41" s="8"/>
    </row>
    <row r="42" spans="1:35" ht="65.1" customHeight="1">
      <c r="A42" s="60" t="s">
        <v>74</v>
      </c>
      <c r="B42" s="29"/>
      <c r="C42" s="1" t="s">
        <v>80</v>
      </c>
      <c r="D42" s="42"/>
      <c r="E42" s="66">
        <f t="shared" si="35"/>
        <v>2.937241</v>
      </c>
      <c r="F42" s="72"/>
      <c r="G42" s="72"/>
      <c r="H42" s="73"/>
      <c r="I42" s="66">
        <f t="shared" si="36"/>
        <v>7.386</v>
      </c>
      <c r="J42" s="28"/>
      <c r="K42" s="67" t="s">
        <v>35</v>
      </c>
      <c r="L42" s="29"/>
      <c r="M42" s="75" t="s">
        <v>437</v>
      </c>
      <c r="N42" s="1" t="s">
        <v>402</v>
      </c>
      <c r="O42" s="76" t="s">
        <v>223</v>
      </c>
      <c r="P42" s="30"/>
      <c r="Q42" s="75" t="s">
        <v>394</v>
      </c>
      <c r="R42" s="1" t="s">
        <v>401</v>
      </c>
      <c r="S42" s="81" t="s">
        <v>25</v>
      </c>
      <c r="T42" s="82" t="s">
        <v>396</v>
      </c>
      <c r="U42" s="29"/>
      <c r="V42" s="75" t="s">
        <v>392</v>
      </c>
      <c r="W42" s="1" t="s">
        <v>393</v>
      </c>
      <c r="X42" s="81" t="s">
        <v>25</v>
      </c>
      <c r="Y42" s="82">
        <v>2.6</v>
      </c>
      <c r="Z42" s="29"/>
      <c r="AA42" s="41"/>
      <c r="AB42" s="32"/>
      <c r="AC42" s="79">
        <v>2937241</v>
      </c>
      <c r="AD42" s="80"/>
      <c r="AE42" s="79">
        <v>7386</v>
      </c>
      <c r="AF42" s="33"/>
      <c r="AG42" s="33"/>
      <c r="AH42" s="8"/>
      <c r="AI42" s="8"/>
    </row>
    <row r="43" spans="1:35" ht="39.9" customHeight="1">
      <c r="A43" s="60" t="s">
        <v>75</v>
      </c>
      <c r="B43" s="42"/>
      <c r="C43" s="1" t="s">
        <v>81</v>
      </c>
      <c r="D43" s="42"/>
      <c r="E43" s="66">
        <f aca="true" t="shared" si="37" ref="E43:E45">AC43/1000000</f>
        <v>35.796475</v>
      </c>
      <c r="F43" s="72"/>
      <c r="G43" s="72"/>
      <c r="H43" s="73"/>
      <c r="I43" s="66">
        <f aca="true" t="shared" si="38" ref="I43:I45">AE43/1000</f>
        <v>24.39</v>
      </c>
      <c r="J43" s="28"/>
      <c r="K43" s="67" t="s">
        <v>443</v>
      </c>
      <c r="L43" s="29"/>
      <c r="M43" s="75" t="s">
        <v>216</v>
      </c>
      <c r="N43" s="1" t="s">
        <v>217</v>
      </c>
      <c r="O43" s="76" t="s">
        <v>218</v>
      </c>
      <c r="P43" s="30"/>
      <c r="Q43" s="75" t="s">
        <v>390</v>
      </c>
      <c r="R43" s="1" t="s">
        <v>391</v>
      </c>
      <c r="S43" s="81" t="s">
        <v>26</v>
      </c>
      <c r="T43" s="82" t="s">
        <v>27</v>
      </c>
      <c r="U43" s="29"/>
      <c r="V43" s="75" t="s">
        <v>397</v>
      </c>
      <c r="W43" s="1" t="s">
        <v>398</v>
      </c>
      <c r="X43" s="81" t="s">
        <v>25</v>
      </c>
      <c r="Y43" s="81">
        <v>2.8</v>
      </c>
      <c r="Z43" s="29"/>
      <c r="AA43" s="38"/>
      <c r="AB43" s="4"/>
      <c r="AC43" s="79">
        <v>35796475</v>
      </c>
      <c r="AD43" s="80"/>
      <c r="AE43" s="79">
        <v>24390</v>
      </c>
      <c r="AF43" s="33"/>
      <c r="AG43" s="33"/>
      <c r="AH43" s="8"/>
      <c r="AI43" s="8"/>
    </row>
    <row r="44" spans="1:35" ht="60" customHeight="1">
      <c r="A44" s="60" t="s">
        <v>82</v>
      </c>
      <c r="B44" s="42"/>
      <c r="C44" s="1" t="s">
        <v>88</v>
      </c>
      <c r="D44" s="42"/>
      <c r="E44" s="66">
        <f t="shared" si="37"/>
        <v>150.631825</v>
      </c>
      <c r="F44" s="72"/>
      <c r="G44" s="72"/>
      <c r="H44" s="73"/>
      <c r="I44" s="66">
        <f t="shared" si="38"/>
        <v>187.8</v>
      </c>
      <c r="J44" s="28"/>
      <c r="K44" s="67" t="s">
        <v>443</v>
      </c>
      <c r="L44" s="29"/>
      <c r="M44" s="75" t="s">
        <v>436</v>
      </c>
      <c r="N44" s="1" t="s">
        <v>403</v>
      </c>
      <c r="O44" s="76" t="s">
        <v>208</v>
      </c>
      <c r="P44" s="30"/>
      <c r="Q44" s="75" t="s">
        <v>390</v>
      </c>
      <c r="R44" s="1" t="s">
        <v>391</v>
      </c>
      <c r="S44" s="81" t="s">
        <v>26</v>
      </c>
      <c r="T44" s="82" t="s">
        <v>27</v>
      </c>
      <c r="U44" s="29"/>
      <c r="V44" s="75" t="s">
        <v>397</v>
      </c>
      <c r="W44" s="1" t="s">
        <v>398</v>
      </c>
      <c r="X44" s="81" t="s">
        <v>25</v>
      </c>
      <c r="Y44" s="81">
        <v>2.8</v>
      </c>
      <c r="Z44" s="29"/>
      <c r="AA44" s="38"/>
      <c r="AB44" s="32"/>
      <c r="AC44" s="113">
        <v>150631825</v>
      </c>
      <c r="AD44" s="80"/>
      <c r="AE44" s="113">
        <v>187800</v>
      </c>
      <c r="AF44" s="33"/>
      <c r="AG44" s="33"/>
      <c r="AH44" s="8"/>
      <c r="AI44" s="8"/>
    </row>
    <row r="45" spans="1:35" ht="60" customHeight="1">
      <c r="A45" s="60" t="s">
        <v>83</v>
      </c>
      <c r="B45" s="42"/>
      <c r="C45" s="1" t="s">
        <v>89</v>
      </c>
      <c r="D45" s="42"/>
      <c r="E45" s="66">
        <f t="shared" si="37"/>
        <v>39.654</v>
      </c>
      <c r="F45" s="72"/>
      <c r="G45" s="72"/>
      <c r="H45" s="73"/>
      <c r="I45" s="66">
        <f t="shared" si="38"/>
        <v>47.66</v>
      </c>
      <c r="J45" s="28"/>
      <c r="K45" s="67" t="s">
        <v>443</v>
      </c>
      <c r="L45" s="29"/>
      <c r="M45" s="75" t="s">
        <v>438</v>
      </c>
      <c r="N45" s="1" t="s">
        <v>404</v>
      </c>
      <c r="O45" s="76" t="s">
        <v>209</v>
      </c>
      <c r="P45" s="30"/>
      <c r="Q45" s="75" t="s">
        <v>390</v>
      </c>
      <c r="R45" s="1" t="s">
        <v>391</v>
      </c>
      <c r="S45" s="81" t="s">
        <v>26</v>
      </c>
      <c r="T45" s="82" t="s">
        <v>27</v>
      </c>
      <c r="U45" s="29"/>
      <c r="V45" s="75" t="s">
        <v>397</v>
      </c>
      <c r="W45" s="1" t="s">
        <v>398</v>
      </c>
      <c r="X45" s="81" t="s">
        <v>25</v>
      </c>
      <c r="Y45" s="81">
        <v>2.8</v>
      </c>
      <c r="Z45" s="29"/>
      <c r="AA45" s="38"/>
      <c r="AB45" s="32"/>
      <c r="AC45" s="79">
        <v>39654000</v>
      </c>
      <c r="AD45" s="80"/>
      <c r="AE45" s="79">
        <v>47660</v>
      </c>
      <c r="AF45" s="33"/>
      <c r="AG45" s="33"/>
      <c r="AH45" s="8"/>
      <c r="AI45" s="8"/>
    </row>
    <row r="46" spans="1:35" ht="60" customHeight="1">
      <c r="A46" s="60" t="s">
        <v>84</v>
      </c>
      <c r="B46" s="42"/>
      <c r="C46" s="1" t="s">
        <v>90</v>
      </c>
      <c r="D46" s="42"/>
      <c r="E46" s="66">
        <f aca="true" t="shared" si="39" ref="E46">AC46/1000000</f>
        <v>8.584959</v>
      </c>
      <c r="F46" s="72"/>
      <c r="G46" s="72"/>
      <c r="H46" s="73"/>
      <c r="I46" s="66">
        <f aca="true" t="shared" si="40" ref="I46">AE46/1000</f>
        <v>12.065</v>
      </c>
      <c r="J46" s="28"/>
      <c r="K46" s="67" t="s">
        <v>443</v>
      </c>
      <c r="L46" s="29"/>
      <c r="M46" s="75" t="s">
        <v>436</v>
      </c>
      <c r="N46" s="1" t="s">
        <v>404</v>
      </c>
      <c r="O46" s="76" t="s">
        <v>208</v>
      </c>
      <c r="P46" s="30"/>
      <c r="Q46" s="75" t="s">
        <v>390</v>
      </c>
      <c r="R46" s="1" t="s">
        <v>391</v>
      </c>
      <c r="S46" s="81" t="s">
        <v>26</v>
      </c>
      <c r="T46" s="82" t="s">
        <v>27</v>
      </c>
      <c r="U46" s="29"/>
      <c r="V46" s="75" t="s">
        <v>397</v>
      </c>
      <c r="W46" s="1" t="s">
        <v>398</v>
      </c>
      <c r="X46" s="81" t="s">
        <v>25</v>
      </c>
      <c r="Y46" s="81">
        <v>2.8</v>
      </c>
      <c r="Z46" s="29"/>
      <c r="AA46" s="38"/>
      <c r="AB46" s="4"/>
      <c r="AC46" s="79">
        <v>8584959</v>
      </c>
      <c r="AD46" s="80"/>
      <c r="AE46" s="79">
        <v>12065</v>
      </c>
      <c r="AF46" s="33"/>
      <c r="AG46" s="33"/>
      <c r="AH46" s="8"/>
      <c r="AI46" s="8"/>
    </row>
    <row r="47" spans="1:35" ht="65.1" customHeight="1">
      <c r="A47" s="60" t="s">
        <v>85</v>
      </c>
      <c r="B47" s="42"/>
      <c r="C47" s="1" t="s">
        <v>91</v>
      </c>
      <c r="D47" s="42"/>
      <c r="E47" s="66">
        <f aca="true" t="shared" si="41" ref="E47:E48">AC47/1000000</f>
        <v>3.3366</v>
      </c>
      <c r="F47" s="72"/>
      <c r="G47" s="72"/>
      <c r="H47" s="73"/>
      <c r="I47" s="66">
        <f aca="true" t="shared" si="42" ref="I47:I48">AE47/1000</f>
        <v>7.34</v>
      </c>
      <c r="J47" s="28"/>
      <c r="K47" s="67" t="s">
        <v>35</v>
      </c>
      <c r="L47" s="29"/>
      <c r="M47" s="75" t="s">
        <v>437</v>
      </c>
      <c r="N47" s="1" t="s">
        <v>402</v>
      </c>
      <c r="O47" s="76" t="s">
        <v>223</v>
      </c>
      <c r="P47" s="30"/>
      <c r="Q47" s="75" t="s">
        <v>394</v>
      </c>
      <c r="R47" s="1" t="s">
        <v>400</v>
      </c>
      <c r="S47" s="81" t="s">
        <v>25</v>
      </c>
      <c r="T47" s="82" t="s">
        <v>396</v>
      </c>
      <c r="U47" s="29"/>
      <c r="V47" s="75" t="s">
        <v>392</v>
      </c>
      <c r="W47" s="1" t="s">
        <v>393</v>
      </c>
      <c r="X47" s="81" t="s">
        <v>25</v>
      </c>
      <c r="Y47" s="82">
        <v>2.6</v>
      </c>
      <c r="Z47" s="29"/>
      <c r="AA47" s="38"/>
      <c r="AB47" s="4"/>
      <c r="AC47" s="79">
        <v>3336600</v>
      </c>
      <c r="AD47" s="80"/>
      <c r="AE47" s="79">
        <v>7340</v>
      </c>
      <c r="AF47" s="33"/>
      <c r="AG47" s="33"/>
      <c r="AH47" s="8"/>
      <c r="AI47" s="8"/>
    </row>
    <row r="48" spans="1:37" ht="65.1" customHeight="1">
      <c r="A48" s="60" t="s">
        <v>86</v>
      </c>
      <c r="B48" s="42"/>
      <c r="C48" s="1" t="s">
        <v>92</v>
      </c>
      <c r="D48" s="42"/>
      <c r="E48" s="66">
        <f t="shared" si="41"/>
        <v>3.441163</v>
      </c>
      <c r="F48" s="72"/>
      <c r="G48" s="72"/>
      <c r="H48" s="73"/>
      <c r="I48" s="66">
        <f t="shared" si="42"/>
        <v>7.428</v>
      </c>
      <c r="J48" s="28"/>
      <c r="K48" s="67" t="s">
        <v>35</v>
      </c>
      <c r="L48" s="29"/>
      <c r="M48" s="75" t="s">
        <v>437</v>
      </c>
      <c r="N48" s="1" t="s">
        <v>402</v>
      </c>
      <c r="O48" s="76" t="s">
        <v>223</v>
      </c>
      <c r="P48" s="30"/>
      <c r="Q48" s="75" t="s">
        <v>394</v>
      </c>
      <c r="R48" s="1" t="s">
        <v>401</v>
      </c>
      <c r="S48" s="81" t="s">
        <v>25</v>
      </c>
      <c r="T48" s="82" t="s">
        <v>396</v>
      </c>
      <c r="U48" s="29"/>
      <c r="V48" s="75" t="s">
        <v>392</v>
      </c>
      <c r="W48" s="1" t="s">
        <v>393</v>
      </c>
      <c r="X48" s="81" t="s">
        <v>25</v>
      </c>
      <c r="Y48" s="82">
        <v>2.6</v>
      </c>
      <c r="Z48" s="29"/>
      <c r="AA48" s="38"/>
      <c r="AB48" s="32"/>
      <c r="AC48" s="79">
        <v>3441163</v>
      </c>
      <c r="AD48" s="80"/>
      <c r="AE48" s="79">
        <v>7428</v>
      </c>
      <c r="AF48" s="33"/>
      <c r="AG48" s="33"/>
      <c r="AH48" s="8"/>
      <c r="AI48" s="8"/>
      <c r="AK48" s="4"/>
    </row>
    <row r="49" spans="1:35" ht="65.1" customHeight="1">
      <c r="A49" s="60" t="s">
        <v>87</v>
      </c>
      <c r="B49" s="42"/>
      <c r="C49" s="1" t="s">
        <v>93</v>
      </c>
      <c r="D49" s="42"/>
      <c r="E49" s="66">
        <f aca="true" t="shared" si="43" ref="E49">AC49/1000000</f>
        <v>3.441163</v>
      </c>
      <c r="F49" s="72"/>
      <c r="G49" s="72"/>
      <c r="H49" s="73"/>
      <c r="I49" s="66">
        <f aca="true" t="shared" si="44" ref="I49">AE49/1000</f>
        <v>7.428</v>
      </c>
      <c r="J49" s="28"/>
      <c r="K49" s="67" t="s">
        <v>35</v>
      </c>
      <c r="L49" s="29"/>
      <c r="M49" s="75" t="s">
        <v>437</v>
      </c>
      <c r="N49" s="1" t="s">
        <v>402</v>
      </c>
      <c r="O49" s="76" t="s">
        <v>223</v>
      </c>
      <c r="P49" s="30"/>
      <c r="Q49" s="75" t="s">
        <v>394</v>
      </c>
      <c r="R49" s="1" t="s">
        <v>401</v>
      </c>
      <c r="S49" s="81" t="s">
        <v>25</v>
      </c>
      <c r="T49" s="82" t="s">
        <v>396</v>
      </c>
      <c r="U49" s="29"/>
      <c r="V49" s="75" t="s">
        <v>392</v>
      </c>
      <c r="W49" s="1" t="s">
        <v>393</v>
      </c>
      <c r="X49" s="81" t="s">
        <v>25</v>
      </c>
      <c r="Y49" s="82">
        <v>2.6</v>
      </c>
      <c r="Z49" s="29"/>
      <c r="AA49" s="38"/>
      <c r="AB49" s="32"/>
      <c r="AC49" s="79">
        <v>3441163</v>
      </c>
      <c r="AD49" s="80"/>
      <c r="AE49" s="79">
        <v>7428</v>
      </c>
      <c r="AF49" s="33"/>
      <c r="AG49" s="33"/>
      <c r="AH49" s="8"/>
      <c r="AI49" s="8"/>
    </row>
    <row r="50" spans="1:35" ht="60" customHeight="1">
      <c r="A50" s="60" t="s">
        <v>95</v>
      </c>
      <c r="B50" s="42"/>
      <c r="C50" s="1" t="s">
        <v>94</v>
      </c>
      <c r="D50" s="42"/>
      <c r="E50" s="66">
        <f aca="true" t="shared" si="45" ref="E50">AC50/1000000</f>
        <v>8.584959</v>
      </c>
      <c r="F50" s="72"/>
      <c r="G50" s="72"/>
      <c r="H50" s="73"/>
      <c r="I50" s="66">
        <f aca="true" t="shared" si="46" ref="I50">AE50/1000</f>
        <v>12.065</v>
      </c>
      <c r="J50" s="28"/>
      <c r="K50" s="67" t="s">
        <v>443</v>
      </c>
      <c r="L50" s="29"/>
      <c r="M50" s="75" t="s">
        <v>436</v>
      </c>
      <c r="N50" s="1" t="s">
        <v>403</v>
      </c>
      <c r="O50" s="76" t="s">
        <v>208</v>
      </c>
      <c r="P50" s="30"/>
      <c r="Q50" s="75" t="s">
        <v>390</v>
      </c>
      <c r="R50" s="1" t="s">
        <v>391</v>
      </c>
      <c r="S50" s="81" t="s">
        <v>26</v>
      </c>
      <c r="T50" s="82" t="s">
        <v>27</v>
      </c>
      <c r="U50" s="29"/>
      <c r="V50" s="75" t="s">
        <v>397</v>
      </c>
      <c r="W50" s="1" t="s">
        <v>398</v>
      </c>
      <c r="X50" s="81" t="s">
        <v>25</v>
      </c>
      <c r="Y50" s="82">
        <v>3</v>
      </c>
      <c r="Z50" s="29"/>
      <c r="AA50" s="38"/>
      <c r="AB50" s="32"/>
      <c r="AC50" s="79">
        <v>8584959</v>
      </c>
      <c r="AD50" s="80"/>
      <c r="AE50" s="79">
        <v>12065</v>
      </c>
      <c r="AF50" s="33"/>
      <c r="AG50" s="33"/>
      <c r="AH50" s="8"/>
      <c r="AI50" s="8"/>
    </row>
    <row r="51" spans="1:35" ht="65.1" customHeight="1">
      <c r="A51" s="60" t="s">
        <v>96</v>
      </c>
      <c r="B51" s="42"/>
      <c r="C51" s="1" t="s">
        <v>102</v>
      </c>
      <c r="D51" s="42"/>
      <c r="E51" s="66">
        <f aca="true" t="shared" si="47" ref="E51">AC51/1000000</f>
        <v>10.027874</v>
      </c>
      <c r="F51" s="72"/>
      <c r="G51" s="72"/>
      <c r="H51" s="73"/>
      <c r="I51" s="66">
        <f aca="true" t="shared" si="48" ref="I51">AE51/1000</f>
        <v>14.407</v>
      </c>
      <c r="J51" s="28"/>
      <c r="K51" s="67" t="s">
        <v>35</v>
      </c>
      <c r="L51" s="29"/>
      <c r="M51" s="75" t="s">
        <v>437</v>
      </c>
      <c r="N51" s="1" t="s">
        <v>402</v>
      </c>
      <c r="O51" s="76" t="s">
        <v>223</v>
      </c>
      <c r="P51" s="30"/>
      <c r="Q51" s="75" t="s">
        <v>394</v>
      </c>
      <c r="R51" s="1" t="s">
        <v>400</v>
      </c>
      <c r="S51" s="81" t="s">
        <v>25</v>
      </c>
      <c r="T51" s="82" t="s">
        <v>396</v>
      </c>
      <c r="U51" s="29"/>
      <c r="V51" s="75" t="s">
        <v>392</v>
      </c>
      <c r="W51" s="1" t="s">
        <v>393</v>
      </c>
      <c r="X51" s="81" t="s">
        <v>25</v>
      </c>
      <c r="Y51" s="82">
        <v>2.6</v>
      </c>
      <c r="Z51" s="29"/>
      <c r="AA51" s="38"/>
      <c r="AB51" s="32"/>
      <c r="AC51" s="79">
        <v>10027874</v>
      </c>
      <c r="AD51" s="80"/>
      <c r="AE51" s="79">
        <v>14407</v>
      </c>
      <c r="AF51" s="33"/>
      <c r="AG51" s="33"/>
      <c r="AH51" s="8"/>
      <c r="AI51" s="8"/>
    </row>
    <row r="52" spans="1:35" ht="60" customHeight="1">
      <c r="A52" s="60" t="s">
        <v>97</v>
      </c>
      <c r="B52" s="42"/>
      <c r="C52" s="1" t="s">
        <v>103</v>
      </c>
      <c r="D52" s="42"/>
      <c r="E52" s="66">
        <f aca="true" t="shared" si="49" ref="E52:E53">AC52/1000000</f>
        <v>16.2741</v>
      </c>
      <c r="F52" s="72"/>
      <c r="G52" s="72"/>
      <c r="H52" s="73"/>
      <c r="I52" s="66">
        <f aca="true" t="shared" si="50" ref="I52:I53">AE52/1000</f>
        <v>17.38</v>
      </c>
      <c r="J52" s="28"/>
      <c r="K52" s="67" t="s">
        <v>443</v>
      </c>
      <c r="L52" s="29"/>
      <c r="M52" s="75" t="s">
        <v>436</v>
      </c>
      <c r="N52" s="1" t="s">
        <v>405</v>
      </c>
      <c r="O52" s="76" t="s">
        <v>208</v>
      </c>
      <c r="P52" s="30"/>
      <c r="Q52" s="75" t="s">
        <v>390</v>
      </c>
      <c r="R52" s="1" t="s">
        <v>391</v>
      </c>
      <c r="S52" s="81" t="s">
        <v>26</v>
      </c>
      <c r="T52" s="82" t="s">
        <v>27</v>
      </c>
      <c r="U52" s="29"/>
      <c r="V52" s="75" t="s">
        <v>397</v>
      </c>
      <c r="W52" s="1" t="s">
        <v>398</v>
      </c>
      <c r="X52" s="81" t="s">
        <v>25</v>
      </c>
      <c r="Y52" s="82">
        <v>3</v>
      </c>
      <c r="Z52" s="29"/>
      <c r="AA52" s="38"/>
      <c r="AB52" s="32"/>
      <c r="AC52" s="79">
        <v>16274100</v>
      </c>
      <c r="AD52" s="80"/>
      <c r="AE52" s="79">
        <v>17380</v>
      </c>
      <c r="AF52" s="33"/>
      <c r="AG52" s="33"/>
      <c r="AH52" s="8"/>
      <c r="AI52" s="8"/>
    </row>
    <row r="53" spans="1:35" ht="65.1" customHeight="1">
      <c r="A53" s="60" t="s">
        <v>98</v>
      </c>
      <c r="B53" s="42"/>
      <c r="C53" s="1" t="s">
        <v>104</v>
      </c>
      <c r="D53" s="42"/>
      <c r="E53" s="66">
        <f t="shared" si="49"/>
        <v>8.2325</v>
      </c>
      <c r="F53" s="72"/>
      <c r="G53" s="72"/>
      <c r="H53" s="73"/>
      <c r="I53" s="66">
        <f t="shared" si="50"/>
        <v>11.825</v>
      </c>
      <c r="J53" s="28"/>
      <c r="K53" s="67" t="s">
        <v>35</v>
      </c>
      <c r="L53" s="29"/>
      <c r="M53" s="75" t="s">
        <v>437</v>
      </c>
      <c r="N53" s="1" t="s">
        <v>402</v>
      </c>
      <c r="O53" s="76" t="s">
        <v>223</v>
      </c>
      <c r="P53" s="30"/>
      <c r="Q53" s="75" t="s">
        <v>394</v>
      </c>
      <c r="R53" s="1" t="s">
        <v>400</v>
      </c>
      <c r="S53" s="81" t="s">
        <v>25</v>
      </c>
      <c r="T53" s="82" t="s">
        <v>396</v>
      </c>
      <c r="U53" s="29"/>
      <c r="V53" s="75" t="s">
        <v>392</v>
      </c>
      <c r="W53" s="1" t="s">
        <v>393</v>
      </c>
      <c r="X53" s="81" t="s">
        <v>25</v>
      </c>
      <c r="Y53" s="82">
        <v>2.6</v>
      </c>
      <c r="Z53" s="29"/>
      <c r="AA53" s="38"/>
      <c r="AB53" s="32"/>
      <c r="AC53" s="79">
        <v>8232500</v>
      </c>
      <c r="AD53" s="80"/>
      <c r="AE53" s="79">
        <v>11825</v>
      </c>
      <c r="AF53" s="33">
        <v>0</v>
      </c>
      <c r="AG53" s="33"/>
      <c r="AH53" s="8"/>
      <c r="AI53" s="8"/>
    </row>
    <row r="54" spans="1:35" ht="65.1" customHeight="1">
      <c r="A54" s="60" t="s">
        <v>99</v>
      </c>
      <c r="B54" s="42"/>
      <c r="C54" s="1" t="s">
        <v>105</v>
      </c>
      <c r="D54" s="42"/>
      <c r="E54" s="66">
        <f aca="true" t="shared" si="51" ref="E54:E56">AC54/1000000</f>
        <v>8.28675</v>
      </c>
      <c r="F54" s="72"/>
      <c r="G54" s="72"/>
      <c r="H54" s="73"/>
      <c r="I54" s="66">
        <f aca="true" t="shared" si="52" ref="I54:I56">AE54/1000</f>
        <v>11.515</v>
      </c>
      <c r="J54" s="28"/>
      <c r="K54" s="67" t="s">
        <v>35</v>
      </c>
      <c r="L54" s="29"/>
      <c r="M54" s="75" t="s">
        <v>437</v>
      </c>
      <c r="N54" s="1" t="s">
        <v>402</v>
      </c>
      <c r="O54" s="76" t="s">
        <v>223</v>
      </c>
      <c r="P54" s="30"/>
      <c r="Q54" s="75" t="s">
        <v>394</v>
      </c>
      <c r="R54" s="1" t="s">
        <v>395</v>
      </c>
      <c r="S54" s="81" t="s">
        <v>25</v>
      </c>
      <c r="T54" s="82" t="s">
        <v>396</v>
      </c>
      <c r="U54" s="29"/>
      <c r="V54" s="75" t="s">
        <v>392</v>
      </c>
      <c r="W54" s="1" t="s">
        <v>393</v>
      </c>
      <c r="X54" s="81" t="s">
        <v>25</v>
      </c>
      <c r="Y54" s="82">
        <v>2.6</v>
      </c>
      <c r="Z54" s="29"/>
      <c r="AA54" s="38"/>
      <c r="AB54" s="4"/>
      <c r="AC54" s="79">
        <v>8286750</v>
      </c>
      <c r="AD54" s="80"/>
      <c r="AE54" s="79">
        <v>11515</v>
      </c>
      <c r="AF54" s="33"/>
      <c r="AG54" s="33"/>
      <c r="AH54" s="8"/>
      <c r="AI54" s="8"/>
    </row>
    <row r="55" spans="1:35" ht="60" customHeight="1">
      <c r="A55" s="60" t="s">
        <v>100</v>
      </c>
      <c r="B55" s="42"/>
      <c r="C55" s="1" t="s">
        <v>106</v>
      </c>
      <c r="D55" s="42"/>
      <c r="E55" s="66">
        <f t="shared" si="51"/>
        <v>16.284</v>
      </c>
      <c r="F55" s="72"/>
      <c r="G55" s="72"/>
      <c r="H55" s="73"/>
      <c r="I55" s="66">
        <f t="shared" si="52"/>
        <v>17.32</v>
      </c>
      <c r="J55" s="28"/>
      <c r="K55" s="67" t="s">
        <v>443</v>
      </c>
      <c r="L55" s="29"/>
      <c r="M55" s="75" t="s">
        <v>436</v>
      </c>
      <c r="N55" s="1" t="s">
        <v>406</v>
      </c>
      <c r="O55" s="76" t="s">
        <v>208</v>
      </c>
      <c r="P55" s="30"/>
      <c r="Q55" s="75" t="s">
        <v>390</v>
      </c>
      <c r="R55" s="1" t="s">
        <v>391</v>
      </c>
      <c r="S55" s="81" t="s">
        <v>26</v>
      </c>
      <c r="T55" s="82" t="s">
        <v>27</v>
      </c>
      <c r="U55" s="29"/>
      <c r="V55" s="75" t="s">
        <v>397</v>
      </c>
      <c r="W55" s="1" t="s">
        <v>398</v>
      </c>
      <c r="X55" s="81" t="s">
        <v>25</v>
      </c>
      <c r="Y55" s="82">
        <v>3</v>
      </c>
      <c r="Z55" s="29"/>
      <c r="AA55" s="38"/>
      <c r="AB55" s="32"/>
      <c r="AC55" s="79">
        <v>16284000</v>
      </c>
      <c r="AD55" s="80"/>
      <c r="AE55" s="79">
        <v>17320</v>
      </c>
      <c r="AF55" s="33"/>
      <c r="AG55" s="33"/>
      <c r="AH55" s="8"/>
      <c r="AI55" s="8"/>
    </row>
    <row r="56" spans="1:35" ht="60" customHeight="1">
      <c r="A56" s="60" t="s">
        <v>101</v>
      </c>
      <c r="B56" s="42"/>
      <c r="C56" s="1" t="s">
        <v>121</v>
      </c>
      <c r="D56" s="42"/>
      <c r="E56" s="66">
        <f t="shared" si="51"/>
        <v>21.39405</v>
      </c>
      <c r="F56" s="72"/>
      <c r="G56" s="72"/>
      <c r="H56" s="73"/>
      <c r="I56" s="66">
        <f t="shared" si="52"/>
        <v>18.97</v>
      </c>
      <c r="J56" s="28"/>
      <c r="K56" s="67" t="s">
        <v>443</v>
      </c>
      <c r="L56" s="29"/>
      <c r="M56" s="75" t="s">
        <v>436</v>
      </c>
      <c r="N56" s="1" t="s">
        <v>405</v>
      </c>
      <c r="O56" s="76" t="s">
        <v>208</v>
      </c>
      <c r="P56" s="30"/>
      <c r="Q56" s="75" t="s">
        <v>390</v>
      </c>
      <c r="R56" s="1" t="s">
        <v>391</v>
      </c>
      <c r="S56" s="81" t="s">
        <v>26</v>
      </c>
      <c r="T56" s="82" t="s">
        <v>27</v>
      </c>
      <c r="U56" s="29"/>
      <c r="V56" s="75" t="s">
        <v>397</v>
      </c>
      <c r="W56" s="1" t="s">
        <v>398</v>
      </c>
      <c r="X56" s="81" t="s">
        <v>25</v>
      </c>
      <c r="Y56" s="82">
        <v>3</v>
      </c>
      <c r="Z56" s="29"/>
      <c r="AA56" s="38"/>
      <c r="AB56" s="32"/>
      <c r="AC56" s="79">
        <v>21394050</v>
      </c>
      <c r="AD56" s="80"/>
      <c r="AE56" s="79">
        <v>18970</v>
      </c>
      <c r="AF56" s="33"/>
      <c r="AG56" s="33"/>
      <c r="AH56" s="8"/>
      <c r="AI56" s="8"/>
    </row>
    <row r="57" spans="1:35" ht="65.1" customHeight="1">
      <c r="A57" s="60" t="s">
        <v>107</v>
      </c>
      <c r="B57" s="42"/>
      <c r="C57" s="1" t="s">
        <v>122</v>
      </c>
      <c r="D57" s="42"/>
      <c r="E57" s="66">
        <f aca="true" t="shared" si="53" ref="E57:E70">AC57/1000000</f>
        <v>16.94305</v>
      </c>
      <c r="F57" s="72"/>
      <c r="G57" s="72"/>
      <c r="H57" s="73"/>
      <c r="I57" s="66">
        <f aca="true" t="shared" si="54" ref="I57:I70">AE57/1000</f>
        <v>21.55</v>
      </c>
      <c r="J57" s="28"/>
      <c r="K57" s="67" t="s">
        <v>35</v>
      </c>
      <c r="L57" s="29"/>
      <c r="M57" s="75" t="s">
        <v>437</v>
      </c>
      <c r="N57" s="1" t="s">
        <v>402</v>
      </c>
      <c r="O57" s="76" t="s">
        <v>223</v>
      </c>
      <c r="P57" s="30"/>
      <c r="Q57" s="75" t="s">
        <v>394</v>
      </c>
      <c r="R57" s="1" t="s">
        <v>400</v>
      </c>
      <c r="S57" s="81" t="s">
        <v>25</v>
      </c>
      <c r="T57" s="82" t="s">
        <v>396</v>
      </c>
      <c r="U57" s="29"/>
      <c r="V57" s="75" t="s">
        <v>392</v>
      </c>
      <c r="W57" s="1" t="s">
        <v>393</v>
      </c>
      <c r="X57" s="81" t="s">
        <v>25</v>
      </c>
      <c r="Y57" s="82">
        <v>2.6</v>
      </c>
      <c r="Z57" s="29"/>
      <c r="AA57" s="38"/>
      <c r="AB57" s="32"/>
      <c r="AC57" s="79">
        <v>16943050</v>
      </c>
      <c r="AD57" s="80"/>
      <c r="AE57" s="79">
        <v>21550</v>
      </c>
      <c r="AF57" s="33"/>
      <c r="AG57" s="33"/>
      <c r="AH57" s="8"/>
      <c r="AI57" s="8"/>
    </row>
    <row r="58" spans="1:35" ht="65.1" customHeight="1">
      <c r="A58" s="60" t="s">
        <v>108</v>
      </c>
      <c r="B58" s="42"/>
      <c r="C58" s="1" t="s">
        <v>123</v>
      </c>
      <c r="D58" s="42"/>
      <c r="E58" s="66">
        <f t="shared" si="53"/>
        <v>16.9203</v>
      </c>
      <c r="F58" s="72"/>
      <c r="G58" s="72"/>
      <c r="H58" s="73"/>
      <c r="I58" s="66">
        <f t="shared" si="54"/>
        <v>21.68</v>
      </c>
      <c r="J58" s="28"/>
      <c r="K58" s="67" t="s">
        <v>35</v>
      </c>
      <c r="L58" s="29"/>
      <c r="M58" s="75" t="s">
        <v>437</v>
      </c>
      <c r="N58" s="1" t="s">
        <v>402</v>
      </c>
      <c r="O58" s="76" t="s">
        <v>223</v>
      </c>
      <c r="P58" s="30"/>
      <c r="Q58" s="75" t="s">
        <v>394</v>
      </c>
      <c r="R58" s="1" t="s">
        <v>395</v>
      </c>
      <c r="S58" s="81" t="s">
        <v>25</v>
      </c>
      <c r="T58" s="82" t="s">
        <v>396</v>
      </c>
      <c r="U58" s="29"/>
      <c r="V58" s="75" t="s">
        <v>392</v>
      </c>
      <c r="W58" s="1" t="s">
        <v>393</v>
      </c>
      <c r="X58" s="81" t="s">
        <v>25</v>
      </c>
      <c r="Y58" s="82">
        <v>2.6</v>
      </c>
      <c r="Z58" s="29"/>
      <c r="AA58" s="38"/>
      <c r="AB58" s="32"/>
      <c r="AC58" s="79">
        <v>16920300</v>
      </c>
      <c r="AD58" s="80"/>
      <c r="AE58" s="79">
        <v>21680</v>
      </c>
      <c r="AF58" s="33"/>
      <c r="AG58" s="33"/>
      <c r="AH58" s="8"/>
      <c r="AI58" s="8"/>
    </row>
    <row r="59" spans="1:35" ht="60" customHeight="1">
      <c r="A59" s="60" t="s">
        <v>109</v>
      </c>
      <c r="B59" s="42"/>
      <c r="C59" s="1" t="s">
        <v>124</v>
      </c>
      <c r="D59" s="42"/>
      <c r="E59" s="66">
        <f t="shared" si="53"/>
        <v>15.9225</v>
      </c>
      <c r="F59" s="72"/>
      <c r="G59" s="72"/>
      <c r="H59" s="73"/>
      <c r="I59" s="66">
        <f t="shared" si="54"/>
        <v>17.08</v>
      </c>
      <c r="J59" s="28"/>
      <c r="K59" s="67" t="s">
        <v>443</v>
      </c>
      <c r="L59" s="29"/>
      <c r="M59" s="75" t="s">
        <v>436</v>
      </c>
      <c r="N59" s="1" t="s">
        <v>406</v>
      </c>
      <c r="O59" s="76" t="s">
        <v>208</v>
      </c>
      <c r="P59" s="30"/>
      <c r="Q59" s="75" t="s">
        <v>390</v>
      </c>
      <c r="R59" s="1" t="s">
        <v>391</v>
      </c>
      <c r="S59" s="81" t="s">
        <v>26</v>
      </c>
      <c r="T59" s="82" t="s">
        <v>27</v>
      </c>
      <c r="U59" s="29"/>
      <c r="V59" s="75" t="s">
        <v>397</v>
      </c>
      <c r="W59" s="1" t="s">
        <v>398</v>
      </c>
      <c r="X59" s="81" t="s">
        <v>25</v>
      </c>
      <c r="Y59" s="82">
        <v>3</v>
      </c>
      <c r="Z59" s="29"/>
      <c r="AA59" s="38"/>
      <c r="AB59" s="32"/>
      <c r="AC59" s="79">
        <v>15922500</v>
      </c>
      <c r="AD59" s="80"/>
      <c r="AE59" s="79">
        <v>17080</v>
      </c>
      <c r="AF59" s="33"/>
      <c r="AG59" s="33"/>
      <c r="AH59" s="8"/>
      <c r="AI59" s="8"/>
    </row>
    <row r="60" spans="1:35" ht="60" customHeight="1">
      <c r="A60" s="60" t="s">
        <v>110</v>
      </c>
      <c r="B60" s="42"/>
      <c r="C60" s="1" t="s">
        <v>125</v>
      </c>
      <c r="D60" s="42"/>
      <c r="E60" s="66">
        <f t="shared" si="53"/>
        <v>16.7184</v>
      </c>
      <c r="F60" s="72"/>
      <c r="G60" s="72"/>
      <c r="H60" s="73"/>
      <c r="I60" s="66">
        <f t="shared" si="54"/>
        <v>17.82</v>
      </c>
      <c r="J60" s="28"/>
      <c r="K60" s="67" t="s">
        <v>443</v>
      </c>
      <c r="L60" s="29"/>
      <c r="M60" s="75" t="s">
        <v>436</v>
      </c>
      <c r="N60" s="1" t="s">
        <v>405</v>
      </c>
      <c r="O60" s="76" t="s">
        <v>208</v>
      </c>
      <c r="P60" s="30"/>
      <c r="Q60" s="75" t="s">
        <v>390</v>
      </c>
      <c r="R60" s="1" t="s">
        <v>391</v>
      </c>
      <c r="S60" s="81" t="s">
        <v>26</v>
      </c>
      <c r="T60" s="82" t="s">
        <v>27</v>
      </c>
      <c r="U60" s="29"/>
      <c r="V60" s="75" t="s">
        <v>397</v>
      </c>
      <c r="W60" s="1" t="s">
        <v>398</v>
      </c>
      <c r="X60" s="81" t="s">
        <v>25</v>
      </c>
      <c r="Y60" s="82">
        <v>3</v>
      </c>
      <c r="Z60" s="29"/>
      <c r="AA60" s="38"/>
      <c r="AB60" s="32"/>
      <c r="AC60" s="79">
        <v>16718400</v>
      </c>
      <c r="AD60" s="80"/>
      <c r="AE60" s="79">
        <v>17820</v>
      </c>
      <c r="AF60" s="33"/>
      <c r="AG60" s="33"/>
      <c r="AH60" s="8"/>
      <c r="AI60" s="8"/>
    </row>
    <row r="61" spans="1:35" ht="65.1" customHeight="1">
      <c r="A61" s="60" t="s">
        <v>111</v>
      </c>
      <c r="B61" s="42"/>
      <c r="C61" s="1" t="s">
        <v>126</v>
      </c>
      <c r="D61" s="42"/>
      <c r="E61" s="66">
        <f t="shared" si="53"/>
        <v>8.057188</v>
      </c>
      <c r="F61" s="72"/>
      <c r="G61" s="72"/>
      <c r="H61" s="73"/>
      <c r="I61" s="66">
        <f t="shared" si="54"/>
        <v>11.355</v>
      </c>
      <c r="J61" s="28"/>
      <c r="K61" s="67" t="s">
        <v>35</v>
      </c>
      <c r="L61" s="29"/>
      <c r="M61" s="75" t="s">
        <v>437</v>
      </c>
      <c r="N61" s="1" t="s">
        <v>402</v>
      </c>
      <c r="O61" s="76" t="s">
        <v>223</v>
      </c>
      <c r="P61" s="30"/>
      <c r="Q61" s="75" t="s">
        <v>394</v>
      </c>
      <c r="R61" s="1" t="s">
        <v>400</v>
      </c>
      <c r="S61" s="81" t="s">
        <v>25</v>
      </c>
      <c r="T61" s="82" t="s">
        <v>396</v>
      </c>
      <c r="U61" s="29"/>
      <c r="V61" s="75" t="s">
        <v>392</v>
      </c>
      <c r="W61" s="1" t="s">
        <v>393</v>
      </c>
      <c r="X61" s="81" t="s">
        <v>25</v>
      </c>
      <c r="Y61" s="82">
        <v>2.6</v>
      </c>
      <c r="Z61" s="29"/>
      <c r="AA61" s="38"/>
      <c r="AB61" s="32"/>
      <c r="AC61" s="79">
        <v>8057188</v>
      </c>
      <c r="AD61" s="80"/>
      <c r="AE61" s="79">
        <v>11355</v>
      </c>
      <c r="AF61" s="33"/>
      <c r="AG61" s="33"/>
      <c r="AH61" s="8"/>
      <c r="AI61" s="8"/>
    </row>
    <row r="62" spans="1:35" ht="65.1" customHeight="1">
      <c r="A62" s="60" t="s">
        <v>112</v>
      </c>
      <c r="B62" s="42"/>
      <c r="C62" s="1" t="s">
        <v>127</v>
      </c>
      <c r="D62" s="42"/>
      <c r="E62" s="66">
        <f t="shared" si="53"/>
        <v>8.057187</v>
      </c>
      <c r="F62" s="72"/>
      <c r="G62" s="72"/>
      <c r="H62" s="73"/>
      <c r="I62" s="66">
        <f t="shared" si="54"/>
        <v>11.355</v>
      </c>
      <c r="J62" s="28"/>
      <c r="K62" s="67" t="s">
        <v>35</v>
      </c>
      <c r="L62" s="29"/>
      <c r="M62" s="75" t="s">
        <v>437</v>
      </c>
      <c r="N62" s="1" t="s">
        <v>402</v>
      </c>
      <c r="O62" s="76" t="s">
        <v>223</v>
      </c>
      <c r="P62" s="30"/>
      <c r="Q62" s="75" t="s">
        <v>394</v>
      </c>
      <c r="R62" s="1" t="s">
        <v>395</v>
      </c>
      <c r="S62" s="81" t="s">
        <v>25</v>
      </c>
      <c r="T62" s="82" t="s">
        <v>396</v>
      </c>
      <c r="U62" s="29"/>
      <c r="V62" s="75" t="s">
        <v>392</v>
      </c>
      <c r="W62" s="1" t="s">
        <v>393</v>
      </c>
      <c r="X62" s="81" t="s">
        <v>25</v>
      </c>
      <c r="Y62" s="82">
        <v>2.6</v>
      </c>
      <c r="Z62" s="29"/>
      <c r="AA62" s="38"/>
      <c r="AB62" s="32"/>
      <c r="AC62" s="79">
        <v>8057187</v>
      </c>
      <c r="AD62" s="80"/>
      <c r="AE62" s="79">
        <v>11355</v>
      </c>
      <c r="AF62" s="33"/>
      <c r="AG62" s="33"/>
      <c r="AH62" s="8"/>
      <c r="AI62" s="8"/>
    </row>
    <row r="63" spans="1:35" ht="60" customHeight="1">
      <c r="A63" s="60" t="s">
        <v>113</v>
      </c>
      <c r="B63" s="42"/>
      <c r="C63" s="1" t="s">
        <v>128</v>
      </c>
      <c r="D63" s="42"/>
      <c r="E63" s="66">
        <f t="shared" si="53"/>
        <v>16.69035</v>
      </c>
      <c r="F63" s="72"/>
      <c r="G63" s="72"/>
      <c r="H63" s="73"/>
      <c r="I63" s="66">
        <f t="shared" si="54"/>
        <v>17.99</v>
      </c>
      <c r="J63" s="28"/>
      <c r="K63" s="67" t="s">
        <v>195</v>
      </c>
      <c r="L63" s="29"/>
      <c r="M63" s="75" t="s">
        <v>436</v>
      </c>
      <c r="N63" s="1" t="s">
        <v>406</v>
      </c>
      <c r="O63" s="76" t="s">
        <v>208</v>
      </c>
      <c r="P63" s="30"/>
      <c r="Q63" s="75" t="s">
        <v>390</v>
      </c>
      <c r="R63" s="1" t="s">
        <v>391</v>
      </c>
      <c r="S63" s="81" t="s">
        <v>26</v>
      </c>
      <c r="T63" s="82" t="s">
        <v>27</v>
      </c>
      <c r="U63" s="29"/>
      <c r="V63" s="75" t="s">
        <v>397</v>
      </c>
      <c r="W63" s="1" t="s">
        <v>398</v>
      </c>
      <c r="X63" s="81" t="s">
        <v>25</v>
      </c>
      <c r="Y63" s="82">
        <v>3</v>
      </c>
      <c r="Z63" s="29"/>
      <c r="AA63" s="38"/>
      <c r="AB63" s="32"/>
      <c r="AC63" s="79">
        <v>16690350</v>
      </c>
      <c r="AD63" s="80"/>
      <c r="AE63" s="79">
        <v>17990</v>
      </c>
      <c r="AF63" s="33"/>
      <c r="AG63" s="33"/>
      <c r="AH63" s="8"/>
      <c r="AI63" s="8"/>
    </row>
    <row r="64" spans="1:35" ht="65.1" customHeight="1">
      <c r="A64" s="60" t="s">
        <v>114</v>
      </c>
      <c r="B64" s="42"/>
      <c r="C64" s="1" t="s">
        <v>136</v>
      </c>
      <c r="D64" s="42"/>
      <c r="E64" s="66">
        <f t="shared" si="53"/>
        <v>3.87</v>
      </c>
      <c r="F64" s="72"/>
      <c r="G64" s="72"/>
      <c r="H64" s="73"/>
      <c r="I64" s="66">
        <f t="shared" si="54"/>
        <v>7.9</v>
      </c>
      <c r="J64" s="28"/>
      <c r="K64" s="67" t="s">
        <v>35</v>
      </c>
      <c r="L64" s="29"/>
      <c r="M64" s="75" t="s">
        <v>437</v>
      </c>
      <c r="N64" s="1" t="s">
        <v>402</v>
      </c>
      <c r="O64" s="76" t="s">
        <v>223</v>
      </c>
      <c r="P64" s="30"/>
      <c r="Q64" s="75" t="s">
        <v>394</v>
      </c>
      <c r="R64" s="1" t="s">
        <v>395</v>
      </c>
      <c r="S64" s="81" t="s">
        <v>25</v>
      </c>
      <c r="T64" s="82" t="s">
        <v>396</v>
      </c>
      <c r="U64" s="29"/>
      <c r="V64" s="75" t="s">
        <v>392</v>
      </c>
      <c r="W64" s="1" t="s">
        <v>393</v>
      </c>
      <c r="X64" s="81" t="s">
        <v>25</v>
      </c>
      <c r="Y64" s="82">
        <v>2.6</v>
      </c>
      <c r="Z64" s="29"/>
      <c r="AA64" s="38"/>
      <c r="AB64" s="32"/>
      <c r="AC64" s="79">
        <v>3870000</v>
      </c>
      <c r="AD64" s="80"/>
      <c r="AE64" s="79">
        <v>7900</v>
      </c>
      <c r="AF64" s="33"/>
      <c r="AG64" s="33"/>
      <c r="AH64" s="8"/>
      <c r="AI64" s="8"/>
    </row>
    <row r="65" spans="1:35" ht="65.1" customHeight="1">
      <c r="A65" s="60" t="s">
        <v>115</v>
      </c>
      <c r="B65" s="42"/>
      <c r="C65" s="1" t="s">
        <v>137</v>
      </c>
      <c r="D65" s="42"/>
      <c r="E65" s="66">
        <f t="shared" si="53"/>
        <v>6.068313</v>
      </c>
      <c r="F65" s="72"/>
      <c r="G65" s="72"/>
      <c r="H65" s="73"/>
      <c r="I65" s="66">
        <f t="shared" si="54"/>
        <v>10.205</v>
      </c>
      <c r="J65" s="28"/>
      <c r="K65" s="67" t="s">
        <v>35</v>
      </c>
      <c r="L65" s="29"/>
      <c r="M65" s="75" t="s">
        <v>437</v>
      </c>
      <c r="N65" s="1" t="s">
        <v>402</v>
      </c>
      <c r="O65" s="76" t="s">
        <v>223</v>
      </c>
      <c r="P65" s="30"/>
      <c r="Q65" s="75" t="s">
        <v>394</v>
      </c>
      <c r="R65" s="1" t="s">
        <v>395</v>
      </c>
      <c r="S65" s="81" t="s">
        <v>25</v>
      </c>
      <c r="T65" s="82" t="s">
        <v>396</v>
      </c>
      <c r="U65" s="29"/>
      <c r="V65" s="75" t="s">
        <v>392</v>
      </c>
      <c r="W65" s="1" t="s">
        <v>393</v>
      </c>
      <c r="X65" s="81" t="s">
        <v>25</v>
      </c>
      <c r="Y65" s="82">
        <v>2.6</v>
      </c>
      <c r="Z65" s="29"/>
      <c r="AA65" s="38"/>
      <c r="AB65" s="32"/>
      <c r="AC65" s="79">
        <v>6068313</v>
      </c>
      <c r="AD65" s="80"/>
      <c r="AE65" s="79">
        <v>10205</v>
      </c>
      <c r="AF65" s="33"/>
      <c r="AG65" s="33"/>
      <c r="AH65" s="8"/>
      <c r="AI65" s="8"/>
    </row>
    <row r="66" spans="1:35" ht="65.1" customHeight="1">
      <c r="A66" s="60" t="s">
        <v>116</v>
      </c>
      <c r="B66" s="42"/>
      <c r="C66" s="1" t="s">
        <v>138</v>
      </c>
      <c r="D66" s="42"/>
      <c r="E66" s="66">
        <f t="shared" si="53"/>
        <v>1.62</v>
      </c>
      <c r="F66" s="72"/>
      <c r="G66" s="72"/>
      <c r="H66" s="73"/>
      <c r="I66" s="66">
        <f t="shared" si="54"/>
        <v>5.4</v>
      </c>
      <c r="J66" s="28"/>
      <c r="K66" s="67" t="s">
        <v>35</v>
      </c>
      <c r="L66" s="29"/>
      <c r="M66" s="75" t="s">
        <v>437</v>
      </c>
      <c r="N66" s="1" t="s">
        <v>402</v>
      </c>
      <c r="O66" s="76" t="s">
        <v>223</v>
      </c>
      <c r="P66" s="30"/>
      <c r="Q66" s="75" t="s">
        <v>394</v>
      </c>
      <c r="R66" s="1" t="s">
        <v>401</v>
      </c>
      <c r="S66" s="81" t="s">
        <v>25</v>
      </c>
      <c r="T66" s="82" t="s">
        <v>396</v>
      </c>
      <c r="U66" s="29"/>
      <c r="V66" s="75" t="s">
        <v>392</v>
      </c>
      <c r="W66" s="1" t="s">
        <v>393</v>
      </c>
      <c r="X66" s="81" t="s">
        <v>25</v>
      </c>
      <c r="Y66" s="82">
        <v>2.6</v>
      </c>
      <c r="Z66" s="29"/>
      <c r="AA66" s="38"/>
      <c r="AB66" s="32"/>
      <c r="AC66" s="79">
        <v>1620000</v>
      </c>
      <c r="AD66" s="80"/>
      <c r="AE66" s="79">
        <v>5400</v>
      </c>
      <c r="AF66" s="33"/>
      <c r="AG66" s="33"/>
      <c r="AH66" s="8"/>
      <c r="AI66" s="8"/>
    </row>
    <row r="67" spans="1:35" ht="65.1" customHeight="1">
      <c r="A67" s="60" t="s">
        <v>117</v>
      </c>
      <c r="B67" s="42"/>
      <c r="C67" s="1" t="s">
        <v>139</v>
      </c>
      <c r="D67" s="42"/>
      <c r="E67" s="66">
        <f t="shared" si="53"/>
        <v>10.902</v>
      </c>
      <c r="F67" s="72"/>
      <c r="G67" s="72"/>
      <c r="H67" s="73"/>
      <c r="I67" s="66">
        <f t="shared" si="54"/>
        <v>13.42</v>
      </c>
      <c r="J67" s="28"/>
      <c r="K67" s="67" t="s">
        <v>35</v>
      </c>
      <c r="L67" s="29"/>
      <c r="M67" s="75" t="s">
        <v>437</v>
      </c>
      <c r="N67" s="1" t="s">
        <v>402</v>
      </c>
      <c r="O67" s="76" t="s">
        <v>223</v>
      </c>
      <c r="P67" s="30"/>
      <c r="Q67" s="75" t="s">
        <v>394</v>
      </c>
      <c r="R67" s="1" t="s">
        <v>395</v>
      </c>
      <c r="S67" s="81" t="s">
        <v>25</v>
      </c>
      <c r="T67" s="82" t="s">
        <v>396</v>
      </c>
      <c r="U67" s="29"/>
      <c r="V67" s="75" t="s">
        <v>392</v>
      </c>
      <c r="W67" s="1" t="s">
        <v>393</v>
      </c>
      <c r="X67" s="81" t="s">
        <v>25</v>
      </c>
      <c r="Y67" s="82">
        <v>2.6</v>
      </c>
      <c r="Z67" s="29"/>
      <c r="AA67" s="38"/>
      <c r="AB67" s="32"/>
      <c r="AC67" s="79">
        <v>10902000</v>
      </c>
      <c r="AD67" s="80"/>
      <c r="AE67" s="79">
        <v>13420</v>
      </c>
      <c r="AF67" s="33"/>
      <c r="AG67" s="33"/>
      <c r="AH67" s="8"/>
      <c r="AI67" s="8"/>
    </row>
    <row r="68" spans="1:35" ht="65.1" customHeight="1">
      <c r="A68" s="60" t="s">
        <v>118</v>
      </c>
      <c r="B68" s="42"/>
      <c r="C68" s="1" t="s">
        <v>140</v>
      </c>
      <c r="D68" s="42"/>
      <c r="E68" s="66">
        <f t="shared" si="53"/>
        <v>12.118475</v>
      </c>
      <c r="F68" s="72"/>
      <c r="G68" s="72"/>
      <c r="H68" s="73"/>
      <c r="I68" s="66">
        <f t="shared" si="54"/>
        <v>15.44</v>
      </c>
      <c r="J68" s="28"/>
      <c r="K68" s="67" t="s">
        <v>35</v>
      </c>
      <c r="L68" s="29"/>
      <c r="M68" s="75" t="s">
        <v>437</v>
      </c>
      <c r="N68" s="1" t="s">
        <v>402</v>
      </c>
      <c r="O68" s="76" t="s">
        <v>223</v>
      </c>
      <c r="P68" s="30"/>
      <c r="Q68" s="75" t="s">
        <v>394</v>
      </c>
      <c r="R68" s="1" t="s">
        <v>400</v>
      </c>
      <c r="S68" s="81" t="s">
        <v>25</v>
      </c>
      <c r="T68" s="82" t="s">
        <v>396</v>
      </c>
      <c r="U68" s="29"/>
      <c r="V68" s="75" t="s">
        <v>392</v>
      </c>
      <c r="W68" s="1" t="s">
        <v>393</v>
      </c>
      <c r="X68" s="81" t="s">
        <v>25</v>
      </c>
      <c r="Y68" s="82">
        <v>2.6</v>
      </c>
      <c r="Z68" s="29"/>
      <c r="AA68" s="38"/>
      <c r="AB68" s="32"/>
      <c r="AC68" s="79">
        <v>12118475</v>
      </c>
      <c r="AD68" s="80"/>
      <c r="AE68" s="79">
        <v>15440</v>
      </c>
      <c r="AF68" s="33"/>
      <c r="AG68" s="33"/>
      <c r="AH68" s="8"/>
      <c r="AI68" s="8"/>
    </row>
    <row r="69" spans="1:35" ht="65.1" customHeight="1">
      <c r="A69" s="60" t="s">
        <v>119</v>
      </c>
      <c r="B69" s="42"/>
      <c r="C69" s="1" t="s">
        <v>142</v>
      </c>
      <c r="D69" s="42"/>
      <c r="E69" s="66">
        <f t="shared" si="53"/>
        <v>6.001213</v>
      </c>
      <c r="F69" s="72"/>
      <c r="G69" s="72"/>
      <c r="H69" s="73"/>
      <c r="I69" s="66">
        <f t="shared" si="54"/>
        <v>10.205</v>
      </c>
      <c r="J69" s="28"/>
      <c r="K69" s="67" t="s">
        <v>35</v>
      </c>
      <c r="L69" s="29"/>
      <c r="M69" s="75" t="s">
        <v>437</v>
      </c>
      <c r="N69" s="1" t="s">
        <v>402</v>
      </c>
      <c r="O69" s="76" t="s">
        <v>223</v>
      </c>
      <c r="P69" s="30"/>
      <c r="Q69" s="75" t="s">
        <v>394</v>
      </c>
      <c r="R69" s="1" t="s">
        <v>400</v>
      </c>
      <c r="S69" s="81" t="s">
        <v>25</v>
      </c>
      <c r="T69" s="82" t="s">
        <v>396</v>
      </c>
      <c r="U69" s="29"/>
      <c r="V69" s="75" t="s">
        <v>392</v>
      </c>
      <c r="W69" s="1" t="s">
        <v>393</v>
      </c>
      <c r="X69" s="81" t="s">
        <v>25</v>
      </c>
      <c r="Y69" s="82">
        <v>2.6</v>
      </c>
      <c r="Z69" s="29"/>
      <c r="AA69" s="38"/>
      <c r="AB69" s="32"/>
      <c r="AC69" s="79">
        <v>6001213</v>
      </c>
      <c r="AD69" s="80"/>
      <c r="AE69" s="79">
        <v>10205</v>
      </c>
      <c r="AF69" s="33"/>
      <c r="AG69" s="33"/>
      <c r="AH69" s="8"/>
      <c r="AI69" s="8"/>
    </row>
    <row r="70" spans="1:35" ht="65.1" customHeight="1">
      <c r="A70" s="60" t="s">
        <v>120</v>
      </c>
      <c r="B70" s="42"/>
      <c r="C70" s="1" t="s">
        <v>141</v>
      </c>
      <c r="D70" s="42"/>
      <c r="E70" s="66">
        <f t="shared" si="53"/>
        <v>3.92375</v>
      </c>
      <c r="F70" s="72"/>
      <c r="G70" s="72"/>
      <c r="H70" s="73"/>
      <c r="I70" s="66">
        <f t="shared" si="54"/>
        <v>7.95</v>
      </c>
      <c r="J70" s="28"/>
      <c r="K70" s="67" t="s">
        <v>35</v>
      </c>
      <c r="L70" s="29"/>
      <c r="M70" s="75" t="s">
        <v>437</v>
      </c>
      <c r="N70" s="1" t="s">
        <v>402</v>
      </c>
      <c r="O70" s="76" t="s">
        <v>223</v>
      </c>
      <c r="P70" s="30"/>
      <c r="Q70" s="75" t="s">
        <v>394</v>
      </c>
      <c r="R70" s="1" t="s">
        <v>400</v>
      </c>
      <c r="S70" s="81" t="s">
        <v>25</v>
      </c>
      <c r="T70" s="82" t="s">
        <v>396</v>
      </c>
      <c r="U70" s="29"/>
      <c r="V70" s="75" t="s">
        <v>392</v>
      </c>
      <c r="W70" s="1" t="s">
        <v>393</v>
      </c>
      <c r="X70" s="81" t="s">
        <v>25</v>
      </c>
      <c r="Y70" s="82">
        <v>2.6</v>
      </c>
      <c r="Z70" s="29"/>
      <c r="AA70" s="38"/>
      <c r="AB70" s="32"/>
      <c r="AC70" s="79">
        <v>3923750</v>
      </c>
      <c r="AD70" s="80"/>
      <c r="AE70" s="79">
        <v>7950</v>
      </c>
      <c r="AF70" s="33"/>
      <c r="AG70" s="33"/>
      <c r="AH70" s="8"/>
      <c r="AI70" s="8"/>
    </row>
    <row r="71" spans="1:35" ht="60" customHeight="1">
      <c r="A71" s="60" t="s">
        <v>129</v>
      </c>
      <c r="B71" s="42"/>
      <c r="C71" s="1" t="s">
        <v>150</v>
      </c>
      <c r="D71" s="42"/>
      <c r="E71" s="66">
        <f aca="true" t="shared" si="55" ref="E71:E88">AC71/1000000</f>
        <v>202.570169</v>
      </c>
      <c r="F71" s="72"/>
      <c r="G71" s="72"/>
      <c r="H71" s="73"/>
      <c r="I71" s="66">
        <f aca="true" t="shared" si="56" ref="I71:I88">AE71/1000</f>
        <v>79.63</v>
      </c>
      <c r="J71" s="28"/>
      <c r="K71" s="67" t="s">
        <v>195</v>
      </c>
      <c r="L71" s="29"/>
      <c r="M71" s="75" t="s">
        <v>439</v>
      </c>
      <c r="N71" s="1" t="s">
        <v>404</v>
      </c>
      <c r="O71" s="76" t="s">
        <v>209</v>
      </c>
      <c r="P71" s="30"/>
      <c r="Q71" s="75" t="s">
        <v>390</v>
      </c>
      <c r="R71" s="1" t="s">
        <v>391</v>
      </c>
      <c r="S71" s="81" t="s">
        <v>26</v>
      </c>
      <c r="T71" s="82" t="s">
        <v>27</v>
      </c>
      <c r="U71" s="29"/>
      <c r="V71" s="75" t="s">
        <v>397</v>
      </c>
      <c r="W71" s="1" t="s">
        <v>398</v>
      </c>
      <c r="X71" s="81" t="s">
        <v>25</v>
      </c>
      <c r="Y71" s="82">
        <v>3</v>
      </c>
      <c r="Z71" s="29"/>
      <c r="AA71" s="38"/>
      <c r="AB71" s="32"/>
      <c r="AC71" s="113">
        <v>202570169</v>
      </c>
      <c r="AD71" s="80"/>
      <c r="AE71" s="113">
        <v>79630</v>
      </c>
      <c r="AF71" s="33"/>
      <c r="AG71" s="33"/>
      <c r="AH71" s="8"/>
      <c r="AI71" s="8"/>
    </row>
    <row r="72" spans="1:35" ht="65.1" customHeight="1">
      <c r="A72" s="60" t="s">
        <v>130</v>
      </c>
      <c r="B72" s="42"/>
      <c r="C72" s="1" t="s">
        <v>181</v>
      </c>
      <c r="D72" s="42"/>
      <c r="E72" s="66">
        <f t="shared" si="55"/>
        <v>5.603625</v>
      </c>
      <c r="F72" s="72"/>
      <c r="G72" s="72"/>
      <c r="H72" s="73"/>
      <c r="I72" s="66">
        <f t="shared" si="56"/>
        <v>10.025</v>
      </c>
      <c r="J72" s="28"/>
      <c r="K72" s="67" t="s">
        <v>444</v>
      </c>
      <c r="L72" s="29"/>
      <c r="M72" s="75" t="s">
        <v>437</v>
      </c>
      <c r="N72" s="1" t="s">
        <v>402</v>
      </c>
      <c r="O72" s="76" t="s">
        <v>223</v>
      </c>
      <c r="P72" s="30"/>
      <c r="Q72" s="75" t="s">
        <v>394</v>
      </c>
      <c r="R72" s="1" t="s">
        <v>401</v>
      </c>
      <c r="S72" s="81" t="s">
        <v>25</v>
      </c>
      <c r="T72" s="82" t="s">
        <v>396</v>
      </c>
      <c r="U72" s="29"/>
      <c r="V72" s="75" t="s">
        <v>392</v>
      </c>
      <c r="W72" s="1" t="s">
        <v>393</v>
      </c>
      <c r="X72" s="81" t="s">
        <v>25</v>
      </c>
      <c r="Y72" s="82">
        <v>3</v>
      </c>
      <c r="Z72" s="29"/>
      <c r="AA72" s="38"/>
      <c r="AB72" s="32"/>
      <c r="AC72" s="79">
        <v>5603625</v>
      </c>
      <c r="AD72" s="80"/>
      <c r="AE72" s="79">
        <v>10025</v>
      </c>
      <c r="AF72" s="33"/>
      <c r="AG72" s="33"/>
      <c r="AH72" s="8"/>
      <c r="AI72" s="8"/>
    </row>
    <row r="73" spans="1:35" ht="65.1" customHeight="1">
      <c r="A73" s="60" t="s">
        <v>131</v>
      </c>
      <c r="B73" s="42"/>
      <c r="C73" s="1" t="s">
        <v>149</v>
      </c>
      <c r="D73" s="42"/>
      <c r="E73" s="66">
        <f t="shared" si="55"/>
        <v>12.828729</v>
      </c>
      <c r="F73" s="72"/>
      <c r="G73" s="72"/>
      <c r="H73" s="73"/>
      <c r="I73" s="66">
        <f t="shared" si="56"/>
        <v>14.615</v>
      </c>
      <c r="J73" s="28"/>
      <c r="K73" s="67" t="s">
        <v>445</v>
      </c>
      <c r="L73" s="29"/>
      <c r="M73" s="75" t="s">
        <v>439</v>
      </c>
      <c r="N73" s="1" t="s">
        <v>404</v>
      </c>
      <c r="O73" s="76" t="s">
        <v>209</v>
      </c>
      <c r="P73" s="30"/>
      <c r="Q73" s="75" t="s">
        <v>394</v>
      </c>
      <c r="R73" s="1" t="s">
        <v>401</v>
      </c>
      <c r="S73" s="81" t="s">
        <v>25</v>
      </c>
      <c r="T73" s="82" t="s">
        <v>396</v>
      </c>
      <c r="U73" s="29"/>
      <c r="V73" s="75" t="s">
        <v>392</v>
      </c>
      <c r="W73" s="1" t="s">
        <v>393</v>
      </c>
      <c r="X73" s="81" t="s">
        <v>25</v>
      </c>
      <c r="Y73" s="82">
        <v>3</v>
      </c>
      <c r="Z73" s="29"/>
      <c r="AA73" s="38"/>
      <c r="AB73" s="32"/>
      <c r="AC73" s="79">
        <v>12828729</v>
      </c>
      <c r="AD73" s="79"/>
      <c r="AE73" s="79">
        <v>14615</v>
      </c>
      <c r="AF73" s="33"/>
      <c r="AG73" s="33"/>
      <c r="AH73" s="8"/>
      <c r="AI73" s="8"/>
    </row>
    <row r="74" spans="1:35" ht="65.1" customHeight="1">
      <c r="A74" s="60" t="s">
        <v>132</v>
      </c>
      <c r="B74" s="42"/>
      <c r="C74" s="1" t="s">
        <v>151</v>
      </c>
      <c r="D74" s="42"/>
      <c r="E74" s="66">
        <f t="shared" si="55"/>
        <v>1.485</v>
      </c>
      <c r="F74" s="72"/>
      <c r="G74" s="72"/>
      <c r="H74" s="73"/>
      <c r="I74" s="66">
        <f t="shared" si="56"/>
        <v>5.1</v>
      </c>
      <c r="J74" s="28"/>
      <c r="K74" s="67" t="s">
        <v>35</v>
      </c>
      <c r="L74" s="29"/>
      <c r="M74" s="75" t="s">
        <v>437</v>
      </c>
      <c r="N74" s="1" t="s">
        <v>402</v>
      </c>
      <c r="O74" s="76" t="s">
        <v>223</v>
      </c>
      <c r="P74" s="30"/>
      <c r="Q74" s="75" t="s">
        <v>394</v>
      </c>
      <c r="R74" s="1" t="s">
        <v>401</v>
      </c>
      <c r="S74" s="81" t="s">
        <v>25</v>
      </c>
      <c r="T74" s="82" t="s">
        <v>396</v>
      </c>
      <c r="U74" s="29"/>
      <c r="V74" s="75" t="s">
        <v>392</v>
      </c>
      <c r="W74" s="1" t="s">
        <v>393</v>
      </c>
      <c r="X74" s="81" t="s">
        <v>25</v>
      </c>
      <c r="Y74" s="82">
        <v>2.6</v>
      </c>
      <c r="Z74" s="29"/>
      <c r="AA74" s="38"/>
      <c r="AB74" s="32"/>
      <c r="AC74" s="79">
        <v>1485000</v>
      </c>
      <c r="AD74" s="79"/>
      <c r="AE74" s="79">
        <v>5100</v>
      </c>
      <c r="AF74" s="33"/>
      <c r="AG74" s="33"/>
      <c r="AH74" s="8"/>
      <c r="AI74" s="8"/>
    </row>
    <row r="75" spans="1:35" ht="39.9" customHeight="1">
      <c r="A75" s="60" t="s">
        <v>133</v>
      </c>
      <c r="B75" s="42"/>
      <c r="C75" s="1" t="s">
        <v>185</v>
      </c>
      <c r="D75" s="42"/>
      <c r="E75" s="66">
        <f t="shared" si="55"/>
        <v>4.2834</v>
      </c>
      <c r="F75" s="72"/>
      <c r="G75" s="72"/>
      <c r="H75" s="73"/>
      <c r="I75" s="66">
        <f t="shared" si="56"/>
        <v>9.98</v>
      </c>
      <c r="J75" s="28"/>
      <c r="K75" s="67" t="s">
        <v>196</v>
      </c>
      <c r="L75" s="29"/>
      <c r="M75" s="75" t="s">
        <v>440</v>
      </c>
      <c r="N75" s="1" t="s">
        <v>214</v>
      </c>
      <c r="O75" s="76" t="s">
        <v>215</v>
      </c>
      <c r="P75" s="30"/>
      <c r="Q75" s="75" t="s">
        <v>390</v>
      </c>
      <c r="R75" s="1" t="s">
        <v>391</v>
      </c>
      <c r="S75" s="81" t="s">
        <v>26</v>
      </c>
      <c r="T75" s="82" t="s">
        <v>27</v>
      </c>
      <c r="U75" s="29"/>
      <c r="V75" s="75" t="s">
        <v>387</v>
      </c>
      <c r="W75" s="1" t="s">
        <v>388</v>
      </c>
      <c r="X75" s="81" t="s">
        <v>26</v>
      </c>
      <c r="Y75" s="82" t="s">
        <v>27</v>
      </c>
      <c r="Z75" s="29"/>
      <c r="AA75" s="38"/>
      <c r="AB75" s="32"/>
      <c r="AC75" s="79">
        <v>4283400</v>
      </c>
      <c r="AD75" s="79"/>
      <c r="AE75" s="79">
        <v>9980</v>
      </c>
      <c r="AF75" s="33"/>
      <c r="AG75" s="33"/>
      <c r="AH75" s="8"/>
      <c r="AI75" s="8"/>
    </row>
    <row r="76" spans="1:35" ht="60" customHeight="1">
      <c r="A76" s="60" t="s">
        <v>134</v>
      </c>
      <c r="B76" s="42"/>
      <c r="C76" s="1" t="s">
        <v>182</v>
      </c>
      <c r="D76" s="42"/>
      <c r="E76" s="66">
        <f t="shared" si="55"/>
        <v>5.375775</v>
      </c>
      <c r="F76" s="72"/>
      <c r="G76" s="72"/>
      <c r="H76" s="73"/>
      <c r="I76" s="66">
        <f t="shared" si="56"/>
        <v>10</v>
      </c>
      <c r="J76" s="28"/>
      <c r="K76" s="67" t="s">
        <v>446</v>
      </c>
      <c r="L76" s="29"/>
      <c r="M76" s="75" t="s">
        <v>436</v>
      </c>
      <c r="N76" s="1" t="s">
        <v>403</v>
      </c>
      <c r="O76" s="76" t="s">
        <v>208</v>
      </c>
      <c r="P76" s="30"/>
      <c r="Q76" s="75" t="s">
        <v>390</v>
      </c>
      <c r="R76" s="1" t="s">
        <v>391</v>
      </c>
      <c r="S76" s="81" t="s">
        <v>26</v>
      </c>
      <c r="T76" s="82" t="s">
        <v>27</v>
      </c>
      <c r="U76" s="29"/>
      <c r="V76" s="75" t="s">
        <v>397</v>
      </c>
      <c r="W76" s="1" t="s">
        <v>398</v>
      </c>
      <c r="X76" s="81" t="s">
        <v>25</v>
      </c>
      <c r="Y76" s="82">
        <v>3</v>
      </c>
      <c r="Z76" s="29"/>
      <c r="AA76" s="38"/>
      <c r="AB76" s="32"/>
      <c r="AC76" s="79">
        <v>5375775</v>
      </c>
      <c r="AD76" s="79"/>
      <c r="AE76" s="79">
        <v>10000</v>
      </c>
      <c r="AF76" s="33"/>
      <c r="AG76" s="33"/>
      <c r="AH76" s="8"/>
      <c r="AI76" s="8"/>
    </row>
    <row r="77" spans="1:35" ht="65.1" customHeight="1">
      <c r="A77" s="60" t="s">
        <v>135</v>
      </c>
      <c r="B77" s="42"/>
      <c r="C77" s="1" t="s">
        <v>152</v>
      </c>
      <c r="D77" s="42"/>
      <c r="E77" s="66">
        <f t="shared" si="55"/>
        <v>2.862</v>
      </c>
      <c r="F77" s="72"/>
      <c r="G77" s="72"/>
      <c r="H77" s="73"/>
      <c r="I77" s="66">
        <f t="shared" si="56"/>
        <v>8.16</v>
      </c>
      <c r="J77" s="28"/>
      <c r="K77" s="67" t="s">
        <v>35</v>
      </c>
      <c r="L77" s="29"/>
      <c r="M77" s="75" t="s">
        <v>437</v>
      </c>
      <c r="N77" s="1" t="s">
        <v>402</v>
      </c>
      <c r="O77" s="76" t="s">
        <v>223</v>
      </c>
      <c r="P77" s="30"/>
      <c r="Q77" s="75" t="s">
        <v>394</v>
      </c>
      <c r="R77" s="1" t="s">
        <v>401</v>
      </c>
      <c r="S77" s="81" t="s">
        <v>25</v>
      </c>
      <c r="T77" s="82" t="s">
        <v>396</v>
      </c>
      <c r="U77" s="29"/>
      <c r="V77" s="75" t="s">
        <v>392</v>
      </c>
      <c r="W77" s="1" t="s">
        <v>393</v>
      </c>
      <c r="X77" s="81" t="s">
        <v>25</v>
      </c>
      <c r="Y77" s="82">
        <v>2.6</v>
      </c>
      <c r="Z77" s="29"/>
      <c r="AA77" s="38"/>
      <c r="AB77" s="32"/>
      <c r="AC77" s="79">
        <v>2862000</v>
      </c>
      <c r="AD77" s="79"/>
      <c r="AE77" s="79">
        <v>8160</v>
      </c>
      <c r="AF77" s="33"/>
      <c r="AG77" s="33"/>
      <c r="AH77" s="8"/>
      <c r="AI77" s="8"/>
    </row>
    <row r="78" spans="1:35" ht="60" customHeight="1">
      <c r="A78" s="60" t="s">
        <v>143</v>
      </c>
      <c r="B78" s="42"/>
      <c r="C78" s="1" t="s">
        <v>153</v>
      </c>
      <c r="D78" s="42"/>
      <c r="E78" s="66">
        <f t="shared" si="55"/>
        <v>7.03195</v>
      </c>
      <c r="F78" s="72"/>
      <c r="G78" s="72"/>
      <c r="H78" s="73"/>
      <c r="I78" s="66">
        <f t="shared" si="56"/>
        <v>14.21</v>
      </c>
      <c r="J78" s="28"/>
      <c r="K78" s="67" t="s">
        <v>443</v>
      </c>
      <c r="L78" s="29"/>
      <c r="M78" s="75" t="s">
        <v>437</v>
      </c>
      <c r="N78" s="1" t="s">
        <v>402</v>
      </c>
      <c r="O78" s="76" t="s">
        <v>223</v>
      </c>
      <c r="P78" s="30"/>
      <c r="Q78" s="75" t="s">
        <v>390</v>
      </c>
      <c r="R78" s="1" t="s">
        <v>407</v>
      </c>
      <c r="S78" s="81" t="s">
        <v>25</v>
      </c>
      <c r="T78" s="82" t="s">
        <v>408</v>
      </c>
      <c r="U78" s="29"/>
      <c r="V78" s="75" t="s">
        <v>397</v>
      </c>
      <c r="W78" s="1" t="s">
        <v>398</v>
      </c>
      <c r="X78" s="81" t="s">
        <v>25</v>
      </c>
      <c r="Y78" s="82">
        <v>3</v>
      </c>
      <c r="Z78" s="29"/>
      <c r="AA78" s="38"/>
      <c r="AB78" s="32"/>
      <c r="AC78" s="79">
        <v>7031950</v>
      </c>
      <c r="AD78" s="79"/>
      <c r="AE78" s="79">
        <v>14210</v>
      </c>
      <c r="AF78" s="33"/>
      <c r="AG78" s="33"/>
      <c r="AH78" s="8"/>
      <c r="AI78" s="8"/>
    </row>
    <row r="79" spans="1:35" ht="39.9" customHeight="1">
      <c r="A79" s="60" t="s">
        <v>144</v>
      </c>
      <c r="B79" s="42"/>
      <c r="C79" s="1" t="s">
        <v>154</v>
      </c>
      <c r="D79" s="42"/>
      <c r="E79" s="66">
        <f t="shared" si="55"/>
        <v>1.68394</v>
      </c>
      <c r="F79" s="72"/>
      <c r="G79" s="72"/>
      <c r="H79" s="73"/>
      <c r="I79" s="66">
        <f t="shared" si="56"/>
        <v>5.736</v>
      </c>
      <c r="J79" s="28"/>
      <c r="K79" s="67" t="s">
        <v>196</v>
      </c>
      <c r="L79" s="29"/>
      <c r="M79" s="75" t="s">
        <v>440</v>
      </c>
      <c r="N79" s="1" t="s">
        <v>214</v>
      </c>
      <c r="O79" s="76" t="s">
        <v>215</v>
      </c>
      <c r="P79" s="30"/>
      <c r="Q79" s="75" t="s">
        <v>390</v>
      </c>
      <c r="R79" s="1" t="s">
        <v>407</v>
      </c>
      <c r="S79" s="81" t="s">
        <v>25</v>
      </c>
      <c r="T79" s="82" t="s">
        <v>408</v>
      </c>
      <c r="U79" s="29"/>
      <c r="V79" s="75" t="s">
        <v>387</v>
      </c>
      <c r="W79" s="1" t="s">
        <v>388</v>
      </c>
      <c r="X79" s="81" t="s">
        <v>26</v>
      </c>
      <c r="Y79" s="82" t="s">
        <v>27</v>
      </c>
      <c r="Z79" s="29"/>
      <c r="AA79" s="38"/>
      <c r="AB79" s="32"/>
      <c r="AC79" s="79">
        <v>1683940</v>
      </c>
      <c r="AD79" s="79"/>
      <c r="AE79" s="79">
        <v>5736</v>
      </c>
      <c r="AF79" s="33"/>
      <c r="AG79" s="33"/>
      <c r="AH79" s="8"/>
      <c r="AI79" s="8"/>
    </row>
    <row r="80" spans="1:35" ht="65.1" customHeight="1">
      <c r="A80" s="60" t="s">
        <v>145</v>
      </c>
      <c r="B80" s="42"/>
      <c r="C80" s="1" t="s">
        <v>183</v>
      </c>
      <c r="D80" s="42"/>
      <c r="E80" s="66">
        <f t="shared" si="55"/>
        <v>2.974901</v>
      </c>
      <c r="F80" s="72"/>
      <c r="G80" s="72"/>
      <c r="H80" s="73"/>
      <c r="I80" s="66">
        <f t="shared" si="56"/>
        <v>6.911</v>
      </c>
      <c r="J80" s="28"/>
      <c r="K80" s="67" t="s">
        <v>443</v>
      </c>
      <c r="L80" s="29"/>
      <c r="M80" s="75" t="s">
        <v>437</v>
      </c>
      <c r="N80" s="1" t="s">
        <v>402</v>
      </c>
      <c r="O80" s="76" t="s">
        <v>223</v>
      </c>
      <c r="P80" s="30"/>
      <c r="Q80" s="75" t="s">
        <v>394</v>
      </c>
      <c r="R80" s="1" t="s">
        <v>401</v>
      </c>
      <c r="S80" s="81" t="s">
        <v>25</v>
      </c>
      <c r="T80" s="82" t="s">
        <v>396</v>
      </c>
      <c r="U80" s="29"/>
      <c r="V80" s="75" t="s">
        <v>392</v>
      </c>
      <c r="W80" s="1" t="s">
        <v>393</v>
      </c>
      <c r="X80" s="81" t="s">
        <v>25</v>
      </c>
      <c r="Y80" s="82">
        <v>3</v>
      </c>
      <c r="Z80" s="29"/>
      <c r="AA80" s="38"/>
      <c r="AB80" s="32"/>
      <c r="AC80" s="79">
        <v>2974901</v>
      </c>
      <c r="AD80" s="79"/>
      <c r="AE80" s="79">
        <v>6911</v>
      </c>
      <c r="AF80" s="33"/>
      <c r="AG80" s="33"/>
      <c r="AH80" s="8"/>
      <c r="AI80" s="8"/>
    </row>
    <row r="81" spans="1:35" ht="39.9" customHeight="1">
      <c r="A81" s="60" t="s">
        <v>146</v>
      </c>
      <c r="B81" s="42"/>
      <c r="C81" s="1" t="s">
        <v>184</v>
      </c>
      <c r="D81" s="42"/>
      <c r="E81" s="66">
        <f t="shared" si="55"/>
        <v>5.468224</v>
      </c>
      <c r="F81" s="72"/>
      <c r="G81" s="72"/>
      <c r="H81" s="73"/>
      <c r="I81" s="66">
        <f t="shared" si="56"/>
        <v>9.612</v>
      </c>
      <c r="J81" s="28"/>
      <c r="K81" s="67" t="s">
        <v>443</v>
      </c>
      <c r="L81" s="29"/>
      <c r="M81" s="75" t="s">
        <v>440</v>
      </c>
      <c r="N81" s="1" t="s">
        <v>214</v>
      </c>
      <c r="O81" s="76" t="s">
        <v>215</v>
      </c>
      <c r="P81" s="30"/>
      <c r="Q81" s="75" t="s">
        <v>390</v>
      </c>
      <c r="R81" s="1" t="s">
        <v>407</v>
      </c>
      <c r="S81" s="81" t="s">
        <v>25</v>
      </c>
      <c r="T81" s="82" t="s">
        <v>408</v>
      </c>
      <c r="U81" s="29"/>
      <c r="V81" s="75" t="s">
        <v>397</v>
      </c>
      <c r="W81" s="1" t="s">
        <v>398</v>
      </c>
      <c r="X81" s="81" t="s">
        <v>25</v>
      </c>
      <c r="Y81" s="82">
        <v>3</v>
      </c>
      <c r="Z81" s="29"/>
      <c r="AA81" s="38"/>
      <c r="AB81" s="32"/>
      <c r="AC81" s="79">
        <v>5468224</v>
      </c>
      <c r="AD81" s="79"/>
      <c r="AE81" s="79">
        <v>9612</v>
      </c>
      <c r="AF81" s="33"/>
      <c r="AG81" s="33"/>
      <c r="AH81" s="8"/>
      <c r="AI81" s="8"/>
    </row>
    <row r="82" spans="1:35" ht="65.1" customHeight="1">
      <c r="A82" s="60" t="s">
        <v>147</v>
      </c>
      <c r="B82" s="42"/>
      <c r="C82" s="1" t="s">
        <v>155</v>
      </c>
      <c r="D82" s="42"/>
      <c r="E82" s="66">
        <f t="shared" si="55"/>
        <v>15.196195</v>
      </c>
      <c r="F82" s="72"/>
      <c r="G82" s="72"/>
      <c r="H82" s="73"/>
      <c r="I82" s="66">
        <f t="shared" si="56"/>
        <v>17.152</v>
      </c>
      <c r="J82" s="28"/>
      <c r="K82" s="67" t="s">
        <v>444</v>
      </c>
      <c r="L82" s="29"/>
      <c r="M82" s="75" t="s">
        <v>437</v>
      </c>
      <c r="N82" s="1" t="s">
        <v>212</v>
      </c>
      <c r="O82" s="76" t="s">
        <v>209</v>
      </c>
      <c r="P82" s="30"/>
      <c r="Q82" s="75" t="s">
        <v>394</v>
      </c>
      <c r="R82" s="1" t="s">
        <v>401</v>
      </c>
      <c r="S82" s="81" t="s">
        <v>25</v>
      </c>
      <c r="T82" s="82" t="s">
        <v>396</v>
      </c>
      <c r="U82" s="29"/>
      <c r="V82" s="75" t="s">
        <v>392</v>
      </c>
      <c r="W82" s="1" t="s">
        <v>393</v>
      </c>
      <c r="X82" s="81" t="s">
        <v>25</v>
      </c>
      <c r="Y82" s="82">
        <v>3</v>
      </c>
      <c r="Z82" s="29"/>
      <c r="AA82" s="38"/>
      <c r="AB82" s="32"/>
      <c r="AC82" s="79">
        <v>15196195</v>
      </c>
      <c r="AD82" s="79"/>
      <c r="AE82" s="79">
        <v>17152</v>
      </c>
      <c r="AF82" s="33"/>
      <c r="AG82" s="33"/>
      <c r="AH82" s="8"/>
      <c r="AI82" s="8"/>
    </row>
    <row r="83" spans="1:35" ht="39.9" customHeight="1">
      <c r="A83" s="60" t="s">
        <v>148</v>
      </c>
      <c r="B83" s="42"/>
      <c r="C83" s="1" t="s">
        <v>161</v>
      </c>
      <c r="D83" s="42"/>
      <c r="E83" s="66">
        <f t="shared" si="55"/>
        <v>46.878325</v>
      </c>
      <c r="F83" s="72"/>
      <c r="G83" s="72"/>
      <c r="H83" s="73"/>
      <c r="I83" s="66">
        <f t="shared" si="56"/>
        <v>42.9</v>
      </c>
      <c r="J83" s="28"/>
      <c r="K83" s="67" t="s">
        <v>195</v>
      </c>
      <c r="L83" s="29"/>
      <c r="M83" s="75" t="s">
        <v>219</v>
      </c>
      <c r="N83" s="1" t="s">
        <v>220</v>
      </c>
      <c r="O83" s="76" t="s">
        <v>27</v>
      </c>
      <c r="P83" s="30"/>
      <c r="Q83" s="75" t="s">
        <v>409</v>
      </c>
      <c r="R83" s="1" t="s">
        <v>410</v>
      </c>
      <c r="S83" s="81" t="s">
        <v>25</v>
      </c>
      <c r="T83" s="82" t="s">
        <v>411</v>
      </c>
      <c r="U83" s="29"/>
      <c r="V83" s="75" t="s">
        <v>409</v>
      </c>
      <c r="W83" s="1" t="s">
        <v>410</v>
      </c>
      <c r="X83" s="81" t="s">
        <v>25</v>
      </c>
      <c r="Y83" s="82" t="s">
        <v>411</v>
      </c>
      <c r="Z83" s="29"/>
      <c r="AA83" s="38"/>
      <c r="AB83" s="32"/>
      <c r="AC83" s="79">
        <v>46878325</v>
      </c>
      <c r="AD83" s="79"/>
      <c r="AE83" s="79">
        <v>42900</v>
      </c>
      <c r="AF83" s="33"/>
      <c r="AG83" s="33"/>
      <c r="AH83" s="8"/>
      <c r="AI83" s="8"/>
    </row>
    <row r="84" spans="1:35" ht="60" customHeight="1">
      <c r="A84" s="60" t="s">
        <v>156</v>
      </c>
      <c r="B84" s="42"/>
      <c r="C84" s="1" t="s">
        <v>162</v>
      </c>
      <c r="D84" s="42"/>
      <c r="E84" s="66">
        <f t="shared" si="55"/>
        <v>34.016953</v>
      </c>
      <c r="F84" s="72"/>
      <c r="G84" s="72"/>
      <c r="H84" s="73"/>
      <c r="I84" s="66">
        <f t="shared" si="56"/>
        <v>29.729</v>
      </c>
      <c r="J84" s="28"/>
      <c r="K84" s="67" t="s">
        <v>195</v>
      </c>
      <c r="L84" s="29"/>
      <c r="M84" s="75" t="s">
        <v>438</v>
      </c>
      <c r="N84" s="1" t="s">
        <v>404</v>
      </c>
      <c r="O84" s="76" t="s">
        <v>209</v>
      </c>
      <c r="P84" s="30"/>
      <c r="Q84" s="75" t="s">
        <v>390</v>
      </c>
      <c r="R84" s="1" t="s">
        <v>391</v>
      </c>
      <c r="S84" s="81" t="s">
        <v>26</v>
      </c>
      <c r="T84" s="82" t="s">
        <v>27</v>
      </c>
      <c r="U84" s="29"/>
      <c r="V84" s="75" t="s">
        <v>397</v>
      </c>
      <c r="W84" s="1" t="s">
        <v>398</v>
      </c>
      <c r="X84" s="81" t="s">
        <v>25</v>
      </c>
      <c r="Y84" s="82">
        <v>3</v>
      </c>
      <c r="Z84" s="29"/>
      <c r="AA84" s="38"/>
      <c r="AB84" s="32"/>
      <c r="AC84" s="79">
        <v>34016953</v>
      </c>
      <c r="AD84" s="79"/>
      <c r="AE84" s="79">
        <v>29729</v>
      </c>
      <c r="AF84" s="33"/>
      <c r="AG84" s="33"/>
      <c r="AH84" s="8"/>
      <c r="AI84" s="8"/>
    </row>
    <row r="85" spans="1:35" ht="60" customHeight="1">
      <c r="A85" s="60" t="s">
        <v>157</v>
      </c>
      <c r="B85" s="42"/>
      <c r="C85" s="1" t="s">
        <v>163</v>
      </c>
      <c r="D85" s="42"/>
      <c r="E85" s="66">
        <f t="shared" si="55"/>
        <v>6.228211</v>
      </c>
      <c r="F85" s="72"/>
      <c r="G85" s="72"/>
      <c r="H85" s="73"/>
      <c r="I85" s="66">
        <f t="shared" si="56"/>
        <v>10.03</v>
      </c>
      <c r="J85" s="28"/>
      <c r="K85" s="67" t="s">
        <v>195</v>
      </c>
      <c r="L85" s="29"/>
      <c r="M85" s="75" t="s">
        <v>438</v>
      </c>
      <c r="N85" s="1" t="s">
        <v>404</v>
      </c>
      <c r="O85" s="76" t="s">
        <v>209</v>
      </c>
      <c r="P85" s="30"/>
      <c r="Q85" s="75" t="s">
        <v>390</v>
      </c>
      <c r="R85" s="1" t="s">
        <v>391</v>
      </c>
      <c r="S85" s="81" t="s">
        <v>26</v>
      </c>
      <c r="T85" s="82" t="s">
        <v>27</v>
      </c>
      <c r="U85" s="29"/>
      <c r="V85" s="75" t="s">
        <v>397</v>
      </c>
      <c r="W85" s="1" t="s">
        <v>398</v>
      </c>
      <c r="X85" s="81" t="s">
        <v>25</v>
      </c>
      <c r="Y85" s="82">
        <v>3</v>
      </c>
      <c r="Z85" s="29"/>
      <c r="AA85" s="38"/>
      <c r="AB85" s="32"/>
      <c r="AC85" s="79">
        <v>6228211</v>
      </c>
      <c r="AD85" s="79"/>
      <c r="AE85" s="79">
        <v>10030</v>
      </c>
      <c r="AF85" s="33"/>
      <c r="AG85" s="33"/>
      <c r="AH85" s="8"/>
      <c r="AI85" s="8"/>
    </row>
    <row r="86" spans="1:35" ht="60" customHeight="1">
      <c r="A86" s="60" t="s">
        <v>158</v>
      </c>
      <c r="B86" s="42"/>
      <c r="C86" s="1" t="s">
        <v>233</v>
      </c>
      <c r="D86" s="42"/>
      <c r="E86" s="66">
        <f t="shared" si="55"/>
        <v>54.534732</v>
      </c>
      <c r="F86" s="72"/>
      <c r="G86" s="72"/>
      <c r="H86" s="73"/>
      <c r="I86" s="66">
        <f t="shared" si="56"/>
        <v>33.041</v>
      </c>
      <c r="J86" s="28"/>
      <c r="K86" s="67" t="s">
        <v>370</v>
      </c>
      <c r="L86" s="29"/>
      <c r="M86" s="75" t="s">
        <v>438</v>
      </c>
      <c r="N86" s="1" t="s">
        <v>404</v>
      </c>
      <c r="O86" s="76" t="s">
        <v>209</v>
      </c>
      <c r="P86" s="30"/>
      <c r="Q86" s="75" t="s">
        <v>390</v>
      </c>
      <c r="R86" s="1" t="s">
        <v>391</v>
      </c>
      <c r="S86" s="81" t="s">
        <v>26</v>
      </c>
      <c r="T86" s="82" t="s">
        <v>27</v>
      </c>
      <c r="U86" s="29"/>
      <c r="V86" s="75" t="s">
        <v>412</v>
      </c>
      <c r="W86" s="1" t="s">
        <v>413</v>
      </c>
      <c r="X86" s="81" t="s">
        <v>25</v>
      </c>
      <c r="Y86" s="82">
        <v>3</v>
      </c>
      <c r="Z86" s="29"/>
      <c r="AA86" s="38"/>
      <c r="AB86" s="32"/>
      <c r="AC86" s="113">
        <v>54534732</v>
      </c>
      <c r="AD86" s="80"/>
      <c r="AE86" s="113">
        <v>33041</v>
      </c>
      <c r="AF86" s="33"/>
      <c r="AG86" s="33"/>
      <c r="AH86" s="8"/>
      <c r="AI86" s="8"/>
    </row>
    <row r="87" spans="1:35" ht="60" customHeight="1">
      <c r="A87" s="60" t="s">
        <v>159</v>
      </c>
      <c r="B87" s="42"/>
      <c r="C87" s="1" t="s">
        <v>164</v>
      </c>
      <c r="D87" s="42"/>
      <c r="E87" s="66">
        <f t="shared" si="55"/>
        <v>13.30957</v>
      </c>
      <c r="F87" s="72"/>
      <c r="G87" s="72"/>
      <c r="H87" s="73"/>
      <c r="I87" s="66">
        <f t="shared" si="56"/>
        <v>15.535</v>
      </c>
      <c r="J87" s="28"/>
      <c r="K87" s="67" t="s">
        <v>195</v>
      </c>
      <c r="L87" s="29"/>
      <c r="M87" s="75" t="s">
        <v>436</v>
      </c>
      <c r="N87" s="1" t="s">
        <v>403</v>
      </c>
      <c r="O87" s="76" t="s">
        <v>208</v>
      </c>
      <c r="P87" s="30"/>
      <c r="Q87" s="75" t="s">
        <v>390</v>
      </c>
      <c r="R87" s="1" t="s">
        <v>391</v>
      </c>
      <c r="S87" s="81" t="s">
        <v>26</v>
      </c>
      <c r="T87" s="82" t="s">
        <v>27</v>
      </c>
      <c r="U87" s="29"/>
      <c r="V87" s="75" t="s">
        <v>397</v>
      </c>
      <c r="W87" s="1" t="s">
        <v>398</v>
      </c>
      <c r="X87" s="81" t="s">
        <v>25</v>
      </c>
      <c r="Y87" s="82">
        <v>3</v>
      </c>
      <c r="Z87" s="29"/>
      <c r="AA87" s="38"/>
      <c r="AB87" s="32"/>
      <c r="AC87" s="79">
        <v>13309570</v>
      </c>
      <c r="AD87" s="79"/>
      <c r="AE87" s="79">
        <v>15535</v>
      </c>
      <c r="AF87" s="33"/>
      <c r="AG87" s="33"/>
      <c r="AH87" s="8"/>
      <c r="AI87" s="8"/>
    </row>
    <row r="88" spans="1:35" ht="60" customHeight="1">
      <c r="A88" s="60" t="s">
        <v>160</v>
      </c>
      <c r="B88" s="42"/>
      <c r="C88" s="1" t="s">
        <v>234</v>
      </c>
      <c r="D88" s="42"/>
      <c r="E88" s="66">
        <f t="shared" si="55"/>
        <v>12.431535</v>
      </c>
      <c r="F88" s="72"/>
      <c r="G88" s="72"/>
      <c r="H88" s="73"/>
      <c r="I88" s="66">
        <f t="shared" si="56"/>
        <v>16.57</v>
      </c>
      <c r="J88" s="28"/>
      <c r="K88" s="67" t="s">
        <v>443</v>
      </c>
      <c r="L88" s="29"/>
      <c r="M88" s="75" t="s">
        <v>436</v>
      </c>
      <c r="N88" s="1" t="s">
        <v>403</v>
      </c>
      <c r="O88" s="76" t="s">
        <v>208</v>
      </c>
      <c r="P88" s="30"/>
      <c r="Q88" s="75" t="s">
        <v>390</v>
      </c>
      <c r="R88" s="1" t="s">
        <v>391</v>
      </c>
      <c r="S88" s="81" t="s">
        <v>26</v>
      </c>
      <c r="T88" s="82" t="s">
        <v>27</v>
      </c>
      <c r="U88" s="29"/>
      <c r="V88" s="75" t="s">
        <v>397</v>
      </c>
      <c r="W88" s="1" t="s">
        <v>398</v>
      </c>
      <c r="X88" s="81" t="s">
        <v>25</v>
      </c>
      <c r="Y88" s="82">
        <v>3</v>
      </c>
      <c r="Z88" s="29"/>
      <c r="AA88" s="38"/>
      <c r="AB88" s="32"/>
      <c r="AC88" s="79">
        <v>12431535</v>
      </c>
      <c r="AD88" s="79"/>
      <c r="AE88" s="79">
        <v>16570</v>
      </c>
      <c r="AF88" s="33"/>
      <c r="AG88" s="33"/>
      <c r="AH88" s="8"/>
      <c r="AI88" s="8"/>
    </row>
    <row r="89" spans="1:35" ht="65.1" customHeight="1">
      <c r="A89" s="60" t="s">
        <v>235</v>
      </c>
      <c r="B89" s="42"/>
      <c r="C89" s="1" t="s">
        <v>242</v>
      </c>
      <c r="D89" s="42"/>
      <c r="E89" s="66">
        <f aca="true" t="shared" si="57" ref="E89">AC89/1000000</f>
        <v>3.99625</v>
      </c>
      <c r="F89" s="72"/>
      <c r="G89" s="72"/>
      <c r="H89" s="73"/>
      <c r="I89" s="66">
        <f aca="true" t="shared" si="58" ref="I89">AE89/1000</f>
        <v>10.37</v>
      </c>
      <c r="J89" s="28"/>
      <c r="K89" s="67" t="s">
        <v>35</v>
      </c>
      <c r="L89" s="29"/>
      <c r="M89" s="75" t="s">
        <v>437</v>
      </c>
      <c r="N89" s="1" t="s">
        <v>402</v>
      </c>
      <c r="O89" s="76" t="s">
        <v>209</v>
      </c>
      <c r="P89" s="30"/>
      <c r="Q89" s="75" t="s">
        <v>394</v>
      </c>
      <c r="R89" s="1" t="s">
        <v>401</v>
      </c>
      <c r="S89" s="81" t="s">
        <v>25</v>
      </c>
      <c r="T89" s="82" t="s">
        <v>396</v>
      </c>
      <c r="U89" s="29"/>
      <c r="V89" s="75" t="s">
        <v>392</v>
      </c>
      <c r="W89" s="1" t="s">
        <v>393</v>
      </c>
      <c r="X89" s="81" t="s">
        <v>25</v>
      </c>
      <c r="Y89" s="82">
        <v>2.6</v>
      </c>
      <c r="Z89" s="29"/>
      <c r="AA89" s="38"/>
      <c r="AB89" s="32"/>
      <c r="AC89" s="79">
        <v>3996250</v>
      </c>
      <c r="AD89" s="79"/>
      <c r="AE89" s="79">
        <v>10370</v>
      </c>
      <c r="AF89" s="33"/>
      <c r="AG89" s="33"/>
      <c r="AH89" s="8"/>
      <c r="AI89" s="8"/>
    </row>
    <row r="90" spans="1:35" ht="39.9" customHeight="1">
      <c r="A90" s="60" t="s">
        <v>236</v>
      </c>
      <c r="B90" s="42"/>
      <c r="C90" s="1" t="s">
        <v>243</v>
      </c>
      <c r="D90" s="42"/>
      <c r="E90" s="66">
        <f aca="true" t="shared" si="59" ref="E90:E95">AC90/1000000</f>
        <v>3.384</v>
      </c>
      <c r="F90" s="72"/>
      <c r="G90" s="72"/>
      <c r="H90" s="73"/>
      <c r="I90" s="66">
        <f aca="true" t="shared" si="60" ref="I90:I95">AE90/1000</f>
        <v>7.43</v>
      </c>
      <c r="J90" s="28"/>
      <c r="K90" s="67" t="s">
        <v>27</v>
      </c>
      <c r="L90" s="29"/>
      <c r="M90" s="75" t="s">
        <v>440</v>
      </c>
      <c r="N90" s="1" t="s">
        <v>214</v>
      </c>
      <c r="O90" s="76" t="s">
        <v>215</v>
      </c>
      <c r="P90" s="30"/>
      <c r="Q90" s="75" t="s">
        <v>387</v>
      </c>
      <c r="R90" s="1" t="s">
        <v>388</v>
      </c>
      <c r="S90" s="81" t="s">
        <v>26</v>
      </c>
      <c r="T90" s="82" t="s">
        <v>27</v>
      </c>
      <c r="U90" s="29"/>
      <c r="V90" s="81" t="s">
        <v>27</v>
      </c>
      <c r="W90" s="81" t="s">
        <v>27</v>
      </c>
      <c r="X90" s="81" t="s">
        <v>27</v>
      </c>
      <c r="Y90" s="81" t="s">
        <v>27</v>
      </c>
      <c r="Z90" s="29"/>
      <c r="AA90" s="38"/>
      <c r="AB90" s="32"/>
      <c r="AC90" s="79">
        <v>3384000</v>
      </c>
      <c r="AD90" s="79"/>
      <c r="AE90" s="79">
        <v>7430</v>
      </c>
      <c r="AF90" s="33"/>
      <c r="AG90" s="33"/>
      <c r="AH90" s="8"/>
      <c r="AI90" s="8"/>
    </row>
    <row r="91" spans="1:35" ht="50.1" customHeight="1">
      <c r="A91" s="60" t="s">
        <v>237</v>
      </c>
      <c r="B91" s="42"/>
      <c r="C91" s="1" t="s">
        <v>244</v>
      </c>
      <c r="D91" s="42"/>
      <c r="E91" s="66">
        <f t="shared" si="59"/>
        <v>63.814</v>
      </c>
      <c r="F91" s="72"/>
      <c r="G91" s="72"/>
      <c r="H91" s="73"/>
      <c r="I91" s="66">
        <f t="shared" si="60"/>
        <v>32.74</v>
      </c>
      <c r="J91" s="28"/>
      <c r="K91" s="67" t="s">
        <v>447</v>
      </c>
      <c r="L91" s="29"/>
      <c r="M91" s="75" t="s">
        <v>371</v>
      </c>
      <c r="N91" s="1" t="s">
        <v>372</v>
      </c>
      <c r="O91" s="76" t="s">
        <v>27</v>
      </c>
      <c r="P91" s="30"/>
      <c r="Q91" s="75" t="s">
        <v>420</v>
      </c>
      <c r="R91" s="76" t="s">
        <v>421</v>
      </c>
      <c r="S91" s="81" t="s">
        <v>25</v>
      </c>
      <c r="T91" s="81" t="s">
        <v>419</v>
      </c>
      <c r="U91" s="29"/>
      <c r="V91" s="75" t="s">
        <v>383</v>
      </c>
      <c r="W91" s="1" t="s">
        <v>382</v>
      </c>
      <c r="X91" s="81" t="s">
        <v>25</v>
      </c>
      <c r="Y91" s="81">
        <v>6.4</v>
      </c>
      <c r="Z91" s="29"/>
      <c r="AA91" s="38"/>
      <c r="AB91" s="32"/>
      <c r="AC91" s="113">
        <v>63814000</v>
      </c>
      <c r="AD91" s="80"/>
      <c r="AE91" s="113">
        <v>32740</v>
      </c>
      <c r="AF91" s="33"/>
      <c r="AG91" s="33"/>
      <c r="AH91" s="8"/>
      <c r="AI91" s="8"/>
    </row>
    <row r="92" spans="1:35" ht="60" customHeight="1">
      <c r="A92" s="60" t="s">
        <v>238</v>
      </c>
      <c r="B92" s="42"/>
      <c r="C92" s="1" t="s">
        <v>245</v>
      </c>
      <c r="D92" s="42"/>
      <c r="E92" s="66">
        <f t="shared" si="59"/>
        <v>22.514725</v>
      </c>
      <c r="F92" s="72"/>
      <c r="G92" s="72"/>
      <c r="H92" s="73"/>
      <c r="I92" s="66">
        <f t="shared" si="60"/>
        <v>20.13</v>
      </c>
      <c r="J92" s="28"/>
      <c r="K92" s="67" t="s">
        <v>195</v>
      </c>
      <c r="L92" s="29"/>
      <c r="M92" s="75" t="s">
        <v>436</v>
      </c>
      <c r="N92" s="1" t="s">
        <v>405</v>
      </c>
      <c r="O92" s="76" t="s">
        <v>208</v>
      </c>
      <c r="P92" s="30"/>
      <c r="Q92" s="75" t="s">
        <v>390</v>
      </c>
      <c r="R92" s="1" t="s">
        <v>391</v>
      </c>
      <c r="S92" s="81" t="s">
        <v>26</v>
      </c>
      <c r="T92" s="82" t="s">
        <v>27</v>
      </c>
      <c r="U92" s="29"/>
      <c r="V92" s="75" t="s">
        <v>397</v>
      </c>
      <c r="W92" s="1" t="s">
        <v>398</v>
      </c>
      <c r="X92" s="81" t="s">
        <v>25</v>
      </c>
      <c r="Y92" s="82">
        <v>3</v>
      </c>
      <c r="Z92" s="29"/>
      <c r="AA92" s="38"/>
      <c r="AB92" s="32"/>
      <c r="AC92" s="79">
        <v>22514725</v>
      </c>
      <c r="AD92" s="79"/>
      <c r="AE92" s="79">
        <v>20130</v>
      </c>
      <c r="AF92" s="33"/>
      <c r="AG92" s="33"/>
      <c r="AH92" s="8"/>
      <c r="AI92" s="8"/>
    </row>
    <row r="93" spans="1:35" ht="60" customHeight="1">
      <c r="A93" s="60" t="s">
        <v>239</v>
      </c>
      <c r="B93" s="42"/>
      <c r="C93" s="1" t="s">
        <v>442</v>
      </c>
      <c r="D93" s="42"/>
      <c r="E93" s="66">
        <f t="shared" si="59"/>
        <v>10.984182</v>
      </c>
      <c r="F93" s="72"/>
      <c r="G93" s="72"/>
      <c r="H93" s="73"/>
      <c r="I93" s="66">
        <f t="shared" si="60"/>
        <v>16.76</v>
      </c>
      <c r="J93" s="28"/>
      <c r="K93" s="67" t="s">
        <v>447</v>
      </c>
      <c r="L93" s="29"/>
      <c r="M93" s="75" t="s">
        <v>438</v>
      </c>
      <c r="N93" s="1" t="s">
        <v>404</v>
      </c>
      <c r="O93" s="76" t="s">
        <v>209</v>
      </c>
      <c r="P93" s="30"/>
      <c r="Q93" s="75" t="s">
        <v>390</v>
      </c>
      <c r="R93" s="1" t="s">
        <v>391</v>
      </c>
      <c r="S93" s="81" t="s">
        <v>26</v>
      </c>
      <c r="T93" s="82" t="s">
        <v>27</v>
      </c>
      <c r="U93" s="29"/>
      <c r="V93" s="75" t="s">
        <v>448</v>
      </c>
      <c r="W93" s="1" t="s">
        <v>398</v>
      </c>
      <c r="X93" s="81" t="s">
        <v>25</v>
      </c>
      <c r="Y93" s="82">
        <v>6.4</v>
      </c>
      <c r="Z93" s="29"/>
      <c r="AA93" s="38"/>
      <c r="AB93" s="32"/>
      <c r="AC93" s="113">
        <v>10984182</v>
      </c>
      <c r="AD93" s="113"/>
      <c r="AE93" s="113">
        <v>16760</v>
      </c>
      <c r="AF93" s="33"/>
      <c r="AG93" s="33"/>
      <c r="AH93" s="8"/>
      <c r="AI93" s="8"/>
    </row>
    <row r="94" spans="1:35" ht="65.1" customHeight="1">
      <c r="A94" s="60" t="s">
        <v>240</v>
      </c>
      <c r="B94" s="42"/>
      <c r="C94" s="1" t="s">
        <v>247</v>
      </c>
      <c r="D94" s="42"/>
      <c r="E94" s="66">
        <f t="shared" si="59"/>
        <v>10.6217</v>
      </c>
      <c r="F94" s="72"/>
      <c r="G94" s="72"/>
      <c r="H94" s="73"/>
      <c r="I94" s="66">
        <f t="shared" si="60"/>
        <v>13.22</v>
      </c>
      <c r="J94" s="28"/>
      <c r="K94" s="67" t="s">
        <v>35</v>
      </c>
      <c r="L94" s="29"/>
      <c r="M94" s="75" t="s">
        <v>437</v>
      </c>
      <c r="N94" s="1" t="s">
        <v>402</v>
      </c>
      <c r="O94" s="76" t="s">
        <v>209</v>
      </c>
      <c r="P94" s="30"/>
      <c r="Q94" s="75" t="s">
        <v>394</v>
      </c>
      <c r="R94" s="1" t="s">
        <v>400</v>
      </c>
      <c r="S94" s="81" t="s">
        <v>25</v>
      </c>
      <c r="T94" s="82" t="s">
        <v>396</v>
      </c>
      <c r="U94" s="29"/>
      <c r="V94" s="75" t="s">
        <v>392</v>
      </c>
      <c r="W94" s="1" t="s">
        <v>393</v>
      </c>
      <c r="X94" s="81" t="s">
        <v>25</v>
      </c>
      <c r="Y94" s="82">
        <v>2.6</v>
      </c>
      <c r="Z94" s="29"/>
      <c r="AA94" s="38"/>
      <c r="AB94" s="32"/>
      <c r="AC94" s="79">
        <v>10621700</v>
      </c>
      <c r="AD94" s="79"/>
      <c r="AE94" s="79">
        <v>13220</v>
      </c>
      <c r="AF94" s="33"/>
      <c r="AG94" s="33"/>
      <c r="AH94" s="8"/>
      <c r="AI94" s="8"/>
    </row>
    <row r="95" spans="1:35" ht="54.9" customHeight="1">
      <c r="A95" s="60" t="s">
        <v>241</v>
      </c>
      <c r="B95" s="42"/>
      <c r="C95" s="1" t="s">
        <v>248</v>
      </c>
      <c r="D95" s="42"/>
      <c r="E95" s="66">
        <f t="shared" si="59"/>
        <v>63.804</v>
      </c>
      <c r="F95" s="72"/>
      <c r="G95" s="72"/>
      <c r="H95" s="73"/>
      <c r="I95" s="66">
        <f t="shared" si="60"/>
        <v>32.74</v>
      </c>
      <c r="J95" s="28"/>
      <c r="K95" s="67" t="s">
        <v>447</v>
      </c>
      <c r="L95" s="29"/>
      <c r="M95" s="75" t="s">
        <v>371</v>
      </c>
      <c r="N95" s="1" t="s">
        <v>372</v>
      </c>
      <c r="O95" s="76" t="s">
        <v>27</v>
      </c>
      <c r="P95" s="30"/>
      <c r="Q95" s="75" t="s">
        <v>420</v>
      </c>
      <c r="R95" s="76" t="s">
        <v>421</v>
      </c>
      <c r="S95" s="81" t="s">
        <v>25</v>
      </c>
      <c r="T95" s="81" t="s">
        <v>419</v>
      </c>
      <c r="U95" s="29"/>
      <c r="V95" s="75" t="s">
        <v>383</v>
      </c>
      <c r="W95" s="1" t="s">
        <v>382</v>
      </c>
      <c r="X95" s="81" t="s">
        <v>25</v>
      </c>
      <c r="Y95" s="81">
        <v>6.4</v>
      </c>
      <c r="Z95" s="29"/>
      <c r="AA95" s="38"/>
      <c r="AB95" s="32"/>
      <c r="AC95" s="113">
        <v>63804000</v>
      </c>
      <c r="AD95" s="113"/>
      <c r="AE95" s="113">
        <v>32740</v>
      </c>
      <c r="AF95" s="33"/>
      <c r="AG95" s="33"/>
      <c r="AH95" s="8"/>
      <c r="AI95" s="8"/>
    </row>
    <row r="96" spans="1:35" ht="75" customHeight="1">
      <c r="A96" s="60" t="s">
        <v>249</v>
      </c>
      <c r="B96" s="42"/>
      <c r="C96" s="1" t="s">
        <v>258</v>
      </c>
      <c r="D96" s="42"/>
      <c r="E96" s="66">
        <f aca="true" t="shared" si="61" ref="E96:E104">AC96/1000000</f>
        <v>16.0291</v>
      </c>
      <c r="F96" s="72"/>
      <c r="G96" s="72"/>
      <c r="H96" s="73"/>
      <c r="I96" s="66">
        <f aca="true" t="shared" si="62" ref="I96:I104">AE96/1000</f>
        <v>21.16</v>
      </c>
      <c r="J96" s="28"/>
      <c r="K96" s="67" t="s">
        <v>450</v>
      </c>
      <c r="L96" s="29"/>
      <c r="M96" s="75" t="s">
        <v>441</v>
      </c>
      <c r="N96" s="1" t="s">
        <v>416</v>
      </c>
      <c r="O96" s="76" t="s">
        <v>414</v>
      </c>
      <c r="P96" s="30"/>
      <c r="Q96" s="75" t="s">
        <v>394</v>
      </c>
      <c r="R96" s="1" t="s">
        <v>395</v>
      </c>
      <c r="S96" s="81" t="s">
        <v>25</v>
      </c>
      <c r="T96" s="82" t="s">
        <v>396</v>
      </c>
      <c r="U96" s="29"/>
      <c r="V96" s="75" t="s">
        <v>418</v>
      </c>
      <c r="W96" s="1" t="s">
        <v>417</v>
      </c>
      <c r="X96" s="81" t="s">
        <v>25</v>
      </c>
      <c r="Y96" s="82" t="s">
        <v>449</v>
      </c>
      <c r="Z96" s="29"/>
      <c r="AA96" s="38"/>
      <c r="AB96" s="32"/>
      <c r="AC96" s="79">
        <v>16029100</v>
      </c>
      <c r="AD96" s="79"/>
      <c r="AE96" s="79">
        <v>21160</v>
      </c>
      <c r="AF96" s="33"/>
      <c r="AG96" s="33"/>
      <c r="AH96" s="8"/>
      <c r="AI96" s="8"/>
    </row>
    <row r="97" spans="1:35" ht="80.1" customHeight="1">
      <c r="A97" s="60" t="s">
        <v>250</v>
      </c>
      <c r="B97" s="42"/>
      <c r="C97" s="1" t="s">
        <v>259</v>
      </c>
      <c r="D97" s="42"/>
      <c r="E97" s="66">
        <f t="shared" si="61"/>
        <v>16.919575</v>
      </c>
      <c r="F97" s="72"/>
      <c r="G97" s="72"/>
      <c r="H97" s="73"/>
      <c r="I97" s="66">
        <f t="shared" si="62"/>
        <v>21.66</v>
      </c>
      <c r="J97" s="28"/>
      <c r="K97" s="67" t="s">
        <v>450</v>
      </c>
      <c r="L97" s="29"/>
      <c r="M97" s="75" t="s">
        <v>441</v>
      </c>
      <c r="N97" s="1" t="s">
        <v>415</v>
      </c>
      <c r="O97" s="76" t="s">
        <v>414</v>
      </c>
      <c r="P97" s="30"/>
      <c r="Q97" s="75" t="s">
        <v>394</v>
      </c>
      <c r="R97" s="1" t="s">
        <v>400</v>
      </c>
      <c r="S97" s="81" t="s">
        <v>25</v>
      </c>
      <c r="T97" s="82" t="s">
        <v>396</v>
      </c>
      <c r="U97" s="29"/>
      <c r="V97" s="75" t="s">
        <v>418</v>
      </c>
      <c r="W97" s="1" t="s">
        <v>417</v>
      </c>
      <c r="X97" s="81" t="s">
        <v>25</v>
      </c>
      <c r="Y97" s="82" t="s">
        <v>449</v>
      </c>
      <c r="Z97" s="29"/>
      <c r="AA97" s="38"/>
      <c r="AB97" s="32"/>
      <c r="AC97" s="79">
        <v>16919575</v>
      </c>
      <c r="AD97" s="79"/>
      <c r="AE97" s="79">
        <v>21660</v>
      </c>
      <c r="AF97" s="33"/>
      <c r="AG97" s="33"/>
      <c r="AH97" s="8"/>
      <c r="AI97" s="8"/>
    </row>
    <row r="98" spans="1:35" ht="65.1" customHeight="1">
      <c r="A98" s="60" t="s">
        <v>251</v>
      </c>
      <c r="B98" s="42"/>
      <c r="C98" s="1" t="s">
        <v>260</v>
      </c>
      <c r="D98" s="42"/>
      <c r="E98" s="66">
        <f t="shared" si="61"/>
        <v>5.8614</v>
      </c>
      <c r="F98" s="72"/>
      <c r="G98" s="72"/>
      <c r="H98" s="73"/>
      <c r="I98" s="66">
        <f t="shared" si="62"/>
        <v>12.58</v>
      </c>
      <c r="J98" s="28"/>
      <c r="K98" s="67" t="s">
        <v>35</v>
      </c>
      <c r="L98" s="29"/>
      <c r="M98" s="75" t="s">
        <v>437</v>
      </c>
      <c r="N98" s="1" t="s">
        <v>402</v>
      </c>
      <c r="O98" s="76" t="s">
        <v>209</v>
      </c>
      <c r="P98" s="30"/>
      <c r="Q98" s="75" t="s">
        <v>394</v>
      </c>
      <c r="R98" s="1" t="s">
        <v>400</v>
      </c>
      <c r="S98" s="81" t="s">
        <v>25</v>
      </c>
      <c r="T98" s="82" t="s">
        <v>396</v>
      </c>
      <c r="U98" s="29"/>
      <c r="V98" s="75" t="s">
        <v>392</v>
      </c>
      <c r="W98" s="1" t="s">
        <v>393</v>
      </c>
      <c r="X98" s="81" t="s">
        <v>25</v>
      </c>
      <c r="Y98" s="82">
        <v>2.6</v>
      </c>
      <c r="Z98" s="29"/>
      <c r="AA98" s="38"/>
      <c r="AB98" s="32"/>
      <c r="AC98" s="79">
        <v>5861400</v>
      </c>
      <c r="AD98" s="79"/>
      <c r="AE98" s="79">
        <v>12580</v>
      </c>
      <c r="AF98" s="33"/>
      <c r="AG98" s="33"/>
      <c r="AH98" s="8"/>
      <c r="AI98" s="8"/>
    </row>
    <row r="99" spans="1:35" ht="65.1" customHeight="1">
      <c r="A99" s="60" t="s">
        <v>252</v>
      </c>
      <c r="B99" s="42"/>
      <c r="C99" s="1" t="s">
        <v>261</v>
      </c>
      <c r="D99" s="42"/>
      <c r="E99" s="66">
        <f t="shared" si="61"/>
        <v>6.345</v>
      </c>
      <c r="F99" s="72"/>
      <c r="G99" s="72"/>
      <c r="H99" s="73"/>
      <c r="I99" s="66">
        <f t="shared" si="62"/>
        <v>12.58</v>
      </c>
      <c r="J99" s="28"/>
      <c r="K99" s="67" t="s">
        <v>35</v>
      </c>
      <c r="L99" s="29"/>
      <c r="M99" s="75" t="s">
        <v>437</v>
      </c>
      <c r="N99" s="1" t="s">
        <v>402</v>
      </c>
      <c r="O99" s="76" t="s">
        <v>209</v>
      </c>
      <c r="P99" s="30"/>
      <c r="Q99" s="75" t="s">
        <v>394</v>
      </c>
      <c r="R99" s="1" t="s">
        <v>395</v>
      </c>
      <c r="S99" s="81" t="s">
        <v>25</v>
      </c>
      <c r="T99" s="82" t="s">
        <v>396</v>
      </c>
      <c r="U99" s="29"/>
      <c r="V99" s="75" t="s">
        <v>392</v>
      </c>
      <c r="W99" s="1" t="s">
        <v>393</v>
      </c>
      <c r="X99" s="81" t="s">
        <v>25</v>
      </c>
      <c r="Y99" s="82">
        <v>2.6</v>
      </c>
      <c r="Z99" s="29"/>
      <c r="AA99" s="38"/>
      <c r="AB99" s="32"/>
      <c r="AC99" s="79">
        <v>6345000</v>
      </c>
      <c r="AD99" s="70"/>
      <c r="AE99" s="79">
        <v>12580</v>
      </c>
      <c r="AF99" s="33"/>
      <c r="AG99" s="33"/>
      <c r="AH99" s="8"/>
      <c r="AI99" s="8"/>
    </row>
    <row r="100" spans="1:35" ht="60" customHeight="1">
      <c r="A100" s="60" t="s">
        <v>253</v>
      </c>
      <c r="B100" s="42"/>
      <c r="C100" s="1" t="s">
        <v>233</v>
      </c>
      <c r="D100" s="42"/>
      <c r="E100" s="66">
        <f t="shared" si="61"/>
        <v>11.150267</v>
      </c>
      <c r="F100" s="72"/>
      <c r="G100" s="72"/>
      <c r="H100" s="73"/>
      <c r="I100" s="66">
        <f t="shared" si="62"/>
        <v>17.591</v>
      </c>
      <c r="J100" s="28"/>
      <c r="K100" s="67" t="s">
        <v>451</v>
      </c>
      <c r="L100" s="29"/>
      <c r="M100" s="75" t="s">
        <v>438</v>
      </c>
      <c r="N100" s="1" t="s">
        <v>404</v>
      </c>
      <c r="O100" s="76" t="s">
        <v>209</v>
      </c>
      <c r="P100" s="30"/>
      <c r="Q100" s="75" t="s">
        <v>390</v>
      </c>
      <c r="R100" s="1" t="s">
        <v>391</v>
      </c>
      <c r="S100" s="81" t="s">
        <v>26</v>
      </c>
      <c r="T100" s="82" t="s">
        <v>27</v>
      </c>
      <c r="U100" s="29"/>
      <c r="V100" s="37" t="s">
        <v>27</v>
      </c>
      <c r="W100" s="37" t="s">
        <v>27</v>
      </c>
      <c r="X100" s="37" t="s">
        <v>27</v>
      </c>
      <c r="Y100" s="37" t="s">
        <v>27</v>
      </c>
      <c r="Z100" s="29"/>
      <c r="AA100" s="38"/>
      <c r="AB100" s="32"/>
      <c r="AC100" s="79">
        <v>11150267</v>
      </c>
      <c r="AD100" s="79"/>
      <c r="AE100" s="79">
        <v>17591</v>
      </c>
      <c r="AF100" s="33"/>
      <c r="AG100" s="33"/>
      <c r="AH100" s="8"/>
      <c r="AI100" s="8"/>
    </row>
    <row r="101" spans="1:35" ht="39.9" customHeight="1">
      <c r="A101" s="60" t="s">
        <v>254</v>
      </c>
      <c r="B101" s="42"/>
      <c r="C101" s="1" t="s">
        <v>165</v>
      </c>
      <c r="D101" s="42"/>
      <c r="E101" s="66">
        <f t="shared" si="61"/>
        <v>4.346828</v>
      </c>
      <c r="F101" s="72"/>
      <c r="G101" s="72"/>
      <c r="H101" s="73"/>
      <c r="I101" s="66">
        <f t="shared" si="62"/>
        <v>9.289</v>
      </c>
      <c r="J101" s="28"/>
      <c r="K101" s="67" t="s">
        <v>443</v>
      </c>
      <c r="L101" s="29"/>
      <c r="M101" s="75" t="s">
        <v>440</v>
      </c>
      <c r="N101" s="1" t="s">
        <v>214</v>
      </c>
      <c r="O101" s="76" t="s">
        <v>215</v>
      </c>
      <c r="P101" s="30"/>
      <c r="Q101" s="75" t="s">
        <v>390</v>
      </c>
      <c r="R101" s="1" t="s">
        <v>391</v>
      </c>
      <c r="S101" s="81" t="s">
        <v>26</v>
      </c>
      <c r="T101" s="82" t="s">
        <v>27</v>
      </c>
      <c r="U101" s="29"/>
      <c r="V101" s="75" t="s">
        <v>397</v>
      </c>
      <c r="W101" s="1" t="s">
        <v>398</v>
      </c>
      <c r="X101" s="81" t="s">
        <v>25</v>
      </c>
      <c r="Y101" s="82">
        <v>3</v>
      </c>
      <c r="Z101" s="29"/>
      <c r="AA101" s="38"/>
      <c r="AB101" s="32"/>
      <c r="AC101" s="79">
        <v>4346828</v>
      </c>
      <c r="AD101" s="79"/>
      <c r="AE101" s="79">
        <v>9289</v>
      </c>
      <c r="AF101" s="33"/>
      <c r="AG101" s="33"/>
      <c r="AH101" s="8"/>
      <c r="AI101" s="8"/>
    </row>
    <row r="102" spans="1:35" ht="60" customHeight="1">
      <c r="A102" s="60" t="s">
        <v>255</v>
      </c>
      <c r="B102" s="42"/>
      <c r="C102" s="1" t="s">
        <v>262</v>
      </c>
      <c r="D102" s="42"/>
      <c r="E102" s="66">
        <f t="shared" si="61"/>
        <v>31.49685</v>
      </c>
      <c r="F102" s="72"/>
      <c r="G102" s="72"/>
      <c r="H102" s="73"/>
      <c r="I102" s="66">
        <f t="shared" si="62"/>
        <v>22.45</v>
      </c>
      <c r="J102" s="28"/>
      <c r="K102" s="67" t="s">
        <v>196</v>
      </c>
      <c r="L102" s="29"/>
      <c r="M102" s="75" t="s">
        <v>436</v>
      </c>
      <c r="N102" s="1" t="s">
        <v>403</v>
      </c>
      <c r="O102" s="76" t="s">
        <v>208</v>
      </c>
      <c r="P102" s="30"/>
      <c r="Q102" s="75" t="s">
        <v>390</v>
      </c>
      <c r="R102" s="1" t="s">
        <v>391</v>
      </c>
      <c r="S102" s="81" t="s">
        <v>26</v>
      </c>
      <c r="T102" s="82" t="s">
        <v>27</v>
      </c>
      <c r="U102" s="29"/>
      <c r="V102" s="75" t="s">
        <v>385</v>
      </c>
      <c r="W102" s="1" t="s">
        <v>386</v>
      </c>
      <c r="X102" s="81" t="s">
        <v>26</v>
      </c>
      <c r="Y102" s="82" t="s">
        <v>27</v>
      </c>
      <c r="Z102" s="29"/>
      <c r="AA102" s="38"/>
      <c r="AB102" s="32"/>
      <c r="AC102" s="79">
        <v>31496850</v>
      </c>
      <c r="AD102" s="79"/>
      <c r="AE102" s="79">
        <v>22450</v>
      </c>
      <c r="AF102" s="33"/>
      <c r="AG102" s="33"/>
      <c r="AH102" s="8"/>
      <c r="AI102" s="8"/>
    </row>
    <row r="103" spans="1:35" ht="65.1" customHeight="1">
      <c r="A103" s="60" t="s">
        <v>256</v>
      </c>
      <c r="B103" s="42"/>
      <c r="C103" s="1" t="s">
        <v>80</v>
      </c>
      <c r="D103" s="42"/>
      <c r="E103" s="66">
        <f t="shared" si="61"/>
        <v>6.024</v>
      </c>
      <c r="F103" s="72"/>
      <c r="G103" s="72"/>
      <c r="H103" s="73"/>
      <c r="I103" s="66">
        <f t="shared" si="62"/>
        <v>10.284</v>
      </c>
      <c r="J103" s="28"/>
      <c r="K103" s="67" t="s">
        <v>35</v>
      </c>
      <c r="L103" s="29"/>
      <c r="M103" s="75" t="s">
        <v>437</v>
      </c>
      <c r="N103" s="1" t="s">
        <v>402</v>
      </c>
      <c r="O103" s="76" t="s">
        <v>209</v>
      </c>
      <c r="P103" s="30"/>
      <c r="Q103" s="75" t="s">
        <v>394</v>
      </c>
      <c r="R103" s="1" t="s">
        <v>401</v>
      </c>
      <c r="S103" s="81" t="s">
        <v>25</v>
      </c>
      <c r="T103" s="82" t="s">
        <v>396</v>
      </c>
      <c r="U103" s="29"/>
      <c r="V103" s="75" t="s">
        <v>392</v>
      </c>
      <c r="W103" s="1" t="s">
        <v>393</v>
      </c>
      <c r="X103" s="81" t="s">
        <v>25</v>
      </c>
      <c r="Y103" s="82">
        <v>2.6</v>
      </c>
      <c r="Z103" s="29"/>
      <c r="AA103" s="38"/>
      <c r="AB103" s="32"/>
      <c r="AC103" s="113">
        <v>6024000</v>
      </c>
      <c r="AD103" s="113"/>
      <c r="AE103" s="113">
        <v>10284</v>
      </c>
      <c r="AF103" s="113"/>
      <c r="AG103" s="113"/>
      <c r="AH103" s="8"/>
      <c r="AI103" s="8"/>
    </row>
    <row r="104" spans="1:35" ht="60" customHeight="1">
      <c r="A104" s="60" t="s">
        <v>257</v>
      </c>
      <c r="B104" s="42"/>
      <c r="C104" s="1" t="s">
        <v>263</v>
      </c>
      <c r="D104" s="42"/>
      <c r="E104" s="66">
        <f t="shared" si="61"/>
        <v>31.524462</v>
      </c>
      <c r="F104" s="72"/>
      <c r="G104" s="72"/>
      <c r="H104" s="73"/>
      <c r="I104" s="66">
        <f t="shared" si="62"/>
        <v>25.32</v>
      </c>
      <c r="J104" s="28"/>
      <c r="K104" s="67" t="s">
        <v>196</v>
      </c>
      <c r="L104" s="29"/>
      <c r="M104" s="75" t="s">
        <v>436</v>
      </c>
      <c r="N104" s="1" t="s">
        <v>403</v>
      </c>
      <c r="O104" s="76" t="s">
        <v>208</v>
      </c>
      <c r="P104" s="30"/>
      <c r="Q104" s="75" t="s">
        <v>390</v>
      </c>
      <c r="R104" s="1" t="s">
        <v>391</v>
      </c>
      <c r="S104" s="81" t="s">
        <v>26</v>
      </c>
      <c r="T104" s="82" t="s">
        <v>27</v>
      </c>
      <c r="U104" s="29"/>
      <c r="V104" s="75" t="s">
        <v>385</v>
      </c>
      <c r="W104" s="1" t="s">
        <v>386</v>
      </c>
      <c r="X104" s="81" t="s">
        <v>26</v>
      </c>
      <c r="Y104" s="82" t="s">
        <v>27</v>
      </c>
      <c r="Z104" s="29"/>
      <c r="AA104" s="38"/>
      <c r="AB104" s="32"/>
      <c r="AC104" s="113">
        <v>31524462</v>
      </c>
      <c r="AD104" s="79"/>
      <c r="AE104" s="113">
        <v>25320</v>
      </c>
      <c r="AF104" s="33"/>
      <c r="AG104" s="33"/>
      <c r="AH104" s="8"/>
      <c r="AI104" s="8"/>
    </row>
    <row r="105" spans="1:31" s="6" customFormat="1" ht="6.75" customHeight="1" thickBot="1">
      <c r="A105" s="46"/>
      <c r="B105" s="47"/>
      <c r="C105" s="39"/>
      <c r="D105" s="29"/>
      <c r="E105" s="48"/>
      <c r="F105" s="31"/>
      <c r="G105" s="31"/>
      <c r="H105" s="29"/>
      <c r="I105" s="49"/>
      <c r="J105" s="29"/>
      <c r="K105" s="49"/>
      <c r="L105" s="29"/>
      <c r="M105" s="39"/>
      <c r="N105" s="39"/>
      <c r="O105" s="39"/>
      <c r="P105" s="29"/>
      <c r="Q105" s="39"/>
      <c r="R105" s="39"/>
      <c r="S105" s="39"/>
      <c r="T105" s="39"/>
      <c r="U105" s="29"/>
      <c r="V105" s="40"/>
      <c r="W105" s="39"/>
      <c r="X105" s="39"/>
      <c r="Y105" s="39"/>
      <c r="Z105" s="29"/>
      <c r="AA105" s="39"/>
      <c r="AB105" s="29"/>
      <c r="AC105" s="50"/>
      <c r="AD105" s="51"/>
      <c r="AE105" s="51"/>
    </row>
    <row r="106" spans="1:31" ht="39.9" customHeight="1" thickBot="1">
      <c r="A106" s="156" t="s">
        <v>32</v>
      </c>
      <c r="B106" s="157"/>
      <c r="C106" s="158"/>
      <c r="D106" s="9"/>
      <c r="E106" s="34">
        <f>SUM(E16:E88)</f>
        <v>2787.723905000001</v>
      </c>
      <c r="F106" s="31"/>
      <c r="G106" s="31"/>
      <c r="H106" s="29"/>
      <c r="I106" s="52"/>
      <c r="J106" s="53"/>
      <c r="K106" s="52"/>
      <c r="L106" s="53"/>
      <c r="M106" s="150"/>
      <c r="N106" s="151"/>
      <c r="O106" s="152"/>
      <c r="P106" s="53"/>
      <c r="Q106" s="150"/>
      <c r="R106" s="151"/>
      <c r="S106" s="151"/>
      <c r="T106" s="152"/>
      <c r="U106" s="29"/>
      <c r="V106" s="153"/>
      <c r="W106" s="154"/>
      <c r="X106" s="154"/>
      <c r="Y106" s="155"/>
      <c r="Z106" s="29"/>
      <c r="AA106" s="54"/>
      <c r="AB106" s="32"/>
      <c r="AC106" s="44"/>
      <c r="AD106" s="33"/>
      <c r="AE106" s="33"/>
    </row>
    <row r="107" spans="1:31" ht="6.75" customHeight="1">
      <c r="A107" s="55"/>
      <c r="B107" s="56"/>
      <c r="C107" s="56"/>
      <c r="D107" s="29"/>
      <c r="E107" s="57"/>
      <c r="F107" s="39"/>
      <c r="G107" s="39"/>
      <c r="H107" s="29"/>
      <c r="I107" s="39"/>
      <c r="J107" s="29"/>
      <c r="K107" s="3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32"/>
      <c r="AC107" s="44"/>
      <c r="AD107" s="33"/>
      <c r="AE107" s="33"/>
    </row>
    <row r="108" spans="1:31" ht="12">
      <c r="A108" s="29"/>
      <c r="B108" s="29"/>
      <c r="C108" s="29"/>
      <c r="D108" s="29"/>
      <c r="E108" s="5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32"/>
      <c r="U108" s="32"/>
      <c r="V108" s="32"/>
      <c r="W108" s="32"/>
      <c r="X108" s="32"/>
      <c r="Y108" s="32"/>
      <c r="Z108" s="32"/>
      <c r="AA108" s="32"/>
      <c r="AB108" s="32"/>
      <c r="AC108" s="45"/>
      <c r="AD108" s="32"/>
      <c r="AE108" s="32"/>
    </row>
    <row r="109" spans="1:31" ht="12">
      <c r="A109" s="29"/>
      <c r="B109" s="29"/>
      <c r="C109" s="29"/>
      <c r="D109" s="29"/>
      <c r="E109" s="5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2"/>
      <c r="U109" s="32"/>
      <c r="V109" s="32"/>
      <c r="W109" s="32"/>
      <c r="X109" s="32"/>
      <c r="Y109" s="32"/>
      <c r="Z109" s="32"/>
      <c r="AA109" s="32"/>
      <c r="AB109" s="32"/>
      <c r="AC109" s="45"/>
      <c r="AD109" s="32"/>
      <c r="AE109" s="32"/>
    </row>
    <row r="110" spans="1:31" ht="12">
      <c r="A110" s="29"/>
      <c r="B110" s="29"/>
      <c r="C110" s="29"/>
      <c r="D110" s="29"/>
      <c r="E110" s="5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2"/>
      <c r="U110" s="32"/>
      <c r="V110" s="32"/>
      <c r="W110" s="32"/>
      <c r="X110" s="32"/>
      <c r="Y110" s="32"/>
      <c r="Z110" s="32"/>
      <c r="AA110" s="32"/>
      <c r="AB110" s="32"/>
      <c r="AC110" s="45"/>
      <c r="AD110" s="32"/>
      <c r="AE110" s="32"/>
    </row>
    <row r="111" spans="1:31" ht="12">
      <c r="A111" s="29"/>
      <c r="B111" s="29"/>
      <c r="C111" s="29"/>
      <c r="D111" s="29"/>
      <c r="E111" s="5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2"/>
      <c r="U111" s="32"/>
      <c r="V111" s="32"/>
      <c r="W111" s="32"/>
      <c r="X111" s="32"/>
      <c r="Y111" s="32"/>
      <c r="Z111" s="32"/>
      <c r="AA111" s="32"/>
      <c r="AB111" s="32"/>
      <c r="AC111" s="45"/>
      <c r="AD111" s="32"/>
      <c r="AE111" s="32"/>
    </row>
    <row r="112" spans="1:31" ht="12">
      <c r="A112" s="29"/>
      <c r="B112" s="29"/>
      <c r="C112" s="29"/>
      <c r="D112" s="29"/>
      <c r="E112" s="5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2"/>
      <c r="U112" s="32"/>
      <c r="V112" s="32"/>
      <c r="W112" s="32"/>
      <c r="X112" s="32"/>
      <c r="Y112" s="32"/>
      <c r="Z112" s="32"/>
      <c r="AA112" s="32"/>
      <c r="AB112" s="32"/>
      <c r="AC112" s="45"/>
      <c r="AD112" s="32"/>
      <c r="AE112" s="32"/>
    </row>
    <row r="113" spans="1:19" ht="12">
      <c r="A113" s="6"/>
      <c r="B113" s="6"/>
      <c r="C113" s="6"/>
      <c r="D113" s="6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">
      <c r="A114" s="6"/>
      <c r="B114" s="6"/>
      <c r="C114" s="6"/>
      <c r="D114" s="6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2">
      <c r="A115" s="6"/>
      <c r="B115" s="6"/>
      <c r="C115" s="6"/>
      <c r="D115" s="6"/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</sheetData>
  <mergeCells count="24">
    <mergeCell ref="Q106:T106"/>
    <mergeCell ref="V106:Y106"/>
    <mergeCell ref="A106:C106"/>
    <mergeCell ref="M106:O106"/>
    <mergeCell ref="AC11:AC14"/>
    <mergeCell ref="M11:O11"/>
    <mergeCell ref="AG11:AG14"/>
    <mergeCell ref="AI11:AI14"/>
    <mergeCell ref="E13:E14"/>
    <mergeCell ref="I13:I14"/>
    <mergeCell ref="K13:K14"/>
    <mergeCell ref="M13:O13"/>
    <mergeCell ref="Q13:T13"/>
    <mergeCell ref="V13:Y13"/>
    <mergeCell ref="AE11:AE14"/>
    <mergeCell ref="A1:K1"/>
    <mergeCell ref="A11:A14"/>
    <mergeCell ref="C11:C14"/>
    <mergeCell ref="AA11:AA14"/>
    <mergeCell ref="A9:K9"/>
    <mergeCell ref="A3:AA3"/>
    <mergeCell ref="A4:AA4"/>
    <mergeCell ref="A5:AA5"/>
    <mergeCell ref="A7:AA7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8" scale="39" r:id="rId1"/>
  <rowBreaks count="4" manualBreakCount="4">
    <brk id="37" max="16383" man="1"/>
    <brk id="65" max="16383" man="1"/>
    <brk id="93" max="16383" man="1"/>
    <brk id="106" max="16383" man="1"/>
  </rowBreaks>
  <colBreaks count="1" manualBreakCount="1">
    <brk id="2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I114"/>
  <sheetViews>
    <sheetView view="pageBreakPreview" zoomScale="55" zoomScaleSheetLayoutView="55" workbookViewId="0" topLeftCell="A1">
      <pane xSplit="11" ySplit="15" topLeftCell="L91" activePane="bottomRight" state="frozen"/>
      <selection pane="topRight" activeCell="L1" sqref="L1"/>
      <selection pane="bottomLeft" activeCell="A16" sqref="A16"/>
      <selection pane="bottomRight" activeCell="AC55" sqref="AC55"/>
    </sheetView>
  </sheetViews>
  <sheetFormatPr defaultColWidth="9.140625" defaultRowHeight="12"/>
  <cols>
    <col min="1" max="1" width="10.57421875" style="2" customWidth="1"/>
    <col min="2" max="2" width="1.28515625" style="2" customWidth="1"/>
    <col min="3" max="3" width="25.7109375" style="2" customWidth="1"/>
    <col min="4" max="4" width="1.28515625" style="2" customWidth="1"/>
    <col min="5" max="5" width="20.7109375" style="5" customWidth="1"/>
    <col min="6" max="6" width="1.28515625" style="2" hidden="1" customWidth="1"/>
    <col min="7" max="7" width="10.7109375" style="2" hidden="1" customWidth="1"/>
    <col min="8" max="8" width="1.28515625" style="2" customWidth="1"/>
    <col min="9" max="9" width="20.7109375" style="2" customWidth="1"/>
    <col min="10" max="10" width="1.28515625" style="2" customWidth="1"/>
    <col min="11" max="11" width="20.7109375" style="2" customWidth="1"/>
    <col min="12" max="12" width="1.28515625" style="2" customWidth="1"/>
    <col min="13" max="13" width="15.7109375" style="2" customWidth="1"/>
    <col min="14" max="14" width="55.7109375" style="2" customWidth="1"/>
    <col min="15" max="15" width="25.7109375" style="2" customWidth="1"/>
    <col min="16" max="16" width="1.28515625" style="2" customWidth="1"/>
    <col min="17" max="17" width="15.7109375" style="2" customWidth="1"/>
    <col min="18" max="18" width="65.7109375" style="2" customWidth="1"/>
    <col min="19" max="19" width="15.421875" style="2" customWidth="1"/>
    <col min="20" max="20" width="12.7109375" style="2" customWidth="1"/>
    <col min="21" max="21" width="1.28515625" style="2" customWidth="1"/>
    <col min="22" max="22" width="18.28125" style="2" customWidth="1"/>
    <col min="23" max="23" width="55.7109375" style="2" customWidth="1"/>
    <col min="24" max="24" width="10.7109375" style="2" customWidth="1"/>
    <col min="25" max="25" width="12.7109375" style="2" customWidth="1"/>
    <col min="26" max="26" width="1.1484375" style="2" customWidth="1"/>
    <col min="27" max="27" width="22.421875" style="2" customWidth="1"/>
    <col min="28" max="28" width="1.7109375" style="2" customWidth="1"/>
    <col min="29" max="29" width="12.7109375" style="3" customWidth="1"/>
    <col min="30" max="30" width="1.7109375" style="2" customWidth="1"/>
    <col min="31" max="31" width="10.28125" style="2" bestFit="1" customWidth="1"/>
    <col min="32" max="32" width="1.7109375" style="2" customWidth="1"/>
    <col min="33" max="33" width="9.140625" style="2" customWidth="1"/>
    <col min="34" max="34" width="1.7109375" style="2" customWidth="1"/>
    <col min="35" max="16384" width="9.140625" style="2" customWidth="1"/>
  </cols>
  <sheetData>
    <row r="1" spans="1:27" ht="80.1" customHeight="1" thickBot="1">
      <c r="A1" s="119" t="s">
        <v>378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ht="13.8" thickBot="1">
      <c r="A2" s="4"/>
    </row>
    <row r="3" spans="1:27" ht="20.1" customHeight="1">
      <c r="A3" s="126" t="s">
        <v>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</row>
    <row r="4" spans="1:27" ht="20.1" customHeight="1">
      <c r="A4" s="129" t="s">
        <v>30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</row>
    <row r="5" spans="1:27" ht="20.1" customHeight="1" thickBot="1">
      <c r="A5" s="132" t="s">
        <v>12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4"/>
    </row>
    <row r="6" spans="1:27" ht="8.1" customHeight="1" thickBo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0" customHeight="1" thickBot="1">
      <c r="A7" s="135" t="s">
        <v>39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7"/>
    </row>
    <row r="8" spans="1:27" ht="8.1" customHeight="1" thickBot="1">
      <c r="A8" s="10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34" ht="20.1" customHeight="1" thickBot="1">
      <c r="A9" s="124" t="s">
        <v>33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H9" s="6"/>
    </row>
    <row r="10" spans="1:34" ht="6" customHeight="1" thickBo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H10" s="6"/>
    </row>
    <row r="11" spans="1:35" ht="20.1" customHeight="1" thickBot="1">
      <c r="A11" s="121" t="s">
        <v>0</v>
      </c>
      <c r="B11" s="14"/>
      <c r="C11" s="121" t="s">
        <v>1</v>
      </c>
      <c r="D11" s="14"/>
      <c r="E11" s="16" t="s">
        <v>2</v>
      </c>
      <c r="F11" s="17"/>
      <c r="G11" s="18" t="s">
        <v>10</v>
      </c>
      <c r="H11" s="17"/>
      <c r="I11" s="16" t="s">
        <v>13</v>
      </c>
      <c r="J11" s="17"/>
      <c r="K11" s="19" t="s">
        <v>14</v>
      </c>
      <c r="L11" s="17"/>
      <c r="M11" s="159" t="s">
        <v>3</v>
      </c>
      <c r="N11" s="160"/>
      <c r="O11" s="160"/>
      <c r="P11" s="77"/>
      <c r="Q11" s="77"/>
      <c r="R11" s="77"/>
      <c r="S11" s="77"/>
      <c r="T11" s="77"/>
      <c r="U11" s="77"/>
      <c r="V11" s="77"/>
      <c r="W11" s="77"/>
      <c r="X11" s="77"/>
      <c r="Y11" s="78"/>
      <c r="Z11" s="17"/>
      <c r="AA11" s="121" t="s">
        <v>4</v>
      </c>
      <c r="AC11" s="138" t="s">
        <v>20</v>
      </c>
      <c r="AE11" s="138" t="s">
        <v>21</v>
      </c>
      <c r="AG11" s="138" t="s">
        <v>22</v>
      </c>
      <c r="AH11" s="63"/>
      <c r="AI11" s="138" t="s">
        <v>23</v>
      </c>
    </row>
    <row r="12" spans="1:35" ht="5.25" customHeight="1" thickBot="1">
      <c r="A12" s="122"/>
      <c r="B12" s="14"/>
      <c r="C12" s="122"/>
      <c r="D12" s="14"/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22"/>
      <c r="AC12" s="139"/>
      <c r="AE12" s="139"/>
      <c r="AG12" s="139"/>
      <c r="AH12" s="63"/>
      <c r="AI12" s="139"/>
    </row>
    <row r="13" spans="1:35" ht="20.1" customHeight="1">
      <c r="A13" s="122"/>
      <c r="B13" s="14"/>
      <c r="C13" s="122"/>
      <c r="D13" s="14"/>
      <c r="E13" s="121" t="s">
        <v>5</v>
      </c>
      <c r="F13" s="20"/>
      <c r="G13" s="21" t="s">
        <v>7</v>
      </c>
      <c r="H13" s="20"/>
      <c r="I13" s="121" t="s">
        <v>7</v>
      </c>
      <c r="J13" s="20"/>
      <c r="K13" s="121" t="s">
        <v>7</v>
      </c>
      <c r="L13" s="20"/>
      <c r="M13" s="141" t="s">
        <v>8</v>
      </c>
      <c r="N13" s="142"/>
      <c r="O13" s="143"/>
      <c r="P13" s="17"/>
      <c r="Q13" s="144" t="s">
        <v>9</v>
      </c>
      <c r="R13" s="145"/>
      <c r="S13" s="145"/>
      <c r="T13" s="146"/>
      <c r="U13" s="17"/>
      <c r="V13" s="147" t="s">
        <v>6</v>
      </c>
      <c r="W13" s="148"/>
      <c r="X13" s="148"/>
      <c r="Y13" s="149"/>
      <c r="Z13" s="22"/>
      <c r="AA13" s="122"/>
      <c r="AC13" s="139"/>
      <c r="AE13" s="139"/>
      <c r="AG13" s="139"/>
      <c r="AH13" s="63"/>
      <c r="AI13" s="139"/>
    </row>
    <row r="14" spans="1:35" s="5" customFormat="1" ht="60" customHeight="1" thickBot="1">
      <c r="A14" s="123"/>
      <c r="B14" s="15"/>
      <c r="C14" s="123"/>
      <c r="D14" s="15"/>
      <c r="E14" s="123"/>
      <c r="F14" s="20"/>
      <c r="G14" s="20"/>
      <c r="H14" s="20"/>
      <c r="I14" s="123"/>
      <c r="J14" s="20"/>
      <c r="K14" s="123"/>
      <c r="L14" s="20"/>
      <c r="M14" s="23" t="s">
        <v>15</v>
      </c>
      <c r="N14" s="24" t="s">
        <v>16</v>
      </c>
      <c r="O14" s="25" t="s">
        <v>28</v>
      </c>
      <c r="P14" s="20"/>
      <c r="Q14" s="23" t="s">
        <v>15</v>
      </c>
      <c r="R14" s="26" t="s">
        <v>11</v>
      </c>
      <c r="S14" s="24" t="s">
        <v>18</v>
      </c>
      <c r="T14" s="25" t="s">
        <v>17</v>
      </c>
      <c r="U14" s="20"/>
      <c r="V14" s="23" t="s">
        <v>15</v>
      </c>
      <c r="W14" s="26" t="s">
        <v>11</v>
      </c>
      <c r="X14" s="24" t="s">
        <v>19</v>
      </c>
      <c r="Y14" s="25" t="s">
        <v>29</v>
      </c>
      <c r="Z14" s="27"/>
      <c r="AA14" s="123"/>
      <c r="AC14" s="140"/>
      <c r="AE14" s="140"/>
      <c r="AG14" s="140"/>
      <c r="AH14" s="63"/>
      <c r="AI14" s="140"/>
    </row>
    <row r="15" spans="1:34" ht="6.75" customHeight="1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H15" s="6"/>
    </row>
    <row r="16" spans="1:35" ht="50.1" customHeight="1">
      <c r="A16" s="60" t="s">
        <v>40</v>
      </c>
      <c r="B16" s="42"/>
      <c r="C16" s="1" t="s">
        <v>197</v>
      </c>
      <c r="D16" s="61"/>
      <c r="E16" s="66">
        <f>AC16/1000000</f>
        <v>1423.699108</v>
      </c>
      <c r="F16" s="68"/>
      <c r="G16" s="68"/>
      <c r="H16" s="69"/>
      <c r="I16" s="66">
        <f>AE16/1000</f>
        <v>247.558</v>
      </c>
      <c r="J16" s="62"/>
      <c r="K16" s="66" t="s">
        <v>190</v>
      </c>
      <c r="L16" s="29"/>
      <c r="M16" s="75" t="s">
        <v>204</v>
      </c>
      <c r="N16" s="1" t="s">
        <v>205</v>
      </c>
      <c r="O16" s="76" t="s">
        <v>206</v>
      </c>
      <c r="P16" s="30"/>
      <c r="Q16" s="75" t="s">
        <v>379</v>
      </c>
      <c r="R16" s="1" t="s">
        <v>380</v>
      </c>
      <c r="S16" s="81" t="s">
        <v>381</v>
      </c>
      <c r="T16" s="82">
        <v>6.25</v>
      </c>
      <c r="U16" s="29"/>
      <c r="V16" s="75" t="s">
        <v>383</v>
      </c>
      <c r="W16" s="1" t="s">
        <v>382</v>
      </c>
      <c r="X16" s="81" t="s">
        <v>25</v>
      </c>
      <c r="Y16" s="81" t="s">
        <v>384</v>
      </c>
      <c r="Z16" s="29"/>
      <c r="AA16" s="41"/>
      <c r="AB16" s="32"/>
      <c r="AC16" s="79">
        <f>1206795083+216904025</f>
        <v>1423699108</v>
      </c>
      <c r="AD16" s="80"/>
      <c r="AE16" s="80">
        <f>200179+110481-63102</f>
        <v>247558</v>
      </c>
      <c r="AF16" s="33"/>
      <c r="AG16" s="33"/>
      <c r="AH16" s="8"/>
      <c r="AI16" s="8"/>
    </row>
    <row r="17" spans="1:35" ht="39.9" customHeight="1">
      <c r="A17" s="60" t="s">
        <v>236</v>
      </c>
      <c r="B17" s="42"/>
      <c r="C17" s="1" t="s">
        <v>243</v>
      </c>
      <c r="D17" s="61"/>
      <c r="E17" s="66">
        <f aca="true" t="shared" si="0" ref="E17">AC17/1000000</f>
        <v>3.384</v>
      </c>
      <c r="F17" s="68"/>
      <c r="G17" s="68"/>
      <c r="H17" s="69"/>
      <c r="I17" s="66">
        <f aca="true" t="shared" si="1" ref="I17">AE17/1000</f>
        <v>7.43</v>
      </c>
      <c r="J17" s="62"/>
      <c r="K17" s="67" t="s">
        <v>27</v>
      </c>
      <c r="L17" s="29"/>
      <c r="M17" s="75" t="s">
        <v>460</v>
      </c>
      <c r="N17" s="1" t="s">
        <v>214</v>
      </c>
      <c r="O17" s="76" t="s">
        <v>215</v>
      </c>
      <c r="P17" s="30"/>
      <c r="Q17" s="75" t="s">
        <v>387</v>
      </c>
      <c r="R17" s="1" t="s">
        <v>388</v>
      </c>
      <c r="S17" s="81" t="s">
        <v>26</v>
      </c>
      <c r="T17" s="82" t="s">
        <v>27</v>
      </c>
      <c r="U17" s="29"/>
      <c r="V17" s="75" t="s">
        <v>387</v>
      </c>
      <c r="W17" s="1" t="s">
        <v>388</v>
      </c>
      <c r="X17" s="81" t="s">
        <v>26</v>
      </c>
      <c r="Y17" s="82" t="s">
        <v>27</v>
      </c>
      <c r="Z17" s="29"/>
      <c r="AA17" s="41"/>
      <c r="AB17" s="32"/>
      <c r="AC17" s="79">
        <v>3384000</v>
      </c>
      <c r="AD17" s="79"/>
      <c r="AE17" s="79">
        <v>7430</v>
      </c>
      <c r="AF17" s="33"/>
      <c r="AG17" s="33"/>
      <c r="AH17" s="8"/>
      <c r="AI17" s="8"/>
    </row>
    <row r="18" spans="1:35" ht="50.1" customHeight="1">
      <c r="A18" s="60" t="s">
        <v>237</v>
      </c>
      <c r="B18" s="42"/>
      <c r="C18" s="1" t="s">
        <v>244</v>
      </c>
      <c r="D18" s="61"/>
      <c r="E18" s="66">
        <f aca="true" t="shared" si="2" ref="E18:E20">AC18/1000000</f>
        <v>63.264</v>
      </c>
      <c r="F18" s="68"/>
      <c r="G18" s="68"/>
      <c r="H18" s="69"/>
      <c r="I18" s="66">
        <f aca="true" t="shared" si="3" ref="I18:I20">AE18/1000</f>
        <v>32.57</v>
      </c>
      <c r="J18" s="62"/>
      <c r="K18" s="67" t="s">
        <v>447</v>
      </c>
      <c r="L18" s="29"/>
      <c r="M18" s="75" t="s">
        <v>371</v>
      </c>
      <c r="N18" s="1" t="s">
        <v>372</v>
      </c>
      <c r="O18" s="76" t="s">
        <v>27</v>
      </c>
      <c r="P18" s="30"/>
      <c r="Q18" s="75" t="s">
        <v>420</v>
      </c>
      <c r="R18" s="76" t="s">
        <v>421</v>
      </c>
      <c r="S18" s="81" t="s">
        <v>25</v>
      </c>
      <c r="T18" s="81" t="s">
        <v>419</v>
      </c>
      <c r="U18" s="29"/>
      <c r="V18" s="75" t="s">
        <v>383</v>
      </c>
      <c r="W18" s="1" t="s">
        <v>382</v>
      </c>
      <c r="X18" s="81" t="s">
        <v>25</v>
      </c>
      <c r="Y18" s="81">
        <v>6.4</v>
      </c>
      <c r="Z18" s="29"/>
      <c r="AA18" s="41"/>
      <c r="AB18" s="32"/>
      <c r="AC18" s="79">
        <v>63264000</v>
      </c>
      <c r="AD18" s="79"/>
      <c r="AE18" s="79">
        <v>32570</v>
      </c>
      <c r="AF18" s="33"/>
      <c r="AG18" s="33"/>
      <c r="AH18" s="8"/>
      <c r="AI18" s="80"/>
    </row>
    <row r="19" spans="1:35" ht="50.1" customHeight="1">
      <c r="A19" s="60" t="s">
        <v>239</v>
      </c>
      <c r="B19" s="42"/>
      <c r="C19" s="1" t="s">
        <v>453</v>
      </c>
      <c r="D19" s="61"/>
      <c r="E19" s="66">
        <f t="shared" si="2"/>
        <v>11.264</v>
      </c>
      <c r="F19" s="68"/>
      <c r="G19" s="68"/>
      <c r="H19" s="69"/>
      <c r="I19" s="66">
        <f t="shared" si="3"/>
        <v>16.32</v>
      </c>
      <c r="J19" s="62"/>
      <c r="K19" s="66" t="s">
        <v>447</v>
      </c>
      <c r="L19" s="29"/>
      <c r="M19" s="75" t="s">
        <v>207</v>
      </c>
      <c r="N19" s="1" t="s">
        <v>403</v>
      </c>
      <c r="O19" s="76" t="s">
        <v>208</v>
      </c>
      <c r="P19" s="30"/>
      <c r="Q19" s="75" t="s">
        <v>387</v>
      </c>
      <c r="R19" s="1" t="s">
        <v>388</v>
      </c>
      <c r="S19" s="81" t="s">
        <v>26</v>
      </c>
      <c r="T19" s="82" t="s">
        <v>27</v>
      </c>
      <c r="U19" s="29"/>
      <c r="V19" s="75" t="s">
        <v>397</v>
      </c>
      <c r="W19" s="1" t="s">
        <v>398</v>
      </c>
      <c r="X19" s="81" t="s">
        <v>25</v>
      </c>
      <c r="Y19" s="82">
        <v>6.4</v>
      </c>
      <c r="Z19" s="29"/>
      <c r="AA19" s="41"/>
      <c r="AB19" s="32"/>
      <c r="AC19" s="79">
        <v>11264000</v>
      </c>
      <c r="AD19" s="79"/>
      <c r="AE19" s="79">
        <v>16320</v>
      </c>
      <c r="AF19" s="33"/>
      <c r="AG19" s="33"/>
      <c r="AH19" s="8"/>
      <c r="AI19" s="8"/>
    </row>
    <row r="20" spans="1:35" ht="50.1" customHeight="1">
      <c r="A20" s="60" t="s">
        <v>241</v>
      </c>
      <c r="B20" s="42"/>
      <c r="C20" s="1" t="s">
        <v>248</v>
      </c>
      <c r="D20" s="61"/>
      <c r="E20" s="66">
        <f t="shared" si="2"/>
        <v>62.528</v>
      </c>
      <c r="F20" s="68"/>
      <c r="G20" s="68"/>
      <c r="H20" s="69"/>
      <c r="I20" s="66">
        <f t="shared" si="3"/>
        <v>32.34</v>
      </c>
      <c r="J20" s="62"/>
      <c r="K20" s="67" t="s">
        <v>447</v>
      </c>
      <c r="L20" s="29"/>
      <c r="M20" s="75" t="s">
        <v>371</v>
      </c>
      <c r="N20" s="1" t="s">
        <v>372</v>
      </c>
      <c r="O20" s="76" t="s">
        <v>27</v>
      </c>
      <c r="P20" s="30"/>
      <c r="Q20" s="75" t="s">
        <v>420</v>
      </c>
      <c r="R20" s="76" t="s">
        <v>421</v>
      </c>
      <c r="S20" s="81" t="s">
        <v>25</v>
      </c>
      <c r="T20" s="81" t="s">
        <v>419</v>
      </c>
      <c r="U20" s="29"/>
      <c r="V20" s="75" t="s">
        <v>383</v>
      </c>
      <c r="W20" s="1" t="s">
        <v>382</v>
      </c>
      <c r="X20" s="81" t="s">
        <v>25</v>
      </c>
      <c r="Y20" s="81">
        <v>6.4</v>
      </c>
      <c r="Z20" s="29"/>
      <c r="AA20" s="41"/>
      <c r="AB20" s="32"/>
      <c r="AC20" s="79">
        <v>62528000</v>
      </c>
      <c r="AD20" s="79"/>
      <c r="AE20" s="79">
        <v>32340</v>
      </c>
      <c r="AF20" s="33"/>
      <c r="AG20" s="33"/>
      <c r="AH20" s="8"/>
      <c r="AI20" s="8"/>
    </row>
    <row r="21" spans="1:35" ht="50.1" customHeight="1">
      <c r="A21" s="60" t="s">
        <v>166</v>
      </c>
      <c r="B21" s="42"/>
      <c r="C21" s="1" t="s">
        <v>167</v>
      </c>
      <c r="D21" s="61"/>
      <c r="E21" s="66">
        <f aca="true" t="shared" si="4" ref="E21:E22">AC21/1000000</f>
        <v>240.039795</v>
      </c>
      <c r="F21" s="68"/>
      <c r="G21" s="68"/>
      <c r="H21" s="69"/>
      <c r="I21" s="66">
        <f aca="true" t="shared" si="5" ref="I21:I22">AE21/1000</f>
        <v>118.381</v>
      </c>
      <c r="J21" s="62"/>
      <c r="K21" s="66" t="s">
        <v>202</v>
      </c>
      <c r="L21" s="29"/>
      <c r="M21" s="75" t="s">
        <v>422</v>
      </c>
      <c r="N21" s="1" t="s">
        <v>404</v>
      </c>
      <c r="O21" s="76" t="s">
        <v>209</v>
      </c>
      <c r="P21" s="30"/>
      <c r="Q21" s="75" t="s">
        <v>379</v>
      </c>
      <c r="R21" s="1" t="s">
        <v>380</v>
      </c>
      <c r="S21" s="81" t="s">
        <v>381</v>
      </c>
      <c r="T21" s="82" t="s">
        <v>423</v>
      </c>
      <c r="U21" s="29"/>
      <c r="V21" s="75" t="s">
        <v>387</v>
      </c>
      <c r="W21" s="1" t="s">
        <v>388</v>
      </c>
      <c r="X21" s="81" t="s">
        <v>26</v>
      </c>
      <c r="Y21" s="82" t="s">
        <v>27</v>
      </c>
      <c r="Z21" s="29"/>
      <c r="AA21" s="41"/>
      <c r="AB21" s="32"/>
      <c r="AC21" s="79">
        <v>240039795</v>
      </c>
      <c r="AD21" s="79"/>
      <c r="AE21" s="79">
        <v>118381</v>
      </c>
      <c r="AF21" s="33"/>
      <c r="AG21" s="33"/>
      <c r="AH21" s="8"/>
      <c r="AI21" s="8"/>
    </row>
    <row r="22" spans="1:35" ht="80.1" customHeight="1">
      <c r="A22" s="96" t="s">
        <v>168</v>
      </c>
      <c r="B22" s="97"/>
      <c r="C22" s="98" t="s">
        <v>169</v>
      </c>
      <c r="D22" s="99"/>
      <c r="E22" s="100">
        <f t="shared" si="4"/>
        <v>12.635931</v>
      </c>
      <c r="F22" s="101"/>
      <c r="G22" s="101"/>
      <c r="H22" s="102"/>
      <c r="I22" s="100">
        <f t="shared" si="5"/>
        <v>15.94</v>
      </c>
      <c r="J22" s="103"/>
      <c r="K22" s="100" t="s">
        <v>434</v>
      </c>
      <c r="L22" s="105"/>
      <c r="M22" s="106" t="s">
        <v>426</v>
      </c>
      <c r="N22" s="98" t="s">
        <v>425</v>
      </c>
      <c r="O22" s="107" t="s">
        <v>209</v>
      </c>
      <c r="P22" s="108"/>
      <c r="Q22" s="106" t="s">
        <v>390</v>
      </c>
      <c r="R22" s="98" t="s">
        <v>391</v>
      </c>
      <c r="S22" s="109" t="s">
        <v>26</v>
      </c>
      <c r="T22" s="110" t="s">
        <v>27</v>
      </c>
      <c r="U22" s="105"/>
      <c r="V22" s="106" t="s">
        <v>387</v>
      </c>
      <c r="W22" s="98" t="s">
        <v>388</v>
      </c>
      <c r="X22" s="109" t="s">
        <v>26</v>
      </c>
      <c r="Y22" s="110" t="s">
        <v>27</v>
      </c>
      <c r="Z22" s="105"/>
      <c r="AA22" s="111"/>
      <c r="AB22" s="32"/>
      <c r="AC22" s="79">
        <v>12635931</v>
      </c>
      <c r="AD22" s="79"/>
      <c r="AE22" s="79">
        <v>15940</v>
      </c>
      <c r="AF22" s="33"/>
      <c r="AG22" s="33"/>
      <c r="AH22" s="8"/>
      <c r="AI22" s="8"/>
    </row>
    <row r="23" spans="1:35" ht="39.9" customHeight="1">
      <c r="A23" s="83" t="s">
        <v>292</v>
      </c>
      <c r="B23" s="84"/>
      <c r="C23" s="161" t="s">
        <v>294</v>
      </c>
      <c r="D23" s="162"/>
      <c r="E23" s="162"/>
      <c r="F23" s="162"/>
      <c r="G23" s="162"/>
      <c r="H23" s="162"/>
      <c r="I23" s="162"/>
      <c r="J23" s="162"/>
      <c r="K23" s="163"/>
      <c r="L23" s="85"/>
      <c r="M23" s="86"/>
      <c r="N23" s="87"/>
      <c r="O23" s="88"/>
      <c r="P23" s="89"/>
      <c r="Q23" s="90"/>
      <c r="R23" s="91"/>
      <c r="S23" s="92"/>
      <c r="T23" s="92"/>
      <c r="U23" s="85"/>
      <c r="V23" s="93"/>
      <c r="W23" s="91"/>
      <c r="X23" s="92"/>
      <c r="Y23" s="92"/>
      <c r="Z23" s="85"/>
      <c r="AA23" s="94"/>
      <c r="AB23" s="32"/>
      <c r="AC23" s="70"/>
      <c r="AD23" s="70"/>
      <c r="AE23" s="70"/>
      <c r="AF23" s="33"/>
      <c r="AG23" s="33"/>
      <c r="AH23" s="8"/>
      <c r="AI23" s="8"/>
    </row>
    <row r="24" spans="1:35" ht="50.1" customHeight="1">
      <c r="A24" s="60" t="s">
        <v>293</v>
      </c>
      <c r="B24" s="42"/>
      <c r="C24" s="1" t="s">
        <v>162</v>
      </c>
      <c r="D24" s="61"/>
      <c r="E24" s="66">
        <f aca="true" t="shared" si="6" ref="E24:E82">AC24/1000000</f>
        <v>3.93105</v>
      </c>
      <c r="F24" s="68"/>
      <c r="G24" s="68"/>
      <c r="H24" s="69"/>
      <c r="I24" s="66">
        <f aca="true" t="shared" si="7" ref="I24:I82">AE24/1000</f>
        <v>7.97</v>
      </c>
      <c r="J24" s="62"/>
      <c r="K24" s="66" t="s">
        <v>35</v>
      </c>
      <c r="L24" s="29"/>
      <c r="M24" s="75" t="s">
        <v>373</v>
      </c>
      <c r="N24" s="1" t="s">
        <v>403</v>
      </c>
      <c r="O24" s="76" t="s">
        <v>208</v>
      </c>
      <c r="P24" s="30"/>
      <c r="Q24" s="75" t="s">
        <v>390</v>
      </c>
      <c r="R24" s="1" t="s">
        <v>391</v>
      </c>
      <c r="S24" s="81" t="s">
        <v>26</v>
      </c>
      <c r="T24" s="82" t="s">
        <v>27</v>
      </c>
      <c r="U24" s="29"/>
      <c r="V24" s="75" t="s">
        <v>397</v>
      </c>
      <c r="W24" s="1" t="s">
        <v>398</v>
      </c>
      <c r="X24" s="81" t="s">
        <v>25</v>
      </c>
      <c r="Y24" s="82">
        <v>2.6</v>
      </c>
      <c r="Z24" s="29"/>
      <c r="AA24" s="41"/>
      <c r="AB24" s="32"/>
      <c r="AC24" s="79">
        <v>3931050</v>
      </c>
      <c r="AD24" s="79"/>
      <c r="AE24" s="79">
        <v>7970</v>
      </c>
      <c r="AF24" s="33"/>
      <c r="AG24" s="33"/>
      <c r="AH24" s="8"/>
      <c r="AI24" s="8"/>
    </row>
    <row r="25" spans="1:35" ht="65.1" customHeight="1">
      <c r="A25" s="60" t="s">
        <v>295</v>
      </c>
      <c r="B25" s="42"/>
      <c r="C25" s="1" t="s">
        <v>299</v>
      </c>
      <c r="D25" s="61"/>
      <c r="E25" s="66">
        <f t="shared" si="6"/>
        <v>2.87385</v>
      </c>
      <c r="F25" s="68"/>
      <c r="G25" s="68"/>
      <c r="H25" s="69"/>
      <c r="I25" s="66">
        <f t="shared" si="7"/>
        <v>6.79</v>
      </c>
      <c r="J25" s="62"/>
      <c r="K25" s="66" t="s">
        <v>35</v>
      </c>
      <c r="L25" s="29"/>
      <c r="M25" s="75" t="s">
        <v>424</v>
      </c>
      <c r="N25" s="1" t="s">
        <v>402</v>
      </c>
      <c r="O25" s="76" t="s">
        <v>223</v>
      </c>
      <c r="P25" s="30"/>
      <c r="Q25" s="75" t="s">
        <v>394</v>
      </c>
      <c r="R25" s="1" t="s">
        <v>401</v>
      </c>
      <c r="S25" s="81" t="s">
        <v>25</v>
      </c>
      <c r="T25" s="82" t="s">
        <v>396</v>
      </c>
      <c r="U25" s="29"/>
      <c r="V25" s="75" t="s">
        <v>392</v>
      </c>
      <c r="W25" s="1" t="s">
        <v>393</v>
      </c>
      <c r="X25" s="81" t="s">
        <v>25</v>
      </c>
      <c r="Y25" s="82">
        <v>2.6</v>
      </c>
      <c r="Z25" s="29"/>
      <c r="AA25" s="41"/>
      <c r="AB25" s="32"/>
      <c r="AC25" s="79">
        <v>2873850</v>
      </c>
      <c r="AD25" s="79"/>
      <c r="AE25" s="79">
        <v>6790</v>
      </c>
      <c r="AF25" s="33"/>
      <c r="AG25" s="33"/>
      <c r="AH25" s="8"/>
      <c r="AI25" s="8"/>
    </row>
    <row r="26" spans="1:35" ht="50.1" customHeight="1">
      <c r="A26" s="60" t="s">
        <v>296</v>
      </c>
      <c r="B26" s="42"/>
      <c r="C26" s="1" t="s">
        <v>300</v>
      </c>
      <c r="D26" s="61"/>
      <c r="E26" s="66">
        <f t="shared" si="6"/>
        <v>15.345688</v>
      </c>
      <c r="F26" s="68"/>
      <c r="G26" s="68"/>
      <c r="H26" s="69"/>
      <c r="I26" s="66">
        <f t="shared" si="7"/>
        <v>16.635</v>
      </c>
      <c r="J26" s="62"/>
      <c r="K26" s="66" t="s">
        <v>443</v>
      </c>
      <c r="L26" s="29"/>
      <c r="M26" s="75" t="s">
        <v>373</v>
      </c>
      <c r="N26" s="1" t="s">
        <v>403</v>
      </c>
      <c r="O26" s="76" t="s">
        <v>208</v>
      </c>
      <c r="P26" s="30"/>
      <c r="Q26" s="75" t="s">
        <v>390</v>
      </c>
      <c r="R26" s="1" t="s">
        <v>391</v>
      </c>
      <c r="S26" s="81" t="s">
        <v>26</v>
      </c>
      <c r="T26" s="82" t="s">
        <v>27</v>
      </c>
      <c r="U26" s="29"/>
      <c r="V26" s="75" t="s">
        <v>397</v>
      </c>
      <c r="W26" s="1" t="s">
        <v>398</v>
      </c>
      <c r="X26" s="81" t="s">
        <v>25</v>
      </c>
      <c r="Y26" s="82">
        <v>2.8</v>
      </c>
      <c r="Z26" s="29"/>
      <c r="AA26" s="41"/>
      <c r="AB26" s="32"/>
      <c r="AC26" s="79">
        <v>15345688</v>
      </c>
      <c r="AD26" s="79"/>
      <c r="AE26" s="79">
        <v>16635</v>
      </c>
      <c r="AF26" s="33"/>
      <c r="AG26" s="33"/>
      <c r="AH26" s="8"/>
      <c r="AI26" s="8"/>
    </row>
    <row r="27" spans="1:35" ht="50.1" customHeight="1">
      <c r="A27" s="60" t="s">
        <v>297</v>
      </c>
      <c r="B27" s="42"/>
      <c r="C27" s="1" t="s">
        <v>300</v>
      </c>
      <c r="D27" s="61"/>
      <c r="E27" s="66">
        <f t="shared" si="6"/>
        <v>15.345687</v>
      </c>
      <c r="F27" s="68"/>
      <c r="G27" s="68"/>
      <c r="H27" s="69"/>
      <c r="I27" s="66">
        <f t="shared" si="7"/>
        <v>16.635</v>
      </c>
      <c r="J27" s="62"/>
      <c r="K27" s="66" t="s">
        <v>443</v>
      </c>
      <c r="L27" s="29"/>
      <c r="M27" s="75" t="s">
        <v>373</v>
      </c>
      <c r="N27" s="1" t="s">
        <v>403</v>
      </c>
      <c r="O27" s="76" t="s">
        <v>208</v>
      </c>
      <c r="P27" s="30"/>
      <c r="Q27" s="75" t="s">
        <v>390</v>
      </c>
      <c r="R27" s="1" t="s">
        <v>391</v>
      </c>
      <c r="S27" s="81" t="s">
        <v>26</v>
      </c>
      <c r="T27" s="82" t="s">
        <v>27</v>
      </c>
      <c r="U27" s="29"/>
      <c r="V27" s="75" t="s">
        <v>397</v>
      </c>
      <c r="W27" s="1" t="s">
        <v>398</v>
      </c>
      <c r="X27" s="81" t="s">
        <v>25</v>
      </c>
      <c r="Y27" s="82">
        <v>2.8</v>
      </c>
      <c r="Z27" s="29"/>
      <c r="AA27" s="41"/>
      <c r="AB27" s="32"/>
      <c r="AC27" s="79">
        <v>15345687</v>
      </c>
      <c r="AD27" s="79"/>
      <c r="AE27" s="79">
        <v>16635</v>
      </c>
      <c r="AF27" s="33"/>
      <c r="AG27" s="33"/>
      <c r="AH27" s="8"/>
      <c r="AI27" s="8"/>
    </row>
    <row r="28" spans="1:35" ht="60" customHeight="1">
      <c r="A28" s="60" t="s">
        <v>298</v>
      </c>
      <c r="B28" s="42"/>
      <c r="C28" s="1" t="s">
        <v>301</v>
      </c>
      <c r="D28" s="61"/>
      <c r="E28" s="66">
        <f t="shared" si="6"/>
        <v>2.87385</v>
      </c>
      <c r="F28" s="68"/>
      <c r="G28" s="68"/>
      <c r="H28" s="69"/>
      <c r="I28" s="66">
        <f t="shared" si="7"/>
        <v>6.79</v>
      </c>
      <c r="J28" s="62"/>
      <c r="K28" s="66" t="s">
        <v>35</v>
      </c>
      <c r="L28" s="29"/>
      <c r="M28" s="75" t="s">
        <v>424</v>
      </c>
      <c r="N28" s="1" t="s">
        <v>402</v>
      </c>
      <c r="O28" s="76" t="s">
        <v>223</v>
      </c>
      <c r="P28" s="30"/>
      <c r="Q28" s="75" t="s">
        <v>394</v>
      </c>
      <c r="R28" s="1" t="s">
        <v>401</v>
      </c>
      <c r="S28" s="81" t="s">
        <v>25</v>
      </c>
      <c r="T28" s="82" t="s">
        <v>396</v>
      </c>
      <c r="U28" s="29"/>
      <c r="V28" s="75" t="s">
        <v>392</v>
      </c>
      <c r="W28" s="1" t="s">
        <v>393</v>
      </c>
      <c r="X28" s="81" t="s">
        <v>25</v>
      </c>
      <c r="Y28" s="82">
        <v>2.6</v>
      </c>
      <c r="Z28" s="29"/>
      <c r="AA28" s="41"/>
      <c r="AB28" s="32"/>
      <c r="AC28" s="79">
        <v>2873850</v>
      </c>
      <c r="AD28" s="79"/>
      <c r="AE28" s="79">
        <v>6790</v>
      </c>
      <c r="AF28" s="33"/>
      <c r="AG28" s="33"/>
      <c r="AH28" s="8"/>
      <c r="AI28" s="8"/>
    </row>
    <row r="29" spans="1:35" ht="39.9" customHeight="1">
      <c r="A29" s="83" t="s">
        <v>302</v>
      </c>
      <c r="B29" s="84"/>
      <c r="C29" s="161" t="s">
        <v>303</v>
      </c>
      <c r="D29" s="162"/>
      <c r="E29" s="162"/>
      <c r="F29" s="162"/>
      <c r="G29" s="162"/>
      <c r="H29" s="162"/>
      <c r="I29" s="162"/>
      <c r="J29" s="162"/>
      <c r="K29" s="163"/>
      <c r="L29" s="85"/>
      <c r="M29" s="86"/>
      <c r="N29" s="87"/>
      <c r="O29" s="88"/>
      <c r="P29" s="89"/>
      <c r="Q29" s="90"/>
      <c r="R29" s="91"/>
      <c r="S29" s="92"/>
      <c r="T29" s="92"/>
      <c r="U29" s="85"/>
      <c r="V29" s="93"/>
      <c r="W29" s="91"/>
      <c r="X29" s="92"/>
      <c r="Y29" s="92"/>
      <c r="Z29" s="85"/>
      <c r="AA29" s="94"/>
      <c r="AB29" s="32"/>
      <c r="AC29" s="70"/>
      <c r="AD29" s="70"/>
      <c r="AE29" s="70"/>
      <c r="AF29" s="33"/>
      <c r="AG29" s="33"/>
      <c r="AH29" s="8"/>
      <c r="AI29" s="8"/>
    </row>
    <row r="30" spans="1:35" ht="50.1" customHeight="1">
      <c r="A30" s="60" t="s">
        <v>304</v>
      </c>
      <c r="B30" s="42"/>
      <c r="C30" s="1" t="s">
        <v>162</v>
      </c>
      <c r="D30" s="61"/>
      <c r="E30" s="66">
        <f aca="true" t="shared" si="8" ref="E30:E34">AC30/1000000</f>
        <v>3.93105</v>
      </c>
      <c r="F30" s="68"/>
      <c r="G30" s="68"/>
      <c r="H30" s="69"/>
      <c r="I30" s="66">
        <f aca="true" t="shared" si="9" ref="I30:I34">AE30/1000</f>
        <v>7.97</v>
      </c>
      <c r="J30" s="62"/>
      <c r="K30" s="66" t="s">
        <v>35</v>
      </c>
      <c r="L30" s="29"/>
      <c r="M30" s="75" t="s">
        <v>373</v>
      </c>
      <c r="N30" s="1" t="s">
        <v>403</v>
      </c>
      <c r="O30" s="76" t="s">
        <v>208</v>
      </c>
      <c r="P30" s="30"/>
      <c r="Q30" s="75" t="s">
        <v>390</v>
      </c>
      <c r="R30" s="1" t="s">
        <v>391</v>
      </c>
      <c r="S30" s="81" t="s">
        <v>26</v>
      </c>
      <c r="T30" s="82" t="s">
        <v>27</v>
      </c>
      <c r="U30" s="29"/>
      <c r="V30" s="75" t="s">
        <v>397</v>
      </c>
      <c r="W30" s="1" t="s">
        <v>398</v>
      </c>
      <c r="X30" s="81" t="s">
        <v>25</v>
      </c>
      <c r="Y30" s="82">
        <v>2.6</v>
      </c>
      <c r="Z30" s="29"/>
      <c r="AA30" s="41"/>
      <c r="AB30" s="32"/>
      <c r="AC30" s="79">
        <v>3931050</v>
      </c>
      <c r="AD30" s="79"/>
      <c r="AE30" s="79">
        <v>7970</v>
      </c>
      <c r="AF30" s="33"/>
      <c r="AG30" s="33"/>
      <c r="AH30" s="8"/>
      <c r="AI30" s="8"/>
    </row>
    <row r="31" spans="1:35" ht="65.1" customHeight="1">
      <c r="A31" s="60" t="s">
        <v>305</v>
      </c>
      <c r="B31" s="42"/>
      <c r="C31" s="1" t="s">
        <v>299</v>
      </c>
      <c r="D31" s="61"/>
      <c r="E31" s="66">
        <f t="shared" si="8"/>
        <v>2.87385</v>
      </c>
      <c r="F31" s="68"/>
      <c r="G31" s="68"/>
      <c r="H31" s="69"/>
      <c r="I31" s="66">
        <f t="shared" si="9"/>
        <v>6.79</v>
      </c>
      <c r="J31" s="62"/>
      <c r="K31" s="66" t="s">
        <v>35</v>
      </c>
      <c r="L31" s="29"/>
      <c r="M31" s="75" t="s">
        <v>424</v>
      </c>
      <c r="N31" s="1" t="s">
        <v>402</v>
      </c>
      <c r="O31" s="76" t="s">
        <v>223</v>
      </c>
      <c r="P31" s="30"/>
      <c r="Q31" s="75" t="s">
        <v>394</v>
      </c>
      <c r="R31" s="1" t="s">
        <v>401</v>
      </c>
      <c r="S31" s="81" t="s">
        <v>25</v>
      </c>
      <c r="T31" s="82" t="s">
        <v>396</v>
      </c>
      <c r="U31" s="29"/>
      <c r="V31" s="75" t="s">
        <v>392</v>
      </c>
      <c r="W31" s="1" t="s">
        <v>393</v>
      </c>
      <c r="X31" s="81" t="s">
        <v>25</v>
      </c>
      <c r="Y31" s="82">
        <v>2.6</v>
      </c>
      <c r="Z31" s="29"/>
      <c r="AA31" s="41"/>
      <c r="AB31" s="32"/>
      <c r="AC31" s="79">
        <v>2873850</v>
      </c>
      <c r="AD31" s="79"/>
      <c r="AE31" s="79">
        <v>6790</v>
      </c>
      <c r="AF31" s="33"/>
      <c r="AG31" s="33"/>
      <c r="AH31" s="8"/>
      <c r="AI31" s="8"/>
    </row>
    <row r="32" spans="1:35" ht="50.1" customHeight="1">
      <c r="A32" s="60" t="s">
        <v>306</v>
      </c>
      <c r="B32" s="42"/>
      <c r="C32" s="1" t="s">
        <v>300</v>
      </c>
      <c r="D32" s="61"/>
      <c r="E32" s="66">
        <f t="shared" si="8"/>
        <v>15.345688</v>
      </c>
      <c r="F32" s="68"/>
      <c r="G32" s="68"/>
      <c r="H32" s="69"/>
      <c r="I32" s="66">
        <f t="shared" si="9"/>
        <v>16.635</v>
      </c>
      <c r="J32" s="62"/>
      <c r="K32" s="66" t="s">
        <v>443</v>
      </c>
      <c r="L32" s="29"/>
      <c r="M32" s="75" t="s">
        <v>373</v>
      </c>
      <c r="N32" s="1" t="s">
        <v>403</v>
      </c>
      <c r="O32" s="76" t="s">
        <v>208</v>
      </c>
      <c r="P32" s="30"/>
      <c r="Q32" s="75" t="s">
        <v>390</v>
      </c>
      <c r="R32" s="1" t="s">
        <v>391</v>
      </c>
      <c r="S32" s="81" t="s">
        <v>26</v>
      </c>
      <c r="T32" s="82" t="s">
        <v>27</v>
      </c>
      <c r="U32" s="29"/>
      <c r="V32" s="75" t="s">
        <v>397</v>
      </c>
      <c r="W32" s="1" t="s">
        <v>398</v>
      </c>
      <c r="X32" s="81" t="s">
        <v>25</v>
      </c>
      <c r="Y32" s="82">
        <v>2.8</v>
      </c>
      <c r="Z32" s="29"/>
      <c r="AA32" s="41"/>
      <c r="AB32" s="32"/>
      <c r="AC32" s="79">
        <v>15345688</v>
      </c>
      <c r="AD32" s="79"/>
      <c r="AE32" s="79">
        <v>16635</v>
      </c>
      <c r="AF32" s="33"/>
      <c r="AG32" s="33"/>
      <c r="AH32" s="8"/>
      <c r="AI32" s="8"/>
    </row>
    <row r="33" spans="1:35" ht="50.1" customHeight="1">
      <c r="A33" s="60" t="s">
        <v>307</v>
      </c>
      <c r="B33" s="42"/>
      <c r="C33" s="1" t="s">
        <v>300</v>
      </c>
      <c r="D33" s="61"/>
      <c r="E33" s="66">
        <f t="shared" si="8"/>
        <v>15.345687</v>
      </c>
      <c r="F33" s="68"/>
      <c r="G33" s="68"/>
      <c r="H33" s="69"/>
      <c r="I33" s="66">
        <f t="shared" si="9"/>
        <v>16.635</v>
      </c>
      <c r="J33" s="62"/>
      <c r="K33" s="66" t="s">
        <v>443</v>
      </c>
      <c r="L33" s="29"/>
      <c r="M33" s="75" t="s">
        <v>373</v>
      </c>
      <c r="N33" s="1" t="s">
        <v>403</v>
      </c>
      <c r="O33" s="76" t="s">
        <v>208</v>
      </c>
      <c r="P33" s="30"/>
      <c r="Q33" s="75" t="s">
        <v>390</v>
      </c>
      <c r="R33" s="1" t="s">
        <v>391</v>
      </c>
      <c r="S33" s="81" t="s">
        <v>26</v>
      </c>
      <c r="T33" s="82" t="s">
        <v>27</v>
      </c>
      <c r="U33" s="29"/>
      <c r="V33" s="75" t="s">
        <v>397</v>
      </c>
      <c r="W33" s="1" t="s">
        <v>398</v>
      </c>
      <c r="X33" s="81" t="s">
        <v>25</v>
      </c>
      <c r="Y33" s="82">
        <v>2.8</v>
      </c>
      <c r="Z33" s="29"/>
      <c r="AA33" s="41"/>
      <c r="AB33" s="32"/>
      <c r="AC33" s="79">
        <v>15345687</v>
      </c>
      <c r="AD33" s="79"/>
      <c r="AE33" s="79">
        <v>16635</v>
      </c>
      <c r="AF33" s="33"/>
      <c r="AG33" s="33"/>
      <c r="AH33" s="8"/>
      <c r="AI33" s="8"/>
    </row>
    <row r="34" spans="1:35" ht="65.1" customHeight="1">
      <c r="A34" s="60" t="s">
        <v>309</v>
      </c>
      <c r="B34" s="42"/>
      <c r="C34" s="1" t="s">
        <v>301</v>
      </c>
      <c r="D34" s="61"/>
      <c r="E34" s="66">
        <f t="shared" si="8"/>
        <v>2.87385</v>
      </c>
      <c r="F34" s="68"/>
      <c r="G34" s="68"/>
      <c r="H34" s="69"/>
      <c r="I34" s="66">
        <f t="shared" si="9"/>
        <v>6.79</v>
      </c>
      <c r="J34" s="62"/>
      <c r="K34" s="66" t="s">
        <v>35</v>
      </c>
      <c r="L34" s="29"/>
      <c r="M34" s="75" t="s">
        <v>424</v>
      </c>
      <c r="N34" s="1" t="s">
        <v>402</v>
      </c>
      <c r="O34" s="76" t="s">
        <v>223</v>
      </c>
      <c r="P34" s="30"/>
      <c r="Q34" s="75" t="s">
        <v>394</v>
      </c>
      <c r="R34" s="1" t="s">
        <v>401</v>
      </c>
      <c r="S34" s="81" t="s">
        <v>25</v>
      </c>
      <c r="T34" s="82" t="s">
        <v>396</v>
      </c>
      <c r="U34" s="29"/>
      <c r="V34" s="75" t="s">
        <v>392</v>
      </c>
      <c r="W34" s="1" t="s">
        <v>393</v>
      </c>
      <c r="X34" s="81" t="s">
        <v>25</v>
      </c>
      <c r="Y34" s="82">
        <v>2.6</v>
      </c>
      <c r="Z34" s="29"/>
      <c r="AA34" s="41"/>
      <c r="AB34" s="32"/>
      <c r="AC34" s="79">
        <v>2873850</v>
      </c>
      <c r="AD34" s="79"/>
      <c r="AE34" s="79">
        <v>6790</v>
      </c>
      <c r="AF34" s="33"/>
      <c r="AG34" s="33"/>
      <c r="AH34" s="8"/>
      <c r="AI34" s="8"/>
    </row>
    <row r="35" spans="1:35" ht="39.9" customHeight="1">
      <c r="A35" s="83" t="s">
        <v>310</v>
      </c>
      <c r="B35" s="84"/>
      <c r="C35" s="161" t="s">
        <v>311</v>
      </c>
      <c r="D35" s="162"/>
      <c r="E35" s="162"/>
      <c r="F35" s="162"/>
      <c r="G35" s="162"/>
      <c r="H35" s="162"/>
      <c r="I35" s="162"/>
      <c r="J35" s="162"/>
      <c r="K35" s="163"/>
      <c r="L35" s="85"/>
      <c r="M35" s="86"/>
      <c r="N35" s="87"/>
      <c r="O35" s="88"/>
      <c r="P35" s="89"/>
      <c r="Q35" s="90"/>
      <c r="R35" s="91"/>
      <c r="S35" s="92"/>
      <c r="T35" s="92"/>
      <c r="U35" s="85"/>
      <c r="V35" s="93"/>
      <c r="W35" s="91"/>
      <c r="X35" s="92"/>
      <c r="Y35" s="92"/>
      <c r="Z35" s="85"/>
      <c r="AA35" s="94"/>
      <c r="AB35" s="32"/>
      <c r="AC35" s="70"/>
      <c r="AD35" s="70"/>
      <c r="AE35" s="70"/>
      <c r="AF35" s="33"/>
      <c r="AG35" s="33"/>
      <c r="AH35" s="8"/>
      <c r="AI35" s="8"/>
    </row>
    <row r="36" spans="1:35" ht="50.1" customHeight="1">
      <c r="A36" s="60" t="s">
        <v>312</v>
      </c>
      <c r="B36" s="42"/>
      <c r="C36" s="1" t="s">
        <v>162</v>
      </c>
      <c r="D36" s="61"/>
      <c r="E36" s="66">
        <f aca="true" t="shared" si="10" ref="E36:E40">AC36/1000000</f>
        <v>3.93105</v>
      </c>
      <c r="F36" s="68"/>
      <c r="G36" s="68"/>
      <c r="H36" s="69"/>
      <c r="I36" s="66">
        <f aca="true" t="shared" si="11" ref="I36:I40">AE36/1000</f>
        <v>7.97</v>
      </c>
      <c r="J36" s="62"/>
      <c r="K36" s="66" t="s">
        <v>35</v>
      </c>
      <c r="L36" s="29"/>
      <c r="M36" s="75" t="s">
        <v>373</v>
      </c>
      <c r="N36" s="1" t="s">
        <v>403</v>
      </c>
      <c r="O36" s="76" t="s">
        <v>208</v>
      </c>
      <c r="P36" s="30"/>
      <c r="Q36" s="75" t="s">
        <v>390</v>
      </c>
      <c r="R36" s="1" t="s">
        <v>391</v>
      </c>
      <c r="S36" s="81" t="s">
        <v>26</v>
      </c>
      <c r="T36" s="82" t="s">
        <v>27</v>
      </c>
      <c r="U36" s="29"/>
      <c r="V36" s="75" t="s">
        <v>397</v>
      </c>
      <c r="W36" s="1" t="s">
        <v>398</v>
      </c>
      <c r="X36" s="81" t="s">
        <v>25</v>
      </c>
      <c r="Y36" s="82">
        <v>2.6</v>
      </c>
      <c r="Z36" s="29"/>
      <c r="AA36" s="41"/>
      <c r="AB36" s="32"/>
      <c r="AC36" s="79">
        <v>3931050</v>
      </c>
      <c r="AD36" s="79"/>
      <c r="AE36" s="79">
        <v>7970</v>
      </c>
      <c r="AF36" s="33"/>
      <c r="AG36" s="33"/>
      <c r="AH36" s="8"/>
      <c r="AI36" s="8"/>
    </row>
    <row r="37" spans="1:35" ht="60" customHeight="1">
      <c r="A37" s="60" t="s">
        <v>313</v>
      </c>
      <c r="B37" s="42"/>
      <c r="C37" s="1" t="s">
        <v>299</v>
      </c>
      <c r="D37" s="61"/>
      <c r="E37" s="66">
        <f t="shared" si="10"/>
        <v>2.87385</v>
      </c>
      <c r="F37" s="68"/>
      <c r="G37" s="68"/>
      <c r="H37" s="69"/>
      <c r="I37" s="66">
        <f t="shared" si="11"/>
        <v>6.79</v>
      </c>
      <c r="J37" s="62"/>
      <c r="K37" s="66" t="s">
        <v>35</v>
      </c>
      <c r="L37" s="29"/>
      <c r="M37" s="75" t="s">
        <v>424</v>
      </c>
      <c r="N37" s="1" t="s">
        <v>402</v>
      </c>
      <c r="O37" s="76" t="s">
        <v>223</v>
      </c>
      <c r="P37" s="30"/>
      <c r="Q37" s="75" t="s">
        <v>394</v>
      </c>
      <c r="R37" s="1" t="s">
        <v>401</v>
      </c>
      <c r="S37" s="81" t="s">
        <v>25</v>
      </c>
      <c r="T37" s="82" t="s">
        <v>396</v>
      </c>
      <c r="U37" s="29"/>
      <c r="V37" s="75" t="s">
        <v>392</v>
      </c>
      <c r="W37" s="1" t="s">
        <v>393</v>
      </c>
      <c r="X37" s="81" t="s">
        <v>25</v>
      </c>
      <c r="Y37" s="82">
        <v>2.6</v>
      </c>
      <c r="Z37" s="29"/>
      <c r="AA37" s="41"/>
      <c r="AB37" s="32"/>
      <c r="AC37" s="79">
        <v>2873850</v>
      </c>
      <c r="AD37" s="79"/>
      <c r="AE37" s="79">
        <v>6790</v>
      </c>
      <c r="AF37" s="33"/>
      <c r="AG37" s="33"/>
      <c r="AH37" s="8"/>
      <c r="AI37" s="8"/>
    </row>
    <row r="38" spans="1:35" ht="50.1" customHeight="1">
      <c r="A38" s="60" t="s">
        <v>314</v>
      </c>
      <c r="B38" s="42"/>
      <c r="C38" s="1" t="s">
        <v>300</v>
      </c>
      <c r="D38" s="61"/>
      <c r="E38" s="66">
        <f t="shared" si="10"/>
        <v>15.345688</v>
      </c>
      <c r="F38" s="68"/>
      <c r="G38" s="68"/>
      <c r="H38" s="69"/>
      <c r="I38" s="66">
        <f t="shared" si="11"/>
        <v>16.635</v>
      </c>
      <c r="J38" s="62"/>
      <c r="K38" s="66" t="s">
        <v>443</v>
      </c>
      <c r="L38" s="29"/>
      <c r="M38" s="75" t="s">
        <v>373</v>
      </c>
      <c r="N38" s="1" t="s">
        <v>403</v>
      </c>
      <c r="O38" s="76" t="s">
        <v>208</v>
      </c>
      <c r="P38" s="30"/>
      <c r="Q38" s="75" t="s">
        <v>390</v>
      </c>
      <c r="R38" s="1" t="s">
        <v>391</v>
      </c>
      <c r="S38" s="81" t="s">
        <v>26</v>
      </c>
      <c r="T38" s="82" t="s">
        <v>27</v>
      </c>
      <c r="U38" s="29"/>
      <c r="V38" s="75" t="s">
        <v>397</v>
      </c>
      <c r="W38" s="1" t="s">
        <v>398</v>
      </c>
      <c r="X38" s="81" t="s">
        <v>25</v>
      </c>
      <c r="Y38" s="82">
        <v>2.8</v>
      </c>
      <c r="Z38" s="29"/>
      <c r="AA38" s="41"/>
      <c r="AB38" s="32"/>
      <c r="AC38" s="79">
        <v>15345688</v>
      </c>
      <c r="AD38" s="79"/>
      <c r="AE38" s="79">
        <v>16635</v>
      </c>
      <c r="AF38" s="33"/>
      <c r="AG38" s="33"/>
      <c r="AH38" s="8"/>
      <c r="AI38" s="8"/>
    </row>
    <row r="39" spans="1:35" ht="50.1" customHeight="1">
      <c r="A39" s="60" t="s">
        <v>315</v>
      </c>
      <c r="B39" s="42"/>
      <c r="C39" s="1" t="s">
        <v>300</v>
      </c>
      <c r="D39" s="61"/>
      <c r="E39" s="66">
        <f t="shared" si="10"/>
        <v>15.345687</v>
      </c>
      <c r="F39" s="68"/>
      <c r="G39" s="68"/>
      <c r="H39" s="69"/>
      <c r="I39" s="66">
        <f t="shared" si="11"/>
        <v>16.635</v>
      </c>
      <c r="J39" s="62"/>
      <c r="K39" s="66" t="s">
        <v>443</v>
      </c>
      <c r="L39" s="29"/>
      <c r="M39" s="75" t="s">
        <v>373</v>
      </c>
      <c r="N39" s="1" t="s">
        <v>403</v>
      </c>
      <c r="O39" s="76" t="s">
        <v>208</v>
      </c>
      <c r="P39" s="30"/>
      <c r="Q39" s="75" t="s">
        <v>390</v>
      </c>
      <c r="R39" s="1" t="s">
        <v>391</v>
      </c>
      <c r="S39" s="81" t="s">
        <v>26</v>
      </c>
      <c r="T39" s="82" t="s">
        <v>27</v>
      </c>
      <c r="U39" s="29"/>
      <c r="V39" s="75" t="s">
        <v>397</v>
      </c>
      <c r="W39" s="1" t="s">
        <v>398</v>
      </c>
      <c r="X39" s="81" t="s">
        <v>25</v>
      </c>
      <c r="Y39" s="82">
        <v>2.8</v>
      </c>
      <c r="Z39" s="29"/>
      <c r="AA39" s="41"/>
      <c r="AB39" s="32"/>
      <c r="AC39" s="79">
        <v>15345687</v>
      </c>
      <c r="AD39" s="79"/>
      <c r="AE39" s="79">
        <v>16635</v>
      </c>
      <c r="AF39" s="33"/>
      <c r="AG39" s="33"/>
      <c r="AH39" s="8"/>
      <c r="AI39" s="8"/>
    </row>
    <row r="40" spans="1:35" ht="60" customHeight="1">
      <c r="A40" s="60" t="s">
        <v>308</v>
      </c>
      <c r="B40" s="42"/>
      <c r="C40" s="1" t="s">
        <v>301</v>
      </c>
      <c r="D40" s="61"/>
      <c r="E40" s="66">
        <f t="shared" si="10"/>
        <v>2.87385</v>
      </c>
      <c r="F40" s="68"/>
      <c r="G40" s="68"/>
      <c r="H40" s="69"/>
      <c r="I40" s="66">
        <f t="shared" si="11"/>
        <v>6.79</v>
      </c>
      <c r="J40" s="62"/>
      <c r="K40" s="66" t="s">
        <v>35</v>
      </c>
      <c r="L40" s="29"/>
      <c r="M40" s="75" t="s">
        <v>424</v>
      </c>
      <c r="N40" s="1" t="s">
        <v>402</v>
      </c>
      <c r="O40" s="76" t="s">
        <v>223</v>
      </c>
      <c r="P40" s="30"/>
      <c r="Q40" s="75" t="s">
        <v>394</v>
      </c>
      <c r="R40" s="1" t="s">
        <v>401</v>
      </c>
      <c r="S40" s="81" t="s">
        <v>25</v>
      </c>
      <c r="T40" s="82" t="s">
        <v>396</v>
      </c>
      <c r="U40" s="29"/>
      <c r="V40" s="75" t="s">
        <v>392</v>
      </c>
      <c r="W40" s="1" t="s">
        <v>393</v>
      </c>
      <c r="X40" s="81" t="s">
        <v>25</v>
      </c>
      <c r="Y40" s="82">
        <v>2.6</v>
      </c>
      <c r="Z40" s="29"/>
      <c r="AA40" s="41"/>
      <c r="AB40" s="32"/>
      <c r="AC40" s="79">
        <v>2873850</v>
      </c>
      <c r="AD40" s="79"/>
      <c r="AE40" s="79">
        <v>6790</v>
      </c>
      <c r="AF40" s="33"/>
      <c r="AG40" s="33"/>
      <c r="AH40" s="8"/>
      <c r="AI40" s="8"/>
    </row>
    <row r="41" spans="1:35" ht="39.9" customHeight="1">
      <c r="A41" s="83" t="s">
        <v>316</v>
      </c>
      <c r="B41" s="84"/>
      <c r="C41" s="161" t="s">
        <v>317</v>
      </c>
      <c r="D41" s="162"/>
      <c r="E41" s="162"/>
      <c r="F41" s="162"/>
      <c r="G41" s="162"/>
      <c r="H41" s="162"/>
      <c r="I41" s="162"/>
      <c r="J41" s="162"/>
      <c r="K41" s="163"/>
      <c r="L41" s="85"/>
      <c r="M41" s="86"/>
      <c r="N41" s="87"/>
      <c r="O41" s="88"/>
      <c r="P41" s="89"/>
      <c r="Q41" s="90"/>
      <c r="R41" s="91"/>
      <c r="S41" s="92"/>
      <c r="T41" s="92"/>
      <c r="U41" s="85"/>
      <c r="V41" s="93"/>
      <c r="W41" s="91"/>
      <c r="X41" s="92"/>
      <c r="Y41" s="92"/>
      <c r="Z41" s="85"/>
      <c r="AA41" s="94"/>
      <c r="AB41" s="32"/>
      <c r="AC41" s="70"/>
      <c r="AD41" s="70"/>
      <c r="AE41" s="70"/>
      <c r="AF41" s="33"/>
      <c r="AG41" s="33"/>
      <c r="AH41" s="8"/>
      <c r="AI41" s="8"/>
    </row>
    <row r="42" spans="1:35" ht="60" customHeight="1">
      <c r="A42" s="60" t="s">
        <v>318</v>
      </c>
      <c r="B42" s="42"/>
      <c r="C42" s="1" t="s">
        <v>162</v>
      </c>
      <c r="D42" s="61"/>
      <c r="E42" s="66">
        <f aca="true" t="shared" si="12" ref="E42:E44">AC42/1000000</f>
        <v>3.39575</v>
      </c>
      <c r="F42" s="68"/>
      <c r="G42" s="68"/>
      <c r="H42" s="69"/>
      <c r="I42" s="66">
        <f aca="true" t="shared" si="13" ref="I42:I44">AE42/1000</f>
        <v>8.13</v>
      </c>
      <c r="J42" s="62"/>
      <c r="K42" s="66" t="s">
        <v>35</v>
      </c>
      <c r="L42" s="29"/>
      <c r="M42" s="75" t="s">
        <v>373</v>
      </c>
      <c r="N42" s="1" t="s">
        <v>403</v>
      </c>
      <c r="O42" s="76" t="s">
        <v>208</v>
      </c>
      <c r="P42" s="30"/>
      <c r="Q42" s="75" t="s">
        <v>390</v>
      </c>
      <c r="R42" s="1" t="s">
        <v>391</v>
      </c>
      <c r="S42" s="81" t="s">
        <v>26</v>
      </c>
      <c r="T42" s="82" t="s">
        <v>27</v>
      </c>
      <c r="U42" s="29"/>
      <c r="V42" s="75" t="s">
        <v>397</v>
      </c>
      <c r="W42" s="1" t="s">
        <v>398</v>
      </c>
      <c r="X42" s="81" t="s">
        <v>25</v>
      </c>
      <c r="Y42" s="82">
        <v>2.6</v>
      </c>
      <c r="Z42" s="29"/>
      <c r="AA42" s="41"/>
      <c r="AB42" s="32"/>
      <c r="AC42" s="79">
        <v>3395750</v>
      </c>
      <c r="AD42" s="79"/>
      <c r="AE42" s="79">
        <v>8130</v>
      </c>
      <c r="AF42" s="33"/>
      <c r="AG42" s="33"/>
      <c r="AH42" s="8"/>
      <c r="AI42" s="8"/>
    </row>
    <row r="43" spans="1:35" ht="60" customHeight="1">
      <c r="A43" s="60" t="s">
        <v>376</v>
      </c>
      <c r="B43" s="42"/>
      <c r="C43" s="1" t="s">
        <v>319</v>
      </c>
      <c r="D43" s="61"/>
      <c r="E43" s="66">
        <f t="shared" si="12"/>
        <v>4.2189</v>
      </c>
      <c r="F43" s="68"/>
      <c r="G43" s="68"/>
      <c r="H43" s="69"/>
      <c r="I43" s="66">
        <f t="shared" si="13"/>
        <v>8.68</v>
      </c>
      <c r="J43" s="62"/>
      <c r="K43" s="66" t="s">
        <v>35</v>
      </c>
      <c r="L43" s="29"/>
      <c r="M43" s="75" t="s">
        <v>424</v>
      </c>
      <c r="N43" s="1" t="s">
        <v>402</v>
      </c>
      <c r="O43" s="76" t="s">
        <v>223</v>
      </c>
      <c r="P43" s="30"/>
      <c r="Q43" s="75" t="s">
        <v>394</v>
      </c>
      <c r="R43" s="1" t="s">
        <v>401</v>
      </c>
      <c r="S43" s="81" t="s">
        <v>25</v>
      </c>
      <c r="T43" s="82" t="s">
        <v>396</v>
      </c>
      <c r="U43" s="29"/>
      <c r="V43" s="75" t="s">
        <v>392</v>
      </c>
      <c r="W43" s="1" t="s">
        <v>393</v>
      </c>
      <c r="X43" s="81" t="s">
        <v>25</v>
      </c>
      <c r="Y43" s="82">
        <v>2.6</v>
      </c>
      <c r="Z43" s="29"/>
      <c r="AA43" s="41"/>
      <c r="AB43" s="32"/>
      <c r="AC43" s="79">
        <v>4218900</v>
      </c>
      <c r="AD43" s="79"/>
      <c r="AE43" s="79">
        <v>8680</v>
      </c>
      <c r="AF43" s="33"/>
      <c r="AG43" s="33"/>
      <c r="AH43" s="8"/>
      <c r="AI43" s="8"/>
    </row>
    <row r="44" spans="1:35" ht="60" customHeight="1">
      <c r="A44" s="60" t="s">
        <v>377</v>
      </c>
      <c r="B44" s="42"/>
      <c r="C44" s="1" t="s">
        <v>320</v>
      </c>
      <c r="D44" s="61"/>
      <c r="E44" s="66">
        <f t="shared" si="12"/>
        <v>12.40423</v>
      </c>
      <c r="F44" s="68"/>
      <c r="G44" s="68"/>
      <c r="H44" s="69"/>
      <c r="I44" s="66">
        <f t="shared" si="13"/>
        <v>14.49</v>
      </c>
      <c r="J44" s="62"/>
      <c r="K44" s="66" t="s">
        <v>443</v>
      </c>
      <c r="L44" s="29"/>
      <c r="M44" s="75" t="s">
        <v>373</v>
      </c>
      <c r="N44" s="1" t="s">
        <v>403</v>
      </c>
      <c r="O44" s="76" t="s">
        <v>208</v>
      </c>
      <c r="P44" s="30"/>
      <c r="Q44" s="75" t="s">
        <v>390</v>
      </c>
      <c r="R44" s="1" t="s">
        <v>391</v>
      </c>
      <c r="S44" s="81" t="s">
        <v>26</v>
      </c>
      <c r="T44" s="82" t="s">
        <v>27</v>
      </c>
      <c r="U44" s="29"/>
      <c r="V44" s="75" t="s">
        <v>397</v>
      </c>
      <c r="W44" s="1" t="s">
        <v>398</v>
      </c>
      <c r="X44" s="81" t="s">
        <v>25</v>
      </c>
      <c r="Y44" s="82">
        <v>2.8</v>
      </c>
      <c r="Z44" s="29"/>
      <c r="AA44" s="41"/>
      <c r="AB44" s="32"/>
      <c r="AC44" s="79">
        <v>12404230</v>
      </c>
      <c r="AD44" s="79"/>
      <c r="AE44" s="79">
        <v>14490</v>
      </c>
      <c r="AF44" s="33"/>
      <c r="AG44" s="33"/>
      <c r="AH44" s="8"/>
      <c r="AI44" s="8"/>
    </row>
    <row r="45" spans="1:35" ht="60" customHeight="1">
      <c r="A45" s="60" t="s">
        <v>264</v>
      </c>
      <c r="B45" s="42"/>
      <c r="C45" s="1" t="s">
        <v>233</v>
      </c>
      <c r="D45" s="61"/>
      <c r="E45" s="66">
        <f t="shared" si="6"/>
        <v>20.63875</v>
      </c>
      <c r="F45" s="68"/>
      <c r="G45" s="68"/>
      <c r="H45" s="69"/>
      <c r="I45" s="66">
        <f t="shared" si="7"/>
        <v>20.51</v>
      </c>
      <c r="J45" s="62"/>
      <c r="K45" s="66" t="s">
        <v>455</v>
      </c>
      <c r="L45" s="29"/>
      <c r="M45" s="75" t="s">
        <v>458</v>
      </c>
      <c r="N45" s="1" t="s">
        <v>404</v>
      </c>
      <c r="O45" s="76" t="s">
        <v>221</v>
      </c>
      <c r="P45" s="30"/>
      <c r="Q45" s="75" t="s">
        <v>390</v>
      </c>
      <c r="R45" s="1" t="s">
        <v>391</v>
      </c>
      <c r="S45" s="81" t="s">
        <v>26</v>
      </c>
      <c r="T45" s="82" t="s">
        <v>27</v>
      </c>
      <c r="U45" s="29"/>
      <c r="V45" s="75" t="s">
        <v>427</v>
      </c>
      <c r="W45" s="1" t="s">
        <v>428</v>
      </c>
      <c r="X45" s="81" t="s">
        <v>25</v>
      </c>
      <c r="Y45" s="82">
        <v>2.8</v>
      </c>
      <c r="Z45" s="29"/>
      <c r="AA45" s="41"/>
      <c r="AB45" s="32"/>
      <c r="AC45" s="79">
        <v>20638750</v>
      </c>
      <c r="AD45" s="79"/>
      <c r="AE45" s="79">
        <v>20510</v>
      </c>
      <c r="AF45" s="33"/>
      <c r="AG45" s="33"/>
      <c r="AH45" s="8"/>
      <c r="AI45" s="8"/>
    </row>
    <row r="46" spans="1:35" ht="39.9" customHeight="1">
      <c r="A46" s="83" t="s">
        <v>321</v>
      </c>
      <c r="B46" s="84"/>
      <c r="C46" s="161" t="s">
        <v>322</v>
      </c>
      <c r="D46" s="162"/>
      <c r="E46" s="162"/>
      <c r="F46" s="162"/>
      <c r="G46" s="162"/>
      <c r="H46" s="162"/>
      <c r="I46" s="162"/>
      <c r="J46" s="162"/>
      <c r="K46" s="163"/>
      <c r="L46" s="85"/>
      <c r="M46" s="86"/>
      <c r="N46" s="87"/>
      <c r="O46" s="88"/>
      <c r="P46" s="89"/>
      <c r="Q46" s="90"/>
      <c r="R46" s="91"/>
      <c r="S46" s="92"/>
      <c r="T46" s="92"/>
      <c r="U46" s="85"/>
      <c r="V46" s="93"/>
      <c r="W46" s="91"/>
      <c r="X46" s="92"/>
      <c r="Y46" s="92"/>
      <c r="Z46" s="85"/>
      <c r="AA46" s="94"/>
      <c r="AB46" s="32"/>
      <c r="AC46" s="70"/>
      <c r="AD46" s="70"/>
      <c r="AE46" s="70"/>
      <c r="AF46" s="33"/>
      <c r="AG46" s="33"/>
      <c r="AH46" s="8"/>
      <c r="AI46" s="8"/>
    </row>
    <row r="47" spans="1:35" ht="50.1" customHeight="1">
      <c r="A47" s="60" t="s">
        <v>323</v>
      </c>
      <c r="B47" s="42"/>
      <c r="C47" s="1" t="s">
        <v>162</v>
      </c>
      <c r="D47" s="61"/>
      <c r="E47" s="66">
        <f aca="true" t="shared" si="14" ref="E47:E51">AC47/1000000</f>
        <v>3.93105</v>
      </c>
      <c r="F47" s="68"/>
      <c r="G47" s="68"/>
      <c r="H47" s="69"/>
      <c r="I47" s="66">
        <f aca="true" t="shared" si="15" ref="I47:I51">AE47/1000</f>
        <v>7.97</v>
      </c>
      <c r="J47" s="62"/>
      <c r="K47" s="66" t="s">
        <v>35</v>
      </c>
      <c r="L47" s="29"/>
      <c r="M47" s="75" t="s">
        <v>373</v>
      </c>
      <c r="N47" s="1" t="s">
        <v>403</v>
      </c>
      <c r="O47" s="76" t="s">
        <v>208</v>
      </c>
      <c r="P47" s="30"/>
      <c r="Q47" s="75" t="s">
        <v>390</v>
      </c>
      <c r="R47" s="1" t="s">
        <v>391</v>
      </c>
      <c r="S47" s="81" t="s">
        <v>26</v>
      </c>
      <c r="T47" s="82" t="s">
        <v>27</v>
      </c>
      <c r="U47" s="29"/>
      <c r="V47" s="75" t="s">
        <v>397</v>
      </c>
      <c r="W47" s="1" t="s">
        <v>398</v>
      </c>
      <c r="X47" s="81" t="s">
        <v>25</v>
      </c>
      <c r="Y47" s="82">
        <v>2.6</v>
      </c>
      <c r="Z47" s="29"/>
      <c r="AA47" s="41"/>
      <c r="AB47" s="32"/>
      <c r="AC47" s="79">
        <v>3931050</v>
      </c>
      <c r="AD47" s="79"/>
      <c r="AE47" s="79">
        <v>7970</v>
      </c>
      <c r="AF47" s="33"/>
      <c r="AG47" s="33"/>
      <c r="AH47" s="8"/>
      <c r="AI47" s="8"/>
    </row>
    <row r="48" spans="1:35" ht="65.1" customHeight="1">
      <c r="A48" s="60" t="s">
        <v>324</v>
      </c>
      <c r="B48" s="42"/>
      <c r="C48" s="1" t="s">
        <v>299</v>
      </c>
      <c r="D48" s="61"/>
      <c r="E48" s="66">
        <f t="shared" si="14"/>
        <v>2.87385</v>
      </c>
      <c r="F48" s="68"/>
      <c r="G48" s="68"/>
      <c r="H48" s="69"/>
      <c r="I48" s="66">
        <f t="shared" si="15"/>
        <v>6.79</v>
      </c>
      <c r="J48" s="62"/>
      <c r="K48" s="66" t="s">
        <v>35</v>
      </c>
      <c r="L48" s="29"/>
      <c r="M48" s="75" t="s">
        <v>424</v>
      </c>
      <c r="N48" s="1" t="s">
        <v>402</v>
      </c>
      <c r="O48" s="76" t="s">
        <v>223</v>
      </c>
      <c r="P48" s="30"/>
      <c r="Q48" s="75" t="s">
        <v>394</v>
      </c>
      <c r="R48" s="1" t="s">
        <v>401</v>
      </c>
      <c r="S48" s="81" t="s">
        <v>25</v>
      </c>
      <c r="T48" s="82" t="s">
        <v>396</v>
      </c>
      <c r="U48" s="29"/>
      <c r="V48" s="75" t="s">
        <v>392</v>
      </c>
      <c r="W48" s="1" t="s">
        <v>393</v>
      </c>
      <c r="X48" s="81" t="s">
        <v>25</v>
      </c>
      <c r="Y48" s="82">
        <v>2.6</v>
      </c>
      <c r="Z48" s="29"/>
      <c r="AA48" s="41"/>
      <c r="AB48" s="32"/>
      <c r="AC48" s="79">
        <v>2873850</v>
      </c>
      <c r="AD48" s="79"/>
      <c r="AE48" s="79">
        <v>6790</v>
      </c>
      <c r="AF48" s="33"/>
      <c r="AG48" s="33"/>
      <c r="AH48" s="8"/>
      <c r="AI48" s="8"/>
    </row>
    <row r="49" spans="1:35" ht="50.1" customHeight="1">
      <c r="A49" s="60" t="s">
        <v>325</v>
      </c>
      <c r="B49" s="42"/>
      <c r="C49" s="1" t="s">
        <v>300</v>
      </c>
      <c r="D49" s="61"/>
      <c r="E49" s="66">
        <f t="shared" si="14"/>
        <v>15.345688</v>
      </c>
      <c r="F49" s="68"/>
      <c r="G49" s="68"/>
      <c r="H49" s="69"/>
      <c r="I49" s="66">
        <f t="shared" si="15"/>
        <v>16.635</v>
      </c>
      <c r="J49" s="62"/>
      <c r="K49" s="66" t="s">
        <v>443</v>
      </c>
      <c r="L49" s="29"/>
      <c r="M49" s="75" t="s">
        <v>373</v>
      </c>
      <c r="N49" s="1" t="s">
        <v>403</v>
      </c>
      <c r="O49" s="76" t="s">
        <v>208</v>
      </c>
      <c r="P49" s="30"/>
      <c r="Q49" s="75" t="s">
        <v>390</v>
      </c>
      <c r="R49" s="1" t="s">
        <v>391</v>
      </c>
      <c r="S49" s="81" t="s">
        <v>26</v>
      </c>
      <c r="T49" s="82" t="s">
        <v>27</v>
      </c>
      <c r="U49" s="29"/>
      <c r="V49" s="75" t="s">
        <v>397</v>
      </c>
      <c r="W49" s="1" t="s">
        <v>398</v>
      </c>
      <c r="X49" s="81" t="s">
        <v>25</v>
      </c>
      <c r="Y49" s="82">
        <v>2.8</v>
      </c>
      <c r="Z49" s="29"/>
      <c r="AA49" s="41"/>
      <c r="AB49" s="32"/>
      <c r="AC49" s="79">
        <v>15345688</v>
      </c>
      <c r="AD49" s="79"/>
      <c r="AE49" s="79">
        <v>16635</v>
      </c>
      <c r="AF49" s="33"/>
      <c r="AG49" s="33"/>
      <c r="AH49" s="8"/>
      <c r="AI49" s="8"/>
    </row>
    <row r="50" spans="1:35" ht="50.1" customHeight="1">
      <c r="A50" s="60" t="s">
        <v>326</v>
      </c>
      <c r="B50" s="42"/>
      <c r="C50" s="1" t="s">
        <v>300</v>
      </c>
      <c r="D50" s="61"/>
      <c r="E50" s="66">
        <f t="shared" si="14"/>
        <v>15.345687</v>
      </c>
      <c r="F50" s="68"/>
      <c r="G50" s="68"/>
      <c r="H50" s="69"/>
      <c r="I50" s="66">
        <f t="shared" si="15"/>
        <v>16.635</v>
      </c>
      <c r="J50" s="62"/>
      <c r="K50" s="66" t="s">
        <v>443</v>
      </c>
      <c r="L50" s="29"/>
      <c r="M50" s="75" t="s">
        <v>373</v>
      </c>
      <c r="N50" s="1" t="s">
        <v>403</v>
      </c>
      <c r="O50" s="76" t="s">
        <v>208</v>
      </c>
      <c r="P50" s="30"/>
      <c r="Q50" s="75" t="s">
        <v>390</v>
      </c>
      <c r="R50" s="1" t="s">
        <v>391</v>
      </c>
      <c r="S50" s="81" t="s">
        <v>26</v>
      </c>
      <c r="T50" s="82" t="s">
        <v>27</v>
      </c>
      <c r="U50" s="29"/>
      <c r="V50" s="75" t="s">
        <v>397</v>
      </c>
      <c r="W50" s="1" t="s">
        <v>398</v>
      </c>
      <c r="X50" s="81" t="s">
        <v>25</v>
      </c>
      <c r="Y50" s="82">
        <v>2.8</v>
      </c>
      <c r="Z50" s="29"/>
      <c r="AA50" s="41"/>
      <c r="AB50" s="32"/>
      <c r="AC50" s="79">
        <v>15345687</v>
      </c>
      <c r="AD50" s="79"/>
      <c r="AE50" s="79">
        <v>16635</v>
      </c>
      <c r="AF50" s="33"/>
      <c r="AG50" s="33"/>
      <c r="AH50" s="8"/>
      <c r="AI50" s="8"/>
    </row>
    <row r="51" spans="1:35" ht="65.1" customHeight="1">
      <c r="A51" s="60" t="s">
        <v>327</v>
      </c>
      <c r="B51" s="42"/>
      <c r="C51" s="1" t="s">
        <v>301</v>
      </c>
      <c r="D51" s="61"/>
      <c r="E51" s="66">
        <f t="shared" si="14"/>
        <v>2.87385</v>
      </c>
      <c r="F51" s="68"/>
      <c r="G51" s="68"/>
      <c r="H51" s="69"/>
      <c r="I51" s="66">
        <f t="shared" si="15"/>
        <v>6.79</v>
      </c>
      <c r="J51" s="62"/>
      <c r="K51" s="66" t="s">
        <v>35</v>
      </c>
      <c r="L51" s="29"/>
      <c r="M51" s="75" t="s">
        <v>424</v>
      </c>
      <c r="N51" s="1" t="s">
        <v>402</v>
      </c>
      <c r="O51" s="76" t="s">
        <v>223</v>
      </c>
      <c r="P51" s="30"/>
      <c r="Q51" s="75" t="s">
        <v>394</v>
      </c>
      <c r="R51" s="1" t="s">
        <v>401</v>
      </c>
      <c r="S51" s="81" t="s">
        <v>25</v>
      </c>
      <c r="T51" s="82" t="s">
        <v>396</v>
      </c>
      <c r="U51" s="29"/>
      <c r="V51" s="75" t="s">
        <v>392</v>
      </c>
      <c r="W51" s="1" t="s">
        <v>393</v>
      </c>
      <c r="X51" s="81" t="s">
        <v>25</v>
      </c>
      <c r="Y51" s="82">
        <v>2.6</v>
      </c>
      <c r="Z51" s="29"/>
      <c r="AA51" s="41"/>
      <c r="AB51" s="32"/>
      <c r="AC51" s="79">
        <v>2873850</v>
      </c>
      <c r="AD51" s="79"/>
      <c r="AE51" s="79">
        <v>6790</v>
      </c>
      <c r="AF51" s="33"/>
      <c r="AG51" s="33"/>
      <c r="AH51" s="8"/>
      <c r="AI51" s="8"/>
    </row>
    <row r="52" spans="1:35" ht="50.1" customHeight="1">
      <c r="A52" s="60" t="s">
        <v>265</v>
      </c>
      <c r="B52" s="42"/>
      <c r="C52" s="1" t="s">
        <v>328</v>
      </c>
      <c r="D52" s="61"/>
      <c r="E52" s="66">
        <f t="shared" si="6"/>
        <v>12.869662</v>
      </c>
      <c r="F52" s="68"/>
      <c r="G52" s="68"/>
      <c r="H52" s="69"/>
      <c r="I52" s="66">
        <f t="shared" si="7"/>
        <v>14.485</v>
      </c>
      <c r="J52" s="62"/>
      <c r="K52" s="66" t="s">
        <v>443</v>
      </c>
      <c r="L52" s="29"/>
      <c r="M52" s="75" t="s">
        <v>373</v>
      </c>
      <c r="N52" s="1" t="s">
        <v>403</v>
      </c>
      <c r="O52" s="76" t="s">
        <v>208</v>
      </c>
      <c r="P52" s="30"/>
      <c r="Q52" s="75" t="s">
        <v>390</v>
      </c>
      <c r="R52" s="1" t="s">
        <v>391</v>
      </c>
      <c r="S52" s="81" t="s">
        <v>26</v>
      </c>
      <c r="T52" s="82" t="s">
        <v>27</v>
      </c>
      <c r="U52" s="29"/>
      <c r="V52" s="75" t="s">
        <v>397</v>
      </c>
      <c r="W52" s="1" t="s">
        <v>398</v>
      </c>
      <c r="X52" s="81" t="s">
        <v>25</v>
      </c>
      <c r="Y52" s="82">
        <v>2.8</v>
      </c>
      <c r="Z52" s="29"/>
      <c r="AA52" s="41"/>
      <c r="AB52" s="32"/>
      <c r="AC52" s="79">
        <v>12869662</v>
      </c>
      <c r="AD52" s="79"/>
      <c r="AE52" s="79">
        <v>14485</v>
      </c>
      <c r="AF52" s="33"/>
      <c r="AG52" s="33"/>
      <c r="AH52" s="8"/>
      <c r="AI52" s="8"/>
    </row>
    <row r="53" spans="1:35" ht="50.1" customHeight="1">
      <c r="A53" s="60" t="s">
        <v>266</v>
      </c>
      <c r="B53" s="42"/>
      <c r="C53" s="1" t="s">
        <v>329</v>
      </c>
      <c r="D53" s="61"/>
      <c r="E53" s="66">
        <f t="shared" si="6"/>
        <v>12.869663</v>
      </c>
      <c r="F53" s="68"/>
      <c r="G53" s="68"/>
      <c r="H53" s="69"/>
      <c r="I53" s="66">
        <f t="shared" si="7"/>
        <v>14.485</v>
      </c>
      <c r="J53" s="62"/>
      <c r="K53" s="66" t="s">
        <v>443</v>
      </c>
      <c r="L53" s="29"/>
      <c r="M53" s="75" t="s">
        <v>373</v>
      </c>
      <c r="N53" s="1" t="s">
        <v>403</v>
      </c>
      <c r="O53" s="76" t="s">
        <v>208</v>
      </c>
      <c r="P53" s="30"/>
      <c r="Q53" s="75" t="s">
        <v>390</v>
      </c>
      <c r="R53" s="1" t="s">
        <v>391</v>
      </c>
      <c r="S53" s="81" t="s">
        <v>26</v>
      </c>
      <c r="T53" s="82" t="s">
        <v>27</v>
      </c>
      <c r="U53" s="29"/>
      <c r="V53" s="75" t="s">
        <v>397</v>
      </c>
      <c r="W53" s="1" t="s">
        <v>398</v>
      </c>
      <c r="X53" s="81" t="s">
        <v>25</v>
      </c>
      <c r="Y53" s="82">
        <v>2.8</v>
      </c>
      <c r="Z53" s="29"/>
      <c r="AA53" s="41"/>
      <c r="AB53" s="32"/>
      <c r="AC53" s="79">
        <v>12869663</v>
      </c>
      <c r="AD53" s="79"/>
      <c r="AE53" s="79">
        <v>14485</v>
      </c>
      <c r="AF53" s="33"/>
      <c r="AG53" s="33"/>
      <c r="AH53" s="8"/>
      <c r="AI53" s="8"/>
    </row>
    <row r="54" spans="1:35" ht="60" customHeight="1">
      <c r="A54" s="60" t="s">
        <v>267</v>
      </c>
      <c r="B54" s="42"/>
      <c r="C54" s="1" t="s">
        <v>246</v>
      </c>
      <c r="D54" s="61"/>
      <c r="E54" s="66">
        <f t="shared" si="6"/>
        <v>11.716241</v>
      </c>
      <c r="F54" s="68"/>
      <c r="G54" s="68"/>
      <c r="H54" s="69"/>
      <c r="I54" s="66">
        <f t="shared" si="7"/>
        <v>149.175</v>
      </c>
      <c r="J54" s="62"/>
      <c r="K54" s="66" t="s">
        <v>443</v>
      </c>
      <c r="L54" s="29"/>
      <c r="M54" s="75" t="s">
        <v>459</v>
      </c>
      <c r="N54" s="1" t="s">
        <v>404</v>
      </c>
      <c r="O54" s="76" t="s">
        <v>221</v>
      </c>
      <c r="P54" s="30"/>
      <c r="Q54" s="75" t="s">
        <v>390</v>
      </c>
      <c r="R54" s="1" t="s">
        <v>391</v>
      </c>
      <c r="S54" s="81" t="s">
        <v>26</v>
      </c>
      <c r="T54" s="82" t="s">
        <v>27</v>
      </c>
      <c r="U54" s="29"/>
      <c r="V54" s="75" t="s">
        <v>397</v>
      </c>
      <c r="W54" s="1" t="s">
        <v>398</v>
      </c>
      <c r="X54" s="81" t="s">
        <v>25</v>
      </c>
      <c r="Y54" s="82">
        <v>2.8</v>
      </c>
      <c r="Z54" s="29"/>
      <c r="AA54" s="41"/>
      <c r="AB54" s="32"/>
      <c r="AC54" s="79">
        <v>11716241</v>
      </c>
      <c r="AD54" s="79"/>
      <c r="AE54" s="79">
        <v>149175</v>
      </c>
      <c r="AF54" s="33"/>
      <c r="AG54" s="33"/>
      <c r="AH54" s="8"/>
      <c r="AI54" s="8"/>
    </row>
    <row r="55" spans="1:35" ht="65.1" customHeight="1">
      <c r="A55" s="60" t="s">
        <v>268</v>
      </c>
      <c r="B55" s="42"/>
      <c r="C55" s="1" t="s">
        <v>80</v>
      </c>
      <c r="D55" s="61"/>
      <c r="E55" s="66">
        <f t="shared" si="6"/>
        <v>5.594312</v>
      </c>
      <c r="F55" s="68"/>
      <c r="G55" s="68"/>
      <c r="H55" s="69"/>
      <c r="I55" s="66">
        <f t="shared" si="7"/>
        <v>10.055</v>
      </c>
      <c r="J55" s="62"/>
      <c r="K55" s="66" t="s">
        <v>35</v>
      </c>
      <c r="L55" s="29"/>
      <c r="M55" s="75" t="s">
        <v>424</v>
      </c>
      <c r="N55" s="1" t="s">
        <v>402</v>
      </c>
      <c r="O55" s="76" t="s">
        <v>223</v>
      </c>
      <c r="P55" s="30"/>
      <c r="Q55" s="75" t="s">
        <v>394</v>
      </c>
      <c r="R55" s="1" t="s">
        <v>401</v>
      </c>
      <c r="S55" s="81" t="s">
        <v>25</v>
      </c>
      <c r="T55" s="82" t="s">
        <v>396</v>
      </c>
      <c r="U55" s="29"/>
      <c r="V55" s="75" t="s">
        <v>392</v>
      </c>
      <c r="W55" s="1" t="s">
        <v>393</v>
      </c>
      <c r="X55" s="81" t="s">
        <v>25</v>
      </c>
      <c r="Y55" s="82">
        <v>2.6</v>
      </c>
      <c r="Z55" s="29"/>
      <c r="AA55" s="41"/>
      <c r="AB55" s="32"/>
      <c r="AC55" s="79">
        <v>5594312</v>
      </c>
      <c r="AD55" s="79"/>
      <c r="AE55" s="79">
        <v>10055</v>
      </c>
      <c r="AF55" s="33"/>
      <c r="AG55" s="33"/>
      <c r="AH55" s="8"/>
      <c r="AI55" s="8"/>
    </row>
    <row r="56" spans="1:35" ht="39.9" customHeight="1">
      <c r="A56" s="83" t="s">
        <v>330</v>
      </c>
      <c r="B56" s="84"/>
      <c r="C56" s="164" t="s">
        <v>340</v>
      </c>
      <c r="D56" s="165"/>
      <c r="E56" s="165"/>
      <c r="F56" s="165"/>
      <c r="G56" s="165"/>
      <c r="H56" s="165"/>
      <c r="I56" s="165"/>
      <c r="J56" s="165"/>
      <c r="K56" s="166"/>
      <c r="L56" s="85"/>
      <c r="M56" s="86"/>
      <c r="N56" s="87"/>
      <c r="O56" s="88"/>
      <c r="P56" s="89"/>
      <c r="Q56" s="90"/>
      <c r="R56" s="91"/>
      <c r="S56" s="92"/>
      <c r="T56" s="92"/>
      <c r="U56" s="85"/>
      <c r="V56" s="93"/>
      <c r="W56" s="91"/>
      <c r="X56" s="92"/>
      <c r="Y56" s="92"/>
      <c r="Z56" s="85"/>
      <c r="AA56" s="94"/>
      <c r="AB56" s="32"/>
      <c r="AC56" s="70"/>
      <c r="AD56" s="70"/>
      <c r="AE56" s="70"/>
      <c r="AF56" s="33"/>
      <c r="AG56" s="33"/>
      <c r="AH56" s="8"/>
      <c r="AI56" s="8"/>
    </row>
    <row r="57" spans="1:35" ht="60" customHeight="1">
      <c r="A57" s="60" t="s">
        <v>331</v>
      </c>
      <c r="B57" s="42"/>
      <c r="C57" s="1" t="s">
        <v>162</v>
      </c>
      <c r="D57" s="61"/>
      <c r="E57" s="66">
        <f aca="true" t="shared" si="16" ref="E57:E62">AC57/1000000</f>
        <v>8.784</v>
      </c>
      <c r="F57" s="68"/>
      <c r="G57" s="68"/>
      <c r="H57" s="69"/>
      <c r="I57" s="66">
        <f aca="true" t="shared" si="17" ref="I57:I62">AE57/1000</f>
        <v>12.08</v>
      </c>
      <c r="J57" s="62"/>
      <c r="K57" s="66" t="s">
        <v>35</v>
      </c>
      <c r="L57" s="29"/>
      <c r="M57" s="75" t="s">
        <v>452</v>
      </c>
      <c r="N57" s="1" t="s">
        <v>403</v>
      </c>
      <c r="O57" s="76" t="s">
        <v>208</v>
      </c>
      <c r="P57" s="30"/>
      <c r="Q57" s="75" t="s">
        <v>390</v>
      </c>
      <c r="R57" s="1" t="s">
        <v>391</v>
      </c>
      <c r="S57" s="81" t="s">
        <v>26</v>
      </c>
      <c r="T57" s="82" t="s">
        <v>27</v>
      </c>
      <c r="U57" s="29"/>
      <c r="V57" s="75" t="s">
        <v>397</v>
      </c>
      <c r="W57" s="1" t="s">
        <v>398</v>
      </c>
      <c r="X57" s="81" t="s">
        <v>25</v>
      </c>
      <c r="Y57" s="82">
        <v>2.6</v>
      </c>
      <c r="Z57" s="29"/>
      <c r="AA57" s="41"/>
      <c r="AB57" s="32"/>
      <c r="AC57" s="79">
        <v>8784000</v>
      </c>
      <c r="AD57" s="79"/>
      <c r="AE57" s="79">
        <v>12080</v>
      </c>
      <c r="AF57" s="80"/>
      <c r="AG57" s="33"/>
      <c r="AH57" s="8"/>
      <c r="AI57" s="8"/>
    </row>
    <row r="58" spans="1:35" ht="65.1" customHeight="1">
      <c r="A58" s="60" t="s">
        <v>332</v>
      </c>
      <c r="B58" s="42"/>
      <c r="C58" s="1" t="s">
        <v>301</v>
      </c>
      <c r="D58" s="61"/>
      <c r="E58" s="66">
        <f t="shared" si="16"/>
        <v>3.335</v>
      </c>
      <c r="F58" s="68"/>
      <c r="G58" s="68"/>
      <c r="H58" s="69"/>
      <c r="I58" s="66">
        <f t="shared" si="17"/>
        <v>7.5</v>
      </c>
      <c r="J58" s="62"/>
      <c r="K58" s="66" t="s">
        <v>35</v>
      </c>
      <c r="L58" s="29"/>
      <c r="M58" s="75" t="s">
        <v>424</v>
      </c>
      <c r="N58" s="1" t="s">
        <v>402</v>
      </c>
      <c r="O58" s="76" t="s">
        <v>223</v>
      </c>
      <c r="P58" s="30"/>
      <c r="Q58" s="75" t="s">
        <v>394</v>
      </c>
      <c r="R58" s="1" t="s">
        <v>401</v>
      </c>
      <c r="S58" s="81" t="s">
        <v>25</v>
      </c>
      <c r="T58" s="82" t="s">
        <v>396</v>
      </c>
      <c r="U58" s="29"/>
      <c r="V58" s="75" t="s">
        <v>392</v>
      </c>
      <c r="W58" s="1" t="s">
        <v>393</v>
      </c>
      <c r="X58" s="81" t="s">
        <v>25</v>
      </c>
      <c r="Y58" s="82">
        <v>2.6</v>
      </c>
      <c r="Z58" s="29"/>
      <c r="AA58" s="41"/>
      <c r="AB58" s="32"/>
      <c r="AC58" s="79">
        <v>3335000</v>
      </c>
      <c r="AD58" s="79"/>
      <c r="AE58" s="79">
        <v>7500</v>
      </c>
      <c r="AF58" s="80"/>
      <c r="AG58" s="33"/>
      <c r="AH58" s="8"/>
      <c r="AI58" s="8"/>
    </row>
    <row r="59" spans="1:35" ht="60" customHeight="1">
      <c r="A59" s="60" t="s">
        <v>333</v>
      </c>
      <c r="B59" s="42"/>
      <c r="C59" s="1" t="s">
        <v>300</v>
      </c>
      <c r="D59" s="61"/>
      <c r="E59" s="66">
        <f t="shared" si="16"/>
        <v>18.000787</v>
      </c>
      <c r="F59" s="68"/>
      <c r="G59" s="68"/>
      <c r="H59" s="69"/>
      <c r="I59" s="66">
        <f t="shared" si="17"/>
        <v>19.755</v>
      </c>
      <c r="J59" s="62"/>
      <c r="K59" s="66" t="s">
        <v>443</v>
      </c>
      <c r="L59" s="29"/>
      <c r="M59" s="75" t="s">
        <v>452</v>
      </c>
      <c r="N59" s="1" t="s">
        <v>403</v>
      </c>
      <c r="O59" s="76" t="s">
        <v>208</v>
      </c>
      <c r="P59" s="30"/>
      <c r="Q59" s="75" t="s">
        <v>390</v>
      </c>
      <c r="R59" s="1" t="s">
        <v>391</v>
      </c>
      <c r="S59" s="81" t="s">
        <v>26</v>
      </c>
      <c r="T59" s="82" t="s">
        <v>27</v>
      </c>
      <c r="U59" s="29"/>
      <c r="V59" s="75" t="s">
        <v>397</v>
      </c>
      <c r="W59" s="1" t="s">
        <v>398</v>
      </c>
      <c r="X59" s="81" t="s">
        <v>25</v>
      </c>
      <c r="Y59" s="82">
        <v>2.8</v>
      </c>
      <c r="Z59" s="29"/>
      <c r="AA59" s="41"/>
      <c r="AB59" s="32"/>
      <c r="AC59" s="79">
        <v>18000787</v>
      </c>
      <c r="AD59" s="79"/>
      <c r="AE59" s="79">
        <v>19755</v>
      </c>
      <c r="AF59" s="33"/>
      <c r="AG59" s="33"/>
      <c r="AH59" s="8"/>
      <c r="AI59" s="8"/>
    </row>
    <row r="60" spans="1:35" ht="60" customHeight="1">
      <c r="A60" s="60" t="s">
        <v>334</v>
      </c>
      <c r="B60" s="42"/>
      <c r="C60" s="1" t="s">
        <v>335</v>
      </c>
      <c r="D60" s="61"/>
      <c r="E60" s="66">
        <f t="shared" si="16"/>
        <v>27.925838</v>
      </c>
      <c r="F60" s="68"/>
      <c r="G60" s="68"/>
      <c r="H60" s="69"/>
      <c r="I60" s="66">
        <f t="shared" si="17"/>
        <v>22.225</v>
      </c>
      <c r="J60" s="62"/>
      <c r="K60" s="66" t="s">
        <v>443</v>
      </c>
      <c r="L60" s="29"/>
      <c r="M60" s="75" t="s">
        <v>452</v>
      </c>
      <c r="N60" s="1" t="s">
        <v>403</v>
      </c>
      <c r="O60" s="76" t="s">
        <v>208</v>
      </c>
      <c r="P60" s="30"/>
      <c r="Q60" s="75" t="s">
        <v>390</v>
      </c>
      <c r="R60" s="1" t="s">
        <v>391</v>
      </c>
      <c r="S60" s="81" t="s">
        <v>26</v>
      </c>
      <c r="T60" s="82" t="s">
        <v>27</v>
      </c>
      <c r="U60" s="29"/>
      <c r="V60" s="75" t="s">
        <v>397</v>
      </c>
      <c r="W60" s="1" t="s">
        <v>398</v>
      </c>
      <c r="X60" s="81" t="s">
        <v>25</v>
      </c>
      <c r="Y60" s="82">
        <v>2.8</v>
      </c>
      <c r="Z60" s="29"/>
      <c r="AA60" s="41"/>
      <c r="AB60" s="32"/>
      <c r="AC60" s="79">
        <v>27925838</v>
      </c>
      <c r="AD60" s="79"/>
      <c r="AE60" s="79">
        <v>22225</v>
      </c>
      <c r="AF60" s="33"/>
      <c r="AG60" s="33"/>
      <c r="AH60" s="8"/>
      <c r="AI60" s="8"/>
    </row>
    <row r="61" spans="1:35" ht="65.1" customHeight="1">
      <c r="A61" s="60" t="s">
        <v>336</v>
      </c>
      <c r="B61" s="42"/>
      <c r="C61" s="1" t="s">
        <v>301</v>
      </c>
      <c r="D61" s="61"/>
      <c r="E61" s="66">
        <f t="shared" si="16"/>
        <v>1.38825</v>
      </c>
      <c r="F61" s="68"/>
      <c r="G61" s="68"/>
      <c r="H61" s="69"/>
      <c r="I61" s="66">
        <f t="shared" si="17"/>
        <v>4.885</v>
      </c>
      <c r="J61" s="62"/>
      <c r="K61" s="66" t="s">
        <v>35</v>
      </c>
      <c r="L61" s="29"/>
      <c r="M61" s="75" t="s">
        <v>424</v>
      </c>
      <c r="N61" s="1" t="s">
        <v>402</v>
      </c>
      <c r="O61" s="76" t="s">
        <v>223</v>
      </c>
      <c r="P61" s="30"/>
      <c r="Q61" s="75" t="s">
        <v>394</v>
      </c>
      <c r="R61" s="1" t="s">
        <v>401</v>
      </c>
      <c r="S61" s="81" t="s">
        <v>25</v>
      </c>
      <c r="T61" s="82" t="s">
        <v>396</v>
      </c>
      <c r="U61" s="29"/>
      <c r="V61" s="75" t="s">
        <v>392</v>
      </c>
      <c r="W61" s="1" t="s">
        <v>393</v>
      </c>
      <c r="X61" s="81" t="s">
        <v>25</v>
      </c>
      <c r="Y61" s="82">
        <v>2.6</v>
      </c>
      <c r="Z61" s="29"/>
      <c r="AA61" s="41"/>
      <c r="AB61" s="32"/>
      <c r="AC61" s="79">
        <v>1388250</v>
      </c>
      <c r="AD61" s="79"/>
      <c r="AE61" s="79">
        <v>4885</v>
      </c>
      <c r="AF61" s="33"/>
      <c r="AG61" s="33"/>
      <c r="AH61" s="8"/>
      <c r="AI61" s="8"/>
    </row>
    <row r="62" spans="1:35" ht="65.1" customHeight="1">
      <c r="A62" s="60" t="s">
        <v>337</v>
      </c>
      <c r="B62" s="42"/>
      <c r="C62" s="1" t="s">
        <v>299</v>
      </c>
      <c r="D62" s="61"/>
      <c r="E62" s="66">
        <f t="shared" si="16"/>
        <v>3.54775</v>
      </c>
      <c r="F62" s="68"/>
      <c r="G62" s="68"/>
      <c r="H62" s="69"/>
      <c r="I62" s="66">
        <f t="shared" si="17"/>
        <v>7.685</v>
      </c>
      <c r="J62" s="62"/>
      <c r="K62" s="66" t="s">
        <v>35</v>
      </c>
      <c r="L62" s="29"/>
      <c r="M62" s="75" t="s">
        <v>424</v>
      </c>
      <c r="N62" s="1" t="s">
        <v>402</v>
      </c>
      <c r="O62" s="76" t="s">
        <v>223</v>
      </c>
      <c r="P62" s="30"/>
      <c r="Q62" s="75" t="s">
        <v>394</v>
      </c>
      <c r="R62" s="1" t="s">
        <v>401</v>
      </c>
      <c r="S62" s="81" t="s">
        <v>25</v>
      </c>
      <c r="T62" s="82" t="s">
        <v>396</v>
      </c>
      <c r="U62" s="29"/>
      <c r="V62" s="75" t="s">
        <v>392</v>
      </c>
      <c r="W62" s="1" t="s">
        <v>393</v>
      </c>
      <c r="X62" s="81" t="s">
        <v>25</v>
      </c>
      <c r="Y62" s="82">
        <v>2.6</v>
      </c>
      <c r="Z62" s="29"/>
      <c r="AA62" s="41"/>
      <c r="AB62" s="32"/>
      <c r="AC62" s="79">
        <v>3547750</v>
      </c>
      <c r="AD62" s="79"/>
      <c r="AE62" s="79">
        <v>7685</v>
      </c>
      <c r="AF62" s="33"/>
      <c r="AG62" s="33"/>
      <c r="AH62" s="8"/>
      <c r="AI62" s="8"/>
    </row>
    <row r="63" spans="1:35" ht="39.9" customHeight="1">
      <c r="A63" s="83" t="s">
        <v>338</v>
      </c>
      <c r="B63" s="84"/>
      <c r="C63" s="164" t="s">
        <v>339</v>
      </c>
      <c r="D63" s="165"/>
      <c r="E63" s="165"/>
      <c r="F63" s="165"/>
      <c r="G63" s="165"/>
      <c r="H63" s="165"/>
      <c r="I63" s="165"/>
      <c r="J63" s="165"/>
      <c r="K63" s="166"/>
      <c r="L63" s="85"/>
      <c r="M63" s="86"/>
      <c r="N63" s="87"/>
      <c r="O63" s="88"/>
      <c r="P63" s="89"/>
      <c r="Q63" s="90"/>
      <c r="R63" s="91"/>
      <c r="S63" s="92"/>
      <c r="T63" s="92"/>
      <c r="U63" s="85"/>
      <c r="V63" s="93"/>
      <c r="W63" s="91"/>
      <c r="X63" s="92"/>
      <c r="Y63" s="92"/>
      <c r="Z63" s="85"/>
      <c r="AA63" s="94"/>
      <c r="AB63" s="32"/>
      <c r="AC63" s="70"/>
      <c r="AD63" s="70"/>
      <c r="AE63" s="70"/>
      <c r="AF63" s="33"/>
      <c r="AG63" s="33"/>
      <c r="AH63" s="8"/>
      <c r="AI63" s="8"/>
    </row>
    <row r="64" spans="1:35" ht="50.1" customHeight="1">
      <c r="A64" s="60" t="s">
        <v>341</v>
      </c>
      <c r="B64" s="42"/>
      <c r="C64" s="1" t="s">
        <v>162</v>
      </c>
      <c r="D64" s="61"/>
      <c r="E64" s="66">
        <f aca="true" t="shared" si="18" ref="E64:E68">AC64/1000000</f>
        <v>8.784</v>
      </c>
      <c r="F64" s="68"/>
      <c r="G64" s="68"/>
      <c r="H64" s="69"/>
      <c r="I64" s="66">
        <f aca="true" t="shared" si="19" ref="I64:I68">AE64/1000</f>
        <v>12.08</v>
      </c>
      <c r="J64" s="62"/>
      <c r="K64" s="66" t="s">
        <v>35</v>
      </c>
      <c r="L64" s="29"/>
      <c r="M64" s="75" t="s">
        <v>452</v>
      </c>
      <c r="N64" s="1" t="s">
        <v>403</v>
      </c>
      <c r="O64" s="76" t="s">
        <v>208</v>
      </c>
      <c r="P64" s="30"/>
      <c r="Q64" s="75" t="s">
        <v>390</v>
      </c>
      <c r="R64" s="1" t="s">
        <v>391</v>
      </c>
      <c r="S64" s="81" t="s">
        <v>26</v>
      </c>
      <c r="T64" s="82" t="s">
        <v>27</v>
      </c>
      <c r="U64" s="29"/>
      <c r="V64" s="75" t="s">
        <v>397</v>
      </c>
      <c r="W64" s="1" t="s">
        <v>398</v>
      </c>
      <c r="X64" s="81" t="s">
        <v>25</v>
      </c>
      <c r="Y64" s="82">
        <v>2.6</v>
      </c>
      <c r="Z64" s="29"/>
      <c r="AA64" s="41"/>
      <c r="AB64" s="32"/>
      <c r="AC64" s="79">
        <v>8784000</v>
      </c>
      <c r="AD64" s="79"/>
      <c r="AE64" s="79">
        <v>12080</v>
      </c>
      <c r="AF64" s="33"/>
      <c r="AG64" s="33"/>
      <c r="AH64" s="8"/>
      <c r="AI64" s="8"/>
    </row>
    <row r="65" spans="1:35" ht="65.1" customHeight="1">
      <c r="A65" s="60" t="s">
        <v>342</v>
      </c>
      <c r="B65" s="42"/>
      <c r="C65" s="1" t="s">
        <v>301</v>
      </c>
      <c r="D65" s="61"/>
      <c r="E65" s="66">
        <f t="shared" si="18"/>
        <v>3.335</v>
      </c>
      <c r="F65" s="68"/>
      <c r="G65" s="68"/>
      <c r="H65" s="69"/>
      <c r="I65" s="66">
        <f t="shared" si="19"/>
        <v>7.5</v>
      </c>
      <c r="J65" s="62"/>
      <c r="K65" s="66" t="s">
        <v>35</v>
      </c>
      <c r="L65" s="29"/>
      <c r="M65" s="75" t="s">
        <v>424</v>
      </c>
      <c r="N65" s="1" t="s">
        <v>402</v>
      </c>
      <c r="O65" s="76" t="s">
        <v>223</v>
      </c>
      <c r="P65" s="30"/>
      <c r="Q65" s="75" t="s">
        <v>394</v>
      </c>
      <c r="R65" s="1" t="s">
        <v>401</v>
      </c>
      <c r="S65" s="81" t="s">
        <v>25</v>
      </c>
      <c r="T65" s="82" t="s">
        <v>396</v>
      </c>
      <c r="U65" s="29"/>
      <c r="V65" s="75" t="s">
        <v>392</v>
      </c>
      <c r="W65" s="1" t="s">
        <v>393</v>
      </c>
      <c r="X65" s="81" t="s">
        <v>25</v>
      </c>
      <c r="Y65" s="82">
        <v>2.6</v>
      </c>
      <c r="Z65" s="29"/>
      <c r="AA65" s="41"/>
      <c r="AB65" s="32"/>
      <c r="AC65" s="79">
        <v>3335000</v>
      </c>
      <c r="AD65" s="79"/>
      <c r="AE65" s="79">
        <v>7500</v>
      </c>
      <c r="AF65" s="33"/>
      <c r="AG65" s="33"/>
      <c r="AH65" s="8"/>
      <c r="AI65" s="8"/>
    </row>
    <row r="66" spans="1:35" ht="50.1" customHeight="1">
      <c r="A66" s="60" t="s">
        <v>343</v>
      </c>
      <c r="B66" s="42"/>
      <c r="C66" s="1" t="s">
        <v>300</v>
      </c>
      <c r="D66" s="61"/>
      <c r="E66" s="66">
        <f t="shared" si="18"/>
        <v>18.000788</v>
      </c>
      <c r="F66" s="68"/>
      <c r="G66" s="68"/>
      <c r="H66" s="69"/>
      <c r="I66" s="66">
        <f t="shared" si="19"/>
        <v>19.755</v>
      </c>
      <c r="J66" s="62"/>
      <c r="K66" s="66" t="s">
        <v>443</v>
      </c>
      <c r="L66" s="29"/>
      <c r="M66" s="75" t="s">
        <v>452</v>
      </c>
      <c r="N66" s="1" t="s">
        <v>403</v>
      </c>
      <c r="O66" s="76" t="s">
        <v>208</v>
      </c>
      <c r="P66" s="30"/>
      <c r="Q66" s="75" t="s">
        <v>390</v>
      </c>
      <c r="R66" s="1" t="s">
        <v>391</v>
      </c>
      <c r="S66" s="81" t="s">
        <v>26</v>
      </c>
      <c r="T66" s="82" t="s">
        <v>27</v>
      </c>
      <c r="U66" s="29"/>
      <c r="V66" s="75" t="s">
        <v>397</v>
      </c>
      <c r="W66" s="1" t="s">
        <v>398</v>
      </c>
      <c r="X66" s="81" t="s">
        <v>25</v>
      </c>
      <c r="Y66" s="82">
        <v>2.8</v>
      </c>
      <c r="Z66" s="29"/>
      <c r="AA66" s="41"/>
      <c r="AB66" s="32"/>
      <c r="AC66" s="79">
        <v>18000788</v>
      </c>
      <c r="AD66" s="79"/>
      <c r="AE66" s="79">
        <v>19755</v>
      </c>
      <c r="AF66" s="33"/>
      <c r="AG66" s="33"/>
      <c r="AH66" s="8"/>
      <c r="AI66" s="8"/>
    </row>
    <row r="67" spans="1:35" ht="50.1" customHeight="1">
      <c r="A67" s="60" t="s">
        <v>344</v>
      </c>
      <c r="B67" s="42"/>
      <c r="C67" s="1" t="s">
        <v>300</v>
      </c>
      <c r="D67" s="61"/>
      <c r="E67" s="66">
        <f t="shared" si="18"/>
        <v>18.000788</v>
      </c>
      <c r="F67" s="68"/>
      <c r="G67" s="68"/>
      <c r="H67" s="69"/>
      <c r="I67" s="66">
        <f t="shared" si="19"/>
        <v>19.755</v>
      </c>
      <c r="J67" s="62"/>
      <c r="K67" s="66" t="s">
        <v>443</v>
      </c>
      <c r="L67" s="29"/>
      <c r="M67" s="75" t="s">
        <v>452</v>
      </c>
      <c r="N67" s="1" t="s">
        <v>403</v>
      </c>
      <c r="O67" s="76" t="s">
        <v>208</v>
      </c>
      <c r="P67" s="30"/>
      <c r="Q67" s="75" t="s">
        <v>390</v>
      </c>
      <c r="R67" s="1" t="s">
        <v>391</v>
      </c>
      <c r="S67" s="81" t="s">
        <v>26</v>
      </c>
      <c r="T67" s="82" t="s">
        <v>27</v>
      </c>
      <c r="U67" s="29"/>
      <c r="V67" s="75" t="s">
        <v>397</v>
      </c>
      <c r="W67" s="1" t="s">
        <v>398</v>
      </c>
      <c r="X67" s="81" t="s">
        <v>25</v>
      </c>
      <c r="Y67" s="82">
        <v>2.8</v>
      </c>
      <c r="Z67" s="29"/>
      <c r="AA67" s="41"/>
      <c r="AB67" s="32"/>
      <c r="AC67" s="79">
        <v>18000788</v>
      </c>
      <c r="AD67" s="79"/>
      <c r="AE67" s="79">
        <v>19755</v>
      </c>
      <c r="AF67" s="33"/>
      <c r="AG67" s="33"/>
      <c r="AH67" s="8"/>
      <c r="AI67" s="8"/>
    </row>
    <row r="68" spans="1:35" ht="65.1" customHeight="1">
      <c r="A68" s="60" t="s">
        <v>345</v>
      </c>
      <c r="B68" s="42"/>
      <c r="C68" s="1" t="s">
        <v>299</v>
      </c>
      <c r="D68" s="61"/>
      <c r="E68" s="66">
        <f t="shared" si="18"/>
        <v>3.335</v>
      </c>
      <c r="F68" s="68"/>
      <c r="G68" s="68"/>
      <c r="H68" s="69"/>
      <c r="I68" s="66">
        <f t="shared" si="19"/>
        <v>7.5</v>
      </c>
      <c r="J68" s="62"/>
      <c r="K68" s="66" t="s">
        <v>35</v>
      </c>
      <c r="L68" s="29"/>
      <c r="M68" s="75" t="s">
        <v>424</v>
      </c>
      <c r="N68" s="1" t="s">
        <v>402</v>
      </c>
      <c r="O68" s="76" t="s">
        <v>223</v>
      </c>
      <c r="P68" s="30"/>
      <c r="Q68" s="75" t="s">
        <v>394</v>
      </c>
      <c r="R68" s="1" t="s">
        <v>401</v>
      </c>
      <c r="S68" s="81" t="s">
        <v>25</v>
      </c>
      <c r="T68" s="82" t="s">
        <v>396</v>
      </c>
      <c r="U68" s="29"/>
      <c r="V68" s="75" t="s">
        <v>392</v>
      </c>
      <c r="W68" s="1" t="s">
        <v>393</v>
      </c>
      <c r="X68" s="81" t="s">
        <v>25</v>
      </c>
      <c r="Y68" s="82">
        <v>2.6</v>
      </c>
      <c r="Z68" s="29"/>
      <c r="AA68" s="41"/>
      <c r="AB68" s="32"/>
      <c r="AC68" s="79">
        <v>3335000</v>
      </c>
      <c r="AD68" s="79"/>
      <c r="AE68" s="79">
        <v>7500</v>
      </c>
      <c r="AF68" s="33"/>
      <c r="AG68" s="33"/>
      <c r="AH68" s="8"/>
      <c r="AI68" s="8"/>
    </row>
    <row r="69" spans="1:35" ht="39.9" customHeight="1">
      <c r="A69" s="83" t="s">
        <v>346</v>
      </c>
      <c r="B69" s="84"/>
      <c r="C69" s="161" t="s">
        <v>347</v>
      </c>
      <c r="D69" s="162"/>
      <c r="E69" s="162"/>
      <c r="F69" s="162"/>
      <c r="G69" s="162"/>
      <c r="H69" s="162"/>
      <c r="I69" s="162"/>
      <c r="J69" s="162"/>
      <c r="K69" s="163"/>
      <c r="L69" s="85"/>
      <c r="M69" s="86"/>
      <c r="N69" s="87"/>
      <c r="O69" s="88"/>
      <c r="P69" s="89"/>
      <c r="Q69" s="90"/>
      <c r="R69" s="91"/>
      <c r="S69" s="92"/>
      <c r="T69" s="92"/>
      <c r="U69" s="85"/>
      <c r="V69" s="93"/>
      <c r="W69" s="91"/>
      <c r="X69" s="92"/>
      <c r="Y69" s="92"/>
      <c r="Z69" s="85"/>
      <c r="AA69" s="94"/>
      <c r="AB69" s="32"/>
      <c r="AC69" s="70"/>
      <c r="AD69" s="70"/>
      <c r="AE69" s="70"/>
      <c r="AF69" s="33"/>
      <c r="AG69" s="33"/>
      <c r="AH69" s="8"/>
      <c r="AI69" s="8"/>
    </row>
    <row r="70" spans="1:35" ht="50.1" customHeight="1">
      <c r="A70" s="60" t="s">
        <v>348</v>
      </c>
      <c r="B70" s="42"/>
      <c r="C70" s="1" t="s">
        <v>162</v>
      </c>
      <c r="D70" s="61"/>
      <c r="E70" s="66">
        <f aca="true" t="shared" si="20" ref="E70:E74">AC70/1000000</f>
        <v>8.784</v>
      </c>
      <c r="F70" s="68"/>
      <c r="G70" s="68"/>
      <c r="H70" s="69"/>
      <c r="I70" s="66">
        <f aca="true" t="shared" si="21" ref="I70:I74">AE70/1000</f>
        <v>12.08</v>
      </c>
      <c r="J70" s="62"/>
      <c r="K70" s="66" t="s">
        <v>35</v>
      </c>
      <c r="L70" s="29"/>
      <c r="M70" s="75" t="s">
        <v>452</v>
      </c>
      <c r="N70" s="1" t="s">
        <v>403</v>
      </c>
      <c r="O70" s="76" t="s">
        <v>208</v>
      </c>
      <c r="P70" s="30"/>
      <c r="Q70" s="75" t="s">
        <v>390</v>
      </c>
      <c r="R70" s="1" t="s">
        <v>391</v>
      </c>
      <c r="S70" s="81" t="s">
        <v>26</v>
      </c>
      <c r="T70" s="82" t="s">
        <v>27</v>
      </c>
      <c r="U70" s="29"/>
      <c r="V70" s="75" t="s">
        <v>397</v>
      </c>
      <c r="W70" s="1" t="s">
        <v>398</v>
      </c>
      <c r="X70" s="81" t="s">
        <v>25</v>
      </c>
      <c r="Y70" s="82">
        <v>2.6</v>
      </c>
      <c r="Z70" s="29"/>
      <c r="AA70" s="41"/>
      <c r="AB70" s="32"/>
      <c r="AC70" s="79">
        <v>8784000</v>
      </c>
      <c r="AD70" s="79"/>
      <c r="AE70" s="79">
        <v>12080</v>
      </c>
      <c r="AF70" s="33"/>
      <c r="AG70" s="33"/>
      <c r="AH70" s="8"/>
      <c r="AI70" s="8"/>
    </row>
    <row r="71" spans="1:35" ht="65.1" customHeight="1">
      <c r="A71" s="60" t="s">
        <v>349</v>
      </c>
      <c r="B71" s="42"/>
      <c r="C71" s="1" t="s">
        <v>301</v>
      </c>
      <c r="D71" s="61"/>
      <c r="E71" s="66">
        <f t="shared" si="20"/>
        <v>3.335</v>
      </c>
      <c r="F71" s="68"/>
      <c r="G71" s="68"/>
      <c r="H71" s="69"/>
      <c r="I71" s="66">
        <f t="shared" si="21"/>
        <v>7.5</v>
      </c>
      <c r="J71" s="62"/>
      <c r="K71" s="66" t="s">
        <v>35</v>
      </c>
      <c r="L71" s="29"/>
      <c r="M71" s="75" t="s">
        <v>424</v>
      </c>
      <c r="N71" s="1" t="s">
        <v>402</v>
      </c>
      <c r="O71" s="76" t="s">
        <v>223</v>
      </c>
      <c r="P71" s="30"/>
      <c r="Q71" s="75" t="s">
        <v>394</v>
      </c>
      <c r="R71" s="1" t="s">
        <v>401</v>
      </c>
      <c r="S71" s="81" t="s">
        <v>25</v>
      </c>
      <c r="T71" s="82" t="s">
        <v>396</v>
      </c>
      <c r="U71" s="29"/>
      <c r="V71" s="75" t="s">
        <v>392</v>
      </c>
      <c r="W71" s="1" t="s">
        <v>393</v>
      </c>
      <c r="X71" s="81" t="s">
        <v>25</v>
      </c>
      <c r="Y71" s="82">
        <v>2.6</v>
      </c>
      <c r="Z71" s="29"/>
      <c r="AA71" s="41"/>
      <c r="AB71" s="32"/>
      <c r="AC71" s="79">
        <v>3335000</v>
      </c>
      <c r="AD71" s="79"/>
      <c r="AE71" s="79">
        <v>7500</v>
      </c>
      <c r="AF71" s="33"/>
      <c r="AG71" s="33"/>
      <c r="AH71" s="8"/>
      <c r="AI71" s="8"/>
    </row>
    <row r="72" spans="1:35" ht="50.1" customHeight="1">
      <c r="A72" s="60" t="s">
        <v>350</v>
      </c>
      <c r="B72" s="42"/>
      <c r="C72" s="1" t="s">
        <v>300</v>
      </c>
      <c r="D72" s="61"/>
      <c r="E72" s="66">
        <f t="shared" si="20"/>
        <v>18.000788</v>
      </c>
      <c r="F72" s="68"/>
      <c r="G72" s="68"/>
      <c r="H72" s="69"/>
      <c r="I72" s="66">
        <f t="shared" si="21"/>
        <v>19.755</v>
      </c>
      <c r="J72" s="62"/>
      <c r="K72" s="66" t="s">
        <v>443</v>
      </c>
      <c r="L72" s="29"/>
      <c r="M72" s="75" t="s">
        <v>452</v>
      </c>
      <c r="N72" s="1" t="s">
        <v>403</v>
      </c>
      <c r="O72" s="76" t="s">
        <v>208</v>
      </c>
      <c r="P72" s="30"/>
      <c r="Q72" s="75" t="s">
        <v>390</v>
      </c>
      <c r="R72" s="1" t="s">
        <v>391</v>
      </c>
      <c r="S72" s="81" t="s">
        <v>26</v>
      </c>
      <c r="T72" s="82" t="s">
        <v>27</v>
      </c>
      <c r="U72" s="29"/>
      <c r="V72" s="75" t="s">
        <v>397</v>
      </c>
      <c r="W72" s="1" t="s">
        <v>398</v>
      </c>
      <c r="X72" s="81" t="s">
        <v>25</v>
      </c>
      <c r="Y72" s="82">
        <v>2.8</v>
      </c>
      <c r="Z72" s="29"/>
      <c r="AA72" s="41"/>
      <c r="AB72" s="32"/>
      <c r="AC72" s="79">
        <v>18000788</v>
      </c>
      <c r="AD72" s="79"/>
      <c r="AE72" s="79">
        <v>19755</v>
      </c>
      <c r="AF72" s="33"/>
      <c r="AG72" s="33"/>
      <c r="AH72" s="8"/>
      <c r="AI72" s="8"/>
    </row>
    <row r="73" spans="1:35" ht="50.1" customHeight="1">
      <c r="A73" s="60" t="s">
        <v>351</v>
      </c>
      <c r="B73" s="42"/>
      <c r="C73" s="1" t="s">
        <v>300</v>
      </c>
      <c r="D73" s="61"/>
      <c r="E73" s="66">
        <f t="shared" si="20"/>
        <v>18.000788</v>
      </c>
      <c r="F73" s="68"/>
      <c r="G73" s="68"/>
      <c r="H73" s="69"/>
      <c r="I73" s="66">
        <f t="shared" si="21"/>
        <v>19.755</v>
      </c>
      <c r="J73" s="62"/>
      <c r="K73" s="66" t="s">
        <v>443</v>
      </c>
      <c r="L73" s="29"/>
      <c r="M73" s="75" t="s">
        <v>452</v>
      </c>
      <c r="N73" s="1" t="s">
        <v>403</v>
      </c>
      <c r="O73" s="76" t="s">
        <v>208</v>
      </c>
      <c r="P73" s="30"/>
      <c r="Q73" s="75" t="s">
        <v>390</v>
      </c>
      <c r="R73" s="1" t="s">
        <v>391</v>
      </c>
      <c r="S73" s="81" t="s">
        <v>26</v>
      </c>
      <c r="T73" s="82" t="s">
        <v>27</v>
      </c>
      <c r="U73" s="29"/>
      <c r="V73" s="75" t="s">
        <v>397</v>
      </c>
      <c r="W73" s="1" t="s">
        <v>398</v>
      </c>
      <c r="X73" s="81" t="s">
        <v>25</v>
      </c>
      <c r="Y73" s="82">
        <v>2.8</v>
      </c>
      <c r="Z73" s="29"/>
      <c r="AA73" s="41"/>
      <c r="AB73" s="32"/>
      <c r="AC73" s="79">
        <v>18000788</v>
      </c>
      <c r="AD73" s="79"/>
      <c r="AE73" s="79">
        <v>19755</v>
      </c>
      <c r="AF73" s="33"/>
      <c r="AG73" s="33"/>
      <c r="AH73" s="8"/>
      <c r="AI73" s="8"/>
    </row>
    <row r="74" spans="1:35" ht="65.1" customHeight="1">
      <c r="A74" s="60" t="s">
        <v>357</v>
      </c>
      <c r="B74" s="42"/>
      <c r="C74" s="1" t="s">
        <v>299</v>
      </c>
      <c r="D74" s="61"/>
      <c r="E74" s="66">
        <f t="shared" si="20"/>
        <v>3.335</v>
      </c>
      <c r="F74" s="68"/>
      <c r="G74" s="68"/>
      <c r="H74" s="69"/>
      <c r="I74" s="66">
        <f t="shared" si="21"/>
        <v>7.5</v>
      </c>
      <c r="J74" s="62"/>
      <c r="K74" s="66" t="s">
        <v>35</v>
      </c>
      <c r="L74" s="29"/>
      <c r="M74" s="75" t="s">
        <v>424</v>
      </c>
      <c r="N74" s="1" t="s">
        <v>402</v>
      </c>
      <c r="O74" s="76" t="s">
        <v>223</v>
      </c>
      <c r="P74" s="30"/>
      <c r="Q74" s="75" t="s">
        <v>394</v>
      </c>
      <c r="R74" s="1" t="s">
        <v>401</v>
      </c>
      <c r="S74" s="81" t="s">
        <v>25</v>
      </c>
      <c r="T74" s="82" t="s">
        <v>396</v>
      </c>
      <c r="U74" s="29"/>
      <c r="V74" s="75" t="s">
        <v>392</v>
      </c>
      <c r="W74" s="1" t="s">
        <v>393</v>
      </c>
      <c r="X74" s="81" t="s">
        <v>25</v>
      </c>
      <c r="Y74" s="82">
        <v>2.6</v>
      </c>
      <c r="Z74" s="29"/>
      <c r="AA74" s="41"/>
      <c r="AB74" s="32"/>
      <c r="AC74" s="79">
        <v>3335000</v>
      </c>
      <c r="AD74" s="79"/>
      <c r="AE74" s="79">
        <v>7500</v>
      </c>
      <c r="AF74" s="33"/>
      <c r="AG74" s="33"/>
      <c r="AH74" s="8"/>
      <c r="AI74" s="8"/>
    </row>
    <row r="75" spans="1:35" ht="39.9" customHeight="1">
      <c r="A75" s="83" t="s">
        <v>352</v>
      </c>
      <c r="B75" s="84"/>
      <c r="C75" s="161" t="s">
        <v>353</v>
      </c>
      <c r="D75" s="162"/>
      <c r="E75" s="162"/>
      <c r="F75" s="162"/>
      <c r="G75" s="162"/>
      <c r="H75" s="162"/>
      <c r="I75" s="162"/>
      <c r="J75" s="162"/>
      <c r="K75" s="163"/>
      <c r="L75" s="85"/>
      <c r="M75" s="86"/>
      <c r="N75" s="87"/>
      <c r="O75" s="88"/>
      <c r="P75" s="89"/>
      <c r="Q75" s="90"/>
      <c r="R75" s="91"/>
      <c r="S75" s="92"/>
      <c r="T75" s="92"/>
      <c r="U75" s="85"/>
      <c r="V75" s="93"/>
      <c r="W75" s="91"/>
      <c r="X75" s="92"/>
      <c r="Y75" s="92"/>
      <c r="Z75" s="85"/>
      <c r="AA75" s="94"/>
      <c r="AB75" s="32"/>
      <c r="AC75" s="70"/>
      <c r="AD75" s="70"/>
      <c r="AE75" s="70"/>
      <c r="AF75" s="33"/>
      <c r="AG75" s="33"/>
      <c r="AH75" s="8"/>
      <c r="AI75" s="8"/>
    </row>
    <row r="76" spans="1:35" ht="60" customHeight="1">
      <c r="A76" s="60" t="s">
        <v>354</v>
      </c>
      <c r="B76" s="42"/>
      <c r="C76" s="1" t="s">
        <v>162</v>
      </c>
      <c r="D76" s="61"/>
      <c r="E76" s="66">
        <f aca="true" t="shared" si="22" ref="E76:E80">AC76/1000000</f>
        <v>14.96185</v>
      </c>
      <c r="F76" s="68"/>
      <c r="G76" s="68"/>
      <c r="H76" s="69"/>
      <c r="I76" s="66">
        <f aca="true" t="shared" si="23" ref="I76:I80">AE76/1000</f>
        <v>18.67</v>
      </c>
      <c r="J76" s="62"/>
      <c r="K76" s="66" t="s">
        <v>35</v>
      </c>
      <c r="L76" s="29"/>
      <c r="M76" s="75" t="s">
        <v>452</v>
      </c>
      <c r="N76" s="1" t="s">
        <v>403</v>
      </c>
      <c r="O76" s="76" t="s">
        <v>208</v>
      </c>
      <c r="P76" s="30"/>
      <c r="Q76" s="75" t="s">
        <v>390</v>
      </c>
      <c r="R76" s="1" t="s">
        <v>391</v>
      </c>
      <c r="S76" s="81" t="s">
        <v>26</v>
      </c>
      <c r="T76" s="82" t="s">
        <v>27</v>
      </c>
      <c r="U76" s="29"/>
      <c r="V76" s="75" t="s">
        <v>397</v>
      </c>
      <c r="W76" s="1" t="s">
        <v>398</v>
      </c>
      <c r="X76" s="81" t="s">
        <v>25</v>
      </c>
      <c r="Y76" s="82">
        <v>2.6</v>
      </c>
      <c r="Z76" s="29"/>
      <c r="AA76" s="41"/>
      <c r="AB76" s="32"/>
      <c r="AC76" s="79">
        <v>14961850</v>
      </c>
      <c r="AD76" s="79"/>
      <c r="AE76" s="79">
        <v>18670</v>
      </c>
      <c r="AF76" s="33"/>
      <c r="AG76" s="33"/>
      <c r="AH76" s="8"/>
      <c r="AI76" s="8"/>
    </row>
    <row r="77" spans="1:35" ht="80.1" customHeight="1">
      <c r="A77" s="60" t="s">
        <v>355</v>
      </c>
      <c r="B77" s="42"/>
      <c r="C77" s="1" t="s">
        <v>356</v>
      </c>
      <c r="D77" s="61"/>
      <c r="E77" s="66">
        <f t="shared" si="22"/>
        <v>7.9112</v>
      </c>
      <c r="F77" s="68"/>
      <c r="G77" s="68"/>
      <c r="H77" s="69"/>
      <c r="I77" s="66">
        <f t="shared" si="23"/>
        <v>11.34</v>
      </c>
      <c r="J77" s="62"/>
      <c r="K77" s="66" t="s">
        <v>35</v>
      </c>
      <c r="L77" s="29"/>
      <c r="M77" s="75" t="s">
        <v>424</v>
      </c>
      <c r="N77" s="1" t="s">
        <v>402</v>
      </c>
      <c r="O77" s="76" t="s">
        <v>223</v>
      </c>
      <c r="P77" s="30"/>
      <c r="Q77" s="75" t="s">
        <v>394</v>
      </c>
      <c r="R77" s="1" t="s">
        <v>401</v>
      </c>
      <c r="S77" s="81" t="s">
        <v>25</v>
      </c>
      <c r="T77" s="82" t="s">
        <v>396</v>
      </c>
      <c r="U77" s="29"/>
      <c r="V77" s="75" t="s">
        <v>392</v>
      </c>
      <c r="W77" s="1" t="s">
        <v>393</v>
      </c>
      <c r="X77" s="81" t="s">
        <v>25</v>
      </c>
      <c r="Y77" s="82">
        <v>2.6</v>
      </c>
      <c r="Z77" s="29"/>
      <c r="AA77" s="41"/>
      <c r="AB77" s="32"/>
      <c r="AC77" s="79">
        <v>7911200</v>
      </c>
      <c r="AD77" s="79"/>
      <c r="AE77" s="79">
        <v>11340</v>
      </c>
      <c r="AF77" s="33"/>
      <c r="AG77" s="33"/>
      <c r="AH77" s="8"/>
      <c r="AI77" s="8"/>
    </row>
    <row r="78" spans="1:35" ht="60" customHeight="1">
      <c r="A78" s="60" t="s">
        <v>358</v>
      </c>
      <c r="B78" s="42"/>
      <c r="C78" s="1" t="s">
        <v>300</v>
      </c>
      <c r="D78" s="61"/>
      <c r="E78" s="66">
        <f t="shared" si="22"/>
        <v>25.156125</v>
      </c>
      <c r="F78" s="68"/>
      <c r="G78" s="68"/>
      <c r="H78" s="69"/>
      <c r="I78" s="66">
        <f t="shared" si="23"/>
        <v>20.22</v>
      </c>
      <c r="J78" s="62"/>
      <c r="K78" s="66" t="s">
        <v>443</v>
      </c>
      <c r="L78" s="29"/>
      <c r="M78" s="75" t="s">
        <v>452</v>
      </c>
      <c r="N78" s="1" t="s">
        <v>403</v>
      </c>
      <c r="O78" s="76" t="s">
        <v>208</v>
      </c>
      <c r="P78" s="30"/>
      <c r="Q78" s="75" t="s">
        <v>390</v>
      </c>
      <c r="R78" s="1" t="s">
        <v>391</v>
      </c>
      <c r="S78" s="81" t="s">
        <v>26</v>
      </c>
      <c r="T78" s="82" t="s">
        <v>27</v>
      </c>
      <c r="U78" s="29"/>
      <c r="V78" s="75" t="s">
        <v>397</v>
      </c>
      <c r="W78" s="1" t="s">
        <v>398</v>
      </c>
      <c r="X78" s="81" t="s">
        <v>25</v>
      </c>
      <c r="Y78" s="82">
        <v>2.8</v>
      </c>
      <c r="Z78" s="29"/>
      <c r="AA78" s="41"/>
      <c r="AB78" s="32"/>
      <c r="AC78" s="79">
        <v>25156125</v>
      </c>
      <c r="AD78" s="79"/>
      <c r="AE78" s="79">
        <v>20220</v>
      </c>
      <c r="AF78" s="33"/>
      <c r="AG78" s="33"/>
      <c r="AH78" s="8"/>
      <c r="AI78" s="8"/>
    </row>
    <row r="79" spans="1:35" ht="60" customHeight="1">
      <c r="A79" s="60" t="s">
        <v>359</v>
      </c>
      <c r="B79" s="42"/>
      <c r="C79" s="1" t="s">
        <v>300</v>
      </c>
      <c r="D79" s="61"/>
      <c r="E79" s="66">
        <f t="shared" si="22"/>
        <v>23.877</v>
      </c>
      <c r="F79" s="68"/>
      <c r="G79" s="68"/>
      <c r="H79" s="69"/>
      <c r="I79" s="66">
        <f t="shared" si="23"/>
        <v>19.77</v>
      </c>
      <c r="J79" s="62"/>
      <c r="K79" s="66" t="s">
        <v>443</v>
      </c>
      <c r="L79" s="29"/>
      <c r="M79" s="75" t="s">
        <v>452</v>
      </c>
      <c r="N79" s="1" t="s">
        <v>403</v>
      </c>
      <c r="O79" s="76" t="s">
        <v>208</v>
      </c>
      <c r="P79" s="30"/>
      <c r="Q79" s="75" t="s">
        <v>390</v>
      </c>
      <c r="R79" s="1" t="s">
        <v>391</v>
      </c>
      <c r="S79" s="81" t="s">
        <v>26</v>
      </c>
      <c r="T79" s="82" t="s">
        <v>27</v>
      </c>
      <c r="U79" s="29"/>
      <c r="V79" s="75" t="s">
        <v>397</v>
      </c>
      <c r="W79" s="1" t="s">
        <v>398</v>
      </c>
      <c r="X79" s="81" t="s">
        <v>25</v>
      </c>
      <c r="Y79" s="82">
        <v>2.8</v>
      </c>
      <c r="Z79" s="29"/>
      <c r="AA79" s="41"/>
      <c r="AB79" s="32"/>
      <c r="AC79" s="79">
        <v>23877000</v>
      </c>
      <c r="AD79" s="79"/>
      <c r="AE79" s="79">
        <v>19770</v>
      </c>
      <c r="AF79" s="33"/>
      <c r="AG79" s="33"/>
      <c r="AH79" s="8"/>
      <c r="AI79" s="8"/>
    </row>
    <row r="80" spans="1:35" ht="80.1" customHeight="1">
      <c r="A80" s="60" t="s">
        <v>360</v>
      </c>
      <c r="B80" s="42"/>
      <c r="C80" s="1" t="s">
        <v>361</v>
      </c>
      <c r="D80" s="61"/>
      <c r="E80" s="66">
        <f t="shared" si="22"/>
        <v>3.881025</v>
      </c>
      <c r="F80" s="68"/>
      <c r="G80" s="68"/>
      <c r="H80" s="69"/>
      <c r="I80" s="66">
        <f t="shared" si="23"/>
        <v>7.9</v>
      </c>
      <c r="J80" s="62"/>
      <c r="K80" s="66" t="s">
        <v>35</v>
      </c>
      <c r="L80" s="29"/>
      <c r="M80" s="75" t="s">
        <v>424</v>
      </c>
      <c r="N80" s="1" t="s">
        <v>402</v>
      </c>
      <c r="O80" s="76" t="s">
        <v>223</v>
      </c>
      <c r="P80" s="30"/>
      <c r="Q80" s="75" t="s">
        <v>394</v>
      </c>
      <c r="R80" s="1" t="s">
        <v>401</v>
      </c>
      <c r="S80" s="81" t="s">
        <v>25</v>
      </c>
      <c r="T80" s="82" t="s">
        <v>396</v>
      </c>
      <c r="U80" s="29"/>
      <c r="V80" s="75" t="s">
        <v>392</v>
      </c>
      <c r="W80" s="1" t="s">
        <v>393</v>
      </c>
      <c r="X80" s="81" t="s">
        <v>25</v>
      </c>
      <c r="Y80" s="82">
        <v>2.6</v>
      </c>
      <c r="Z80" s="29"/>
      <c r="AA80" s="41"/>
      <c r="AB80" s="32"/>
      <c r="AC80" s="79">
        <v>3881025</v>
      </c>
      <c r="AD80" s="79"/>
      <c r="AE80" s="79">
        <v>7900</v>
      </c>
      <c r="AF80" s="33"/>
      <c r="AG80" s="33"/>
      <c r="AH80" s="8"/>
      <c r="AI80" s="8"/>
    </row>
    <row r="81" spans="1:35" ht="80.1" customHeight="1">
      <c r="A81" s="60" t="s">
        <v>269</v>
      </c>
      <c r="B81" s="42"/>
      <c r="C81" s="1" t="s">
        <v>364</v>
      </c>
      <c r="D81" s="61"/>
      <c r="E81" s="66">
        <f t="shared" si="6"/>
        <v>54.1632</v>
      </c>
      <c r="F81" s="68"/>
      <c r="G81" s="68"/>
      <c r="H81" s="69"/>
      <c r="I81" s="66">
        <f t="shared" si="7"/>
        <v>33.64</v>
      </c>
      <c r="J81" s="62"/>
      <c r="K81" s="66" t="s">
        <v>454</v>
      </c>
      <c r="L81" s="29"/>
      <c r="M81" s="75" t="s">
        <v>452</v>
      </c>
      <c r="N81" s="1" t="s">
        <v>403</v>
      </c>
      <c r="O81" s="76" t="s">
        <v>208</v>
      </c>
      <c r="P81" s="30"/>
      <c r="Q81" s="75" t="s">
        <v>394</v>
      </c>
      <c r="R81" s="1" t="s">
        <v>401</v>
      </c>
      <c r="S81" s="81" t="s">
        <v>25</v>
      </c>
      <c r="T81" s="82" t="s">
        <v>396</v>
      </c>
      <c r="U81" s="29"/>
      <c r="V81" s="75" t="s">
        <v>397</v>
      </c>
      <c r="W81" s="1" t="s">
        <v>393</v>
      </c>
      <c r="X81" s="81" t="s">
        <v>25</v>
      </c>
      <c r="Y81" s="82" t="s">
        <v>457</v>
      </c>
      <c r="Z81" s="29"/>
      <c r="AA81" s="41"/>
      <c r="AB81" s="32"/>
      <c r="AC81" s="79">
        <v>54163200</v>
      </c>
      <c r="AD81" s="79"/>
      <c r="AE81" s="79">
        <v>33640</v>
      </c>
      <c r="AF81" s="33"/>
      <c r="AG81" s="33"/>
      <c r="AH81" s="8"/>
      <c r="AI81" s="8"/>
    </row>
    <row r="82" spans="1:35" ht="80.1" customHeight="1">
      <c r="A82" s="60" t="s">
        <v>270</v>
      </c>
      <c r="B82" s="42"/>
      <c r="C82" s="1" t="s">
        <v>362</v>
      </c>
      <c r="D82" s="61"/>
      <c r="E82" s="66">
        <f t="shared" si="6"/>
        <v>6.807397</v>
      </c>
      <c r="F82" s="68"/>
      <c r="G82" s="68"/>
      <c r="H82" s="69"/>
      <c r="I82" s="66">
        <f t="shared" si="7"/>
        <v>10.646</v>
      </c>
      <c r="J82" s="62"/>
      <c r="K82" s="66" t="s">
        <v>454</v>
      </c>
      <c r="L82" s="29"/>
      <c r="M82" s="75" t="s">
        <v>424</v>
      </c>
      <c r="N82" s="1" t="s">
        <v>402</v>
      </c>
      <c r="O82" s="76" t="s">
        <v>223</v>
      </c>
      <c r="P82" s="30"/>
      <c r="Q82" s="75" t="s">
        <v>394</v>
      </c>
      <c r="R82" s="1" t="s">
        <v>401</v>
      </c>
      <c r="S82" s="81" t="s">
        <v>25</v>
      </c>
      <c r="T82" s="82" t="s">
        <v>396</v>
      </c>
      <c r="U82" s="29"/>
      <c r="V82" s="75" t="s">
        <v>392</v>
      </c>
      <c r="W82" s="1" t="s">
        <v>393</v>
      </c>
      <c r="X82" s="81" t="s">
        <v>25</v>
      </c>
      <c r="Y82" s="82" t="s">
        <v>457</v>
      </c>
      <c r="Z82" s="29"/>
      <c r="AA82" s="41"/>
      <c r="AB82" s="32"/>
      <c r="AC82" s="79">
        <v>6807397</v>
      </c>
      <c r="AD82" s="79"/>
      <c r="AE82" s="79">
        <v>10646</v>
      </c>
      <c r="AF82" s="33"/>
      <c r="AG82" s="33"/>
      <c r="AH82" s="8"/>
      <c r="AI82" s="8"/>
    </row>
    <row r="83" spans="1:35" ht="80.1" customHeight="1">
      <c r="A83" s="60" t="s">
        <v>271</v>
      </c>
      <c r="B83" s="42"/>
      <c r="C83" s="1" t="s">
        <v>363</v>
      </c>
      <c r="D83" s="61"/>
      <c r="E83" s="66">
        <f aca="true" t="shared" si="24" ref="E83:E102">AC83/1000000</f>
        <v>14.634543</v>
      </c>
      <c r="F83" s="68"/>
      <c r="G83" s="68"/>
      <c r="H83" s="69"/>
      <c r="I83" s="66">
        <f aca="true" t="shared" si="25" ref="I83:I102">AE83/1000</f>
        <v>17.127</v>
      </c>
      <c r="J83" s="62"/>
      <c r="K83" s="66" t="s">
        <v>454</v>
      </c>
      <c r="L83" s="29"/>
      <c r="M83" s="75" t="s">
        <v>424</v>
      </c>
      <c r="N83" s="1" t="s">
        <v>402</v>
      </c>
      <c r="O83" s="76" t="s">
        <v>223</v>
      </c>
      <c r="P83" s="30"/>
      <c r="Q83" s="75" t="s">
        <v>394</v>
      </c>
      <c r="R83" s="1" t="s">
        <v>401</v>
      </c>
      <c r="S83" s="81" t="s">
        <v>25</v>
      </c>
      <c r="T83" s="82" t="s">
        <v>396</v>
      </c>
      <c r="U83" s="29"/>
      <c r="V83" s="75" t="s">
        <v>392</v>
      </c>
      <c r="W83" s="1" t="s">
        <v>393</v>
      </c>
      <c r="X83" s="81" t="s">
        <v>25</v>
      </c>
      <c r="Y83" s="82" t="s">
        <v>457</v>
      </c>
      <c r="Z83" s="29"/>
      <c r="AA83" s="41"/>
      <c r="AB83" s="32"/>
      <c r="AC83" s="79">
        <v>14634543</v>
      </c>
      <c r="AD83" s="79"/>
      <c r="AE83" s="79">
        <v>17127</v>
      </c>
      <c r="AF83" s="33"/>
      <c r="AG83" s="33"/>
      <c r="AH83" s="8"/>
      <c r="AI83" s="8"/>
    </row>
    <row r="84" spans="1:35" ht="60" customHeight="1">
      <c r="A84" s="60" t="s">
        <v>272</v>
      </c>
      <c r="B84" s="42"/>
      <c r="C84" s="1" t="s">
        <v>246</v>
      </c>
      <c r="D84" s="61"/>
      <c r="E84" s="66">
        <f t="shared" si="24"/>
        <v>5.72775</v>
      </c>
      <c r="F84" s="68"/>
      <c r="G84" s="68"/>
      <c r="H84" s="69"/>
      <c r="I84" s="66">
        <f t="shared" si="25"/>
        <v>13.01</v>
      </c>
      <c r="J84" s="62"/>
      <c r="K84" s="66" t="s">
        <v>443</v>
      </c>
      <c r="L84" s="29"/>
      <c r="M84" s="75" t="s">
        <v>424</v>
      </c>
      <c r="N84" s="1" t="s">
        <v>402</v>
      </c>
      <c r="O84" s="76" t="s">
        <v>223</v>
      </c>
      <c r="P84" s="30"/>
      <c r="Q84" s="75" t="s">
        <v>390</v>
      </c>
      <c r="R84" s="1" t="s">
        <v>391</v>
      </c>
      <c r="S84" s="81" t="s">
        <v>26</v>
      </c>
      <c r="T84" s="82" t="s">
        <v>27</v>
      </c>
      <c r="U84" s="29"/>
      <c r="V84" s="75" t="s">
        <v>397</v>
      </c>
      <c r="W84" s="1" t="s">
        <v>398</v>
      </c>
      <c r="X84" s="81" t="s">
        <v>25</v>
      </c>
      <c r="Y84" s="82">
        <v>2.8</v>
      </c>
      <c r="Z84" s="29"/>
      <c r="AA84" s="41"/>
      <c r="AB84" s="32"/>
      <c r="AC84" s="79">
        <v>5727750</v>
      </c>
      <c r="AD84" s="79"/>
      <c r="AE84" s="79">
        <v>13010</v>
      </c>
      <c r="AF84" s="33"/>
      <c r="AG84" s="33"/>
      <c r="AH84" s="8"/>
      <c r="AI84" s="8"/>
    </row>
    <row r="85" spans="1:35" ht="60" customHeight="1">
      <c r="A85" s="60" t="s">
        <v>273</v>
      </c>
      <c r="B85" s="42"/>
      <c r="C85" s="1" t="s">
        <v>165</v>
      </c>
      <c r="D85" s="61"/>
      <c r="E85" s="66">
        <f t="shared" si="24"/>
        <v>2.623275</v>
      </c>
      <c r="F85" s="68"/>
      <c r="G85" s="68"/>
      <c r="H85" s="69"/>
      <c r="I85" s="66">
        <f t="shared" si="25"/>
        <v>6.6</v>
      </c>
      <c r="J85" s="62"/>
      <c r="K85" s="66" t="s">
        <v>443</v>
      </c>
      <c r="L85" s="29"/>
      <c r="M85" s="75" t="s">
        <v>461</v>
      </c>
      <c r="N85" s="1" t="s">
        <v>214</v>
      </c>
      <c r="O85" s="76" t="s">
        <v>215</v>
      </c>
      <c r="P85" s="30"/>
      <c r="Q85" s="75" t="s">
        <v>390</v>
      </c>
      <c r="R85" s="1" t="s">
        <v>407</v>
      </c>
      <c r="S85" s="81" t="s">
        <v>25</v>
      </c>
      <c r="T85" s="82" t="s">
        <v>408</v>
      </c>
      <c r="U85" s="29"/>
      <c r="V85" s="75" t="s">
        <v>397</v>
      </c>
      <c r="W85" s="1" t="s">
        <v>398</v>
      </c>
      <c r="X85" s="81" t="s">
        <v>25</v>
      </c>
      <c r="Y85" s="82">
        <v>2.8</v>
      </c>
      <c r="Z85" s="29"/>
      <c r="AA85" s="41"/>
      <c r="AB85" s="32"/>
      <c r="AC85" s="79">
        <v>2623275</v>
      </c>
      <c r="AD85" s="79"/>
      <c r="AE85" s="79">
        <v>6600</v>
      </c>
      <c r="AF85" s="33"/>
      <c r="AG85" s="33"/>
      <c r="AH85" s="8"/>
      <c r="AI85" s="8"/>
    </row>
    <row r="86" spans="1:35" ht="65.1" customHeight="1">
      <c r="A86" s="60" t="s">
        <v>274</v>
      </c>
      <c r="B86" s="42"/>
      <c r="C86" s="1" t="s">
        <v>365</v>
      </c>
      <c r="D86" s="61"/>
      <c r="E86" s="66">
        <f t="shared" si="24"/>
        <v>7.7269</v>
      </c>
      <c r="F86" s="68"/>
      <c r="G86" s="68"/>
      <c r="H86" s="69"/>
      <c r="I86" s="66">
        <f t="shared" si="25"/>
        <v>16.9</v>
      </c>
      <c r="J86" s="62"/>
      <c r="K86" s="66" t="s">
        <v>35</v>
      </c>
      <c r="L86" s="29"/>
      <c r="M86" s="75" t="s">
        <v>424</v>
      </c>
      <c r="N86" s="1" t="s">
        <v>402</v>
      </c>
      <c r="O86" s="76" t="s">
        <v>223</v>
      </c>
      <c r="P86" s="30"/>
      <c r="Q86" s="75" t="s">
        <v>394</v>
      </c>
      <c r="R86" s="1" t="s">
        <v>401</v>
      </c>
      <c r="S86" s="81" t="s">
        <v>25</v>
      </c>
      <c r="T86" s="82" t="s">
        <v>396</v>
      </c>
      <c r="U86" s="29"/>
      <c r="V86" s="75" t="s">
        <v>392</v>
      </c>
      <c r="W86" s="1" t="s">
        <v>393</v>
      </c>
      <c r="X86" s="81" t="s">
        <v>25</v>
      </c>
      <c r="Y86" s="82">
        <v>2.6</v>
      </c>
      <c r="Z86" s="29"/>
      <c r="AA86" s="41"/>
      <c r="AB86" s="32"/>
      <c r="AC86" s="79">
        <v>7726900</v>
      </c>
      <c r="AD86" s="79"/>
      <c r="AE86" s="79">
        <v>16900</v>
      </c>
      <c r="AF86" s="33"/>
      <c r="AG86" s="33"/>
      <c r="AH86" s="8"/>
      <c r="AI86" s="8"/>
    </row>
    <row r="87" spans="1:35" ht="60" customHeight="1">
      <c r="A87" s="60" t="s">
        <v>275</v>
      </c>
      <c r="B87" s="42"/>
      <c r="C87" s="1" t="s">
        <v>233</v>
      </c>
      <c r="D87" s="61"/>
      <c r="E87" s="66">
        <f t="shared" si="24"/>
        <v>26.6463</v>
      </c>
      <c r="F87" s="68"/>
      <c r="G87" s="68"/>
      <c r="H87" s="69"/>
      <c r="I87" s="66">
        <f t="shared" si="25"/>
        <v>23.04</v>
      </c>
      <c r="J87" s="62"/>
      <c r="K87" s="66" t="s">
        <v>455</v>
      </c>
      <c r="L87" s="29"/>
      <c r="M87" s="75" t="s">
        <v>458</v>
      </c>
      <c r="N87" s="1" t="s">
        <v>404</v>
      </c>
      <c r="O87" s="76" t="s">
        <v>221</v>
      </c>
      <c r="P87" s="30"/>
      <c r="Q87" s="75" t="s">
        <v>390</v>
      </c>
      <c r="R87" s="1" t="s">
        <v>391</v>
      </c>
      <c r="S87" s="81" t="s">
        <v>26</v>
      </c>
      <c r="T87" s="82" t="s">
        <v>27</v>
      </c>
      <c r="U87" s="29"/>
      <c r="V87" s="75" t="s">
        <v>427</v>
      </c>
      <c r="W87" s="1" t="s">
        <v>428</v>
      </c>
      <c r="X87" s="81" t="s">
        <v>25</v>
      </c>
      <c r="Y87" s="82">
        <v>2.8</v>
      </c>
      <c r="Z87" s="29"/>
      <c r="AA87" s="41"/>
      <c r="AB87" s="32"/>
      <c r="AC87" s="79">
        <v>26646300</v>
      </c>
      <c r="AD87" s="79"/>
      <c r="AE87" s="79">
        <v>23040</v>
      </c>
      <c r="AF87" s="33"/>
      <c r="AG87" s="33"/>
      <c r="AH87" s="8"/>
      <c r="AI87" s="8"/>
    </row>
    <row r="88" spans="1:35" ht="60" customHeight="1">
      <c r="A88" s="60" t="s">
        <v>276</v>
      </c>
      <c r="B88" s="42"/>
      <c r="C88" s="1" t="s">
        <v>165</v>
      </c>
      <c r="D88" s="61"/>
      <c r="E88" s="66">
        <f t="shared" si="24"/>
        <v>5.558047</v>
      </c>
      <c r="F88" s="68"/>
      <c r="G88" s="68"/>
      <c r="H88" s="69"/>
      <c r="I88" s="66">
        <f t="shared" si="25"/>
        <v>10.069</v>
      </c>
      <c r="J88" s="62"/>
      <c r="K88" s="66" t="s">
        <v>456</v>
      </c>
      <c r="L88" s="29"/>
      <c r="M88" s="75" t="s">
        <v>461</v>
      </c>
      <c r="N88" s="1" t="s">
        <v>214</v>
      </c>
      <c r="O88" s="76" t="s">
        <v>215</v>
      </c>
      <c r="P88" s="30"/>
      <c r="Q88" s="75" t="s">
        <v>390</v>
      </c>
      <c r="R88" s="1" t="s">
        <v>407</v>
      </c>
      <c r="S88" s="81" t="s">
        <v>25</v>
      </c>
      <c r="T88" s="82" t="s">
        <v>408</v>
      </c>
      <c r="U88" s="29"/>
      <c r="V88" s="75" t="s">
        <v>397</v>
      </c>
      <c r="W88" s="1" t="s">
        <v>398</v>
      </c>
      <c r="X88" s="81" t="s">
        <v>25</v>
      </c>
      <c r="Y88" s="82">
        <v>2.8</v>
      </c>
      <c r="Z88" s="29"/>
      <c r="AA88" s="41"/>
      <c r="AB88" s="32"/>
      <c r="AC88" s="79">
        <v>5558047</v>
      </c>
      <c r="AD88" s="79"/>
      <c r="AE88" s="79">
        <v>10069</v>
      </c>
      <c r="AF88" s="33"/>
      <c r="AG88" s="33"/>
      <c r="AH88" s="8"/>
      <c r="AI88" s="8"/>
    </row>
    <row r="89" spans="1:35" ht="60" customHeight="1">
      <c r="A89" s="60" t="s">
        <v>277</v>
      </c>
      <c r="B89" s="42"/>
      <c r="C89" s="1" t="s">
        <v>366</v>
      </c>
      <c r="D89" s="61"/>
      <c r="E89" s="66">
        <f t="shared" si="24"/>
        <v>3.42008</v>
      </c>
      <c r="F89" s="68"/>
      <c r="G89" s="68"/>
      <c r="H89" s="69"/>
      <c r="I89" s="66">
        <f t="shared" si="25"/>
        <v>7.4</v>
      </c>
      <c r="J89" s="62"/>
      <c r="K89" s="66" t="s">
        <v>35</v>
      </c>
      <c r="L89" s="29"/>
      <c r="M89" s="75" t="s">
        <v>424</v>
      </c>
      <c r="N89" s="1" t="s">
        <v>402</v>
      </c>
      <c r="O89" s="76" t="s">
        <v>223</v>
      </c>
      <c r="P89" s="30"/>
      <c r="Q89" s="75" t="s">
        <v>394</v>
      </c>
      <c r="R89" s="1" t="s">
        <v>401</v>
      </c>
      <c r="S89" s="81" t="s">
        <v>25</v>
      </c>
      <c r="T89" s="82" t="s">
        <v>396</v>
      </c>
      <c r="U89" s="29"/>
      <c r="V89" s="75" t="s">
        <v>392</v>
      </c>
      <c r="W89" s="1" t="s">
        <v>393</v>
      </c>
      <c r="X89" s="81" t="s">
        <v>25</v>
      </c>
      <c r="Y89" s="82">
        <v>2.6</v>
      </c>
      <c r="Z89" s="29"/>
      <c r="AA89" s="41"/>
      <c r="AB89" s="32"/>
      <c r="AC89" s="79">
        <v>3420080</v>
      </c>
      <c r="AD89" s="79"/>
      <c r="AE89" s="79">
        <v>7400</v>
      </c>
      <c r="AF89" s="33"/>
      <c r="AG89" s="33"/>
      <c r="AH89" s="8"/>
      <c r="AI89" s="8"/>
    </row>
    <row r="90" spans="1:35" ht="60" customHeight="1">
      <c r="A90" s="60" t="s">
        <v>278</v>
      </c>
      <c r="B90" s="42"/>
      <c r="C90" s="1" t="s">
        <v>367</v>
      </c>
      <c r="D90" s="61"/>
      <c r="E90" s="66">
        <f t="shared" si="24"/>
        <v>20.865428</v>
      </c>
      <c r="F90" s="68"/>
      <c r="G90" s="68"/>
      <c r="H90" s="69"/>
      <c r="I90" s="66">
        <f t="shared" si="25"/>
        <v>20.175</v>
      </c>
      <c r="J90" s="62"/>
      <c r="K90" s="66" t="s">
        <v>456</v>
      </c>
      <c r="L90" s="29"/>
      <c r="M90" s="75" t="s">
        <v>452</v>
      </c>
      <c r="N90" s="1" t="s">
        <v>403</v>
      </c>
      <c r="O90" s="76" t="s">
        <v>208</v>
      </c>
      <c r="P90" s="30"/>
      <c r="Q90" s="75" t="s">
        <v>390</v>
      </c>
      <c r="R90" s="1" t="s">
        <v>391</v>
      </c>
      <c r="S90" s="81" t="s">
        <v>26</v>
      </c>
      <c r="T90" s="82" t="s">
        <v>27</v>
      </c>
      <c r="U90" s="29"/>
      <c r="V90" s="75" t="s">
        <v>397</v>
      </c>
      <c r="W90" s="1" t="s">
        <v>398</v>
      </c>
      <c r="X90" s="81" t="s">
        <v>25</v>
      </c>
      <c r="Y90" s="82">
        <v>2.8</v>
      </c>
      <c r="Z90" s="29"/>
      <c r="AA90" s="41"/>
      <c r="AB90" s="32"/>
      <c r="AC90" s="79">
        <v>20865428</v>
      </c>
      <c r="AD90" s="79"/>
      <c r="AE90" s="79">
        <v>20175</v>
      </c>
      <c r="AF90" s="33"/>
      <c r="AG90" s="33"/>
      <c r="AH90" s="8"/>
      <c r="AI90" s="8"/>
    </row>
    <row r="91" spans="1:35" ht="60" customHeight="1">
      <c r="A91" s="60" t="s">
        <v>279</v>
      </c>
      <c r="B91" s="42"/>
      <c r="C91" s="1" t="s">
        <v>367</v>
      </c>
      <c r="D91" s="61"/>
      <c r="E91" s="66">
        <f t="shared" si="24"/>
        <v>20.865428</v>
      </c>
      <c r="F91" s="68"/>
      <c r="G91" s="68"/>
      <c r="H91" s="69"/>
      <c r="I91" s="66">
        <f t="shared" si="25"/>
        <v>20.175</v>
      </c>
      <c r="J91" s="62"/>
      <c r="K91" s="66" t="s">
        <v>456</v>
      </c>
      <c r="L91" s="29"/>
      <c r="M91" s="75" t="s">
        <v>452</v>
      </c>
      <c r="N91" s="1" t="s">
        <v>403</v>
      </c>
      <c r="O91" s="76" t="s">
        <v>208</v>
      </c>
      <c r="P91" s="30"/>
      <c r="Q91" s="75" t="s">
        <v>390</v>
      </c>
      <c r="R91" s="1" t="s">
        <v>391</v>
      </c>
      <c r="S91" s="81" t="s">
        <v>26</v>
      </c>
      <c r="T91" s="82" t="s">
        <v>27</v>
      </c>
      <c r="U91" s="29"/>
      <c r="V91" s="75" t="s">
        <v>397</v>
      </c>
      <c r="W91" s="1" t="s">
        <v>398</v>
      </c>
      <c r="X91" s="81" t="s">
        <v>25</v>
      </c>
      <c r="Y91" s="82">
        <v>2.8</v>
      </c>
      <c r="Z91" s="29"/>
      <c r="AA91" s="41"/>
      <c r="AB91" s="32"/>
      <c r="AC91" s="79">
        <v>20865428</v>
      </c>
      <c r="AD91" s="79"/>
      <c r="AE91" s="79">
        <v>20175</v>
      </c>
      <c r="AF91" s="33"/>
      <c r="AG91" s="33"/>
      <c r="AH91" s="8"/>
      <c r="AI91" s="8"/>
    </row>
    <row r="92" spans="1:35" ht="60" customHeight="1">
      <c r="A92" s="60" t="s">
        <v>280</v>
      </c>
      <c r="B92" s="42"/>
      <c r="C92" s="1" t="s">
        <v>366</v>
      </c>
      <c r="D92" s="61"/>
      <c r="E92" s="66">
        <f t="shared" si="24"/>
        <v>3.42008</v>
      </c>
      <c r="F92" s="68"/>
      <c r="G92" s="68"/>
      <c r="H92" s="69"/>
      <c r="I92" s="66">
        <f t="shared" si="25"/>
        <v>7.4</v>
      </c>
      <c r="J92" s="62"/>
      <c r="K92" s="66" t="s">
        <v>35</v>
      </c>
      <c r="L92" s="29"/>
      <c r="M92" s="75" t="s">
        <v>424</v>
      </c>
      <c r="N92" s="1" t="s">
        <v>402</v>
      </c>
      <c r="O92" s="76" t="s">
        <v>223</v>
      </c>
      <c r="P92" s="30"/>
      <c r="Q92" s="75" t="s">
        <v>394</v>
      </c>
      <c r="R92" s="1" t="s">
        <v>401</v>
      </c>
      <c r="S92" s="81" t="s">
        <v>25</v>
      </c>
      <c r="T92" s="82" t="s">
        <v>396</v>
      </c>
      <c r="U92" s="29"/>
      <c r="V92" s="75" t="s">
        <v>392</v>
      </c>
      <c r="W92" s="1" t="s">
        <v>393</v>
      </c>
      <c r="X92" s="81" t="s">
        <v>25</v>
      </c>
      <c r="Y92" s="82">
        <v>2.6</v>
      </c>
      <c r="Z92" s="29"/>
      <c r="AA92" s="41"/>
      <c r="AB92" s="32"/>
      <c r="AC92" s="79">
        <v>3420080</v>
      </c>
      <c r="AD92" s="79"/>
      <c r="AE92" s="79">
        <v>7400</v>
      </c>
      <c r="AF92" s="33"/>
      <c r="AG92" s="33"/>
      <c r="AH92" s="8"/>
      <c r="AI92" s="8"/>
    </row>
    <row r="93" spans="1:35" ht="60" customHeight="1">
      <c r="A93" s="60" t="s">
        <v>281</v>
      </c>
      <c r="B93" s="42"/>
      <c r="C93" s="1" t="s">
        <v>366</v>
      </c>
      <c r="D93" s="61"/>
      <c r="E93" s="66">
        <f t="shared" si="24"/>
        <v>3.42008</v>
      </c>
      <c r="F93" s="68"/>
      <c r="G93" s="68"/>
      <c r="H93" s="69"/>
      <c r="I93" s="66">
        <f t="shared" si="25"/>
        <v>7.4</v>
      </c>
      <c r="J93" s="62"/>
      <c r="K93" s="66" t="s">
        <v>35</v>
      </c>
      <c r="L93" s="29"/>
      <c r="M93" s="75" t="s">
        <v>424</v>
      </c>
      <c r="N93" s="1" t="s">
        <v>402</v>
      </c>
      <c r="O93" s="76" t="s">
        <v>223</v>
      </c>
      <c r="P93" s="30"/>
      <c r="Q93" s="75" t="s">
        <v>394</v>
      </c>
      <c r="R93" s="1" t="s">
        <v>401</v>
      </c>
      <c r="S93" s="81" t="s">
        <v>25</v>
      </c>
      <c r="T93" s="82" t="s">
        <v>396</v>
      </c>
      <c r="U93" s="29"/>
      <c r="V93" s="75" t="s">
        <v>392</v>
      </c>
      <c r="W93" s="1" t="s">
        <v>393</v>
      </c>
      <c r="X93" s="81" t="s">
        <v>25</v>
      </c>
      <c r="Y93" s="82">
        <v>2.6</v>
      </c>
      <c r="Z93" s="29"/>
      <c r="AA93" s="41"/>
      <c r="AB93" s="32"/>
      <c r="AC93" s="79">
        <v>3420080</v>
      </c>
      <c r="AD93" s="79"/>
      <c r="AE93" s="79">
        <v>7400</v>
      </c>
      <c r="AF93" s="33"/>
      <c r="AG93" s="33"/>
      <c r="AH93" s="8"/>
      <c r="AI93" s="8"/>
    </row>
    <row r="94" spans="1:35" ht="60" customHeight="1">
      <c r="A94" s="60" t="s">
        <v>282</v>
      </c>
      <c r="B94" s="42"/>
      <c r="C94" s="1" t="s">
        <v>367</v>
      </c>
      <c r="D94" s="61"/>
      <c r="E94" s="66">
        <f t="shared" si="24"/>
        <v>20.865428</v>
      </c>
      <c r="F94" s="68"/>
      <c r="G94" s="68"/>
      <c r="H94" s="69"/>
      <c r="I94" s="66">
        <f t="shared" si="25"/>
        <v>20.175</v>
      </c>
      <c r="J94" s="62"/>
      <c r="K94" s="66" t="s">
        <v>456</v>
      </c>
      <c r="L94" s="29"/>
      <c r="M94" s="75" t="s">
        <v>452</v>
      </c>
      <c r="N94" s="1" t="s">
        <v>403</v>
      </c>
      <c r="O94" s="76" t="s">
        <v>208</v>
      </c>
      <c r="P94" s="30"/>
      <c r="Q94" s="75" t="s">
        <v>390</v>
      </c>
      <c r="R94" s="1" t="s">
        <v>391</v>
      </c>
      <c r="S94" s="81" t="s">
        <v>26</v>
      </c>
      <c r="T94" s="82" t="s">
        <v>27</v>
      </c>
      <c r="U94" s="29"/>
      <c r="V94" s="75" t="s">
        <v>397</v>
      </c>
      <c r="W94" s="1" t="s">
        <v>398</v>
      </c>
      <c r="X94" s="81" t="s">
        <v>25</v>
      </c>
      <c r="Y94" s="82">
        <v>2.8</v>
      </c>
      <c r="Z94" s="29"/>
      <c r="AA94" s="41"/>
      <c r="AB94" s="32"/>
      <c r="AC94" s="79">
        <v>20865428</v>
      </c>
      <c r="AD94" s="79"/>
      <c r="AE94" s="79">
        <v>20175</v>
      </c>
      <c r="AF94" s="33"/>
      <c r="AG94" s="33"/>
      <c r="AH94" s="8"/>
      <c r="AI94" s="8"/>
    </row>
    <row r="95" spans="1:35" ht="60" customHeight="1">
      <c r="A95" s="60" t="s">
        <v>283</v>
      </c>
      <c r="B95" s="42"/>
      <c r="C95" s="1" t="s">
        <v>367</v>
      </c>
      <c r="D95" s="61"/>
      <c r="E95" s="66">
        <f t="shared" si="24"/>
        <v>20.865428</v>
      </c>
      <c r="F95" s="68"/>
      <c r="G95" s="68"/>
      <c r="H95" s="69"/>
      <c r="I95" s="66">
        <f t="shared" si="25"/>
        <v>20.175</v>
      </c>
      <c r="J95" s="62"/>
      <c r="K95" s="66" t="s">
        <v>456</v>
      </c>
      <c r="L95" s="29"/>
      <c r="M95" s="75" t="s">
        <v>452</v>
      </c>
      <c r="N95" s="1" t="s">
        <v>403</v>
      </c>
      <c r="O95" s="76" t="s">
        <v>208</v>
      </c>
      <c r="P95" s="30"/>
      <c r="Q95" s="75" t="s">
        <v>390</v>
      </c>
      <c r="R95" s="1" t="s">
        <v>391</v>
      </c>
      <c r="S95" s="81" t="s">
        <v>26</v>
      </c>
      <c r="T95" s="82" t="s">
        <v>27</v>
      </c>
      <c r="U95" s="29"/>
      <c r="V95" s="75" t="s">
        <v>397</v>
      </c>
      <c r="W95" s="1" t="s">
        <v>398</v>
      </c>
      <c r="X95" s="81" t="s">
        <v>25</v>
      </c>
      <c r="Y95" s="82">
        <v>2.8</v>
      </c>
      <c r="Z95" s="29"/>
      <c r="AA95" s="41"/>
      <c r="AB95" s="32"/>
      <c r="AC95" s="79">
        <v>20865428</v>
      </c>
      <c r="AD95" s="79"/>
      <c r="AE95" s="79">
        <v>20175</v>
      </c>
      <c r="AF95" s="33"/>
      <c r="AG95" s="33"/>
      <c r="AH95" s="8"/>
      <c r="AI95" s="8"/>
    </row>
    <row r="96" spans="1:35" ht="60" customHeight="1">
      <c r="A96" s="60" t="s">
        <v>284</v>
      </c>
      <c r="B96" s="42"/>
      <c r="C96" s="1" t="s">
        <v>366</v>
      </c>
      <c r="D96" s="61"/>
      <c r="E96" s="66">
        <f t="shared" si="24"/>
        <v>3.42008</v>
      </c>
      <c r="F96" s="68"/>
      <c r="G96" s="68"/>
      <c r="H96" s="69"/>
      <c r="I96" s="66">
        <f t="shared" si="25"/>
        <v>7.4</v>
      </c>
      <c r="J96" s="62"/>
      <c r="K96" s="66" t="s">
        <v>35</v>
      </c>
      <c r="L96" s="29"/>
      <c r="M96" s="75" t="s">
        <v>424</v>
      </c>
      <c r="N96" s="1" t="s">
        <v>402</v>
      </c>
      <c r="O96" s="76" t="s">
        <v>223</v>
      </c>
      <c r="P96" s="30"/>
      <c r="Q96" s="75" t="s">
        <v>394</v>
      </c>
      <c r="R96" s="1" t="s">
        <v>401</v>
      </c>
      <c r="S96" s="81" t="s">
        <v>25</v>
      </c>
      <c r="T96" s="82" t="s">
        <v>396</v>
      </c>
      <c r="U96" s="29"/>
      <c r="V96" s="75" t="s">
        <v>392</v>
      </c>
      <c r="W96" s="1" t="s">
        <v>393</v>
      </c>
      <c r="X96" s="81" t="s">
        <v>25</v>
      </c>
      <c r="Y96" s="82">
        <v>2.6</v>
      </c>
      <c r="Z96" s="29"/>
      <c r="AA96" s="41"/>
      <c r="AB96" s="32"/>
      <c r="AC96" s="79">
        <v>3420080</v>
      </c>
      <c r="AD96" s="79"/>
      <c r="AE96" s="79">
        <v>7400</v>
      </c>
      <c r="AF96" s="33"/>
      <c r="AG96" s="33"/>
      <c r="AH96" s="8"/>
      <c r="AI96" s="8"/>
    </row>
    <row r="97" spans="1:35" ht="60" customHeight="1">
      <c r="A97" s="60" t="s">
        <v>285</v>
      </c>
      <c r="B97" s="42"/>
      <c r="C97" s="1" t="s">
        <v>368</v>
      </c>
      <c r="D97" s="61"/>
      <c r="E97" s="66">
        <f t="shared" si="24"/>
        <v>49.582903</v>
      </c>
      <c r="F97" s="68"/>
      <c r="G97" s="68"/>
      <c r="H97" s="69"/>
      <c r="I97" s="66">
        <f t="shared" si="25"/>
        <v>30.155</v>
      </c>
      <c r="J97" s="62"/>
      <c r="K97" s="66" t="s">
        <v>456</v>
      </c>
      <c r="L97" s="29"/>
      <c r="M97" s="75" t="s">
        <v>452</v>
      </c>
      <c r="N97" s="1" t="s">
        <v>403</v>
      </c>
      <c r="O97" s="76" t="s">
        <v>208</v>
      </c>
      <c r="P97" s="30"/>
      <c r="Q97" s="75" t="s">
        <v>390</v>
      </c>
      <c r="R97" s="1" t="s">
        <v>391</v>
      </c>
      <c r="S97" s="81" t="s">
        <v>26</v>
      </c>
      <c r="T97" s="82" t="s">
        <v>27</v>
      </c>
      <c r="U97" s="29"/>
      <c r="V97" s="75" t="s">
        <v>397</v>
      </c>
      <c r="W97" s="1" t="s">
        <v>398</v>
      </c>
      <c r="X97" s="81" t="s">
        <v>25</v>
      </c>
      <c r="Y97" s="82">
        <v>2.8</v>
      </c>
      <c r="Z97" s="29"/>
      <c r="AA97" s="41"/>
      <c r="AB97" s="32"/>
      <c r="AC97" s="79">
        <v>49582903</v>
      </c>
      <c r="AD97" s="79"/>
      <c r="AE97" s="79">
        <v>30155</v>
      </c>
      <c r="AF97" s="33"/>
      <c r="AG97" s="33"/>
      <c r="AH97" s="8"/>
      <c r="AI97" s="8"/>
    </row>
    <row r="98" spans="1:35" ht="65.1" customHeight="1">
      <c r="A98" s="60" t="s">
        <v>286</v>
      </c>
      <c r="B98" s="42"/>
      <c r="C98" s="1" t="s">
        <v>260</v>
      </c>
      <c r="D98" s="61"/>
      <c r="E98" s="66">
        <f t="shared" si="24"/>
        <v>8.780375</v>
      </c>
      <c r="F98" s="68"/>
      <c r="G98" s="68"/>
      <c r="H98" s="69"/>
      <c r="I98" s="66">
        <f t="shared" si="25"/>
        <v>19.735</v>
      </c>
      <c r="J98" s="62"/>
      <c r="K98" s="66" t="s">
        <v>35</v>
      </c>
      <c r="L98" s="29"/>
      <c r="M98" s="75" t="s">
        <v>424</v>
      </c>
      <c r="N98" s="1" t="s">
        <v>402</v>
      </c>
      <c r="O98" s="76" t="s">
        <v>223</v>
      </c>
      <c r="P98" s="30"/>
      <c r="Q98" s="75" t="s">
        <v>394</v>
      </c>
      <c r="R98" s="1" t="s">
        <v>400</v>
      </c>
      <c r="S98" s="81" t="s">
        <v>25</v>
      </c>
      <c r="T98" s="82" t="s">
        <v>396</v>
      </c>
      <c r="U98" s="29"/>
      <c r="V98" s="75" t="s">
        <v>392</v>
      </c>
      <c r="W98" s="1" t="s">
        <v>393</v>
      </c>
      <c r="X98" s="81" t="s">
        <v>25</v>
      </c>
      <c r="Y98" s="82">
        <v>2.6</v>
      </c>
      <c r="Z98" s="29"/>
      <c r="AA98" s="41"/>
      <c r="AB98" s="32"/>
      <c r="AC98" s="79">
        <v>8780375</v>
      </c>
      <c r="AD98" s="79"/>
      <c r="AE98" s="79">
        <v>19735</v>
      </c>
      <c r="AF98" s="33"/>
      <c r="AG98" s="33"/>
      <c r="AH98" s="8"/>
      <c r="AI98" s="8"/>
    </row>
    <row r="99" spans="1:35" ht="60" customHeight="1">
      <c r="A99" s="60" t="s">
        <v>287</v>
      </c>
      <c r="B99" s="42"/>
      <c r="C99" s="1" t="s">
        <v>80</v>
      </c>
      <c r="D99" s="61"/>
      <c r="E99" s="66">
        <f t="shared" si="24"/>
        <v>2.45925</v>
      </c>
      <c r="F99" s="68"/>
      <c r="G99" s="68"/>
      <c r="H99" s="69"/>
      <c r="I99" s="66">
        <f t="shared" si="25"/>
        <v>7.265</v>
      </c>
      <c r="J99" s="62"/>
      <c r="K99" s="66" t="s">
        <v>35</v>
      </c>
      <c r="L99" s="29"/>
      <c r="M99" s="75" t="s">
        <v>424</v>
      </c>
      <c r="N99" s="1" t="s">
        <v>402</v>
      </c>
      <c r="O99" s="76" t="s">
        <v>223</v>
      </c>
      <c r="P99" s="30"/>
      <c r="Q99" s="75" t="s">
        <v>394</v>
      </c>
      <c r="R99" s="1" t="s">
        <v>401</v>
      </c>
      <c r="S99" s="81" t="s">
        <v>25</v>
      </c>
      <c r="T99" s="82" t="s">
        <v>396</v>
      </c>
      <c r="U99" s="29"/>
      <c r="V99" s="75" t="s">
        <v>392</v>
      </c>
      <c r="W99" s="1" t="s">
        <v>393</v>
      </c>
      <c r="X99" s="81" t="s">
        <v>25</v>
      </c>
      <c r="Y99" s="82">
        <v>2.6</v>
      </c>
      <c r="Z99" s="29"/>
      <c r="AA99" s="41"/>
      <c r="AB99" s="32"/>
      <c r="AC99" s="79">
        <v>2459250</v>
      </c>
      <c r="AD99" s="79"/>
      <c r="AE99" s="79">
        <v>7265</v>
      </c>
      <c r="AF99" s="33"/>
      <c r="AG99" s="33"/>
      <c r="AH99" s="8"/>
      <c r="AI99" s="8"/>
    </row>
    <row r="100" spans="1:35" ht="60" customHeight="1">
      <c r="A100" s="60" t="s">
        <v>288</v>
      </c>
      <c r="B100" s="42"/>
      <c r="C100" s="1" t="s">
        <v>246</v>
      </c>
      <c r="D100" s="61"/>
      <c r="E100" s="66">
        <f t="shared" si="24"/>
        <v>37.85707</v>
      </c>
      <c r="F100" s="68"/>
      <c r="G100" s="68"/>
      <c r="H100" s="69"/>
      <c r="I100" s="66">
        <f t="shared" si="25"/>
        <v>50.943</v>
      </c>
      <c r="J100" s="62"/>
      <c r="K100" s="66" t="s">
        <v>456</v>
      </c>
      <c r="L100" s="29"/>
      <c r="M100" s="75" t="s">
        <v>452</v>
      </c>
      <c r="N100" s="1" t="s">
        <v>403</v>
      </c>
      <c r="O100" s="76" t="s">
        <v>208</v>
      </c>
      <c r="P100" s="30"/>
      <c r="Q100" s="75" t="s">
        <v>390</v>
      </c>
      <c r="R100" s="1" t="s">
        <v>391</v>
      </c>
      <c r="S100" s="81" t="s">
        <v>26</v>
      </c>
      <c r="T100" s="82" t="s">
        <v>27</v>
      </c>
      <c r="U100" s="29"/>
      <c r="V100" s="75" t="s">
        <v>397</v>
      </c>
      <c r="W100" s="1" t="s">
        <v>398</v>
      </c>
      <c r="X100" s="81" t="s">
        <v>25</v>
      </c>
      <c r="Y100" s="82">
        <v>2.8</v>
      </c>
      <c r="Z100" s="29"/>
      <c r="AA100" s="41"/>
      <c r="AB100" s="32"/>
      <c r="AC100" s="79">
        <v>37857070</v>
      </c>
      <c r="AD100" s="79"/>
      <c r="AE100" s="79">
        <v>50943</v>
      </c>
      <c r="AF100" s="33"/>
      <c r="AG100" s="33"/>
      <c r="AH100" s="8"/>
      <c r="AI100" s="8"/>
    </row>
    <row r="101" spans="1:35" ht="60" customHeight="1">
      <c r="A101" s="60" t="s">
        <v>289</v>
      </c>
      <c r="B101" s="42"/>
      <c r="C101" s="1" t="s">
        <v>165</v>
      </c>
      <c r="D101" s="61"/>
      <c r="E101" s="66">
        <f t="shared" si="24"/>
        <v>5.528737</v>
      </c>
      <c r="F101" s="68"/>
      <c r="G101" s="68"/>
      <c r="H101" s="69"/>
      <c r="I101" s="66">
        <f t="shared" si="25"/>
        <v>9.445</v>
      </c>
      <c r="J101" s="62"/>
      <c r="K101" s="66" t="s">
        <v>456</v>
      </c>
      <c r="L101" s="29"/>
      <c r="M101" s="75" t="s">
        <v>452</v>
      </c>
      <c r="N101" s="1" t="s">
        <v>403</v>
      </c>
      <c r="O101" s="76" t="s">
        <v>208</v>
      </c>
      <c r="P101" s="30"/>
      <c r="Q101" s="75" t="s">
        <v>390</v>
      </c>
      <c r="R101" s="1" t="s">
        <v>407</v>
      </c>
      <c r="S101" s="81" t="s">
        <v>25</v>
      </c>
      <c r="T101" s="82" t="s">
        <v>408</v>
      </c>
      <c r="U101" s="29"/>
      <c r="V101" s="75" t="s">
        <v>397</v>
      </c>
      <c r="W101" s="1" t="s">
        <v>398</v>
      </c>
      <c r="X101" s="81" t="s">
        <v>25</v>
      </c>
      <c r="Y101" s="82">
        <v>2.8</v>
      </c>
      <c r="Z101" s="29"/>
      <c r="AA101" s="41"/>
      <c r="AB101" s="32"/>
      <c r="AC101" s="79">
        <v>5528737</v>
      </c>
      <c r="AD101" s="79"/>
      <c r="AE101" s="79">
        <v>9445</v>
      </c>
      <c r="AF101" s="33"/>
      <c r="AG101" s="33"/>
      <c r="AH101" s="8"/>
      <c r="AI101" s="8"/>
    </row>
    <row r="102" spans="1:35" ht="65.1" customHeight="1">
      <c r="A102" s="60" t="s">
        <v>290</v>
      </c>
      <c r="B102" s="42"/>
      <c r="C102" s="1" t="s">
        <v>261</v>
      </c>
      <c r="D102" s="61"/>
      <c r="E102" s="66">
        <f t="shared" si="24"/>
        <v>8.607419</v>
      </c>
      <c r="F102" s="68"/>
      <c r="G102" s="68"/>
      <c r="H102" s="69"/>
      <c r="I102" s="66">
        <f t="shared" si="25"/>
        <v>17.54</v>
      </c>
      <c r="J102" s="62"/>
      <c r="K102" s="66" t="s">
        <v>35</v>
      </c>
      <c r="L102" s="29"/>
      <c r="M102" s="75" t="s">
        <v>424</v>
      </c>
      <c r="N102" s="1" t="s">
        <v>402</v>
      </c>
      <c r="O102" s="76" t="s">
        <v>223</v>
      </c>
      <c r="P102" s="30"/>
      <c r="Q102" s="75" t="s">
        <v>394</v>
      </c>
      <c r="R102" s="1" t="s">
        <v>429</v>
      </c>
      <c r="S102" s="81" t="s">
        <v>25</v>
      </c>
      <c r="T102" s="82" t="s">
        <v>396</v>
      </c>
      <c r="U102" s="29"/>
      <c r="V102" s="75" t="s">
        <v>392</v>
      </c>
      <c r="W102" s="1" t="s">
        <v>393</v>
      </c>
      <c r="X102" s="81" t="s">
        <v>25</v>
      </c>
      <c r="Y102" s="82">
        <v>2.6</v>
      </c>
      <c r="Z102" s="29"/>
      <c r="AA102" s="41"/>
      <c r="AB102" s="32"/>
      <c r="AC102" s="79">
        <v>8607419</v>
      </c>
      <c r="AD102" s="79"/>
      <c r="AE102" s="79">
        <v>17540</v>
      </c>
      <c r="AF102" s="33"/>
      <c r="AG102" s="33"/>
      <c r="AH102" s="8"/>
      <c r="AI102" s="8"/>
    </row>
    <row r="103" spans="1:35" ht="60" customHeight="1">
      <c r="A103" s="60" t="s">
        <v>291</v>
      </c>
      <c r="B103" s="42"/>
      <c r="C103" s="1" t="s">
        <v>369</v>
      </c>
      <c r="D103" s="61"/>
      <c r="E103" s="66">
        <f aca="true" t="shared" si="26" ref="E103">AC103/1000000</f>
        <v>218.665942</v>
      </c>
      <c r="F103" s="68"/>
      <c r="G103" s="68"/>
      <c r="H103" s="69"/>
      <c r="I103" s="66">
        <f aca="true" t="shared" si="27" ref="I103">AE103/1000</f>
        <v>63.279</v>
      </c>
      <c r="J103" s="62"/>
      <c r="K103" s="66" t="s">
        <v>27</v>
      </c>
      <c r="L103" s="29"/>
      <c r="M103" s="75" t="s">
        <v>225</v>
      </c>
      <c r="N103" s="1" t="s">
        <v>374</v>
      </c>
      <c r="O103" s="76" t="s">
        <v>27</v>
      </c>
      <c r="P103" s="30"/>
      <c r="Q103" s="75" t="s">
        <v>430</v>
      </c>
      <c r="R103" s="76" t="s">
        <v>431</v>
      </c>
      <c r="S103" s="81" t="s">
        <v>27</v>
      </c>
      <c r="T103" s="81" t="s">
        <v>27</v>
      </c>
      <c r="U103" s="29"/>
      <c r="V103" s="95" t="s">
        <v>27</v>
      </c>
      <c r="W103" s="76" t="s">
        <v>27</v>
      </c>
      <c r="X103" s="81" t="s">
        <v>27</v>
      </c>
      <c r="Y103" s="81" t="s">
        <v>27</v>
      </c>
      <c r="Z103" s="29"/>
      <c r="AA103" s="41"/>
      <c r="AB103" s="32"/>
      <c r="AC103" s="79">
        <v>218665942</v>
      </c>
      <c r="AD103" s="79"/>
      <c r="AE103" s="79">
        <v>63279</v>
      </c>
      <c r="AF103" s="33"/>
      <c r="AG103" s="33"/>
      <c r="AH103" s="8"/>
      <c r="AI103" s="8"/>
    </row>
    <row r="104" spans="1:31" s="6" customFormat="1" ht="6.75" customHeight="1" thickBot="1">
      <c r="A104" s="46"/>
      <c r="B104" s="47"/>
      <c r="C104" s="39"/>
      <c r="D104" s="29"/>
      <c r="E104" s="48"/>
      <c r="F104" s="31"/>
      <c r="G104" s="31"/>
      <c r="H104" s="29"/>
      <c r="I104" s="49"/>
      <c r="J104" s="29"/>
      <c r="K104" s="49"/>
      <c r="L104" s="29"/>
      <c r="M104" s="39"/>
      <c r="N104" s="39"/>
      <c r="O104" s="39"/>
      <c r="P104" s="29"/>
      <c r="Q104" s="39"/>
      <c r="R104" s="39"/>
      <c r="S104" s="39"/>
      <c r="T104" s="39"/>
      <c r="U104" s="29"/>
      <c r="V104" s="40"/>
      <c r="W104" s="39"/>
      <c r="X104" s="39"/>
      <c r="Y104" s="39"/>
      <c r="Z104" s="29"/>
      <c r="AA104" s="39"/>
      <c r="AB104" s="29"/>
      <c r="AC104" s="50"/>
      <c r="AD104" s="51"/>
      <c r="AE104" s="51"/>
    </row>
    <row r="105" spans="1:31" ht="39.9" customHeight="1" thickBot="1">
      <c r="A105" s="156" t="s">
        <v>200</v>
      </c>
      <c r="B105" s="157"/>
      <c r="C105" s="158"/>
      <c r="D105" s="9"/>
      <c r="E105" s="34">
        <f>SUM(E16:E22)-E16</f>
        <v>393.11572599999977</v>
      </c>
      <c r="F105" s="31"/>
      <c r="G105" s="31"/>
      <c r="H105" s="29"/>
      <c r="I105" s="52"/>
      <c r="J105" s="53"/>
      <c r="K105" s="52"/>
      <c r="L105" s="53"/>
      <c r="M105" s="150"/>
      <c r="N105" s="151"/>
      <c r="O105" s="152"/>
      <c r="P105" s="53"/>
      <c r="Q105" s="150"/>
      <c r="R105" s="151"/>
      <c r="S105" s="151"/>
      <c r="T105" s="152"/>
      <c r="U105" s="29"/>
      <c r="V105" s="153"/>
      <c r="W105" s="154"/>
      <c r="X105" s="154"/>
      <c r="Y105" s="155"/>
      <c r="Z105" s="29"/>
      <c r="AA105" s="54"/>
      <c r="AB105" s="32"/>
      <c r="AC105" s="44"/>
      <c r="AD105" s="33"/>
      <c r="AE105" s="33"/>
    </row>
    <row r="106" spans="1:31" ht="6.75" customHeight="1">
      <c r="A106" s="55"/>
      <c r="B106" s="56"/>
      <c r="C106" s="56"/>
      <c r="D106" s="29"/>
      <c r="E106" s="57"/>
      <c r="F106" s="39"/>
      <c r="G106" s="39"/>
      <c r="H106" s="29"/>
      <c r="I106" s="39"/>
      <c r="J106" s="29"/>
      <c r="K106" s="3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32"/>
      <c r="AC106" s="44"/>
      <c r="AD106" s="33"/>
      <c r="AE106" s="33"/>
    </row>
    <row r="107" spans="1:31" ht="12">
      <c r="A107" s="29"/>
      <c r="B107" s="29"/>
      <c r="C107" s="29"/>
      <c r="D107" s="29"/>
      <c r="E107" s="5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2"/>
      <c r="U107" s="32"/>
      <c r="V107" s="32"/>
      <c r="W107" s="32"/>
      <c r="X107" s="32"/>
      <c r="Y107" s="32"/>
      <c r="Z107" s="32"/>
      <c r="AA107" s="32"/>
      <c r="AB107" s="32"/>
      <c r="AC107" s="45"/>
      <c r="AD107" s="32"/>
      <c r="AE107" s="32"/>
    </row>
    <row r="108" spans="1:31" ht="12">
      <c r="A108" s="29"/>
      <c r="B108" s="29"/>
      <c r="C108" s="29"/>
      <c r="D108" s="29"/>
      <c r="E108" s="5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32"/>
      <c r="U108" s="32"/>
      <c r="V108" s="32"/>
      <c r="W108" s="32"/>
      <c r="X108" s="32"/>
      <c r="Y108" s="32"/>
      <c r="Z108" s="32"/>
      <c r="AA108" s="32"/>
      <c r="AB108" s="32"/>
      <c r="AC108" s="45"/>
      <c r="AD108" s="32"/>
      <c r="AE108" s="32"/>
    </row>
    <row r="109" spans="1:31" ht="12">
      <c r="A109" s="29"/>
      <c r="B109" s="29"/>
      <c r="C109" s="29"/>
      <c r="D109" s="29"/>
      <c r="E109" s="5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2"/>
      <c r="U109" s="32"/>
      <c r="V109" s="32"/>
      <c r="W109" s="32"/>
      <c r="X109" s="32"/>
      <c r="Y109" s="32"/>
      <c r="Z109" s="32"/>
      <c r="AA109" s="32"/>
      <c r="AB109" s="32"/>
      <c r="AC109" s="45"/>
      <c r="AD109" s="32"/>
      <c r="AE109" s="32"/>
    </row>
    <row r="110" spans="1:31" ht="12">
      <c r="A110" s="29"/>
      <c r="B110" s="29"/>
      <c r="C110" s="29"/>
      <c r="D110" s="29"/>
      <c r="E110" s="5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2"/>
      <c r="U110" s="32"/>
      <c r="V110" s="32"/>
      <c r="W110" s="32"/>
      <c r="X110" s="32"/>
      <c r="Y110" s="32"/>
      <c r="Z110" s="32"/>
      <c r="AA110" s="32"/>
      <c r="AB110" s="32"/>
      <c r="AC110" s="45"/>
      <c r="AD110" s="32"/>
      <c r="AE110" s="32"/>
    </row>
    <row r="111" spans="1:31" ht="12">
      <c r="A111" s="29"/>
      <c r="B111" s="29"/>
      <c r="C111" s="29"/>
      <c r="D111" s="29"/>
      <c r="E111" s="5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2"/>
      <c r="U111" s="32"/>
      <c r="V111" s="32"/>
      <c r="W111" s="32"/>
      <c r="X111" s="32"/>
      <c r="Y111" s="32"/>
      <c r="Z111" s="32"/>
      <c r="AA111" s="32"/>
      <c r="AB111" s="32"/>
      <c r="AC111" s="45"/>
      <c r="AD111" s="32"/>
      <c r="AE111" s="32"/>
    </row>
    <row r="112" spans="1:19" ht="12">
      <c r="A112" s="6"/>
      <c r="B112" s="6"/>
      <c r="C112" s="6"/>
      <c r="D112" s="6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2">
      <c r="A113" s="6"/>
      <c r="B113" s="6"/>
      <c r="C113" s="6"/>
      <c r="D113" s="6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">
      <c r="A114" s="6"/>
      <c r="B114" s="6"/>
      <c r="C114" s="6"/>
      <c r="D114" s="6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</sheetData>
  <mergeCells count="33">
    <mergeCell ref="A9:K9"/>
    <mergeCell ref="A1:K1"/>
    <mergeCell ref="A3:AA3"/>
    <mergeCell ref="A4:AA4"/>
    <mergeCell ref="A5:AA5"/>
    <mergeCell ref="A7:AA7"/>
    <mergeCell ref="AI11:AI14"/>
    <mergeCell ref="E13:E14"/>
    <mergeCell ref="I13:I14"/>
    <mergeCell ref="K13:K14"/>
    <mergeCell ref="M13:O13"/>
    <mergeCell ref="Q13:T13"/>
    <mergeCell ref="V13:Y13"/>
    <mergeCell ref="AA11:AA14"/>
    <mergeCell ref="AC11:AC14"/>
    <mergeCell ref="AE11:AE14"/>
    <mergeCell ref="M11:O11"/>
    <mergeCell ref="A105:C105"/>
    <mergeCell ref="M105:O105"/>
    <mergeCell ref="Q105:T105"/>
    <mergeCell ref="V105:Y105"/>
    <mergeCell ref="AG11:AG14"/>
    <mergeCell ref="A11:A14"/>
    <mergeCell ref="C11:C14"/>
    <mergeCell ref="C23:K23"/>
    <mergeCell ref="C29:K29"/>
    <mergeCell ref="C35:K35"/>
    <mergeCell ref="C41:K41"/>
    <mergeCell ref="C46:K46"/>
    <mergeCell ref="C56:K56"/>
    <mergeCell ref="C63:K63"/>
    <mergeCell ref="C69:K69"/>
    <mergeCell ref="C75:K75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8" scale="39" r:id="rId1"/>
  <rowBreaks count="4" manualBreakCount="4">
    <brk id="40" max="16383" man="1"/>
    <brk id="68" max="16383" man="1"/>
    <brk id="88" max="16383" man="1"/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I34"/>
  <sheetViews>
    <sheetView view="pageBreakPreview" zoomScale="60" workbookViewId="0" topLeftCell="A1">
      <pane xSplit="11" ySplit="15" topLeftCell="L16" activePane="bottomRight" state="frozen"/>
      <selection pane="topRight" activeCell="L1" sqref="L1"/>
      <selection pane="bottomLeft" activeCell="A16" sqref="A16"/>
      <selection pane="bottomRight" activeCell="R17" sqref="R17"/>
    </sheetView>
  </sheetViews>
  <sheetFormatPr defaultColWidth="9.140625" defaultRowHeight="12"/>
  <cols>
    <col min="1" max="1" width="10.57421875" style="2" customWidth="1"/>
    <col min="2" max="2" width="1.28515625" style="2" customWidth="1"/>
    <col min="3" max="3" width="25.7109375" style="2" customWidth="1"/>
    <col min="4" max="4" width="1.28515625" style="2" customWidth="1"/>
    <col min="5" max="5" width="20.7109375" style="5" customWidth="1"/>
    <col min="6" max="6" width="1.28515625" style="2" hidden="1" customWidth="1"/>
    <col min="7" max="7" width="10.7109375" style="2" hidden="1" customWidth="1"/>
    <col min="8" max="8" width="1.28515625" style="2" customWidth="1"/>
    <col min="9" max="9" width="20.7109375" style="2" customWidth="1"/>
    <col min="10" max="10" width="1.28515625" style="2" customWidth="1"/>
    <col min="11" max="11" width="20.7109375" style="2" customWidth="1"/>
    <col min="12" max="12" width="1.28515625" style="2" customWidth="1"/>
    <col min="13" max="13" width="15.7109375" style="2" customWidth="1"/>
    <col min="14" max="14" width="55.7109375" style="2" customWidth="1"/>
    <col min="15" max="15" width="20.7109375" style="2" customWidth="1"/>
    <col min="16" max="16" width="1.28515625" style="2" customWidth="1"/>
    <col min="17" max="17" width="17.140625" style="2" customWidth="1"/>
    <col min="18" max="18" width="65.7109375" style="2" customWidth="1"/>
    <col min="19" max="19" width="15.421875" style="2" customWidth="1"/>
    <col min="20" max="20" width="12.7109375" style="2" customWidth="1"/>
    <col min="21" max="21" width="1.28515625" style="2" customWidth="1"/>
    <col min="22" max="22" width="15.7109375" style="2" customWidth="1"/>
    <col min="23" max="23" width="55.7109375" style="2" customWidth="1"/>
    <col min="24" max="24" width="10.7109375" style="2" customWidth="1"/>
    <col min="25" max="25" width="12.7109375" style="2" customWidth="1"/>
    <col min="26" max="26" width="1.1484375" style="2" customWidth="1"/>
    <col min="27" max="27" width="22.421875" style="2" customWidth="1"/>
    <col min="28" max="28" width="1.7109375" style="2" customWidth="1"/>
    <col min="29" max="29" width="12.7109375" style="3" customWidth="1"/>
    <col min="30" max="30" width="1.7109375" style="2" customWidth="1"/>
    <col min="31" max="31" width="10.28125" style="2" bestFit="1" customWidth="1"/>
    <col min="32" max="32" width="1.7109375" style="2" customWidth="1"/>
    <col min="33" max="33" width="9.140625" style="2" customWidth="1"/>
    <col min="34" max="34" width="1.7109375" style="2" customWidth="1"/>
    <col min="35" max="16384" width="9.140625" style="2" customWidth="1"/>
  </cols>
  <sheetData>
    <row r="1" spans="1:27" ht="80.1" customHeight="1" thickBot="1">
      <c r="A1" s="119" t="s">
        <v>378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ht="13.8" thickBot="1">
      <c r="A2" s="4"/>
    </row>
    <row r="3" spans="1:27" ht="20.1" customHeight="1">
      <c r="A3" s="126" t="s">
        <v>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</row>
    <row r="4" spans="1:27" ht="20.1" customHeight="1">
      <c r="A4" s="129" t="s">
        <v>30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</row>
    <row r="5" spans="1:27" ht="20.1" customHeight="1" thickBot="1">
      <c r="A5" s="132" t="s">
        <v>12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4"/>
    </row>
    <row r="6" spans="1:27" ht="8.1" customHeight="1" thickBo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0" customHeight="1" thickBot="1">
      <c r="A7" s="135" t="s">
        <v>39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7"/>
    </row>
    <row r="8" spans="1:27" ht="8.1" customHeight="1" thickBot="1">
      <c r="A8" s="10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34" ht="20.1" customHeight="1" thickBot="1">
      <c r="A9" s="124" t="s">
        <v>170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H9" s="6"/>
    </row>
    <row r="10" spans="1:34" ht="6" customHeight="1" thickBo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H10" s="6"/>
    </row>
    <row r="11" spans="1:35" ht="20.1" customHeight="1" thickBot="1">
      <c r="A11" s="121" t="s">
        <v>0</v>
      </c>
      <c r="B11" s="14"/>
      <c r="C11" s="121" t="s">
        <v>1</v>
      </c>
      <c r="D11" s="14"/>
      <c r="E11" s="16" t="s">
        <v>2</v>
      </c>
      <c r="F11" s="17"/>
      <c r="G11" s="18" t="s">
        <v>10</v>
      </c>
      <c r="H11" s="17"/>
      <c r="I11" s="16" t="s">
        <v>13</v>
      </c>
      <c r="J11" s="17"/>
      <c r="K11" s="19" t="s">
        <v>14</v>
      </c>
      <c r="L11" s="17"/>
      <c r="M11" s="159" t="s">
        <v>3</v>
      </c>
      <c r="N11" s="160"/>
      <c r="O11" s="160"/>
      <c r="P11" s="77"/>
      <c r="Q11" s="77"/>
      <c r="R11" s="77"/>
      <c r="S11" s="77"/>
      <c r="T11" s="77"/>
      <c r="U11" s="77"/>
      <c r="V11" s="77"/>
      <c r="W11" s="77"/>
      <c r="X11" s="77"/>
      <c r="Y11" s="78"/>
      <c r="Z11" s="17"/>
      <c r="AA11" s="121" t="s">
        <v>4</v>
      </c>
      <c r="AC11" s="138" t="s">
        <v>20</v>
      </c>
      <c r="AE11" s="138" t="s">
        <v>21</v>
      </c>
      <c r="AG11" s="138" t="s">
        <v>22</v>
      </c>
      <c r="AH11" s="63"/>
      <c r="AI11" s="138" t="s">
        <v>23</v>
      </c>
    </row>
    <row r="12" spans="1:35" ht="5.25" customHeight="1" thickBot="1">
      <c r="A12" s="122"/>
      <c r="B12" s="14"/>
      <c r="C12" s="122"/>
      <c r="D12" s="14"/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22"/>
      <c r="AC12" s="139"/>
      <c r="AE12" s="139"/>
      <c r="AG12" s="139"/>
      <c r="AH12" s="63"/>
      <c r="AI12" s="139"/>
    </row>
    <row r="13" spans="1:35" ht="20.1" customHeight="1">
      <c r="A13" s="122"/>
      <c r="B13" s="14"/>
      <c r="C13" s="122"/>
      <c r="D13" s="14"/>
      <c r="E13" s="121" t="s">
        <v>5</v>
      </c>
      <c r="F13" s="20"/>
      <c r="G13" s="21" t="s">
        <v>7</v>
      </c>
      <c r="H13" s="20"/>
      <c r="I13" s="121" t="s">
        <v>7</v>
      </c>
      <c r="J13" s="20"/>
      <c r="K13" s="121" t="s">
        <v>7</v>
      </c>
      <c r="L13" s="20"/>
      <c r="M13" s="141" t="s">
        <v>8</v>
      </c>
      <c r="N13" s="142"/>
      <c r="O13" s="143"/>
      <c r="P13" s="17"/>
      <c r="Q13" s="144" t="s">
        <v>9</v>
      </c>
      <c r="R13" s="145"/>
      <c r="S13" s="145"/>
      <c r="T13" s="146"/>
      <c r="U13" s="17"/>
      <c r="V13" s="147" t="s">
        <v>6</v>
      </c>
      <c r="W13" s="148"/>
      <c r="X13" s="148"/>
      <c r="Y13" s="149"/>
      <c r="Z13" s="22"/>
      <c r="AA13" s="122"/>
      <c r="AC13" s="139"/>
      <c r="AE13" s="139"/>
      <c r="AG13" s="139"/>
      <c r="AH13" s="63"/>
      <c r="AI13" s="139"/>
    </row>
    <row r="14" spans="1:35" s="5" customFormat="1" ht="60" customHeight="1" thickBot="1">
      <c r="A14" s="123"/>
      <c r="B14" s="15"/>
      <c r="C14" s="123"/>
      <c r="D14" s="15"/>
      <c r="E14" s="123"/>
      <c r="F14" s="20"/>
      <c r="G14" s="20"/>
      <c r="H14" s="20"/>
      <c r="I14" s="123"/>
      <c r="J14" s="20"/>
      <c r="K14" s="123"/>
      <c r="L14" s="20"/>
      <c r="M14" s="23" t="s">
        <v>15</v>
      </c>
      <c r="N14" s="24" t="s">
        <v>16</v>
      </c>
      <c r="O14" s="25" t="s">
        <v>28</v>
      </c>
      <c r="P14" s="20"/>
      <c r="Q14" s="23" t="s">
        <v>15</v>
      </c>
      <c r="R14" s="26" t="s">
        <v>11</v>
      </c>
      <c r="S14" s="24" t="s">
        <v>18</v>
      </c>
      <c r="T14" s="25" t="s">
        <v>17</v>
      </c>
      <c r="U14" s="20"/>
      <c r="V14" s="23" t="s">
        <v>15</v>
      </c>
      <c r="W14" s="26" t="s">
        <v>11</v>
      </c>
      <c r="X14" s="24" t="s">
        <v>19</v>
      </c>
      <c r="Y14" s="25" t="s">
        <v>29</v>
      </c>
      <c r="Z14" s="27"/>
      <c r="AA14" s="123"/>
      <c r="AC14" s="140"/>
      <c r="AE14" s="140"/>
      <c r="AG14" s="140"/>
      <c r="AH14" s="63"/>
      <c r="AI14" s="140"/>
    </row>
    <row r="15" spans="1:34" ht="6.75" customHeight="1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H15" s="6"/>
    </row>
    <row r="16" spans="1:35" ht="50.1" customHeight="1">
      <c r="A16" s="60" t="s">
        <v>40</v>
      </c>
      <c r="B16" s="42"/>
      <c r="C16" s="1" t="s">
        <v>197</v>
      </c>
      <c r="D16" s="61"/>
      <c r="E16" s="66">
        <f>AC16/1000000</f>
        <v>1423.699108</v>
      </c>
      <c r="F16" s="68"/>
      <c r="G16" s="68"/>
      <c r="H16" s="69"/>
      <c r="I16" s="66">
        <f>AE16/1000</f>
        <v>247.558</v>
      </c>
      <c r="J16" s="62"/>
      <c r="K16" s="66" t="s">
        <v>190</v>
      </c>
      <c r="L16" s="29"/>
      <c r="M16" s="75" t="s">
        <v>204</v>
      </c>
      <c r="N16" s="1" t="s">
        <v>205</v>
      </c>
      <c r="O16" s="76" t="s">
        <v>206</v>
      </c>
      <c r="P16" s="30"/>
      <c r="Q16" s="75" t="s">
        <v>379</v>
      </c>
      <c r="R16" s="1" t="s">
        <v>380</v>
      </c>
      <c r="S16" s="81" t="s">
        <v>381</v>
      </c>
      <c r="T16" s="82">
        <v>6.25</v>
      </c>
      <c r="U16" s="29"/>
      <c r="V16" s="75" t="s">
        <v>383</v>
      </c>
      <c r="W16" s="1" t="s">
        <v>382</v>
      </c>
      <c r="X16" s="81" t="s">
        <v>25</v>
      </c>
      <c r="Y16" s="81" t="s">
        <v>384</v>
      </c>
      <c r="Z16" s="29"/>
      <c r="AA16" s="41"/>
      <c r="AB16" s="32"/>
      <c r="AC16" s="79">
        <f>1206795083+216904025</f>
        <v>1423699108</v>
      </c>
      <c r="AD16" s="80"/>
      <c r="AE16" s="80">
        <f>200179+110481-63102</f>
        <v>247558</v>
      </c>
      <c r="AF16" s="33"/>
      <c r="AG16" s="33"/>
      <c r="AH16" s="8"/>
      <c r="AI16" s="8"/>
    </row>
    <row r="17" spans="1:35" ht="80.1" customHeight="1">
      <c r="A17" s="60" t="s">
        <v>171</v>
      </c>
      <c r="B17" s="42"/>
      <c r="C17" s="1" t="s">
        <v>222</v>
      </c>
      <c r="D17" s="61"/>
      <c r="E17" s="66">
        <f aca="true" t="shared" si="0" ref="E17:E22">AC17/1000000</f>
        <v>15.759966</v>
      </c>
      <c r="F17" s="68"/>
      <c r="G17" s="68"/>
      <c r="H17" s="69"/>
      <c r="I17" s="66">
        <f aca="true" t="shared" si="1" ref="I17:I22">AE17/1000</f>
        <v>22.741</v>
      </c>
      <c r="J17" s="62"/>
      <c r="K17" s="66" t="s">
        <v>203</v>
      </c>
      <c r="L17" s="29"/>
      <c r="M17" s="75" t="s">
        <v>213</v>
      </c>
      <c r="N17" s="1" t="s">
        <v>214</v>
      </c>
      <c r="O17" s="76" t="s">
        <v>215</v>
      </c>
      <c r="P17" s="30"/>
      <c r="Q17" s="75" t="s">
        <v>390</v>
      </c>
      <c r="R17" s="1" t="s">
        <v>391</v>
      </c>
      <c r="S17" s="81" t="s">
        <v>26</v>
      </c>
      <c r="T17" s="82" t="s">
        <v>27</v>
      </c>
      <c r="U17" s="29"/>
      <c r="V17" s="75" t="s">
        <v>387</v>
      </c>
      <c r="W17" s="1" t="s">
        <v>388</v>
      </c>
      <c r="X17" s="81" t="s">
        <v>26</v>
      </c>
      <c r="Y17" s="82" t="s">
        <v>27</v>
      </c>
      <c r="Z17" s="29"/>
      <c r="AA17" s="41"/>
      <c r="AB17" s="32"/>
      <c r="AC17" s="79">
        <v>15759966</v>
      </c>
      <c r="AD17" s="80"/>
      <c r="AE17" s="80">
        <v>22741</v>
      </c>
      <c r="AF17" s="33"/>
      <c r="AG17" s="33"/>
      <c r="AH17" s="8"/>
      <c r="AI17" s="8"/>
    </row>
    <row r="18" spans="1:35" ht="65.1" customHeight="1">
      <c r="A18" s="60" t="s">
        <v>172</v>
      </c>
      <c r="B18" s="42"/>
      <c r="C18" s="1" t="s">
        <v>176</v>
      </c>
      <c r="D18" s="61"/>
      <c r="E18" s="66">
        <f t="shared" si="0"/>
        <v>3.697178</v>
      </c>
      <c r="F18" s="68"/>
      <c r="G18" s="68"/>
      <c r="H18" s="69"/>
      <c r="I18" s="66">
        <f t="shared" si="1"/>
        <v>7.786</v>
      </c>
      <c r="J18" s="62"/>
      <c r="K18" s="66" t="s">
        <v>35</v>
      </c>
      <c r="L18" s="29"/>
      <c r="M18" s="75" t="s">
        <v>424</v>
      </c>
      <c r="N18" s="1" t="s">
        <v>402</v>
      </c>
      <c r="O18" s="76" t="s">
        <v>223</v>
      </c>
      <c r="P18" s="30"/>
      <c r="Q18" s="75" t="s">
        <v>394</v>
      </c>
      <c r="R18" s="1" t="s">
        <v>401</v>
      </c>
      <c r="S18" s="81" t="s">
        <v>25</v>
      </c>
      <c r="T18" s="82" t="s">
        <v>396</v>
      </c>
      <c r="U18" s="29"/>
      <c r="V18" s="75" t="s">
        <v>392</v>
      </c>
      <c r="W18" s="1" t="s">
        <v>393</v>
      </c>
      <c r="X18" s="81" t="s">
        <v>25</v>
      </c>
      <c r="Y18" s="82">
        <v>2.6</v>
      </c>
      <c r="Z18" s="29"/>
      <c r="AA18" s="41"/>
      <c r="AB18" s="32"/>
      <c r="AC18" s="79">
        <v>3697178</v>
      </c>
      <c r="AD18" s="80"/>
      <c r="AE18" s="80">
        <v>7786</v>
      </c>
      <c r="AF18" s="33"/>
      <c r="AG18" s="33"/>
      <c r="AH18" s="8"/>
      <c r="AI18" s="8"/>
    </row>
    <row r="19" spans="1:35" ht="65.1" customHeight="1">
      <c r="A19" s="60" t="s">
        <v>173</v>
      </c>
      <c r="B19" s="42"/>
      <c r="C19" s="1" t="s">
        <v>177</v>
      </c>
      <c r="D19" s="61"/>
      <c r="E19" s="66">
        <f t="shared" si="0"/>
        <v>1.478993</v>
      </c>
      <c r="F19" s="68"/>
      <c r="G19" s="68"/>
      <c r="H19" s="69"/>
      <c r="I19" s="66">
        <f t="shared" si="1"/>
        <v>5.087</v>
      </c>
      <c r="J19" s="62"/>
      <c r="K19" s="66" t="s">
        <v>35</v>
      </c>
      <c r="L19" s="29"/>
      <c r="M19" s="75" t="s">
        <v>424</v>
      </c>
      <c r="N19" s="1" t="s">
        <v>402</v>
      </c>
      <c r="O19" s="76" t="s">
        <v>223</v>
      </c>
      <c r="P19" s="30"/>
      <c r="Q19" s="75" t="s">
        <v>394</v>
      </c>
      <c r="R19" s="1" t="s">
        <v>401</v>
      </c>
      <c r="S19" s="81" t="s">
        <v>25</v>
      </c>
      <c r="T19" s="82" t="s">
        <v>396</v>
      </c>
      <c r="U19" s="29"/>
      <c r="V19" s="75" t="s">
        <v>392</v>
      </c>
      <c r="W19" s="1" t="s">
        <v>393</v>
      </c>
      <c r="X19" s="81" t="s">
        <v>25</v>
      </c>
      <c r="Y19" s="82">
        <v>2.6</v>
      </c>
      <c r="Z19" s="29"/>
      <c r="AA19" s="41"/>
      <c r="AB19" s="32"/>
      <c r="AC19" s="79">
        <v>1478993</v>
      </c>
      <c r="AD19" s="80"/>
      <c r="AE19" s="80">
        <v>5087</v>
      </c>
      <c r="AF19" s="33"/>
      <c r="AG19" s="33"/>
      <c r="AH19" s="8"/>
      <c r="AI19" s="8"/>
    </row>
    <row r="20" spans="1:35" ht="39.9" customHeight="1">
      <c r="A20" s="60" t="s">
        <v>174</v>
      </c>
      <c r="B20" s="42"/>
      <c r="C20" s="1" t="s">
        <v>178</v>
      </c>
      <c r="D20" s="61"/>
      <c r="E20" s="66">
        <f t="shared" si="0"/>
        <v>18.674957</v>
      </c>
      <c r="F20" s="68"/>
      <c r="G20" s="68"/>
      <c r="H20" s="69"/>
      <c r="I20" s="66">
        <f t="shared" si="1"/>
        <v>17.87</v>
      </c>
      <c r="J20" s="62"/>
      <c r="K20" s="66" t="s">
        <v>203</v>
      </c>
      <c r="L20" s="29"/>
      <c r="M20" s="75" t="s">
        <v>213</v>
      </c>
      <c r="N20" s="1" t="s">
        <v>214</v>
      </c>
      <c r="O20" s="76" t="s">
        <v>215</v>
      </c>
      <c r="P20" s="30"/>
      <c r="Q20" s="75" t="s">
        <v>390</v>
      </c>
      <c r="R20" s="1" t="s">
        <v>391</v>
      </c>
      <c r="S20" s="81" t="s">
        <v>26</v>
      </c>
      <c r="T20" s="82" t="s">
        <v>27</v>
      </c>
      <c r="U20" s="29"/>
      <c r="V20" s="75" t="s">
        <v>387</v>
      </c>
      <c r="W20" s="1" t="s">
        <v>388</v>
      </c>
      <c r="X20" s="81" t="s">
        <v>26</v>
      </c>
      <c r="Y20" s="82" t="s">
        <v>27</v>
      </c>
      <c r="Z20" s="29"/>
      <c r="AA20" s="41"/>
      <c r="AB20" s="32"/>
      <c r="AC20" s="79">
        <v>18674957</v>
      </c>
      <c r="AD20" s="80"/>
      <c r="AE20" s="80">
        <v>17870</v>
      </c>
      <c r="AF20" s="33"/>
      <c r="AG20" s="33"/>
      <c r="AH20" s="8"/>
      <c r="AI20" s="8"/>
    </row>
    <row r="21" spans="1:35" ht="39.9" customHeight="1">
      <c r="A21" s="60" t="s">
        <v>175</v>
      </c>
      <c r="B21" s="42"/>
      <c r="C21" s="1" t="s">
        <v>34</v>
      </c>
      <c r="D21" s="61"/>
      <c r="E21" s="66">
        <f t="shared" si="0"/>
        <v>128.25269</v>
      </c>
      <c r="F21" s="68"/>
      <c r="G21" s="68"/>
      <c r="H21" s="69"/>
      <c r="I21" s="66">
        <f t="shared" si="1"/>
        <v>58.165</v>
      </c>
      <c r="J21" s="62"/>
      <c r="K21" s="66" t="s">
        <v>203</v>
      </c>
      <c r="L21" s="29"/>
      <c r="M21" s="75" t="s">
        <v>213</v>
      </c>
      <c r="N21" s="1" t="s">
        <v>214</v>
      </c>
      <c r="O21" s="76" t="s">
        <v>215</v>
      </c>
      <c r="P21" s="30"/>
      <c r="Q21" s="75" t="s">
        <v>390</v>
      </c>
      <c r="R21" s="1" t="s">
        <v>391</v>
      </c>
      <c r="S21" s="81" t="s">
        <v>26</v>
      </c>
      <c r="T21" s="82" t="s">
        <v>27</v>
      </c>
      <c r="U21" s="29"/>
      <c r="V21" s="75" t="s">
        <v>387</v>
      </c>
      <c r="W21" s="1" t="s">
        <v>388</v>
      </c>
      <c r="X21" s="81" t="s">
        <v>26</v>
      </c>
      <c r="Y21" s="82" t="s">
        <v>27</v>
      </c>
      <c r="Z21" s="29"/>
      <c r="AA21" s="41"/>
      <c r="AB21" s="32"/>
      <c r="AC21" s="79">
        <v>128252690</v>
      </c>
      <c r="AD21" s="80"/>
      <c r="AE21" s="80">
        <v>58165</v>
      </c>
      <c r="AF21" s="33"/>
      <c r="AG21" s="33"/>
      <c r="AH21" s="8"/>
      <c r="AI21" s="8"/>
    </row>
    <row r="22" spans="1:35" ht="50.1" customHeight="1">
      <c r="A22" s="60" t="s">
        <v>179</v>
      </c>
      <c r="B22" s="29"/>
      <c r="C22" s="1" t="s">
        <v>180</v>
      </c>
      <c r="D22" s="42"/>
      <c r="E22" s="66">
        <f t="shared" si="0"/>
        <v>62.127691</v>
      </c>
      <c r="F22" s="72"/>
      <c r="G22" s="72"/>
      <c r="H22" s="73"/>
      <c r="I22" s="66">
        <f t="shared" si="1"/>
        <v>34.913</v>
      </c>
      <c r="J22" s="28"/>
      <c r="K22" s="67" t="s">
        <v>27</v>
      </c>
      <c r="L22" s="29"/>
      <c r="M22" s="75" t="s">
        <v>225</v>
      </c>
      <c r="N22" s="1" t="s">
        <v>224</v>
      </c>
      <c r="O22" s="76" t="s">
        <v>36</v>
      </c>
      <c r="P22" s="30"/>
      <c r="Q22" s="75" t="s">
        <v>432</v>
      </c>
      <c r="R22" s="76" t="s">
        <v>433</v>
      </c>
      <c r="S22" s="81" t="s">
        <v>27</v>
      </c>
      <c r="T22" s="81" t="s">
        <v>27</v>
      </c>
      <c r="U22" s="29"/>
      <c r="V22" s="95" t="s">
        <v>27</v>
      </c>
      <c r="W22" s="76" t="s">
        <v>27</v>
      </c>
      <c r="X22" s="81" t="s">
        <v>27</v>
      </c>
      <c r="Y22" s="81" t="s">
        <v>27</v>
      </c>
      <c r="Z22" s="29"/>
      <c r="AA22" s="37"/>
      <c r="AB22" s="32"/>
      <c r="AC22" s="79">
        <v>62127691</v>
      </c>
      <c r="AD22" s="80"/>
      <c r="AE22" s="80">
        <v>34913</v>
      </c>
      <c r="AF22" s="33"/>
      <c r="AG22" s="33"/>
      <c r="AH22" s="8"/>
      <c r="AI22" s="8"/>
    </row>
    <row r="23" spans="1:35" ht="39.9" customHeight="1">
      <c r="A23" s="60" t="s">
        <v>231</v>
      </c>
      <c r="B23" s="42"/>
      <c r="C23" s="1" t="s">
        <v>232</v>
      </c>
      <c r="D23" s="61"/>
      <c r="E23" s="66">
        <f aca="true" t="shared" si="2" ref="E23">AC23/1000000</f>
        <v>19.958738</v>
      </c>
      <c r="F23" s="68"/>
      <c r="G23" s="68"/>
      <c r="H23" s="69"/>
      <c r="I23" s="66">
        <f aca="true" t="shared" si="3" ref="I23">AE23/1000</f>
        <v>18.462</v>
      </c>
      <c r="J23" s="62"/>
      <c r="K23" s="66" t="s">
        <v>203</v>
      </c>
      <c r="L23" s="29"/>
      <c r="M23" s="75" t="s">
        <v>213</v>
      </c>
      <c r="N23" s="1" t="s">
        <v>214</v>
      </c>
      <c r="O23" s="76" t="s">
        <v>215</v>
      </c>
      <c r="P23" s="30"/>
      <c r="Q23" s="75" t="s">
        <v>390</v>
      </c>
      <c r="R23" s="1" t="s">
        <v>391</v>
      </c>
      <c r="S23" s="81" t="s">
        <v>26</v>
      </c>
      <c r="T23" s="82" t="s">
        <v>27</v>
      </c>
      <c r="U23" s="29"/>
      <c r="V23" s="75" t="s">
        <v>387</v>
      </c>
      <c r="W23" s="1" t="s">
        <v>388</v>
      </c>
      <c r="X23" s="81" t="s">
        <v>26</v>
      </c>
      <c r="Y23" s="82" t="s">
        <v>27</v>
      </c>
      <c r="Z23" s="29"/>
      <c r="AA23" s="41"/>
      <c r="AB23" s="32"/>
      <c r="AC23" s="79">
        <v>19958738</v>
      </c>
      <c r="AD23" s="80"/>
      <c r="AE23" s="80">
        <v>18462</v>
      </c>
      <c r="AF23" s="33"/>
      <c r="AG23" s="33"/>
      <c r="AH23" s="8"/>
      <c r="AI23" s="8"/>
    </row>
    <row r="24" spans="1:31" s="6" customFormat="1" ht="6.75" customHeight="1" thickBot="1">
      <c r="A24" s="46"/>
      <c r="B24" s="47"/>
      <c r="C24" s="39"/>
      <c r="D24" s="29"/>
      <c r="E24" s="48"/>
      <c r="F24" s="31"/>
      <c r="G24" s="31"/>
      <c r="H24" s="29"/>
      <c r="I24" s="49"/>
      <c r="J24" s="29"/>
      <c r="K24" s="49"/>
      <c r="L24" s="29"/>
      <c r="M24" s="39"/>
      <c r="N24" s="39"/>
      <c r="O24" s="39"/>
      <c r="P24" s="29"/>
      <c r="Q24" s="39"/>
      <c r="R24" s="39"/>
      <c r="S24" s="39"/>
      <c r="T24" s="39"/>
      <c r="U24" s="29"/>
      <c r="V24" s="40"/>
      <c r="W24" s="39"/>
      <c r="X24" s="39"/>
      <c r="Y24" s="39"/>
      <c r="Z24" s="29"/>
      <c r="AA24" s="39"/>
      <c r="AB24" s="29"/>
      <c r="AC24" s="50"/>
      <c r="AD24" s="51"/>
      <c r="AE24" s="51"/>
    </row>
    <row r="25" spans="1:31" ht="39.9" customHeight="1" thickBot="1">
      <c r="A25" s="156" t="s">
        <v>201</v>
      </c>
      <c r="B25" s="157"/>
      <c r="C25" s="158"/>
      <c r="D25" s="9"/>
      <c r="E25" s="34">
        <f>SUM(E16:E24)-E16</f>
        <v>249.95021299999985</v>
      </c>
      <c r="F25" s="31"/>
      <c r="G25" s="31"/>
      <c r="H25" s="29"/>
      <c r="I25" s="52"/>
      <c r="J25" s="53"/>
      <c r="K25" s="52"/>
      <c r="L25" s="53"/>
      <c r="M25" s="150"/>
      <c r="N25" s="151"/>
      <c r="O25" s="152"/>
      <c r="P25" s="53"/>
      <c r="Q25" s="150"/>
      <c r="R25" s="151"/>
      <c r="S25" s="151"/>
      <c r="T25" s="152"/>
      <c r="U25" s="29"/>
      <c r="V25" s="153"/>
      <c r="W25" s="154"/>
      <c r="X25" s="154"/>
      <c r="Y25" s="155"/>
      <c r="Z25" s="29"/>
      <c r="AA25" s="54"/>
      <c r="AB25" s="32"/>
      <c r="AC25" s="44"/>
      <c r="AD25" s="33"/>
      <c r="AE25" s="33"/>
    </row>
    <row r="26" spans="1:31" ht="6.75" customHeight="1">
      <c r="A26" s="55"/>
      <c r="B26" s="56"/>
      <c r="C26" s="56"/>
      <c r="D26" s="29"/>
      <c r="E26" s="57"/>
      <c r="F26" s="39"/>
      <c r="G26" s="39"/>
      <c r="H26" s="29"/>
      <c r="I26" s="39"/>
      <c r="J26" s="29"/>
      <c r="K26" s="3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2"/>
      <c r="AC26" s="44"/>
      <c r="AD26" s="33"/>
      <c r="AE26" s="33"/>
    </row>
    <row r="27" spans="1:31" ht="12">
      <c r="A27" s="29"/>
      <c r="B27" s="29"/>
      <c r="C27" s="29"/>
      <c r="D27" s="29"/>
      <c r="E27" s="5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2"/>
      <c r="U27" s="32"/>
      <c r="V27" s="32"/>
      <c r="W27" s="32"/>
      <c r="X27" s="32"/>
      <c r="Y27" s="32"/>
      <c r="Z27" s="32"/>
      <c r="AA27" s="32"/>
      <c r="AB27" s="32"/>
      <c r="AC27" s="45"/>
      <c r="AD27" s="32"/>
      <c r="AE27" s="32"/>
    </row>
    <row r="28" spans="1:31" ht="12">
      <c r="A28" s="29"/>
      <c r="B28" s="29"/>
      <c r="C28" s="29"/>
      <c r="D28" s="29"/>
      <c r="E28" s="5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2"/>
      <c r="U28" s="32"/>
      <c r="V28" s="32"/>
      <c r="W28" s="32"/>
      <c r="X28" s="32"/>
      <c r="Y28" s="32"/>
      <c r="Z28" s="32"/>
      <c r="AA28" s="32"/>
      <c r="AB28" s="32"/>
      <c r="AC28" s="45"/>
      <c r="AD28" s="32"/>
      <c r="AE28" s="32"/>
    </row>
    <row r="29" spans="1:31" ht="12">
      <c r="A29" s="29"/>
      <c r="B29" s="29"/>
      <c r="C29" s="29"/>
      <c r="D29" s="29"/>
      <c r="E29" s="5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2"/>
      <c r="U29" s="32"/>
      <c r="V29" s="32"/>
      <c r="W29" s="32"/>
      <c r="X29" s="32"/>
      <c r="Y29" s="32"/>
      <c r="Z29" s="32"/>
      <c r="AA29" s="32"/>
      <c r="AB29" s="32"/>
      <c r="AC29" s="45"/>
      <c r="AD29" s="32"/>
      <c r="AE29" s="32"/>
    </row>
    <row r="30" spans="1:31" ht="12">
      <c r="A30" s="29"/>
      <c r="B30" s="29"/>
      <c r="C30" s="29"/>
      <c r="D30" s="29"/>
      <c r="E30" s="5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2"/>
      <c r="U30" s="32"/>
      <c r="V30" s="32"/>
      <c r="W30" s="32"/>
      <c r="X30" s="32"/>
      <c r="Y30" s="32"/>
      <c r="Z30" s="32"/>
      <c r="AA30" s="32"/>
      <c r="AB30" s="32"/>
      <c r="AC30" s="45"/>
      <c r="AD30" s="32"/>
      <c r="AE30" s="32"/>
    </row>
    <row r="31" spans="1:31" ht="12">
      <c r="A31" s="29"/>
      <c r="B31" s="29"/>
      <c r="C31" s="29"/>
      <c r="D31" s="29"/>
      <c r="E31" s="5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2"/>
      <c r="U31" s="32"/>
      <c r="V31" s="32"/>
      <c r="W31" s="32"/>
      <c r="X31" s="32"/>
      <c r="Y31" s="32"/>
      <c r="Z31" s="32"/>
      <c r="AA31" s="32"/>
      <c r="AB31" s="32"/>
      <c r="AC31" s="45"/>
      <c r="AD31" s="32"/>
      <c r="AE31" s="32"/>
    </row>
    <row r="32" spans="1:19" ht="12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</sheetData>
  <mergeCells count="24">
    <mergeCell ref="A9:K9"/>
    <mergeCell ref="A1:K1"/>
    <mergeCell ref="A3:AA3"/>
    <mergeCell ref="A4:AA4"/>
    <mergeCell ref="A5:AA5"/>
    <mergeCell ref="A7:AA7"/>
    <mergeCell ref="AI11:AI14"/>
    <mergeCell ref="E13:E14"/>
    <mergeCell ref="I13:I14"/>
    <mergeCell ref="K13:K14"/>
    <mergeCell ref="M13:O13"/>
    <mergeCell ref="Q13:T13"/>
    <mergeCell ref="V13:Y13"/>
    <mergeCell ref="AA11:AA14"/>
    <mergeCell ref="AC11:AC14"/>
    <mergeCell ref="AE11:AE14"/>
    <mergeCell ref="M11:O11"/>
    <mergeCell ref="A25:C25"/>
    <mergeCell ref="M25:O25"/>
    <mergeCell ref="Q25:T25"/>
    <mergeCell ref="V25:Y25"/>
    <mergeCell ref="AG11:AG14"/>
    <mergeCell ref="A11:A14"/>
    <mergeCell ref="C11:C14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8" scale="50" r:id="rId1"/>
  <colBreaks count="1" manualBreakCount="1">
    <brk id="2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jelinkova</dc:creator>
  <cp:keywords/>
  <dc:description/>
  <cp:lastModifiedBy>Daňková Pavlína</cp:lastModifiedBy>
  <cp:lastPrinted>2016-11-27T09:02:35Z</cp:lastPrinted>
  <dcterms:created xsi:type="dcterms:W3CDTF">2008-10-22T11:50:51Z</dcterms:created>
  <dcterms:modified xsi:type="dcterms:W3CDTF">2023-12-11T10:08:16Z</dcterms:modified>
  <cp:category/>
  <cp:version/>
  <cp:contentType/>
  <cp:contentStatus/>
</cp:coreProperties>
</file>