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Rekonstrukce a příst..." sheetId="2" r:id="rId2"/>
    <sheet name="02 - Zdravotně technické ..." sheetId="3" r:id="rId3"/>
    <sheet name="03 - Plynovod" sheetId="4" r:id="rId4"/>
    <sheet name="04 - Vytápění" sheetId="5" r:id="rId5"/>
    <sheet name="05 - Větrání" sheetId="6" r:id="rId6"/>
    <sheet name="06 - Silnoproudé elektroi..." sheetId="7" r:id="rId7"/>
    <sheet name="07 - Slaboproudé elektroi..." sheetId="8" r:id="rId8"/>
    <sheet name="08 - MaR" sheetId="9" r:id="rId9"/>
    <sheet name="09 - Interiér" sheetId="10" r:id="rId10"/>
    <sheet name="10 - Gastro technologie" sheetId="11" r:id="rId11"/>
    <sheet name="11 - VRN" sheetId="12" r:id="rId12"/>
    <sheet name="Pokyny pro vyplnění" sheetId="13" r:id="rId13"/>
  </sheets>
  <definedNames>
    <definedName name="_xlnm.Print_Area" localSheetId="0">'Rekapitulace stavby'!$D$4:$AO$36,'Rekapitulace stavby'!$C$42:$AQ$66</definedName>
    <definedName name="_xlnm.Print_Titles" localSheetId="0">'Rekapitulace stavby'!$52:$52</definedName>
    <definedName name="_xlnm._FilterDatabase" localSheetId="1" hidden="1">'01 - Rekonstrukce a příst...'!$C$102:$K$1636</definedName>
    <definedName name="_xlnm.Print_Area" localSheetId="1">'01 - Rekonstrukce a příst...'!$C$4:$J$39,'01 - Rekonstrukce a příst...'!$C$45:$J$84,'01 - Rekonstrukce a příst...'!$C$90:$K$1636</definedName>
    <definedName name="_xlnm.Print_Titles" localSheetId="1">'01 - Rekonstrukce a příst...'!$102:$102</definedName>
    <definedName name="_xlnm._FilterDatabase" localSheetId="2" hidden="1">'02 - Zdravotně technické ...'!$C$86:$K$355</definedName>
    <definedName name="_xlnm.Print_Area" localSheetId="2">'02 - Zdravotně technické ...'!$C$4:$J$39,'02 - Zdravotně technické ...'!$C$45:$J$68,'02 - Zdravotně technické ...'!$C$74:$K$355</definedName>
    <definedName name="_xlnm.Print_Titles" localSheetId="2">'02 - Zdravotně technické ...'!$86:$86</definedName>
    <definedName name="_xlnm._FilterDatabase" localSheetId="3" hidden="1">'03 - Plynovod'!$C$80:$K$134</definedName>
    <definedName name="_xlnm.Print_Area" localSheetId="3">'03 - Plynovod'!$C$4:$J$39,'03 - Plynovod'!$C$45:$J$62,'03 - Plynovod'!$C$68:$K$134</definedName>
    <definedName name="_xlnm.Print_Titles" localSheetId="3">'03 - Plynovod'!$80:$80</definedName>
    <definedName name="_xlnm._FilterDatabase" localSheetId="4" hidden="1">'04 - Vytápění'!$C$88:$K$269</definedName>
    <definedName name="_xlnm.Print_Area" localSheetId="4">'04 - Vytápění'!$C$4:$J$39,'04 - Vytápění'!$C$45:$J$70,'04 - Vytápění'!$C$76:$K$269</definedName>
    <definedName name="_xlnm.Print_Titles" localSheetId="4">'04 - Vytápění'!$88:$88</definedName>
    <definedName name="_xlnm._FilterDatabase" localSheetId="5" hidden="1">'05 - Větrání'!$C$80:$K$334</definedName>
    <definedName name="_xlnm.Print_Area" localSheetId="5">'05 - Větrání'!$C$4:$J$39,'05 - Větrání'!$C$45:$J$62,'05 - Větrání'!$C$68:$K$334</definedName>
    <definedName name="_xlnm.Print_Titles" localSheetId="5">'05 - Větrání'!$80:$80</definedName>
    <definedName name="_xlnm._FilterDatabase" localSheetId="6" hidden="1">'06 - Silnoproudé elektroi...'!$C$80:$K$303</definedName>
    <definedName name="_xlnm.Print_Area" localSheetId="6">'06 - Silnoproudé elektroi...'!$C$4:$J$39,'06 - Silnoproudé elektroi...'!$C$45:$J$62,'06 - Silnoproudé elektroi...'!$C$68:$K$303</definedName>
    <definedName name="_xlnm.Print_Titles" localSheetId="6">'06 - Silnoproudé elektroi...'!$80:$80</definedName>
    <definedName name="_xlnm._FilterDatabase" localSheetId="7" hidden="1">'07 - Slaboproudé elektroi...'!$C$81:$K$125</definedName>
    <definedName name="_xlnm.Print_Area" localSheetId="7">'07 - Slaboproudé elektroi...'!$C$4:$J$39,'07 - Slaboproudé elektroi...'!$C$45:$J$63,'07 - Slaboproudé elektroi...'!$C$69:$K$125</definedName>
    <definedName name="_xlnm.Print_Titles" localSheetId="7">'07 - Slaboproudé elektroi...'!$81:$81</definedName>
    <definedName name="_xlnm._FilterDatabase" localSheetId="8" hidden="1">'08 - MaR'!$C$80:$K$123</definedName>
    <definedName name="_xlnm.Print_Area" localSheetId="8">'08 - MaR'!$C$4:$J$39,'08 - MaR'!$C$45:$J$62,'08 - MaR'!$C$68:$K$123</definedName>
    <definedName name="_xlnm.Print_Titles" localSheetId="8">'08 - MaR'!$80:$80</definedName>
    <definedName name="_xlnm._FilterDatabase" localSheetId="9" hidden="1">'09 - Interiér'!$C$80:$K$95</definedName>
    <definedName name="_xlnm.Print_Area" localSheetId="9">'09 - Interiér'!$C$4:$J$39,'09 - Interiér'!$C$45:$J$62,'09 - Interiér'!$C$68:$K$95</definedName>
    <definedName name="_xlnm.Print_Titles" localSheetId="9">'09 - Interiér'!$80:$80</definedName>
    <definedName name="_xlnm._FilterDatabase" localSheetId="10" hidden="1">'10 - Gastro technologie'!$C$80:$K$84</definedName>
    <definedName name="_xlnm.Print_Area" localSheetId="10">'10 - Gastro technologie'!$C$4:$J$39,'10 - Gastro technologie'!$C$45:$J$62,'10 - Gastro technologie'!$C$68:$K$84</definedName>
    <definedName name="_xlnm.Print_Titles" localSheetId="10">'10 - Gastro technologie'!$80:$80</definedName>
    <definedName name="_xlnm._FilterDatabase" localSheetId="11" hidden="1">'11 - VRN'!$C$86:$K$192</definedName>
    <definedName name="_xlnm.Print_Area" localSheetId="11">'11 - VRN'!$C$4:$J$39,'11 - VRN'!$C$45:$J$68,'11 - VRN'!$C$74:$K$192</definedName>
    <definedName name="_xlnm.Print_Titles" localSheetId="11">'11 - VRN'!$86:$86</definedName>
    <definedName name="_xlnm.Print_Area" localSheetId="1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2" l="1" r="J37"/>
  <c r="J36"/>
  <c i="1" r="AY65"/>
  <c i="12" r="J35"/>
  <c i="1" r="AX65"/>
  <c i="12" r="BI190"/>
  <c r="BH190"/>
  <c r="BG190"/>
  <c r="BF190"/>
  <c r="T190"/>
  <c r="R190"/>
  <c r="P190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7"/>
  <c r="BH167"/>
  <c r="BG167"/>
  <c r="BF167"/>
  <c r="T167"/>
  <c r="R167"/>
  <c r="P167"/>
  <c r="BI163"/>
  <c r="BH163"/>
  <c r="BG163"/>
  <c r="BF163"/>
  <c r="T163"/>
  <c r="R163"/>
  <c r="P163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6"/>
  <c r="BH126"/>
  <c r="BG126"/>
  <c r="BF126"/>
  <c r="T126"/>
  <c r="R126"/>
  <c r="P126"/>
  <c r="BI123"/>
  <c r="BH123"/>
  <c r="BG123"/>
  <c r="BF123"/>
  <c r="T123"/>
  <c r="R123"/>
  <c r="P123"/>
  <c r="BI120"/>
  <c r="BH120"/>
  <c r="BG120"/>
  <c r="BF120"/>
  <c r="T120"/>
  <c r="R120"/>
  <c r="P120"/>
  <c r="BI117"/>
  <c r="BH117"/>
  <c r="BG117"/>
  <c r="BF117"/>
  <c r="T117"/>
  <c r="R117"/>
  <c r="P117"/>
  <c r="BI114"/>
  <c r="BH114"/>
  <c r="BG114"/>
  <c r="BF114"/>
  <c r="T114"/>
  <c r="R114"/>
  <c r="P114"/>
  <c r="BI111"/>
  <c r="BH111"/>
  <c r="BG111"/>
  <c r="BF111"/>
  <c r="T111"/>
  <c r="R111"/>
  <c r="P111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BI93"/>
  <c r="BH93"/>
  <c r="BG93"/>
  <c r="BF93"/>
  <c r="T93"/>
  <c r="R93"/>
  <c r="P93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84"/>
  <c r="J17"/>
  <c r="J12"/>
  <c r="J52"/>
  <c r="E7"/>
  <c r="E48"/>
  <c i="11" r="J37"/>
  <c r="J36"/>
  <c i="1" r="AY64"/>
  <c i="11" r="J35"/>
  <c i="1" r="AX64"/>
  <c i="11" r="BI84"/>
  <c r="BH84"/>
  <c r="BG84"/>
  <c r="BF84"/>
  <c r="T84"/>
  <c r="T83"/>
  <c r="T82"/>
  <c r="T81"/>
  <c r="R84"/>
  <c r="R83"/>
  <c r="R82"/>
  <c r="R81"/>
  <c r="P84"/>
  <c r="P83"/>
  <c r="P82"/>
  <c r="P81"/>
  <c i="1" r="AU64"/>
  <c i="11" r="J78"/>
  <c r="J77"/>
  <c r="F77"/>
  <c r="F75"/>
  <c r="E73"/>
  <c r="J55"/>
  <c r="J54"/>
  <c r="F54"/>
  <c r="F52"/>
  <c r="E50"/>
  <c r="J18"/>
  <c r="E18"/>
  <c r="F78"/>
  <c r="J17"/>
  <c r="J12"/>
  <c r="J52"/>
  <c r="E7"/>
  <c r="E48"/>
  <c i="10" r="J37"/>
  <c r="J36"/>
  <c i="1" r="AY63"/>
  <c i="10" r="J35"/>
  <c i="1" r="AX63"/>
  <c i="10" r="BI94"/>
  <c r="BH94"/>
  <c r="BG94"/>
  <c r="BF94"/>
  <c r="T94"/>
  <c r="R94"/>
  <c r="P94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J78"/>
  <c r="J77"/>
  <c r="F77"/>
  <c r="F75"/>
  <c r="E73"/>
  <c r="J55"/>
  <c r="J54"/>
  <c r="F54"/>
  <c r="F52"/>
  <c r="E50"/>
  <c r="J18"/>
  <c r="E18"/>
  <c r="F55"/>
  <c r="J17"/>
  <c r="J12"/>
  <c r="J52"/>
  <c r="E7"/>
  <c r="E71"/>
  <c i="9" r="J37"/>
  <c r="J36"/>
  <c i="1" r="AY62"/>
  <c i="9" r="J35"/>
  <c i="1" r="AX62"/>
  <c i="9"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0"/>
  <c r="BH110"/>
  <c r="BG110"/>
  <c r="BF110"/>
  <c r="T110"/>
  <c r="R110"/>
  <c r="P110"/>
  <c r="BI109"/>
  <c r="BH109"/>
  <c r="BG109"/>
  <c r="BF109"/>
  <c r="T109"/>
  <c r="R109"/>
  <c r="P109"/>
  <c r="BI107"/>
  <c r="BH107"/>
  <c r="BG107"/>
  <c r="BF107"/>
  <c r="T107"/>
  <c r="R107"/>
  <c r="P107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4"/>
  <c r="BH84"/>
  <c r="BG84"/>
  <c r="BF84"/>
  <c r="T84"/>
  <c r="R84"/>
  <c r="P84"/>
  <c r="J78"/>
  <c r="J77"/>
  <c r="F77"/>
  <c r="F75"/>
  <c r="E73"/>
  <c r="J55"/>
  <c r="J54"/>
  <c r="F54"/>
  <c r="F52"/>
  <c r="E50"/>
  <c r="J18"/>
  <c r="E18"/>
  <c r="F78"/>
  <c r="J17"/>
  <c r="J12"/>
  <c r="J75"/>
  <c r="E7"/>
  <c r="E71"/>
  <c i="8" r="J37"/>
  <c r="J36"/>
  <c i="1" r="AY61"/>
  <c i="8" r="J35"/>
  <c i="1" r="AX61"/>
  <c i="8"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2"/>
  <c r="BH112"/>
  <c r="BG112"/>
  <c r="BF112"/>
  <c r="T112"/>
  <c r="R112"/>
  <c r="P112"/>
  <c r="BI111"/>
  <c r="BH111"/>
  <c r="BG111"/>
  <c r="BF111"/>
  <c r="T111"/>
  <c r="R111"/>
  <c r="P111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5"/>
  <c r="BH95"/>
  <c r="BG95"/>
  <c r="BF95"/>
  <c r="T95"/>
  <c r="R95"/>
  <c r="P95"/>
  <c r="BI91"/>
  <c r="BH91"/>
  <c r="BG91"/>
  <c r="BF91"/>
  <c r="T91"/>
  <c r="R91"/>
  <c r="P91"/>
  <c r="BI90"/>
  <c r="BH90"/>
  <c r="BG90"/>
  <c r="BF90"/>
  <c r="T90"/>
  <c r="R90"/>
  <c r="P90"/>
  <c r="BI88"/>
  <c r="BH88"/>
  <c r="BG88"/>
  <c r="BF88"/>
  <c r="T88"/>
  <c r="R88"/>
  <c r="P88"/>
  <c r="BI87"/>
  <c r="BH87"/>
  <c r="BG87"/>
  <c r="BF87"/>
  <c r="T87"/>
  <c r="R87"/>
  <c r="P87"/>
  <c r="BI85"/>
  <c r="BH85"/>
  <c r="BG85"/>
  <c r="BF85"/>
  <c r="T85"/>
  <c r="R85"/>
  <c r="P85"/>
  <c r="J79"/>
  <c r="J78"/>
  <c r="F78"/>
  <c r="F76"/>
  <c r="E74"/>
  <c r="J55"/>
  <c r="J54"/>
  <c r="F54"/>
  <c r="F52"/>
  <c r="E50"/>
  <c r="J18"/>
  <c r="E18"/>
  <c r="F55"/>
  <c r="J17"/>
  <c r="J12"/>
  <c r="J76"/>
  <c r="E7"/>
  <c r="E48"/>
  <c i="7" r="J37"/>
  <c r="J36"/>
  <c i="1" r="AY60"/>
  <c i="7" r="J35"/>
  <c i="1" r="AX60"/>
  <c i="7"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3"/>
  <c r="BH273"/>
  <c r="BG273"/>
  <c r="BF273"/>
  <c r="T273"/>
  <c r="R273"/>
  <c r="P273"/>
  <c r="BI271"/>
  <c r="BH271"/>
  <c r="BG271"/>
  <c r="BF271"/>
  <c r="T271"/>
  <c r="R271"/>
  <c r="P271"/>
  <c r="BI270"/>
  <c r="BH270"/>
  <c r="BG270"/>
  <c r="BF270"/>
  <c r="T270"/>
  <c r="R270"/>
  <c r="P270"/>
  <c r="BI268"/>
  <c r="BH268"/>
  <c r="BG268"/>
  <c r="BF268"/>
  <c r="T268"/>
  <c r="R268"/>
  <c r="P268"/>
  <c r="BI267"/>
  <c r="BH267"/>
  <c r="BG267"/>
  <c r="BF267"/>
  <c r="T267"/>
  <c r="R267"/>
  <c r="P267"/>
  <c r="BI265"/>
  <c r="BH265"/>
  <c r="BG265"/>
  <c r="BF265"/>
  <c r="T265"/>
  <c r="R265"/>
  <c r="P265"/>
  <c r="BI264"/>
  <c r="BH264"/>
  <c r="BG264"/>
  <c r="BF264"/>
  <c r="T264"/>
  <c r="R264"/>
  <c r="P264"/>
  <c r="BI261"/>
  <c r="BH261"/>
  <c r="BG261"/>
  <c r="BF261"/>
  <c r="T261"/>
  <c r="R261"/>
  <c r="P261"/>
  <c r="BI260"/>
  <c r="BH260"/>
  <c r="BG260"/>
  <c r="BF260"/>
  <c r="T260"/>
  <c r="R260"/>
  <c r="P260"/>
  <c r="BI258"/>
  <c r="BH258"/>
  <c r="BG258"/>
  <c r="BF258"/>
  <c r="T258"/>
  <c r="R258"/>
  <c r="P258"/>
  <c r="BI257"/>
  <c r="BH257"/>
  <c r="BG257"/>
  <c r="BF257"/>
  <c r="T257"/>
  <c r="R257"/>
  <c r="P257"/>
  <c r="BI253"/>
  <c r="BH253"/>
  <c r="BG253"/>
  <c r="BF253"/>
  <c r="T253"/>
  <c r="R253"/>
  <c r="P253"/>
  <c r="BI252"/>
  <c r="BH252"/>
  <c r="BG252"/>
  <c r="BF252"/>
  <c r="T252"/>
  <c r="R252"/>
  <c r="P252"/>
  <c r="BI250"/>
  <c r="BH250"/>
  <c r="BG250"/>
  <c r="BF250"/>
  <c r="T250"/>
  <c r="R250"/>
  <c r="P250"/>
  <c r="BI249"/>
  <c r="BH249"/>
  <c r="BG249"/>
  <c r="BF249"/>
  <c r="T249"/>
  <c r="R249"/>
  <c r="P249"/>
  <c r="BI247"/>
  <c r="BH247"/>
  <c r="BG247"/>
  <c r="BF247"/>
  <c r="T247"/>
  <c r="R247"/>
  <c r="P247"/>
  <c r="BI246"/>
  <c r="BH246"/>
  <c r="BG246"/>
  <c r="BF246"/>
  <c r="T246"/>
  <c r="R246"/>
  <c r="P246"/>
  <c r="BI244"/>
  <c r="BH244"/>
  <c r="BG244"/>
  <c r="BF244"/>
  <c r="T244"/>
  <c r="R244"/>
  <c r="P244"/>
  <c r="BI243"/>
  <c r="BH243"/>
  <c r="BG243"/>
  <c r="BF243"/>
  <c r="T243"/>
  <c r="R243"/>
  <c r="P243"/>
  <c r="BI240"/>
  <c r="BH240"/>
  <c r="BG240"/>
  <c r="BF240"/>
  <c r="T240"/>
  <c r="R240"/>
  <c r="P240"/>
  <c r="BI238"/>
  <c r="BH238"/>
  <c r="BG238"/>
  <c r="BF238"/>
  <c r="T238"/>
  <c r="R238"/>
  <c r="P238"/>
  <c r="BI235"/>
  <c r="BH235"/>
  <c r="BG235"/>
  <c r="BF235"/>
  <c r="T235"/>
  <c r="R235"/>
  <c r="P235"/>
  <c r="BI234"/>
  <c r="BH234"/>
  <c r="BG234"/>
  <c r="BF234"/>
  <c r="T234"/>
  <c r="R234"/>
  <c r="P234"/>
  <c r="BI232"/>
  <c r="BH232"/>
  <c r="BG232"/>
  <c r="BF232"/>
  <c r="T232"/>
  <c r="R232"/>
  <c r="P232"/>
  <c r="BI223"/>
  <c r="BH223"/>
  <c r="BG223"/>
  <c r="BF223"/>
  <c r="T223"/>
  <c r="R223"/>
  <c r="P223"/>
  <c r="BI221"/>
  <c r="BH221"/>
  <c r="BG221"/>
  <c r="BF221"/>
  <c r="T221"/>
  <c r="R221"/>
  <c r="P221"/>
  <c r="BI212"/>
  <c r="BH212"/>
  <c r="BG212"/>
  <c r="BF212"/>
  <c r="T212"/>
  <c r="R212"/>
  <c r="P212"/>
  <c r="BI206"/>
  <c r="BH206"/>
  <c r="BG206"/>
  <c r="BF206"/>
  <c r="T206"/>
  <c r="R206"/>
  <c r="P206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2"/>
  <c r="BH192"/>
  <c r="BG192"/>
  <c r="BF192"/>
  <c r="T192"/>
  <c r="R192"/>
  <c r="P192"/>
  <c r="BI187"/>
  <c r="BH187"/>
  <c r="BG187"/>
  <c r="BF187"/>
  <c r="T187"/>
  <c r="R187"/>
  <c r="P187"/>
  <c r="BI185"/>
  <c r="BH185"/>
  <c r="BG185"/>
  <c r="BF185"/>
  <c r="T185"/>
  <c r="R185"/>
  <c r="P185"/>
  <c r="BI184"/>
  <c r="BH184"/>
  <c r="BG184"/>
  <c r="BF184"/>
  <c r="T184"/>
  <c r="R184"/>
  <c r="P184"/>
  <c r="BI182"/>
  <c r="BH182"/>
  <c r="BG182"/>
  <c r="BF182"/>
  <c r="T182"/>
  <c r="R182"/>
  <c r="P182"/>
  <c r="BI181"/>
  <c r="BH181"/>
  <c r="BG181"/>
  <c r="BF181"/>
  <c r="T181"/>
  <c r="R181"/>
  <c r="P181"/>
  <c r="BI179"/>
  <c r="BH179"/>
  <c r="BG179"/>
  <c r="BF179"/>
  <c r="T179"/>
  <c r="R179"/>
  <c r="P179"/>
  <c r="BI178"/>
  <c r="BH178"/>
  <c r="BG178"/>
  <c r="BF178"/>
  <c r="T178"/>
  <c r="R178"/>
  <c r="P178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7"/>
  <c r="BH97"/>
  <c r="BG97"/>
  <c r="BF97"/>
  <c r="T97"/>
  <c r="R97"/>
  <c r="P97"/>
  <c r="BI96"/>
  <c r="BH96"/>
  <c r="BG96"/>
  <c r="BF96"/>
  <c r="T96"/>
  <c r="R96"/>
  <c r="P96"/>
  <c r="BI94"/>
  <c r="BH94"/>
  <c r="BG94"/>
  <c r="BF94"/>
  <c r="T94"/>
  <c r="R94"/>
  <c r="P94"/>
  <c r="BI93"/>
  <c r="BH93"/>
  <c r="BG93"/>
  <c r="BF93"/>
  <c r="T93"/>
  <c r="R93"/>
  <c r="P93"/>
  <c r="BI91"/>
  <c r="BH91"/>
  <c r="BG91"/>
  <c r="BF91"/>
  <c r="T91"/>
  <c r="R91"/>
  <c r="P91"/>
  <c r="BI88"/>
  <c r="BH88"/>
  <c r="BG88"/>
  <c r="BF88"/>
  <c r="T88"/>
  <c r="R88"/>
  <c r="P88"/>
  <c r="BI86"/>
  <c r="BH86"/>
  <c r="BG86"/>
  <c r="BF86"/>
  <c r="T86"/>
  <c r="R86"/>
  <c r="P86"/>
  <c r="BI84"/>
  <c r="BH84"/>
  <c r="BG84"/>
  <c r="BF84"/>
  <c r="T84"/>
  <c r="R84"/>
  <c r="P84"/>
  <c r="J78"/>
  <c r="J77"/>
  <c r="F77"/>
  <c r="F75"/>
  <c r="E73"/>
  <c r="J55"/>
  <c r="J54"/>
  <c r="F54"/>
  <c r="F52"/>
  <c r="E50"/>
  <c r="J18"/>
  <c r="E18"/>
  <c r="F78"/>
  <c r="J17"/>
  <c r="J12"/>
  <c r="J75"/>
  <c r="E7"/>
  <c r="E48"/>
  <c i="6" r="J37"/>
  <c r="J36"/>
  <c i="1" r="AY59"/>
  <c i="6" r="J35"/>
  <c i="1" r="AX59"/>
  <c i="6" r="BI333"/>
  <c r="BH333"/>
  <c r="BG333"/>
  <c r="BF333"/>
  <c r="T333"/>
  <c r="R333"/>
  <c r="P333"/>
  <c r="BI331"/>
  <c r="BH331"/>
  <c r="BG331"/>
  <c r="BF331"/>
  <c r="T331"/>
  <c r="R331"/>
  <c r="P331"/>
  <c r="BI330"/>
  <c r="BH330"/>
  <c r="BG330"/>
  <c r="BF330"/>
  <c r="T330"/>
  <c r="R330"/>
  <c r="P330"/>
  <c r="BI327"/>
  <c r="BH327"/>
  <c r="BG327"/>
  <c r="BF327"/>
  <c r="T327"/>
  <c r="R327"/>
  <c r="P327"/>
  <c r="BI325"/>
  <c r="BH325"/>
  <c r="BG325"/>
  <c r="BF325"/>
  <c r="T325"/>
  <c r="R325"/>
  <c r="P325"/>
  <c r="BI323"/>
  <c r="BH323"/>
  <c r="BG323"/>
  <c r="BF323"/>
  <c r="T323"/>
  <c r="R323"/>
  <c r="P323"/>
  <c r="BI321"/>
  <c r="BH321"/>
  <c r="BG321"/>
  <c r="BF321"/>
  <c r="T321"/>
  <c r="R321"/>
  <c r="P321"/>
  <c r="BI320"/>
  <c r="BH320"/>
  <c r="BG320"/>
  <c r="BF320"/>
  <c r="T320"/>
  <c r="R320"/>
  <c r="P320"/>
  <c r="BI318"/>
  <c r="BH318"/>
  <c r="BG318"/>
  <c r="BF318"/>
  <c r="T318"/>
  <c r="R318"/>
  <c r="P318"/>
  <c r="BI317"/>
  <c r="BH317"/>
  <c r="BG317"/>
  <c r="BF317"/>
  <c r="T317"/>
  <c r="R317"/>
  <c r="P317"/>
  <c r="BI315"/>
  <c r="BH315"/>
  <c r="BG315"/>
  <c r="BF315"/>
  <c r="T315"/>
  <c r="R315"/>
  <c r="P315"/>
  <c r="BI314"/>
  <c r="BH314"/>
  <c r="BG314"/>
  <c r="BF314"/>
  <c r="T314"/>
  <c r="R314"/>
  <c r="P314"/>
  <c r="BI312"/>
  <c r="BH312"/>
  <c r="BG312"/>
  <c r="BF312"/>
  <c r="T312"/>
  <c r="R312"/>
  <c r="P312"/>
  <c r="BI311"/>
  <c r="BH311"/>
  <c r="BG311"/>
  <c r="BF311"/>
  <c r="T311"/>
  <c r="R311"/>
  <c r="P311"/>
  <c r="BI309"/>
  <c r="BH309"/>
  <c r="BG309"/>
  <c r="BF309"/>
  <c r="T309"/>
  <c r="R309"/>
  <c r="P309"/>
  <c r="BI307"/>
  <c r="BH307"/>
  <c r="BG307"/>
  <c r="BF307"/>
  <c r="T307"/>
  <c r="R307"/>
  <c r="P307"/>
  <c r="BI305"/>
  <c r="BH305"/>
  <c r="BG305"/>
  <c r="BF305"/>
  <c r="T305"/>
  <c r="R305"/>
  <c r="P305"/>
  <c r="BI304"/>
  <c r="BH304"/>
  <c r="BG304"/>
  <c r="BF304"/>
  <c r="T304"/>
  <c r="R304"/>
  <c r="P304"/>
  <c r="BI301"/>
  <c r="BH301"/>
  <c r="BG301"/>
  <c r="BF301"/>
  <c r="T301"/>
  <c r="R301"/>
  <c r="P301"/>
  <c r="BI300"/>
  <c r="BH300"/>
  <c r="BG300"/>
  <c r="BF300"/>
  <c r="T300"/>
  <c r="R300"/>
  <c r="P300"/>
  <c r="BI297"/>
  <c r="BH297"/>
  <c r="BG297"/>
  <c r="BF297"/>
  <c r="T297"/>
  <c r="R297"/>
  <c r="P297"/>
  <c r="BI295"/>
  <c r="BH295"/>
  <c r="BG295"/>
  <c r="BF295"/>
  <c r="T295"/>
  <c r="R295"/>
  <c r="P295"/>
  <c r="BI292"/>
  <c r="BH292"/>
  <c r="BG292"/>
  <c r="BF292"/>
  <c r="T292"/>
  <c r="R292"/>
  <c r="P292"/>
  <c r="BI291"/>
  <c r="BH291"/>
  <c r="BG291"/>
  <c r="BF291"/>
  <c r="T291"/>
  <c r="R291"/>
  <c r="P291"/>
  <c r="BI288"/>
  <c r="BH288"/>
  <c r="BG288"/>
  <c r="BF288"/>
  <c r="T288"/>
  <c r="R288"/>
  <c r="P288"/>
  <c r="BI287"/>
  <c r="BH287"/>
  <c r="BG287"/>
  <c r="BF287"/>
  <c r="T287"/>
  <c r="R287"/>
  <c r="P287"/>
  <c r="BI284"/>
  <c r="BH284"/>
  <c r="BG284"/>
  <c r="BF284"/>
  <c r="T284"/>
  <c r="R284"/>
  <c r="P284"/>
  <c r="BI283"/>
  <c r="BH283"/>
  <c r="BG283"/>
  <c r="BF283"/>
  <c r="T283"/>
  <c r="R283"/>
  <c r="P283"/>
  <c r="BI280"/>
  <c r="BH280"/>
  <c r="BG280"/>
  <c r="BF280"/>
  <c r="T280"/>
  <c r="R280"/>
  <c r="P280"/>
  <c r="BI278"/>
  <c r="BH278"/>
  <c r="BG278"/>
  <c r="BF278"/>
  <c r="T278"/>
  <c r="R278"/>
  <c r="P278"/>
  <c r="BI274"/>
  <c r="BH274"/>
  <c r="BG274"/>
  <c r="BF274"/>
  <c r="T274"/>
  <c r="R274"/>
  <c r="P274"/>
  <c r="BI272"/>
  <c r="BH272"/>
  <c r="BG272"/>
  <c r="BF272"/>
  <c r="T272"/>
  <c r="R272"/>
  <c r="P272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1"/>
  <c r="BH261"/>
  <c r="BG261"/>
  <c r="BF261"/>
  <c r="T261"/>
  <c r="R261"/>
  <c r="P261"/>
  <c r="BI259"/>
  <c r="BH259"/>
  <c r="BG259"/>
  <c r="BF259"/>
  <c r="T259"/>
  <c r="R259"/>
  <c r="P259"/>
  <c r="BI258"/>
  <c r="BH258"/>
  <c r="BG258"/>
  <c r="BF258"/>
  <c r="T258"/>
  <c r="R258"/>
  <c r="P258"/>
  <c r="BI252"/>
  <c r="BH252"/>
  <c r="BG252"/>
  <c r="BF252"/>
  <c r="T252"/>
  <c r="R252"/>
  <c r="P252"/>
  <c r="BI248"/>
  <c r="BH248"/>
  <c r="BG248"/>
  <c r="BF248"/>
  <c r="T248"/>
  <c r="R248"/>
  <c r="P248"/>
  <c r="BI247"/>
  <c r="BH247"/>
  <c r="BG247"/>
  <c r="BF247"/>
  <c r="T247"/>
  <c r="R247"/>
  <c r="P247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39"/>
  <c r="BH239"/>
  <c r="BG239"/>
  <c r="BF239"/>
  <c r="T239"/>
  <c r="R239"/>
  <c r="P239"/>
  <c r="BI238"/>
  <c r="BH238"/>
  <c r="BG238"/>
  <c r="BF238"/>
  <c r="T238"/>
  <c r="R238"/>
  <c r="P238"/>
  <c r="BI236"/>
  <c r="BH236"/>
  <c r="BG236"/>
  <c r="BF236"/>
  <c r="T236"/>
  <c r="R236"/>
  <c r="P236"/>
  <c r="BI235"/>
  <c r="BH235"/>
  <c r="BG235"/>
  <c r="BF235"/>
  <c r="T235"/>
  <c r="R235"/>
  <c r="P235"/>
  <c r="BI233"/>
  <c r="BH233"/>
  <c r="BG233"/>
  <c r="BF233"/>
  <c r="T233"/>
  <c r="R233"/>
  <c r="P233"/>
  <c r="BI229"/>
  <c r="BH229"/>
  <c r="BG229"/>
  <c r="BF229"/>
  <c r="T229"/>
  <c r="R229"/>
  <c r="P229"/>
  <c r="BI225"/>
  <c r="BH225"/>
  <c r="BG225"/>
  <c r="BF225"/>
  <c r="T225"/>
  <c r="R225"/>
  <c r="P225"/>
  <c r="BI221"/>
  <c r="BH221"/>
  <c r="BG221"/>
  <c r="BF221"/>
  <c r="T221"/>
  <c r="R221"/>
  <c r="P221"/>
  <c r="BI217"/>
  <c r="BH217"/>
  <c r="BG217"/>
  <c r="BF217"/>
  <c r="T217"/>
  <c r="R217"/>
  <c r="P217"/>
  <c r="BI214"/>
  <c r="BH214"/>
  <c r="BG214"/>
  <c r="BF214"/>
  <c r="T214"/>
  <c r="R214"/>
  <c r="P214"/>
  <c r="BI211"/>
  <c r="BH211"/>
  <c r="BG211"/>
  <c r="BF211"/>
  <c r="T211"/>
  <c r="R211"/>
  <c r="P211"/>
  <c r="BI207"/>
  <c r="BH207"/>
  <c r="BG207"/>
  <c r="BF207"/>
  <c r="T207"/>
  <c r="R207"/>
  <c r="P207"/>
  <c r="BI202"/>
  <c r="BH202"/>
  <c r="BG202"/>
  <c r="BF202"/>
  <c r="T202"/>
  <c r="R202"/>
  <c r="P202"/>
  <c r="BI200"/>
  <c r="BH200"/>
  <c r="BG200"/>
  <c r="BF200"/>
  <c r="T200"/>
  <c r="R200"/>
  <c r="P200"/>
  <c r="BI197"/>
  <c r="BH197"/>
  <c r="BG197"/>
  <c r="BF197"/>
  <c r="T197"/>
  <c r="R197"/>
  <c r="P197"/>
  <c r="BI192"/>
  <c r="BH192"/>
  <c r="BG192"/>
  <c r="BF192"/>
  <c r="T192"/>
  <c r="R192"/>
  <c r="P192"/>
  <c r="BI187"/>
  <c r="BH187"/>
  <c r="BG187"/>
  <c r="BF187"/>
  <c r="T187"/>
  <c r="R187"/>
  <c r="P187"/>
  <c r="BI181"/>
  <c r="BH181"/>
  <c r="BG181"/>
  <c r="BF181"/>
  <c r="T181"/>
  <c r="R181"/>
  <c r="P181"/>
  <c r="BI177"/>
  <c r="BH177"/>
  <c r="BG177"/>
  <c r="BF177"/>
  <c r="T177"/>
  <c r="R177"/>
  <c r="P177"/>
  <c r="BI171"/>
  <c r="BH171"/>
  <c r="BG171"/>
  <c r="BF171"/>
  <c r="T171"/>
  <c r="R171"/>
  <c r="P171"/>
  <c r="BI160"/>
  <c r="BH160"/>
  <c r="BG160"/>
  <c r="BF160"/>
  <c r="T160"/>
  <c r="R160"/>
  <c r="P160"/>
  <c r="BI153"/>
  <c r="BH153"/>
  <c r="BG153"/>
  <c r="BF153"/>
  <c r="T153"/>
  <c r="R153"/>
  <c r="P153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5"/>
  <c r="BH125"/>
  <c r="BG125"/>
  <c r="BF125"/>
  <c r="T125"/>
  <c r="R125"/>
  <c r="P125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19"/>
  <c r="BH119"/>
  <c r="BG119"/>
  <c r="BF119"/>
  <c r="T119"/>
  <c r="R119"/>
  <c r="P119"/>
  <c r="BI118"/>
  <c r="BH118"/>
  <c r="BG118"/>
  <c r="BF118"/>
  <c r="T118"/>
  <c r="R118"/>
  <c r="P118"/>
  <c r="BI116"/>
  <c r="BH116"/>
  <c r="BG116"/>
  <c r="BF116"/>
  <c r="T116"/>
  <c r="R116"/>
  <c r="P116"/>
  <c r="BI115"/>
  <c r="BH115"/>
  <c r="BG115"/>
  <c r="BF115"/>
  <c r="T115"/>
  <c r="R115"/>
  <c r="P115"/>
  <c r="BI113"/>
  <c r="BH113"/>
  <c r="BG113"/>
  <c r="BF113"/>
  <c r="T113"/>
  <c r="R113"/>
  <c r="P113"/>
  <c r="BI110"/>
  <c r="BH110"/>
  <c r="BG110"/>
  <c r="BF110"/>
  <c r="T110"/>
  <c r="R110"/>
  <c r="P110"/>
  <c r="BI109"/>
  <c r="BH109"/>
  <c r="BG109"/>
  <c r="BF109"/>
  <c r="T109"/>
  <c r="R109"/>
  <c r="P109"/>
  <c r="BI107"/>
  <c r="BH107"/>
  <c r="BG107"/>
  <c r="BF107"/>
  <c r="T107"/>
  <c r="R107"/>
  <c r="P107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5"/>
  <c r="BH95"/>
  <c r="BG95"/>
  <c r="BF95"/>
  <c r="T95"/>
  <c r="R95"/>
  <c r="P95"/>
  <c r="BI94"/>
  <c r="BH94"/>
  <c r="BG94"/>
  <c r="BF94"/>
  <c r="T94"/>
  <c r="R94"/>
  <c r="P94"/>
  <c r="BI92"/>
  <c r="BH92"/>
  <c r="BG92"/>
  <c r="BF92"/>
  <c r="T92"/>
  <c r="R92"/>
  <c r="P92"/>
  <c r="BI91"/>
  <c r="BH91"/>
  <c r="BG91"/>
  <c r="BF91"/>
  <c r="T91"/>
  <c r="R91"/>
  <c r="P91"/>
  <c r="BI86"/>
  <c r="BH86"/>
  <c r="BG86"/>
  <c r="BF86"/>
  <c r="T86"/>
  <c r="R86"/>
  <c r="P86"/>
  <c r="BI84"/>
  <c r="BH84"/>
  <c r="BG84"/>
  <c r="BF84"/>
  <c r="T84"/>
  <c r="R84"/>
  <c r="P84"/>
  <c r="J78"/>
  <c r="J77"/>
  <c r="F77"/>
  <c r="F75"/>
  <c r="E73"/>
  <c r="J55"/>
  <c r="J54"/>
  <c r="F54"/>
  <c r="F52"/>
  <c r="E50"/>
  <c r="J18"/>
  <c r="E18"/>
  <c r="F55"/>
  <c r="J17"/>
  <c r="J12"/>
  <c r="J52"/>
  <c r="E7"/>
  <c r="E71"/>
  <c i="5" r="J37"/>
  <c r="J36"/>
  <c i="1" r="AY58"/>
  <c i="5" r="J35"/>
  <c i="1" r="AX58"/>
  <c i="5" r="BI269"/>
  <c r="BH269"/>
  <c r="BG269"/>
  <c r="BF269"/>
  <c r="T269"/>
  <c r="R269"/>
  <c r="P269"/>
  <c r="BI268"/>
  <c r="BH268"/>
  <c r="BG268"/>
  <c r="BF268"/>
  <c r="T268"/>
  <c r="R268"/>
  <c r="P268"/>
  <c r="BI265"/>
  <c r="BH265"/>
  <c r="BG265"/>
  <c r="BF265"/>
  <c r="T265"/>
  <c r="R265"/>
  <c r="P265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1"/>
  <c r="BH251"/>
  <c r="BG251"/>
  <c r="BF251"/>
  <c r="T251"/>
  <c r="R251"/>
  <c r="P251"/>
  <c r="BI247"/>
  <c r="BH247"/>
  <c r="BG247"/>
  <c r="BF247"/>
  <c r="T247"/>
  <c r="R247"/>
  <c r="P247"/>
  <c r="BI244"/>
  <c r="BH244"/>
  <c r="BG244"/>
  <c r="BF244"/>
  <c r="T244"/>
  <c r="R244"/>
  <c r="P244"/>
  <c r="BI241"/>
  <c r="BH241"/>
  <c r="BG241"/>
  <c r="BF241"/>
  <c r="T241"/>
  <c r="R241"/>
  <c r="P241"/>
  <c r="BI238"/>
  <c r="BH238"/>
  <c r="BG238"/>
  <c r="BF238"/>
  <c r="T238"/>
  <c r="R238"/>
  <c r="P238"/>
  <c r="BI236"/>
  <c r="BH236"/>
  <c r="BG236"/>
  <c r="BF236"/>
  <c r="T236"/>
  <c r="R236"/>
  <c r="P236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9"/>
  <c r="BH179"/>
  <c r="BG179"/>
  <c r="BF179"/>
  <c r="T179"/>
  <c r="R179"/>
  <c r="P179"/>
  <c r="BI175"/>
  <c r="BH175"/>
  <c r="BG175"/>
  <c r="BF175"/>
  <c r="T175"/>
  <c r="R175"/>
  <c r="P175"/>
  <c r="BI171"/>
  <c r="BH171"/>
  <c r="BG171"/>
  <c r="BF171"/>
  <c r="T171"/>
  <c r="R171"/>
  <c r="P171"/>
  <c r="BI167"/>
  <c r="BH167"/>
  <c r="BG167"/>
  <c r="BF167"/>
  <c r="T167"/>
  <c r="R167"/>
  <c r="P167"/>
  <c r="BI160"/>
  <c r="BH160"/>
  <c r="BG160"/>
  <c r="BF160"/>
  <c r="T160"/>
  <c r="R160"/>
  <c r="P160"/>
  <c r="BI156"/>
  <c r="BH156"/>
  <c r="BG156"/>
  <c r="BF156"/>
  <c r="T156"/>
  <c r="R156"/>
  <c r="P156"/>
  <c r="BI152"/>
  <c r="BH152"/>
  <c r="BG152"/>
  <c r="BF152"/>
  <c r="T152"/>
  <c r="R152"/>
  <c r="P152"/>
  <c r="BI148"/>
  <c r="BH148"/>
  <c r="BG148"/>
  <c r="BF148"/>
  <c r="T148"/>
  <c r="R148"/>
  <c r="P148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5"/>
  <c r="BH95"/>
  <c r="BG95"/>
  <c r="BF95"/>
  <c r="T95"/>
  <c r="T94"/>
  <c r="R95"/>
  <c r="R94"/>
  <c r="P95"/>
  <c r="P94"/>
  <c r="BI92"/>
  <c r="BH92"/>
  <c r="BG92"/>
  <c r="BF92"/>
  <c r="T92"/>
  <c r="T91"/>
  <c r="T90"/>
  <c r="R92"/>
  <c r="R91"/>
  <c r="R90"/>
  <c r="P92"/>
  <c r="P91"/>
  <c r="P90"/>
  <c r="J86"/>
  <c r="J85"/>
  <c r="F85"/>
  <c r="F83"/>
  <c r="E81"/>
  <c r="J55"/>
  <c r="J54"/>
  <c r="F54"/>
  <c r="F52"/>
  <c r="E50"/>
  <c r="J18"/>
  <c r="E18"/>
  <c r="F86"/>
  <c r="J17"/>
  <c r="J12"/>
  <c r="J83"/>
  <c r="E7"/>
  <c r="E48"/>
  <c i="4" r="J37"/>
  <c r="J36"/>
  <c i="1" r="AY57"/>
  <c i="4" r="J35"/>
  <c i="1" r="AX57"/>
  <c i="4"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BI104"/>
  <c r="BH104"/>
  <c r="BG104"/>
  <c r="BF104"/>
  <c r="T104"/>
  <c r="R104"/>
  <c r="P104"/>
  <c r="BI100"/>
  <c r="BH100"/>
  <c r="BG100"/>
  <c r="BF100"/>
  <c r="T100"/>
  <c r="R100"/>
  <c r="P100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BI86"/>
  <c r="BH86"/>
  <c r="BG86"/>
  <c r="BF86"/>
  <c r="T86"/>
  <c r="R86"/>
  <c r="P86"/>
  <c r="BI84"/>
  <c r="BH84"/>
  <c r="BG84"/>
  <c r="BF84"/>
  <c r="T84"/>
  <c r="R84"/>
  <c r="P84"/>
  <c r="J78"/>
  <c r="J77"/>
  <c r="F77"/>
  <c r="F75"/>
  <c r="E73"/>
  <c r="J55"/>
  <c r="J54"/>
  <c r="F54"/>
  <c r="F52"/>
  <c r="E50"/>
  <c r="J18"/>
  <c r="E18"/>
  <c r="F55"/>
  <c r="J17"/>
  <c r="J12"/>
  <c r="J52"/>
  <c r="E7"/>
  <c r="E48"/>
  <c i="3" r="J37"/>
  <c r="J36"/>
  <c i="1" r="AY56"/>
  <c i="3" r="J35"/>
  <c i="1" r="AX56"/>
  <c i="3" r="BI354"/>
  <c r="BH354"/>
  <c r="BG354"/>
  <c r="BF354"/>
  <c r="T354"/>
  <c r="R354"/>
  <c r="P354"/>
  <c r="BI352"/>
  <c r="BH352"/>
  <c r="BG352"/>
  <c r="BF352"/>
  <c r="T352"/>
  <c r="R352"/>
  <c r="P352"/>
  <c r="BI351"/>
  <c r="BH351"/>
  <c r="BG351"/>
  <c r="BF351"/>
  <c r="T351"/>
  <c r="R351"/>
  <c r="P351"/>
  <c r="BI349"/>
  <c r="BH349"/>
  <c r="BG349"/>
  <c r="BF349"/>
  <c r="T349"/>
  <c r="R349"/>
  <c r="P349"/>
  <c r="BI347"/>
  <c r="BH347"/>
  <c r="BG347"/>
  <c r="BF347"/>
  <c r="T347"/>
  <c r="R347"/>
  <c r="P347"/>
  <c r="BI344"/>
  <c r="BH344"/>
  <c r="BG344"/>
  <c r="BF344"/>
  <c r="T344"/>
  <c r="R344"/>
  <c r="P344"/>
  <c r="BI342"/>
  <c r="BH342"/>
  <c r="BG342"/>
  <c r="BF342"/>
  <c r="T342"/>
  <c r="R342"/>
  <c r="P342"/>
  <c r="BI340"/>
  <c r="BH340"/>
  <c r="BG340"/>
  <c r="BF340"/>
  <c r="T340"/>
  <c r="R340"/>
  <c r="P340"/>
  <c r="BI337"/>
  <c r="BH337"/>
  <c r="BG337"/>
  <c r="BF337"/>
  <c r="T337"/>
  <c r="R337"/>
  <c r="P337"/>
  <c r="BI335"/>
  <c r="BH335"/>
  <c r="BG335"/>
  <c r="BF335"/>
  <c r="T335"/>
  <c r="R335"/>
  <c r="P335"/>
  <c r="BI333"/>
  <c r="BH333"/>
  <c r="BG333"/>
  <c r="BF333"/>
  <c r="T333"/>
  <c r="R333"/>
  <c r="P333"/>
  <c r="BI331"/>
  <c r="BH331"/>
  <c r="BG331"/>
  <c r="BF331"/>
  <c r="T331"/>
  <c r="R331"/>
  <c r="P331"/>
  <c r="BI329"/>
  <c r="BH329"/>
  <c r="BG329"/>
  <c r="BF329"/>
  <c r="T329"/>
  <c r="R329"/>
  <c r="P329"/>
  <c r="BI327"/>
  <c r="BH327"/>
  <c r="BG327"/>
  <c r="BF327"/>
  <c r="T327"/>
  <c r="R327"/>
  <c r="P327"/>
  <c r="BI325"/>
  <c r="BH325"/>
  <c r="BG325"/>
  <c r="BF325"/>
  <c r="T325"/>
  <c r="R325"/>
  <c r="P325"/>
  <c r="BI323"/>
  <c r="BH323"/>
  <c r="BG323"/>
  <c r="BF323"/>
  <c r="T323"/>
  <c r="R323"/>
  <c r="P323"/>
  <c r="BI322"/>
  <c r="BH322"/>
  <c r="BG322"/>
  <c r="BF322"/>
  <c r="T322"/>
  <c r="R322"/>
  <c r="P322"/>
  <c r="BI320"/>
  <c r="BH320"/>
  <c r="BG320"/>
  <c r="BF320"/>
  <c r="T320"/>
  <c r="R320"/>
  <c r="P320"/>
  <c r="BI318"/>
  <c r="BH318"/>
  <c r="BG318"/>
  <c r="BF318"/>
  <c r="T318"/>
  <c r="R318"/>
  <c r="P318"/>
  <c r="BI316"/>
  <c r="BH316"/>
  <c r="BG316"/>
  <c r="BF316"/>
  <c r="T316"/>
  <c r="R316"/>
  <c r="P316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3"/>
  <c r="BH303"/>
  <c r="BG303"/>
  <c r="BF303"/>
  <c r="T303"/>
  <c r="R303"/>
  <c r="P303"/>
  <c r="BI301"/>
  <c r="BH301"/>
  <c r="BG301"/>
  <c r="BF301"/>
  <c r="T301"/>
  <c r="R301"/>
  <c r="P301"/>
  <c r="BI300"/>
  <c r="BH300"/>
  <c r="BG300"/>
  <c r="BF300"/>
  <c r="T300"/>
  <c r="R300"/>
  <c r="P300"/>
  <c r="BI297"/>
  <c r="BH297"/>
  <c r="BG297"/>
  <c r="BF297"/>
  <c r="T297"/>
  <c r="R297"/>
  <c r="P297"/>
  <c r="BI296"/>
  <c r="BH296"/>
  <c r="BG296"/>
  <c r="BF296"/>
  <c r="T296"/>
  <c r="R296"/>
  <c r="P296"/>
  <c r="BI294"/>
  <c r="BH294"/>
  <c r="BG294"/>
  <c r="BF294"/>
  <c r="T294"/>
  <c r="R294"/>
  <c r="P294"/>
  <c r="BI293"/>
  <c r="BH293"/>
  <c r="BG293"/>
  <c r="BF293"/>
  <c r="T293"/>
  <c r="R293"/>
  <c r="P293"/>
  <c r="BI291"/>
  <c r="BH291"/>
  <c r="BG291"/>
  <c r="BF291"/>
  <c r="T291"/>
  <c r="R291"/>
  <c r="P291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4"/>
  <c r="BH244"/>
  <c r="BG244"/>
  <c r="BF244"/>
  <c r="T244"/>
  <c r="R244"/>
  <c r="P244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09"/>
  <c r="BH209"/>
  <c r="BG209"/>
  <c r="BF209"/>
  <c r="T209"/>
  <c r="R209"/>
  <c r="P209"/>
  <c r="BI207"/>
  <c r="BH207"/>
  <c r="BG207"/>
  <c r="BF207"/>
  <c r="T207"/>
  <c r="R207"/>
  <c r="P207"/>
  <c r="BI204"/>
  <c r="BH204"/>
  <c r="BG204"/>
  <c r="BF204"/>
  <c r="T204"/>
  <c r="R204"/>
  <c r="P204"/>
  <c r="BI200"/>
  <c r="BH200"/>
  <c r="BG200"/>
  <c r="BF200"/>
  <c r="T200"/>
  <c r="R200"/>
  <c r="P200"/>
  <c r="BI196"/>
  <c r="BH196"/>
  <c r="BG196"/>
  <c r="BF196"/>
  <c r="T196"/>
  <c r="R196"/>
  <c r="P196"/>
  <c r="BI192"/>
  <c r="BH192"/>
  <c r="BG192"/>
  <c r="BF192"/>
  <c r="T192"/>
  <c r="R192"/>
  <c r="P192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1"/>
  <c r="BH131"/>
  <c r="BG131"/>
  <c r="BF131"/>
  <c r="T131"/>
  <c r="R131"/>
  <c r="P131"/>
  <c r="BI127"/>
  <c r="BH127"/>
  <c r="BG127"/>
  <c r="BF127"/>
  <c r="T127"/>
  <c r="R127"/>
  <c r="P127"/>
  <c r="BI123"/>
  <c r="BH123"/>
  <c r="BG123"/>
  <c r="BF123"/>
  <c r="T123"/>
  <c r="R123"/>
  <c r="P123"/>
  <c r="BI119"/>
  <c r="BH119"/>
  <c r="BG119"/>
  <c r="BF119"/>
  <c r="T119"/>
  <c r="R119"/>
  <c r="P119"/>
  <c r="BI116"/>
  <c r="BH116"/>
  <c r="BG116"/>
  <c r="BF116"/>
  <c r="T116"/>
  <c r="R116"/>
  <c r="P116"/>
  <c r="BI112"/>
  <c r="BH112"/>
  <c r="BG112"/>
  <c r="BF112"/>
  <c r="T112"/>
  <c r="R112"/>
  <c r="P112"/>
  <c r="BI108"/>
  <c r="BH108"/>
  <c r="BG108"/>
  <c r="BF108"/>
  <c r="T108"/>
  <c r="R108"/>
  <c r="P108"/>
  <c r="BI102"/>
  <c r="BH102"/>
  <c r="BG102"/>
  <c r="BF102"/>
  <c r="T102"/>
  <c r="R102"/>
  <c r="P102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2"/>
  <c r="BH92"/>
  <c r="BG92"/>
  <c r="BF92"/>
  <c r="T92"/>
  <c r="R92"/>
  <c r="P92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84"/>
  <c r="J17"/>
  <c r="J12"/>
  <c r="J81"/>
  <c r="E7"/>
  <c r="E48"/>
  <c i="2" r="J37"/>
  <c r="J36"/>
  <c i="1" r="AY55"/>
  <c i="2" r="J35"/>
  <c i="1" r="AX55"/>
  <c i="2" r="BI1635"/>
  <c r="BH1635"/>
  <c r="BG1635"/>
  <c r="BF1635"/>
  <c r="T1635"/>
  <c r="R1635"/>
  <c r="P1635"/>
  <c r="BI1630"/>
  <c r="BH1630"/>
  <c r="BG1630"/>
  <c r="BF1630"/>
  <c r="T1630"/>
  <c r="R1630"/>
  <c r="P1630"/>
  <c r="BI1623"/>
  <c r="BH1623"/>
  <c r="BG1623"/>
  <c r="BF1623"/>
  <c r="T1623"/>
  <c r="R1623"/>
  <c r="P1623"/>
  <c r="BI1619"/>
  <c r="BH1619"/>
  <c r="BG1619"/>
  <c r="BF1619"/>
  <c r="T1619"/>
  <c r="R1619"/>
  <c r="P1619"/>
  <c r="BI1615"/>
  <c r="BH1615"/>
  <c r="BG1615"/>
  <c r="BF1615"/>
  <c r="T1615"/>
  <c r="R1615"/>
  <c r="P1615"/>
  <c r="BI1609"/>
  <c r="BH1609"/>
  <c r="BG1609"/>
  <c r="BF1609"/>
  <c r="T1609"/>
  <c r="R1609"/>
  <c r="P1609"/>
  <c r="BI1607"/>
  <c r="BH1607"/>
  <c r="BG1607"/>
  <c r="BF1607"/>
  <c r="T1607"/>
  <c r="R1607"/>
  <c r="P1607"/>
  <c r="BI1602"/>
  <c r="BH1602"/>
  <c r="BG1602"/>
  <c r="BF1602"/>
  <c r="T1602"/>
  <c r="R1602"/>
  <c r="P1602"/>
  <c r="BI1601"/>
  <c r="BH1601"/>
  <c r="BG1601"/>
  <c r="BF1601"/>
  <c r="T1601"/>
  <c r="R1601"/>
  <c r="P1601"/>
  <c r="BI1597"/>
  <c r="BH1597"/>
  <c r="BG1597"/>
  <c r="BF1597"/>
  <c r="T1597"/>
  <c r="R1597"/>
  <c r="P1597"/>
  <c r="BI1595"/>
  <c r="BH1595"/>
  <c r="BG1595"/>
  <c r="BF1595"/>
  <c r="T1595"/>
  <c r="R1595"/>
  <c r="P1595"/>
  <c r="BI1590"/>
  <c r="BH1590"/>
  <c r="BG1590"/>
  <c r="BF1590"/>
  <c r="T1590"/>
  <c r="R1590"/>
  <c r="P1590"/>
  <c r="BI1585"/>
  <c r="BH1585"/>
  <c r="BG1585"/>
  <c r="BF1585"/>
  <c r="T1585"/>
  <c r="R1585"/>
  <c r="P1585"/>
  <c r="BI1579"/>
  <c r="BH1579"/>
  <c r="BG1579"/>
  <c r="BF1579"/>
  <c r="T1579"/>
  <c r="R1579"/>
  <c r="P1579"/>
  <c r="BI1571"/>
  <c r="BH1571"/>
  <c r="BG1571"/>
  <c r="BF1571"/>
  <c r="T1571"/>
  <c r="R1571"/>
  <c r="P1571"/>
  <c r="BI1564"/>
  <c r="BH1564"/>
  <c r="BG1564"/>
  <c r="BF1564"/>
  <c r="T1564"/>
  <c r="R1564"/>
  <c r="P1564"/>
  <c r="BI1557"/>
  <c r="BH1557"/>
  <c r="BG1557"/>
  <c r="BF1557"/>
  <c r="T1557"/>
  <c r="R1557"/>
  <c r="P1557"/>
  <c r="BI1550"/>
  <c r="BH1550"/>
  <c r="BG1550"/>
  <c r="BF1550"/>
  <c r="T1550"/>
  <c r="R1550"/>
  <c r="P1550"/>
  <c r="BI1543"/>
  <c r="BH1543"/>
  <c r="BG1543"/>
  <c r="BF1543"/>
  <c r="T1543"/>
  <c r="R1543"/>
  <c r="P1543"/>
  <c r="BI1540"/>
  <c r="BH1540"/>
  <c r="BG1540"/>
  <c r="BF1540"/>
  <c r="T1540"/>
  <c r="R1540"/>
  <c r="P1540"/>
  <c r="BI1538"/>
  <c r="BH1538"/>
  <c r="BG1538"/>
  <c r="BF1538"/>
  <c r="T1538"/>
  <c r="R1538"/>
  <c r="P1538"/>
  <c r="BI1535"/>
  <c r="BH1535"/>
  <c r="BG1535"/>
  <c r="BF1535"/>
  <c r="T1535"/>
  <c r="R1535"/>
  <c r="P1535"/>
  <c r="BI1532"/>
  <c r="BH1532"/>
  <c r="BG1532"/>
  <c r="BF1532"/>
  <c r="T1532"/>
  <c r="R1532"/>
  <c r="P1532"/>
  <c r="BI1529"/>
  <c r="BH1529"/>
  <c r="BG1529"/>
  <c r="BF1529"/>
  <c r="T1529"/>
  <c r="R1529"/>
  <c r="P1529"/>
  <c r="BI1526"/>
  <c r="BH1526"/>
  <c r="BG1526"/>
  <c r="BF1526"/>
  <c r="T1526"/>
  <c r="R1526"/>
  <c r="P1526"/>
  <c r="BI1522"/>
  <c r="BH1522"/>
  <c r="BG1522"/>
  <c r="BF1522"/>
  <c r="T1522"/>
  <c r="R1522"/>
  <c r="P1522"/>
  <c r="BI1520"/>
  <c r="BH1520"/>
  <c r="BG1520"/>
  <c r="BF1520"/>
  <c r="T1520"/>
  <c r="R1520"/>
  <c r="P1520"/>
  <c r="BI1518"/>
  <c r="BH1518"/>
  <c r="BG1518"/>
  <c r="BF1518"/>
  <c r="T1518"/>
  <c r="R1518"/>
  <c r="P1518"/>
  <c r="BI1515"/>
  <c r="BH1515"/>
  <c r="BG1515"/>
  <c r="BF1515"/>
  <c r="T1515"/>
  <c r="R1515"/>
  <c r="P1515"/>
  <c r="BI1513"/>
  <c r="BH1513"/>
  <c r="BG1513"/>
  <c r="BF1513"/>
  <c r="T1513"/>
  <c r="R1513"/>
  <c r="P1513"/>
  <c r="BI1491"/>
  <c r="BH1491"/>
  <c r="BG1491"/>
  <c r="BF1491"/>
  <c r="T1491"/>
  <c r="R1491"/>
  <c r="P1491"/>
  <c r="BI1470"/>
  <c r="BH1470"/>
  <c r="BG1470"/>
  <c r="BF1470"/>
  <c r="T1470"/>
  <c r="R1470"/>
  <c r="P1470"/>
  <c r="BI1449"/>
  <c r="BH1449"/>
  <c r="BG1449"/>
  <c r="BF1449"/>
  <c r="T1449"/>
  <c r="R1449"/>
  <c r="P1449"/>
  <c r="BI1428"/>
  <c r="BH1428"/>
  <c r="BG1428"/>
  <c r="BF1428"/>
  <c r="T1428"/>
  <c r="R1428"/>
  <c r="P1428"/>
  <c r="BI1425"/>
  <c r="BH1425"/>
  <c r="BG1425"/>
  <c r="BF1425"/>
  <c r="T1425"/>
  <c r="R1425"/>
  <c r="P1425"/>
  <c r="BI1423"/>
  <c r="BH1423"/>
  <c r="BG1423"/>
  <c r="BF1423"/>
  <c r="T1423"/>
  <c r="R1423"/>
  <c r="P1423"/>
  <c r="BI1421"/>
  <c r="BH1421"/>
  <c r="BG1421"/>
  <c r="BF1421"/>
  <c r="T1421"/>
  <c r="R1421"/>
  <c r="P1421"/>
  <c r="BI1419"/>
  <c r="BH1419"/>
  <c r="BG1419"/>
  <c r="BF1419"/>
  <c r="T1419"/>
  <c r="R1419"/>
  <c r="P1419"/>
  <c r="BI1417"/>
  <c r="BH1417"/>
  <c r="BG1417"/>
  <c r="BF1417"/>
  <c r="T1417"/>
  <c r="R1417"/>
  <c r="P1417"/>
  <c r="BI1415"/>
  <c r="BH1415"/>
  <c r="BG1415"/>
  <c r="BF1415"/>
  <c r="T1415"/>
  <c r="R1415"/>
  <c r="P1415"/>
  <c r="BI1411"/>
  <c r="BH1411"/>
  <c r="BG1411"/>
  <c r="BF1411"/>
  <c r="T1411"/>
  <c r="R1411"/>
  <c r="P1411"/>
  <c r="BI1409"/>
  <c r="BH1409"/>
  <c r="BG1409"/>
  <c r="BF1409"/>
  <c r="T1409"/>
  <c r="R1409"/>
  <c r="P1409"/>
  <c r="BI1400"/>
  <c r="BH1400"/>
  <c r="BG1400"/>
  <c r="BF1400"/>
  <c r="T1400"/>
  <c r="R1400"/>
  <c r="P1400"/>
  <c r="BI1393"/>
  <c r="BH1393"/>
  <c r="BG1393"/>
  <c r="BF1393"/>
  <c r="T1393"/>
  <c r="R1393"/>
  <c r="P1393"/>
  <c r="BI1392"/>
  <c r="BH1392"/>
  <c r="BG1392"/>
  <c r="BF1392"/>
  <c r="T1392"/>
  <c r="R1392"/>
  <c r="P1392"/>
  <c r="BI1389"/>
  <c r="BH1389"/>
  <c r="BG1389"/>
  <c r="BF1389"/>
  <c r="T1389"/>
  <c r="R1389"/>
  <c r="P1389"/>
  <c r="BI1386"/>
  <c r="BH1386"/>
  <c r="BG1386"/>
  <c r="BF1386"/>
  <c r="T1386"/>
  <c r="R1386"/>
  <c r="P1386"/>
  <c r="BI1382"/>
  <c r="BH1382"/>
  <c r="BG1382"/>
  <c r="BF1382"/>
  <c r="T1382"/>
  <c r="R1382"/>
  <c r="P1382"/>
  <c r="BI1378"/>
  <c r="BH1378"/>
  <c r="BG1378"/>
  <c r="BF1378"/>
  <c r="T1378"/>
  <c r="R1378"/>
  <c r="P1378"/>
  <c r="BI1376"/>
  <c r="BH1376"/>
  <c r="BG1376"/>
  <c r="BF1376"/>
  <c r="T1376"/>
  <c r="R1376"/>
  <c r="P1376"/>
  <c r="BI1372"/>
  <c r="BH1372"/>
  <c r="BG1372"/>
  <c r="BF1372"/>
  <c r="T1372"/>
  <c r="R1372"/>
  <c r="P1372"/>
  <c r="BI1369"/>
  <c r="BH1369"/>
  <c r="BG1369"/>
  <c r="BF1369"/>
  <c r="T1369"/>
  <c r="R1369"/>
  <c r="P1369"/>
  <c r="BI1365"/>
  <c r="BH1365"/>
  <c r="BG1365"/>
  <c r="BF1365"/>
  <c r="T1365"/>
  <c r="R1365"/>
  <c r="P1365"/>
  <c r="BI1362"/>
  <c r="BH1362"/>
  <c r="BG1362"/>
  <c r="BF1362"/>
  <c r="T1362"/>
  <c r="R1362"/>
  <c r="P1362"/>
  <c r="BI1360"/>
  <c r="BH1360"/>
  <c r="BG1360"/>
  <c r="BF1360"/>
  <c r="T1360"/>
  <c r="R1360"/>
  <c r="P1360"/>
  <c r="BI1358"/>
  <c r="BH1358"/>
  <c r="BG1358"/>
  <c r="BF1358"/>
  <c r="T1358"/>
  <c r="R1358"/>
  <c r="P1358"/>
  <c r="BI1355"/>
  <c r="BH1355"/>
  <c r="BG1355"/>
  <c r="BF1355"/>
  <c r="T1355"/>
  <c r="R1355"/>
  <c r="P1355"/>
  <c r="BI1352"/>
  <c r="BH1352"/>
  <c r="BG1352"/>
  <c r="BF1352"/>
  <c r="T1352"/>
  <c r="R1352"/>
  <c r="P1352"/>
  <c r="BI1349"/>
  <c r="BH1349"/>
  <c r="BG1349"/>
  <c r="BF1349"/>
  <c r="T1349"/>
  <c r="R1349"/>
  <c r="P1349"/>
  <c r="BI1346"/>
  <c r="BH1346"/>
  <c r="BG1346"/>
  <c r="BF1346"/>
  <c r="T1346"/>
  <c r="R1346"/>
  <c r="P1346"/>
  <c r="BI1344"/>
  <c r="BH1344"/>
  <c r="BG1344"/>
  <c r="BF1344"/>
  <c r="T1344"/>
  <c r="R1344"/>
  <c r="P1344"/>
  <c r="BI1342"/>
  <c r="BH1342"/>
  <c r="BG1342"/>
  <c r="BF1342"/>
  <c r="T1342"/>
  <c r="R1342"/>
  <c r="P1342"/>
  <c r="BI1340"/>
  <c r="BH1340"/>
  <c r="BG1340"/>
  <c r="BF1340"/>
  <c r="T1340"/>
  <c r="R1340"/>
  <c r="P1340"/>
  <c r="BI1337"/>
  <c r="BH1337"/>
  <c r="BG1337"/>
  <c r="BF1337"/>
  <c r="T1337"/>
  <c r="R1337"/>
  <c r="P1337"/>
  <c r="BI1335"/>
  <c r="BH1335"/>
  <c r="BG1335"/>
  <c r="BF1335"/>
  <c r="T1335"/>
  <c r="R1335"/>
  <c r="P1335"/>
  <c r="BI1331"/>
  <c r="BH1331"/>
  <c r="BG1331"/>
  <c r="BF1331"/>
  <c r="T1331"/>
  <c r="R1331"/>
  <c r="P1331"/>
  <c r="BI1329"/>
  <c r="BH1329"/>
  <c r="BG1329"/>
  <c r="BF1329"/>
  <c r="T1329"/>
  <c r="R1329"/>
  <c r="P1329"/>
  <c r="BI1325"/>
  <c r="BH1325"/>
  <c r="BG1325"/>
  <c r="BF1325"/>
  <c r="T1325"/>
  <c r="R1325"/>
  <c r="P1325"/>
  <c r="BI1321"/>
  <c r="BH1321"/>
  <c r="BG1321"/>
  <c r="BF1321"/>
  <c r="T1321"/>
  <c r="R1321"/>
  <c r="P1321"/>
  <c r="BI1319"/>
  <c r="BH1319"/>
  <c r="BG1319"/>
  <c r="BF1319"/>
  <c r="T1319"/>
  <c r="R1319"/>
  <c r="P1319"/>
  <c r="BI1311"/>
  <c r="BH1311"/>
  <c r="BG1311"/>
  <c r="BF1311"/>
  <c r="T1311"/>
  <c r="R1311"/>
  <c r="P1311"/>
  <c r="BI1303"/>
  <c r="BH1303"/>
  <c r="BG1303"/>
  <c r="BF1303"/>
  <c r="T1303"/>
  <c r="R1303"/>
  <c r="P1303"/>
  <c r="BI1300"/>
  <c r="BH1300"/>
  <c r="BG1300"/>
  <c r="BF1300"/>
  <c r="T1300"/>
  <c r="R1300"/>
  <c r="P1300"/>
  <c r="BI1297"/>
  <c r="BH1297"/>
  <c r="BG1297"/>
  <c r="BF1297"/>
  <c r="T1297"/>
  <c r="R1297"/>
  <c r="P1297"/>
  <c r="BI1293"/>
  <c r="BH1293"/>
  <c r="BG1293"/>
  <c r="BF1293"/>
  <c r="T1293"/>
  <c r="R1293"/>
  <c r="P1293"/>
  <c r="BI1290"/>
  <c r="BH1290"/>
  <c r="BG1290"/>
  <c r="BF1290"/>
  <c r="T1290"/>
  <c r="R1290"/>
  <c r="P1290"/>
  <c r="BI1288"/>
  <c r="BH1288"/>
  <c r="BG1288"/>
  <c r="BF1288"/>
  <c r="T1288"/>
  <c r="R1288"/>
  <c r="P1288"/>
  <c r="BI1287"/>
  <c r="BH1287"/>
  <c r="BG1287"/>
  <c r="BF1287"/>
  <c r="T1287"/>
  <c r="R1287"/>
  <c r="P1287"/>
  <c r="BI1286"/>
  <c r="BH1286"/>
  <c r="BG1286"/>
  <c r="BF1286"/>
  <c r="T1286"/>
  <c r="R1286"/>
  <c r="P1286"/>
  <c r="BI1284"/>
  <c r="BH1284"/>
  <c r="BG1284"/>
  <c r="BF1284"/>
  <c r="T1284"/>
  <c r="R1284"/>
  <c r="P1284"/>
  <c r="BI1281"/>
  <c r="BH1281"/>
  <c r="BG1281"/>
  <c r="BF1281"/>
  <c r="T1281"/>
  <c r="R1281"/>
  <c r="P1281"/>
  <c r="BI1278"/>
  <c r="BH1278"/>
  <c r="BG1278"/>
  <c r="BF1278"/>
  <c r="T1278"/>
  <c r="R1278"/>
  <c r="P1278"/>
  <c r="BI1275"/>
  <c r="BH1275"/>
  <c r="BG1275"/>
  <c r="BF1275"/>
  <c r="T1275"/>
  <c r="R1275"/>
  <c r="P1275"/>
  <c r="BI1273"/>
  <c r="BH1273"/>
  <c r="BG1273"/>
  <c r="BF1273"/>
  <c r="T1273"/>
  <c r="R1273"/>
  <c r="P1273"/>
  <c r="BI1269"/>
  <c r="BH1269"/>
  <c r="BG1269"/>
  <c r="BF1269"/>
  <c r="T1269"/>
  <c r="R1269"/>
  <c r="P1269"/>
  <c r="BI1265"/>
  <c r="BH1265"/>
  <c r="BG1265"/>
  <c r="BF1265"/>
  <c r="T1265"/>
  <c r="R1265"/>
  <c r="P1265"/>
  <c r="BI1261"/>
  <c r="BH1261"/>
  <c r="BG1261"/>
  <c r="BF1261"/>
  <c r="T1261"/>
  <c r="R1261"/>
  <c r="P1261"/>
  <c r="BI1259"/>
  <c r="BH1259"/>
  <c r="BG1259"/>
  <c r="BF1259"/>
  <c r="T1259"/>
  <c r="R1259"/>
  <c r="P1259"/>
  <c r="BI1255"/>
  <c r="BH1255"/>
  <c r="BG1255"/>
  <c r="BF1255"/>
  <c r="T1255"/>
  <c r="R1255"/>
  <c r="P1255"/>
  <c r="BI1251"/>
  <c r="BH1251"/>
  <c r="BG1251"/>
  <c r="BF1251"/>
  <c r="T1251"/>
  <c r="R1251"/>
  <c r="P1251"/>
  <c r="BI1247"/>
  <c r="BH1247"/>
  <c r="BG1247"/>
  <c r="BF1247"/>
  <c r="T1247"/>
  <c r="R1247"/>
  <c r="P1247"/>
  <c r="BI1245"/>
  <c r="BH1245"/>
  <c r="BG1245"/>
  <c r="BF1245"/>
  <c r="T1245"/>
  <c r="R1245"/>
  <c r="P1245"/>
  <c r="BI1241"/>
  <c r="BH1241"/>
  <c r="BG1241"/>
  <c r="BF1241"/>
  <c r="T1241"/>
  <c r="R1241"/>
  <c r="P1241"/>
  <c r="BI1237"/>
  <c r="BH1237"/>
  <c r="BG1237"/>
  <c r="BF1237"/>
  <c r="T1237"/>
  <c r="R1237"/>
  <c r="P1237"/>
  <c r="BI1234"/>
  <c r="BH1234"/>
  <c r="BG1234"/>
  <c r="BF1234"/>
  <c r="T1234"/>
  <c r="R1234"/>
  <c r="P1234"/>
  <c r="BI1232"/>
  <c r="BH1232"/>
  <c r="BG1232"/>
  <c r="BF1232"/>
  <c r="T1232"/>
  <c r="R1232"/>
  <c r="P1232"/>
  <c r="BI1231"/>
  <c r="BH1231"/>
  <c r="BG1231"/>
  <c r="BF1231"/>
  <c r="T1231"/>
  <c r="R1231"/>
  <c r="P1231"/>
  <c r="BI1229"/>
  <c r="BH1229"/>
  <c r="BG1229"/>
  <c r="BF1229"/>
  <c r="T1229"/>
  <c r="R1229"/>
  <c r="P1229"/>
  <c r="BI1226"/>
  <c r="BH1226"/>
  <c r="BG1226"/>
  <c r="BF1226"/>
  <c r="T1226"/>
  <c r="R1226"/>
  <c r="P1226"/>
  <c r="BI1223"/>
  <c r="BH1223"/>
  <c r="BG1223"/>
  <c r="BF1223"/>
  <c r="T1223"/>
  <c r="R1223"/>
  <c r="P1223"/>
  <c r="BI1220"/>
  <c r="BH1220"/>
  <c r="BG1220"/>
  <c r="BF1220"/>
  <c r="T1220"/>
  <c r="R1220"/>
  <c r="P1220"/>
  <c r="BI1218"/>
  <c r="BH1218"/>
  <c r="BG1218"/>
  <c r="BF1218"/>
  <c r="T1218"/>
  <c r="R1218"/>
  <c r="P1218"/>
  <c r="BI1216"/>
  <c r="BH1216"/>
  <c r="BG1216"/>
  <c r="BF1216"/>
  <c r="T1216"/>
  <c r="R1216"/>
  <c r="P1216"/>
  <c r="BI1214"/>
  <c r="BH1214"/>
  <c r="BG1214"/>
  <c r="BF1214"/>
  <c r="T1214"/>
  <c r="R1214"/>
  <c r="P1214"/>
  <c r="BI1213"/>
  <c r="BH1213"/>
  <c r="BG1213"/>
  <c r="BF1213"/>
  <c r="T1213"/>
  <c r="R1213"/>
  <c r="P1213"/>
  <c r="BI1211"/>
  <c r="BH1211"/>
  <c r="BG1211"/>
  <c r="BF1211"/>
  <c r="T1211"/>
  <c r="R1211"/>
  <c r="P1211"/>
  <c r="BI1208"/>
  <c r="BH1208"/>
  <c r="BG1208"/>
  <c r="BF1208"/>
  <c r="T1208"/>
  <c r="R1208"/>
  <c r="P1208"/>
  <c r="BI1205"/>
  <c r="BH1205"/>
  <c r="BG1205"/>
  <c r="BF1205"/>
  <c r="T1205"/>
  <c r="R1205"/>
  <c r="P1205"/>
  <c r="BI1202"/>
  <c r="BH1202"/>
  <c r="BG1202"/>
  <c r="BF1202"/>
  <c r="T1202"/>
  <c r="R1202"/>
  <c r="P1202"/>
  <c r="BI1200"/>
  <c r="BH1200"/>
  <c r="BG1200"/>
  <c r="BF1200"/>
  <c r="T1200"/>
  <c r="R1200"/>
  <c r="P1200"/>
  <c r="BI1197"/>
  <c r="BH1197"/>
  <c r="BG1197"/>
  <c r="BF1197"/>
  <c r="T1197"/>
  <c r="R1197"/>
  <c r="P1197"/>
  <c r="BI1195"/>
  <c r="BH1195"/>
  <c r="BG1195"/>
  <c r="BF1195"/>
  <c r="T1195"/>
  <c r="R1195"/>
  <c r="P1195"/>
  <c r="BI1191"/>
  <c r="BH1191"/>
  <c r="BG1191"/>
  <c r="BF1191"/>
  <c r="T1191"/>
  <c r="R1191"/>
  <c r="P1191"/>
  <c r="BI1187"/>
  <c r="BH1187"/>
  <c r="BG1187"/>
  <c r="BF1187"/>
  <c r="T1187"/>
  <c r="R1187"/>
  <c r="P1187"/>
  <c r="BI1183"/>
  <c r="BH1183"/>
  <c r="BG1183"/>
  <c r="BF1183"/>
  <c r="T1183"/>
  <c r="R1183"/>
  <c r="P1183"/>
  <c r="BI1182"/>
  <c r="BH1182"/>
  <c r="BG1182"/>
  <c r="BF1182"/>
  <c r="T1182"/>
  <c r="R1182"/>
  <c r="P1182"/>
  <c r="BI1180"/>
  <c r="BH1180"/>
  <c r="BG1180"/>
  <c r="BF1180"/>
  <c r="T1180"/>
  <c r="R1180"/>
  <c r="P1180"/>
  <c r="BI1179"/>
  <c r="BH1179"/>
  <c r="BG1179"/>
  <c r="BF1179"/>
  <c r="T1179"/>
  <c r="R1179"/>
  <c r="P1179"/>
  <c r="BI1177"/>
  <c r="BH1177"/>
  <c r="BG1177"/>
  <c r="BF1177"/>
  <c r="T1177"/>
  <c r="R1177"/>
  <c r="P1177"/>
  <c r="BI1176"/>
  <c r="BH1176"/>
  <c r="BG1176"/>
  <c r="BF1176"/>
  <c r="T1176"/>
  <c r="R1176"/>
  <c r="P1176"/>
  <c r="BI1174"/>
  <c r="BH1174"/>
  <c r="BG1174"/>
  <c r="BF1174"/>
  <c r="T1174"/>
  <c r="R1174"/>
  <c r="P1174"/>
  <c r="BI1173"/>
  <c r="BH1173"/>
  <c r="BG1173"/>
  <c r="BF1173"/>
  <c r="T1173"/>
  <c r="R1173"/>
  <c r="P1173"/>
  <c r="BI1171"/>
  <c r="BH1171"/>
  <c r="BG1171"/>
  <c r="BF1171"/>
  <c r="T1171"/>
  <c r="R1171"/>
  <c r="P1171"/>
  <c r="BI1170"/>
  <c r="BH1170"/>
  <c r="BG1170"/>
  <c r="BF1170"/>
  <c r="T1170"/>
  <c r="R1170"/>
  <c r="P1170"/>
  <c r="BI1168"/>
  <c r="BH1168"/>
  <c r="BG1168"/>
  <c r="BF1168"/>
  <c r="T1168"/>
  <c r="R1168"/>
  <c r="P1168"/>
  <c r="BI1167"/>
  <c r="BH1167"/>
  <c r="BG1167"/>
  <c r="BF1167"/>
  <c r="T1167"/>
  <c r="R1167"/>
  <c r="P1167"/>
  <c r="BI1165"/>
  <c r="BH1165"/>
  <c r="BG1165"/>
  <c r="BF1165"/>
  <c r="T1165"/>
  <c r="R1165"/>
  <c r="P1165"/>
  <c r="BI1164"/>
  <c r="BH1164"/>
  <c r="BG1164"/>
  <c r="BF1164"/>
  <c r="T1164"/>
  <c r="R1164"/>
  <c r="P1164"/>
  <c r="BI1162"/>
  <c r="BH1162"/>
  <c r="BG1162"/>
  <c r="BF1162"/>
  <c r="T1162"/>
  <c r="R1162"/>
  <c r="P1162"/>
  <c r="BI1161"/>
  <c r="BH1161"/>
  <c r="BG1161"/>
  <c r="BF1161"/>
  <c r="T1161"/>
  <c r="R1161"/>
  <c r="P1161"/>
  <c r="BI1159"/>
  <c r="BH1159"/>
  <c r="BG1159"/>
  <c r="BF1159"/>
  <c r="T1159"/>
  <c r="R1159"/>
  <c r="P1159"/>
  <c r="BI1158"/>
  <c r="BH1158"/>
  <c r="BG1158"/>
  <c r="BF1158"/>
  <c r="T1158"/>
  <c r="R1158"/>
  <c r="P1158"/>
  <c r="BI1157"/>
  <c r="BH1157"/>
  <c r="BG1157"/>
  <c r="BF1157"/>
  <c r="T1157"/>
  <c r="R1157"/>
  <c r="P1157"/>
  <c r="BI1155"/>
  <c r="BH1155"/>
  <c r="BG1155"/>
  <c r="BF1155"/>
  <c r="T1155"/>
  <c r="R1155"/>
  <c r="P1155"/>
  <c r="BI1154"/>
  <c r="BH1154"/>
  <c r="BG1154"/>
  <c r="BF1154"/>
  <c r="T1154"/>
  <c r="R1154"/>
  <c r="P1154"/>
  <c r="BI1153"/>
  <c r="BH1153"/>
  <c r="BG1153"/>
  <c r="BF1153"/>
  <c r="T1153"/>
  <c r="R1153"/>
  <c r="P1153"/>
  <c r="BI1151"/>
  <c r="BH1151"/>
  <c r="BG1151"/>
  <c r="BF1151"/>
  <c r="T1151"/>
  <c r="R1151"/>
  <c r="P1151"/>
  <c r="BI1150"/>
  <c r="BH1150"/>
  <c r="BG1150"/>
  <c r="BF1150"/>
  <c r="T1150"/>
  <c r="R1150"/>
  <c r="P1150"/>
  <c r="BI1145"/>
  <c r="BH1145"/>
  <c r="BG1145"/>
  <c r="BF1145"/>
  <c r="T1145"/>
  <c r="R1145"/>
  <c r="P1145"/>
  <c r="BI1144"/>
  <c r="BH1144"/>
  <c r="BG1144"/>
  <c r="BF1144"/>
  <c r="T1144"/>
  <c r="R1144"/>
  <c r="P1144"/>
  <c r="BI1138"/>
  <c r="BH1138"/>
  <c r="BG1138"/>
  <c r="BF1138"/>
  <c r="T1138"/>
  <c r="R1138"/>
  <c r="P1138"/>
  <c r="BI1137"/>
  <c r="BH1137"/>
  <c r="BG1137"/>
  <c r="BF1137"/>
  <c r="T1137"/>
  <c r="R1137"/>
  <c r="P1137"/>
  <c r="BI1124"/>
  <c r="BH1124"/>
  <c r="BG1124"/>
  <c r="BF1124"/>
  <c r="T1124"/>
  <c r="R1124"/>
  <c r="P1124"/>
  <c r="BI1120"/>
  <c r="BH1120"/>
  <c r="BG1120"/>
  <c r="BF1120"/>
  <c r="T1120"/>
  <c r="R1120"/>
  <c r="P1120"/>
  <c r="BI1117"/>
  <c r="BH1117"/>
  <c r="BG1117"/>
  <c r="BF1117"/>
  <c r="T1117"/>
  <c r="R1117"/>
  <c r="P1117"/>
  <c r="BI1115"/>
  <c r="BH1115"/>
  <c r="BG1115"/>
  <c r="BF1115"/>
  <c r="T1115"/>
  <c r="R1115"/>
  <c r="P1115"/>
  <c r="BI1112"/>
  <c r="BH1112"/>
  <c r="BG1112"/>
  <c r="BF1112"/>
  <c r="T1112"/>
  <c r="R1112"/>
  <c r="P1112"/>
  <c r="BI1109"/>
  <c r="BH1109"/>
  <c r="BG1109"/>
  <c r="BF1109"/>
  <c r="T1109"/>
  <c r="R1109"/>
  <c r="P1109"/>
  <c r="BI1106"/>
  <c r="BH1106"/>
  <c r="BG1106"/>
  <c r="BF1106"/>
  <c r="T1106"/>
  <c r="R1106"/>
  <c r="P1106"/>
  <c r="BI1102"/>
  <c r="BH1102"/>
  <c r="BG1102"/>
  <c r="BF1102"/>
  <c r="T1102"/>
  <c r="R1102"/>
  <c r="P1102"/>
  <c r="BI1099"/>
  <c r="BH1099"/>
  <c r="BG1099"/>
  <c r="BF1099"/>
  <c r="T1099"/>
  <c r="R1099"/>
  <c r="P1099"/>
  <c r="BI1096"/>
  <c r="BH1096"/>
  <c r="BG1096"/>
  <c r="BF1096"/>
  <c r="T1096"/>
  <c r="R1096"/>
  <c r="P1096"/>
  <c r="BI1092"/>
  <c r="BH1092"/>
  <c r="BG1092"/>
  <c r="BF1092"/>
  <c r="T1092"/>
  <c r="R1092"/>
  <c r="P1092"/>
  <c r="BI1089"/>
  <c r="BH1089"/>
  <c r="BG1089"/>
  <c r="BF1089"/>
  <c r="T1089"/>
  <c r="R1089"/>
  <c r="P1089"/>
  <c r="BI1086"/>
  <c r="BH1086"/>
  <c r="BG1086"/>
  <c r="BF1086"/>
  <c r="T1086"/>
  <c r="R1086"/>
  <c r="P1086"/>
  <c r="BI1082"/>
  <c r="BH1082"/>
  <c r="BG1082"/>
  <c r="BF1082"/>
  <c r="T1082"/>
  <c r="R1082"/>
  <c r="P1082"/>
  <c r="BI1078"/>
  <c r="BH1078"/>
  <c r="BG1078"/>
  <c r="BF1078"/>
  <c r="T1078"/>
  <c r="R1078"/>
  <c r="P1078"/>
  <c r="BI1074"/>
  <c r="BH1074"/>
  <c r="BG1074"/>
  <c r="BF1074"/>
  <c r="T1074"/>
  <c r="R1074"/>
  <c r="P1074"/>
  <c r="BI1068"/>
  <c r="BH1068"/>
  <c r="BG1068"/>
  <c r="BF1068"/>
  <c r="T1068"/>
  <c r="R1068"/>
  <c r="P1068"/>
  <c r="BI1065"/>
  <c r="BH1065"/>
  <c r="BG1065"/>
  <c r="BF1065"/>
  <c r="T1065"/>
  <c r="R1065"/>
  <c r="P1065"/>
  <c r="BI1061"/>
  <c r="BH1061"/>
  <c r="BG1061"/>
  <c r="BF1061"/>
  <c r="T1061"/>
  <c r="R1061"/>
  <c r="P1061"/>
  <c r="BI1057"/>
  <c r="BH1057"/>
  <c r="BG1057"/>
  <c r="BF1057"/>
  <c r="T1057"/>
  <c r="R1057"/>
  <c r="P1057"/>
  <c r="BI1053"/>
  <c r="BH1053"/>
  <c r="BG1053"/>
  <c r="BF1053"/>
  <c r="T1053"/>
  <c r="R1053"/>
  <c r="P1053"/>
  <c r="BI1048"/>
  <c r="BH1048"/>
  <c r="BG1048"/>
  <c r="BF1048"/>
  <c r="T1048"/>
  <c r="R1048"/>
  <c r="P1048"/>
  <c r="BI1044"/>
  <c r="BH1044"/>
  <c r="BG1044"/>
  <c r="BF1044"/>
  <c r="T1044"/>
  <c r="R1044"/>
  <c r="P1044"/>
  <c r="BI1040"/>
  <c r="BH1040"/>
  <c r="BG1040"/>
  <c r="BF1040"/>
  <c r="T1040"/>
  <c r="R1040"/>
  <c r="P1040"/>
  <c r="BI1036"/>
  <c r="BH1036"/>
  <c r="BG1036"/>
  <c r="BF1036"/>
  <c r="T1036"/>
  <c r="R1036"/>
  <c r="P1036"/>
  <c r="BI1030"/>
  <c r="BH1030"/>
  <c r="BG1030"/>
  <c r="BF1030"/>
  <c r="T1030"/>
  <c r="R1030"/>
  <c r="P1030"/>
  <c r="BI1027"/>
  <c r="BH1027"/>
  <c r="BG1027"/>
  <c r="BF1027"/>
  <c r="T1027"/>
  <c r="R1027"/>
  <c r="P1027"/>
  <c r="BI1025"/>
  <c r="BH1025"/>
  <c r="BG1025"/>
  <c r="BF1025"/>
  <c r="T1025"/>
  <c r="R1025"/>
  <c r="P1025"/>
  <c r="BI1023"/>
  <c r="BH1023"/>
  <c r="BG1023"/>
  <c r="BF1023"/>
  <c r="T1023"/>
  <c r="R1023"/>
  <c r="P1023"/>
  <c r="BI1020"/>
  <c r="BH1020"/>
  <c r="BG1020"/>
  <c r="BF1020"/>
  <c r="T1020"/>
  <c r="R1020"/>
  <c r="P1020"/>
  <c r="BI1018"/>
  <c r="BH1018"/>
  <c r="BG1018"/>
  <c r="BF1018"/>
  <c r="T1018"/>
  <c r="R1018"/>
  <c r="P1018"/>
  <c r="BI1015"/>
  <c r="BH1015"/>
  <c r="BG1015"/>
  <c r="BF1015"/>
  <c r="T1015"/>
  <c r="R1015"/>
  <c r="P1015"/>
  <c r="BI1012"/>
  <c r="BH1012"/>
  <c r="BG1012"/>
  <c r="BF1012"/>
  <c r="T1012"/>
  <c r="R1012"/>
  <c r="P1012"/>
  <c r="BI1010"/>
  <c r="BH1010"/>
  <c r="BG1010"/>
  <c r="BF1010"/>
  <c r="T1010"/>
  <c r="R1010"/>
  <c r="P1010"/>
  <c r="BI1008"/>
  <c r="BH1008"/>
  <c r="BG1008"/>
  <c r="BF1008"/>
  <c r="T1008"/>
  <c r="R1008"/>
  <c r="P1008"/>
  <c r="BI1004"/>
  <c r="BH1004"/>
  <c r="BG1004"/>
  <c r="BF1004"/>
  <c r="T1004"/>
  <c r="R1004"/>
  <c r="P1004"/>
  <c r="BI1000"/>
  <c r="BH1000"/>
  <c r="BG1000"/>
  <c r="BF1000"/>
  <c r="T1000"/>
  <c r="R1000"/>
  <c r="P1000"/>
  <c r="BI999"/>
  <c r="BH999"/>
  <c r="BG999"/>
  <c r="BF999"/>
  <c r="T999"/>
  <c r="R999"/>
  <c r="P999"/>
  <c r="BI996"/>
  <c r="BH996"/>
  <c r="BG996"/>
  <c r="BF996"/>
  <c r="T996"/>
  <c r="R996"/>
  <c r="P996"/>
  <c r="BI992"/>
  <c r="BH992"/>
  <c r="BG992"/>
  <c r="BF992"/>
  <c r="T992"/>
  <c r="R992"/>
  <c r="P992"/>
  <c r="BI988"/>
  <c r="BH988"/>
  <c r="BG988"/>
  <c r="BF988"/>
  <c r="T988"/>
  <c r="R988"/>
  <c r="P988"/>
  <c r="BI986"/>
  <c r="BH986"/>
  <c r="BG986"/>
  <c r="BF986"/>
  <c r="T986"/>
  <c r="R986"/>
  <c r="P986"/>
  <c r="BI983"/>
  <c r="BH983"/>
  <c r="BG983"/>
  <c r="BF983"/>
  <c r="T983"/>
  <c r="R983"/>
  <c r="P983"/>
  <c r="BI978"/>
  <c r="BH978"/>
  <c r="BG978"/>
  <c r="BF978"/>
  <c r="T978"/>
  <c r="R978"/>
  <c r="P978"/>
  <c r="BI975"/>
  <c r="BH975"/>
  <c r="BG975"/>
  <c r="BF975"/>
  <c r="T975"/>
  <c r="R975"/>
  <c r="P975"/>
  <c r="BI973"/>
  <c r="BH973"/>
  <c r="BG973"/>
  <c r="BF973"/>
  <c r="T973"/>
  <c r="R973"/>
  <c r="P973"/>
  <c r="BI971"/>
  <c r="BH971"/>
  <c r="BG971"/>
  <c r="BF971"/>
  <c r="T971"/>
  <c r="R971"/>
  <c r="P971"/>
  <c r="BI969"/>
  <c r="BH969"/>
  <c r="BG969"/>
  <c r="BF969"/>
  <c r="T969"/>
  <c r="R969"/>
  <c r="P969"/>
  <c r="BI965"/>
  <c r="BH965"/>
  <c r="BG965"/>
  <c r="BF965"/>
  <c r="T965"/>
  <c r="R965"/>
  <c r="P965"/>
  <c r="BI962"/>
  <c r="BH962"/>
  <c r="BG962"/>
  <c r="BF962"/>
  <c r="T962"/>
  <c r="R962"/>
  <c r="P962"/>
  <c r="BI960"/>
  <c r="BH960"/>
  <c r="BG960"/>
  <c r="BF960"/>
  <c r="T960"/>
  <c r="R960"/>
  <c r="P960"/>
  <c r="BI956"/>
  <c r="BH956"/>
  <c r="BG956"/>
  <c r="BF956"/>
  <c r="T956"/>
  <c r="R956"/>
  <c r="P956"/>
  <c r="BI954"/>
  <c r="BH954"/>
  <c r="BG954"/>
  <c r="BF954"/>
  <c r="T954"/>
  <c r="R954"/>
  <c r="P954"/>
  <c r="BI950"/>
  <c r="BH950"/>
  <c r="BG950"/>
  <c r="BF950"/>
  <c r="T950"/>
  <c r="R950"/>
  <c r="P950"/>
  <c r="BI947"/>
  <c r="BH947"/>
  <c r="BG947"/>
  <c r="BF947"/>
  <c r="T947"/>
  <c r="R947"/>
  <c r="P947"/>
  <c r="BI943"/>
  <c r="BH943"/>
  <c r="BG943"/>
  <c r="BF943"/>
  <c r="T943"/>
  <c r="R943"/>
  <c r="P943"/>
  <c r="BI939"/>
  <c r="BH939"/>
  <c r="BG939"/>
  <c r="BF939"/>
  <c r="T939"/>
  <c r="R939"/>
  <c r="P939"/>
  <c r="BI937"/>
  <c r="BH937"/>
  <c r="BG937"/>
  <c r="BF937"/>
  <c r="T937"/>
  <c r="R937"/>
  <c r="P937"/>
  <c r="BI933"/>
  <c r="BH933"/>
  <c r="BG933"/>
  <c r="BF933"/>
  <c r="T933"/>
  <c r="R933"/>
  <c r="P933"/>
  <c r="BI929"/>
  <c r="BH929"/>
  <c r="BG929"/>
  <c r="BF929"/>
  <c r="T929"/>
  <c r="R929"/>
  <c r="P929"/>
  <c r="BI925"/>
  <c r="BH925"/>
  <c r="BG925"/>
  <c r="BF925"/>
  <c r="T925"/>
  <c r="R925"/>
  <c r="P925"/>
  <c r="BI921"/>
  <c r="BH921"/>
  <c r="BG921"/>
  <c r="BF921"/>
  <c r="T921"/>
  <c r="R921"/>
  <c r="P921"/>
  <c r="BI920"/>
  <c r="BH920"/>
  <c r="BG920"/>
  <c r="BF920"/>
  <c r="T920"/>
  <c r="R920"/>
  <c r="P920"/>
  <c r="BI915"/>
  <c r="BH915"/>
  <c r="BG915"/>
  <c r="BF915"/>
  <c r="T915"/>
  <c r="R915"/>
  <c r="P915"/>
  <c r="BI910"/>
  <c r="BH910"/>
  <c r="BG910"/>
  <c r="BF910"/>
  <c r="T910"/>
  <c r="R910"/>
  <c r="P910"/>
  <c r="BI907"/>
  <c r="BH907"/>
  <c r="BG907"/>
  <c r="BF907"/>
  <c r="T907"/>
  <c r="R907"/>
  <c r="P907"/>
  <c r="BI905"/>
  <c r="BH905"/>
  <c r="BG905"/>
  <c r="BF905"/>
  <c r="T905"/>
  <c r="R905"/>
  <c r="P905"/>
  <c r="BI902"/>
  <c r="BH902"/>
  <c r="BG902"/>
  <c r="BF902"/>
  <c r="T902"/>
  <c r="R902"/>
  <c r="P902"/>
  <c r="BI898"/>
  <c r="BH898"/>
  <c r="BG898"/>
  <c r="BF898"/>
  <c r="T898"/>
  <c r="R898"/>
  <c r="P898"/>
  <c r="BI896"/>
  <c r="BH896"/>
  <c r="BG896"/>
  <c r="BF896"/>
  <c r="T896"/>
  <c r="R896"/>
  <c r="P896"/>
  <c r="BI892"/>
  <c r="BH892"/>
  <c r="BG892"/>
  <c r="BF892"/>
  <c r="T892"/>
  <c r="R892"/>
  <c r="P892"/>
  <c r="BI888"/>
  <c r="BH888"/>
  <c r="BG888"/>
  <c r="BF888"/>
  <c r="T888"/>
  <c r="R888"/>
  <c r="P888"/>
  <c r="BI884"/>
  <c r="BH884"/>
  <c r="BG884"/>
  <c r="BF884"/>
  <c r="T884"/>
  <c r="R884"/>
  <c r="P884"/>
  <c r="BI881"/>
  <c r="BH881"/>
  <c r="BG881"/>
  <c r="BF881"/>
  <c r="T881"/>
  <c r="R881"/>
  <c r="P881"/>
  <c r="BI879"/>
  <c r="BH879"/>
  <c r="BG879"/>
  <c r="BF879"/>
  <c r="T879"/>
  <c r="R879"/>
  <c r="P879"/>
  <c r="BI877"/>
  <c r="BH877"/>
  <c r="BG877"/>
  <c r="BF877"/>
  <c r="T877"/>
  <c r="R877"/>
  <c r="P877"/>
  <c r="BI875"/>
  <c r="BH875"/>
  <c r="BG875"/>
  <c r="BF875"/>
  <c r="T875"/>
  <c r="R875"/>
  <c r="P875"/>
  <c r="BI872"/>
  <c r="BH872"/>
  <c r="BG872"/>
  <c r="BF872"/>
  <c r="T872"/>
  <c r="R872"/>
  <c r="P872"/>
  <c r="BI870"/>
  <c r="BH870"/>
  <c r="BG870"/>
  <c r="BF870"/>
  <c r="T870"/>
  <c r="R870"/>
  <c r="P870"/>
  <c r="BI867"/>
  <c r="BH867"/>
  <c r="BG867"/>
  <c r="BF867"/>
  <c r="T867"/>
  <c r="R867"/>
  <c r="P867"/>
  <c r="BI865"/>
  <c r="BH865"/>
  <c r="BG865"/>
  <c r="BF865"/>
  <c r="T865"/>
  <c r="R865"/>
  <c r="P865"/>
  <c r="BI863"/>
  <c r="BH863"/>
  <c r="BG863"/>
  <c r="BF863"/>
  <c r="T863"/>
  <c r="R863"/>
  <c r="P863"/>
  <c r="BI859"/>
  <c r="BH859"/>
  <c r="BG859"/>
  <c r="BF859"/>
  <c r="T859"/>
  <c r="R859"/>
  <c r="P859"/>
  <c r="BI855"/>
  <c r="BH855"/>
  <c r="BG855"/>
  <c r="BF855"/>
  <c r="T855"/>
  <c r="R855"/>
  <c r="P855"/>
  <c r="BI852"/>
  <c r="BH852"/>
  <c r="BG852"/>
  <c r="BF852"/>
  <c r="T852"/>
  <c r="R852"/>
  <c r="P852"/>
  <c r="BI848"/>
  <c r="BH848"/>
  <c r="BG848"/>
  <c r="BF848"/>
  <c r="T848"/>
  <c r="R848"/>
  <c r="P848"/>
  <c r="BI846"/>
  <c r="BH846"/>
  <c r="BG846"/>
  <c r="BF846"/>
  <c r="T846"/>
  <c r="R846"/>
  <c r="P846"/>
  <c r="BI842"/>
  <c r="BH842"/>
  <c r="BG842"/>
  <c r="BF842"/>
  <c r="T842"/>
  <c r="R842"/>
  <c r="P842"/>
  <c r="BI840"/>
  <c r="BH840"/>
  <c r="BG840"/>
  <c r="BF840"/>
  <c r="T840"/>
  <c r="R840"/>
  <c r="P840"/>
  <c r="BI836"/>
  <c r="BH836"/>
  <c r="BG836"/>
  <c r="BF836"/>
  <c r="T836"/>
  <c r="R836"/>
  <c r="P836"/>
  <c r="BI832"/>
  <c r="BH832"/>
  <c r="BG832"/>
  <c r="BF832"/>
  <c r="T832"/>
  <c r="T831"/>
  <c r="R832"/>
  <c r="R831"/>
  <c r="P832"/>
  <c r="P831"/>
  <c r="BI829"/>
  <c r="BH829"/>
  <c r="BG829"/>
  <c r="BF829"/>
  <c r="T829"/>
  <c r="R829"/>
  <c r="P829"/>
  <c r="BI827"/>
  <c r="BH827"/>
  <c r="BG827"/>
  <c r="BF827"/>
  <c r="T827"/>
  <c r="R827"/>
  <c r="P827"/>
  <c r="BI825"/>
  <c r="BH825"/>
  <c r="BG825"/>
  <c r="BF825"/>
  <c r="T825"/>
  <c r="R825"/>
  <c r="P825"/>
  <c r="BI823"/>
  <c r="BH823"/>
  <c r="BG823"/>
  <c r="BF823"/>
  <c r="T823"/>
  <c r="R823"/>
  <c r="P823"/>
  <c r="BI818"/>
  <c r="BH818"/>
  <c r="BG818"/>
  <c r="BF818"/>
  <c r="T818"/>
  <c r="R818"/>
  <c r="P818"/>
  <c r="BI814"/>
  <c r="BH814"/>
  <c r="BG814"/>
  <c r="BF814"/>
  <c r="T814"/>
  <c r="R814"/>
  <c r="P814"/>
  <c r="BI810"/>
  <c r="BH810"/>
  <c r="BG810"/>
  <c r="BF810"/>
  <c r="T810"/>
  <c r="R810"/>
  <c r="P810"/>
  <c r="BI804"/>
  <c r="BH804"/>
  <c r="BG804"/>
  <c r="BF804"/>
  <c r="T804"/>
  <c r="R804"/>
  <c r="P804"/>
  <c r="BI800"/>
  <c r="BH800"/>
  <c r="BG800"/>
  <c r="BF800"/>
  <c r="T800"/>
  <c r="R800"/>
  <c r="P800"/>
  <c r="BI793"/>
  <c r="BH793"/>
  <c r="BG793"/>
  <c r="BF793"/>
  <c r="T793"/>
  <c r="R793"/>
  <c r="P793"/>
  <c r="BI789"/>
  <c r="BH789"/>
  <c r="BG789"/>
  <c r="BF789"/>
  <c r="T789"/>
  <c r="R789"/>
  <c r="P789"/>
  <c r="BI784"/>
  <c r="BH784"/>
  <c r="BG784"/>
  <c r="BF784"/>
  <c r="T784"/>
  <c r="R784"/>
  <c r="P784"/>
  <c r="BI781"/>
  <c r="BH781"/>
  <c r="BG781"/>
  <c r="BF781"/>
  <c r="T781"/>
  <c r="R781"/>
  <c r="P781"/>
  <c r="BI778"/>
  <c r="BH778"/>
  <c r="BG778"/>
  <c r="BF778"/>
  <c r="T778"/>
  <c r="R778"/>
  <c r="P778"/>
  <c r="BI773"/>
  <c r="BH773"/>
  <c r="BG773"/>
  <c r="BF773"/>
  <c r="T773"/>
  <c r="R773"/>
  <c r="P773"/>
  <c r="BI769"/>
  <c r="BH769"/>
  <c r="BG769"/>
  <c r="BF769"/>
  <c r="T769"/>
  <c r="R769"/>
  <c r="P769"/>
  <c r="BI765"/>
  <c r="BH765"/>
  <c r="BG765"/>
  <c r="BF765"/>
  <c r="T765"/>
  <c r="R765"/>
  <c r="P765"/>
  <c r="BI761"/>
  <c r="BH761"/>
  <c r="BG761"/>
  <c r="BF761"/>
  <c r="T761"/>
  <c r="R761"/>
  <c r="P761"/>
  <c r="BI755"/>
  <c r="BH755"/>
  <c r="BG755"/>
  <c r="BF755"/>
  <c r="T755"/>
  <c r="R755"/>
  <c r="P755"/>
  <c r="BI739"/>
  <c r="BH739"/>
  <c r="BG739"/>
  <c r="BF739"/>
  <c r="T739"/>
  <c r="R739"/>
  <c r="P739"/>
  <c r="BI731"/>
  <c r="BH731"/>
  <c r="BG731"/>
  <c r="BF731"/>
  <c r="T731"/>
  <c r="R731"/>
  <c r="P731"/>
  <c r="BI727"/>
  <c r="BH727"/>
  <c r="BG727"/>
  <c r="BF727"/>
  <c r="T727"/>
  <c r="R727"/>
  <c r="P727"/>
  <c r="BI725"/>
  <c r="BH725"/>
  <c r="BG725"/>
  <c r="BF725"/>
  <c r="T725"/>
  <c r="R725"/>
  <c r="P725"/>
  <c r="BI722"/>
  <c r="BH722"/>
  <c r="BG722"/>
  <c r="BF722"/>
  <c r="T722"/>
  <c r="R722"/>
  <c r="P722"/>
  <c r="BI720"/>
  <c r="BH720"/>
  <c r="BG720"/>
  <c r="BF720"/>
  <c r="T720"/>
  <c r="R720"/>
  <c r="P720"/>
  <c r="BI717"/>
  <c r="BH717"/>
  <c r="BG717"/>
  <c r="BF717"/>
  <c r="T717"/>
  <c r="R717"/>
  <c r="P717"/>
  <c r="BI714"/>
  <c r="BH714"/>
  <c r="BG714"/>
  <c r="BF714"/>
  <c r="T714"/>
  <c r="R714"/>
  <c r="P714"/>
  <c r="BI711"/>
  <c r="BH711"/>
  <c r="BG711"/>
  <c r="BF711"/>
  <c r="T711"/>
  <c r="R711"/>
  <c r="P711"/>
  <c r="BI708"/>
  <c r="BH708"/>
  <c r="BG708"/>
  <c r="BF708"/>
  <c r="T708"/>
  <c r="R708"/>
  <c r="P708"/>
  <c r="BI706"/>
  <c r="BH706"/>
  <c r="BG706"/>
  <c r="BF706"/>
  <c r="T706"/>
  <c r="R706"/>
  <c r="P706"/>
  <c r="BI704"/>
  <c r="BH704"/>
  <c r="BG704"/>
  <c r="BF704"/>
  <c r="T704"/>
  <c r="R704"/>
  <c r="P704"/>
  <c r="BI701"/>
  <c r="BH701"/>
  <c r="BG701"/>
  <c r="BF701"/>
  <c r="T701"/>
  <c r="R701"/>
  <c r="P701"/>
  <c r="BI698"/>
  <c r="BH698"/>
  <c r="BG698"/>
  <c r="BF698"/>
  <c r="T698"/>
  <c r="R698"/>
  <c r="P698"/>
  <c r="BI696"/>
  <c r="BH696"/>
  <c r="BG696"/>
  <c r="BF696"/>
  <c r="T696"/>
  <c r="R696"/>
  <c r="P696"/>
  <c r="BI694"/>
  <c r="BH694"/>
  <c r="BG694"/>
  <c r="BF694"/>
  <c r="T694"/>
  <c r="R694"/>
  <c r="P694"/>
  <c r="BI692"/>
  <c r="BH692"/>
  <c r="BG692"/>
  <c r="BF692"/>
  <c r="T692"/>
  <c r="R692"/>
  <c r="P692"/>
  <c r="BI690"/>
  <c r="BH690"/>
  <c r="BG690"/>
  <c r="BF690"/>
  <c r="T690"/>
  <c r="R690"/>
  <c r="P690"/>
  <c r="BI687"/>
  <c r="BH687"/>
  <c r="BG687"/>
  <c r="BF687"/>
  <c r="T687"/>
  <c r="R687"/>
  <c r="P687"/>
  <c r="BI685"/>
  <c r="BH685"/>
  <c r="BG685"/>
  <c r="BF685"/>
  <c r="T685"/>
  <c r="R685"/>
  <c r="P685"/>
  <c r="BI683"/>
  <c r="BH683"/>
  <c r="BG683"/>
  <c r="BF683"/>
  <c r="T683"/>
  <c r="R683"/>
  <c r="P683"/>
  <c r="BI681"/>
  <c r="BH681"/>
  <c r="BG681"/>
  <c r="BF681"/>
  <c r="T681"/>
  <c r="R681"/>
  <c r="P681"/>
  <c r="BI678"/>
  <c r="BH678"/>
  <c r="BG678"/>
  <c r="BF678"/>
  <c r="T678"/>
  <c r="R678"/>
  <c r="P678"/>
  <c r="BI676"/>
  <c r="BH676"/>
  <c r="BG676"/>
  <c r="BF676"/>
  <c r="T676"/>
  <c r="R676"/>
  <c r="P676"/>
  <c r="BI673"/>
  <c r="BH673"/>
  <c r="BG673"/>
  <c r="BF673"/>
  <c r="T673"/>
  <c r="R673"/>
  <c r="P673"/>
  <c r="BI671"/>
  <c r="BH671"/>
  <c r="BG671"/>
  <c r="BF671"/>
  <c r="T671"/>
  <c r="R671"/>
  <c r="P671"/>
  <c r="BI669"/>
  <c r="BH669"/>
  <c r="BG669"/>
  <c r="BF669"/>
  <c r="T669"/>
  <c r="R669"/>
  <c r="P669"/>
  <c r="BI659"/>
  <c r="BH659"/>
  <c r="BG659"/>
  <c r="BF659"/>
  <c r="T659"/>
  <c r="R659"/>
  <c r="P659"/>
  <c r="BI656"/>
  <c r="BH656"/>
  <c r="BG656"/>
  <c r="BF656"/>
  <c r="T656"/>
  <c r="R656"/>
  <c r="P656"/>
  <c r="BI653"/>
  <c r="BH653"/>
  <c r="BG653"/>
  <c r="BF653"/>
  <c r="T653"/>
  <c r="R653"/>
  <c r="P653"/>
  <c r="BI640"/>
  <c r="BH640"/>
  <c r="BG640"/>
  <c r="BF640"/>
  <c r="T640"/>
  <c r="R640"/>
  <c r="P640"/>
  <c r="BI637"/>
  <c r="BH637"/>
  <c r="BG637"/>
  <c r="BF637"/>
  <c r="T637"/>
  <c r="R637"/>
  <c r="P637"/>
  <c r="BI634"/>
  <c r="BH634"/>
  <c r="BG634"/>
  <c r="BF634"/>
  <c r="T634"/>
  <c r="R634"/>
  <c r="P634"/>
  <c r="BI630"/>
  <c r="BH630"/>
  <c r="BG630"/>
  <c r="BF630"/>
  <c r="T630"/>
  <c r="R630"/>
  <c r="P630"/>
  <c r="BI627"/>
  <c r="BH627"/>
  <c r="BG627"/>
  <c r="BF627"/>
  <c r="T627"/>
  <c r="R627"/>
  <c r="P627"/>
  <c r="BI625"/>
  <c r="BH625"/>
  <c r="BG625"/>
  <c r="BF625"/>
  <c r="T625"/>
  <c r="R625"/>
  <c r="P625"/>
  <c r="BI623"/>
  <c r="BH623"/>
  <c r="BG623"/>
  <c r="BF623"/>
  <c r="T623"/>
  <c r="R623"/>
  <c r="P623"/>
  <c r="BI620"/>
  <c r="BH620"/>
  <c r="BG620"/>
  <c r="BF620"/>
  <c r="T620"/>
  <c r="R620"/>
  <c r="P620"/>
  <c r="BI607"/>
  <c r="BH607"/>
  <c r="BG607"/>
  <c r="BF607"/>
  <c r="T607"/>
  <c r="R607"/>
  <c r="P607"/>
  <c r="BI594"/>
  <c r="BH594"/>
  <c r="BG594"/>
  <c r="BF594"/>
  <c r="T594"/>
  <c r="R594"/>
  <c r="P594"/>
  <c r="BI581"/>
  <c r="BH581"/>
  <c r="BG581"/>
  <c r="BF581"/>
  <c r="T581"/>
  <c r="R581"/>
  <c r="P581"/>
  <c r="BI579"/>
  <c r="BH579"/>
  <c r="BG579"/>
  <c r="BF579"/>
  <c r="T579"/>
  <c r="R579"/>
  <c r="P579"/>
  <c r="BI575"/>
  <c r="BH575"/>
  <c r="BG575"/>
  <c r="BF575"/>
  <c r="T575"/>
  <c r="R575"/>
  <c r="P575"/>
  <c r="BI572"/>
  <c r="BH572"/>
  <c r="BG572"/>
  <c r="BF572"/>
  <c r="T572"/>
  <c r="R572"/>
  <c r="P572"/>
  <c r="BI558"/>
  <c r="BH558"/>
  <c r="BG558"/>
  <c r="BF558"/>
  <c r="T558"/>
  <c r="R558"/>
  <c r="P558"/>
  <c r="BI544"/>
  <c r="BH544"/>
  <c r="BG544"/>
  <c r="BF544"/>
  <c r="T544"/>
  <c r="R544"/>
  <c r="P544"/>
  <c r="BI530"/>
  <c r="BH530"/>
  <c r="BG530"/>
  <c r="BF530"/>
  <c r="T530"/>
  <c r="R530"/>
  <c r="P530"/>
  <c r="BI518"/>
  <c r="BH518"/>
  <c r="BG518"/>
  <c r="BF518"/>
  <c r="T518"/>
  <c r="R518"/>
  <c r="P518"/>
  <c r="BI505"/>
  <c r="BH505"/>
  <c r="BG505"/>
  <c r="BF505"/>
  <c r="T505"/>
  <c r="R505"/>
  <c r="P505"/>
  <c r="BI500"/>
  <c r="BH500"/>
  <c r="BG500"/>
  <c r="BF500"/>
  <c r="T500"/>
  <c r="R500"/>
  <c r="P500"/>
  <c r="BI476"/>
  <c r="BH476"/>
  <c r="BG476"/>
  <c r="BF476"/>
  <c r="T476"/>
  <c r="R476"/>
  <c r="P476"/>
  <c r="BI461"/>
  <c r="BH461"/>
  <c r="BG461"/>
  <c r="BF461"/>
  <c r="T461"/>
  <c r="R461"/>
  <c r="P461"/>
  <c r="BI446"/>
  <c r="BH446"/>
  <c r="BG446"/>
  <c r="BF446"/>
  <c r="T446"/>
  <c r="R446"/>
  <c r="P446"/>
  <c r="BI422"/>
  <c r="BH422"/>
  <c r="BG422"/>
  <c r="BF422"/>
  <c r="T422"/>
  <c r="R422"/>
  <c r="P422"/>
  <c r="BI402"/>
  <c r="BH402"/>
  <c r="BG402"/>
  <c r="BF402"/>
  <c r="T402"/>
  <c r="R402"/>
  <c r="P402"/>
  <c r="BI399"/>
  <c r="BH399"/>
  <c r="BG399"/>
  <c r="BF399"/>
  <c r="T399"/>
  <c r="R399"/>
  <c r="P399"/>
  <c r="BI396"/>
  <c r="BH396"/>
  <c r="BG396"/>
  <c r="BF396"/>
  <c r="T396"/>
  <c r="R396"/>
  <c r="P396"/>
  <c r="BI393"/>
  <c r="BH393"/>
  <c r="BG393"/>
  <c r="BF393"/>
  <c r="T393"/>
  <c r="R393"/>
  <c r="P393"/>
  <c r="BI390"/>
  <c r="BH390"/>
  <c r="BG390"/>
  <c r="BF390"/>
  <c r="T390"/>
  <c r="R390"/>
  <c r="P390"/>
  <c r="BI386"/>
  <c r="BH386"/>
  <c r="BG386"/>
  <c r="BF386"/>
  <c r="T386"/>
  <c r="R386"/>
  <c r="P386"/>
  <c r="BI383"/>
  <c r="BH383"/>
  <c r="BG383"/>
  <c r="BF383"/>
  <c r="T383"/>
  <c r="R383"/>
  <c r="P383"/>
  <c r="BI379"/>
  <c r="BH379"/>
  <c r="BG379"/>
  <c r="BF379"/>
  <c r="T379"/>
  <c r="R379"/>
  <c r="P379"/>
  <c r="BI368"/>
  <c r="BH368"/>
  <c r="BG368"/>
  <c r="BF368"/>
  <c r="T368"/>
  <c r="R368"/>
  <c r="P368"/>
  <c r="BI357"/>
  <c r="BH357"/>
  <c r="BG357"/>
  <c r="BF357"/>
  <c r="T357"/>
  <c r="R357"/>
  <c r="P357"/>
  <c r="BI346"/>
  <c r="BH346"/>
  <c r="BG346"/>
  <c r="BF346"/>
  <c r="T346"/>
  <c r="R346"/>
  <c r="P346"/>
  <c r="BI335"/>
  <c r="BH335"/>
  <c r="BG335"/>
  <c r="BF335"/>
  <c r="T335"/>
  <c r="R335"/>
  <c r="P335"/>
  <c r="BI331"/>
  <c r="BH331"/>
  <c r="BG331"/>
  <c r="BF331"/>
  <c r="T331"/>
  <c r="R331"/>
  <c r="P331"/>
  <c r="BI326"/>
  <c r="BH326"/>
  <c r="BG326"/>
  <c r="BF326"/>
  <c r="T326"/>
  <c r="R326"/>
  <c r="P326"/>
  <c r="BI323"/>
  <c r="BH323"/>
  <c r="BG323"/>
  <c r="BF323"/>
  <c r="T323"/>
  <c r="R323"/>
  <c r="P323"/>
  <c r="BI320"/>
  <c r="BH320"/>
  <c r="BG320"/>
  <c r="BF320"/>
  <c r="T320"/>
  <c r="R320"/>
  <c r="P320"/>
  <c r="BI316"/>
  <c r="BH316"/>
  <c r="BG316"/>
  <c r="BF316"/>
  <c r="T316"/>
  <c r="R316"/>
  <c r="P316"/>
  <c r="BI313"/>
  <c r="BH313"/>
  <c r="BG313"/>
  <c r="BF313"/>
  <c r="T313"/>
  <c r="R313"/>
  <c r="P313"/>
  <c r="BI309"/>
  <c r="BH309"/>
  <c r="BG309"/>
  <c r="BF309"/>
  <c r="T309"/>
  <c r="R309"/>
  <c r="P309"/>
  <c r="BI305"/>
  <c r="BH305"/>
  <c r="BG305"/>
  <c r="BF305"/>
  <c r="T305"/>
  <c r="R305"/>
  <c r="P305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3"/>
  <c r="BH293"/>
  <c r="BG293"/>
  <c r="BF293"/>
  <c r="T293"/>
  <c r="R293"/>
  <c r="P293"/>
  <c r="BI290"/>
  <c r="BH290"/>
  <c r="BG290"/>
  <c r="BF290"/>
  <c r="T290"/>
  <c r="R290"/>
  <c r="P290"/>
  <c r="BI288"/>
  <c r="BH288"/>
  <c r="BG288"/>
  <c r="BF288"/>
  <c r="T288"/>
  <c r="R288"/>
  <c r="P288"/>
  <c r="BI284"/>
  <c r="BH284"/>
  <c r="BG284"/>
  <c r="BF284"/>
  <c r="T284"/>
  <c r="R284"/>
  <c r="P284"/>
  <c r="BI277"/>
  <c r="BH277"/>
  <c r="BG277"/>
  <c r="BF277"/>
  <c r="T277"/>
  <c r="R277"/>
  <c r="P277"/>
  <c r="BI273"/>
  <c r="BH273"/>
  <c r="BG273"/>
  <c r="BF273"/>
  <c r="T273"/>
  <c r="R273"/>
  <c r="P273"/>
  <c r="BI267"/>
  <c r="BH267"/>
  <c r="BG267"/>
  <c r="BF267"/>
  <c r="T267"/>
  <c r="R267"/>
  <c r="P267"/>
  <c r="BI262"/>
  <c r="BH262"/>
  <c r="BG262"/>
  <c r="BF262"/>
  <c r="T262"/>
  <c r="R262"/>
  <c r="P262"/>
  <c r="BI257"/>
  <c r="BH257"/>
  <c r="BG257"/>
  <c r="BF257"/>
  <c r="T257"/>
  <c r="R257"/>
  <c r="P257"/>
  <c r="BI253"/>
  <c r="BH253"/>
  <c r="BG253"/>
  <c r="BF253"/>
  <c r="T253"/>
  <c r="R253"/>
  <c r="P253"/>
  <c r="BI248"/>
  <c r="BH248"/>
  <c r="BG248"/>
  <c r="BF248"/>
  <c r="T248"/>
  <c r="R248"/>
  <c r="P248"/>
  <c r="BI241"/>
  <c r="BH241"/>
  <c r="BG241"/>
  <c r="BF241"/>
  <c r="T241"/>
  <c r="R241"/>
  <c r="P241"/>
  <c r="BI231"/>
  <c r="BH231"/>
  <c r="BG231"/>
  <c r="BF231"/>
  <c r="T231"/>
  <c r="R231"/>
  <c r="P231"/>
  <c r="BI227"/>
  <c r="BH227"/>
  <c r="BG227"/>
  <c r="BF227"/>
  <c r="T227"/>
  <c r="R227"/>
  <c r="P227"/>
  <c r="BI219"/>
  <c r="BH219"/>
  <c r="BG219"/>
  <c r="BF219"/>
  <c r="T219"/>
  <c r="R219"/>
  <c r="P219"/>
  <c r="BI215"/>
  <c r="BH215"/>
  <c r="BG215"/>
  <c r="BF215"/>
  <c r="T215"/>
  <c r="R215"/>
  <c r="P215"/>
  <c r="BI213"/>
  <c r="BH213"/>
  <c r="BG213"/>
  <c r="BF213"/>
  <c r="T213"/>
  <c r="R213"/>
  <c r="P213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88"/>
  <c r="BH188"/>
  <c r="BG188"/>
  <c r="BF188"/>
  <c r="T188"/>
  <c r="R188"/>
  <c r="P188"/>
  <c r="BI184"/>
  <c r="BH184"/>
  <c r="BG184"/>
  <c r="BF184"/>
  <c r="T184"/>
  <c r="R184"/>
  <c r="P184"/>
  <c r="BI177"/>
  <c r="BH177"/>
  <c r="BG177"/>
  <c r="BF177"/>
  <c r="T177"/>
  <c r="R177"/>
  <c r="P177"/>
  <c r="BI173"/>
  <c r="BH173"/>
  <c r="BG173"/>
  <c r="BF173"/>
  <c r="T173"/>
  <c r="R173"/>
  <c r="P173"/>
  <c r="BI169"/>
  <c r="BH169"/>
  <c r="BG169"/>
  <c r="BF169"/>
  <c r="T169"/>
  <c r="R169"/>
  <c r="P169"/>
  <c r="BI165"/>
  <c r="BH165"/>
  <c r="BG165"/>
  <c r="BF165"/>
  <c r="T165"/>
  <c r="R165"/>
  <c r="P165"/>
  <c r="BI161"/>
  <c r="BH161"/>
  <c r="BG161"/>
  <c r="BF161"/>
  <c r="T161"/>
  <c r="R161"/>
  <c r="P161"/>
  <c r="BI158"/>
  <c r="BH158"/>
  <c r="BG158"/>
  <c r="BF158"/>
  <c r="T158"/>
  <c r="R158"/>
  <c r="P158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4"/>
  <c r="BH144"/>
  <c r="BG144"/>
  <c r="BF144"/>
  <c r="T144"/>
  <c r="R144"/>
  <c r="P144"/>
  <c r="BI140"/>
  <c r="BH140"/>
  <c r="BG140"/>
  <c r="BF140"/>
  <c r="T140"/>
  <c r="R140"/>
  <c r="P140"/>
  <c r="BI134"/>
  <c r="BH134"/>
  <c r="BG134"/>
  <c r="BF134"/>
  <c r="T134"/>
  <c r="R134"/>
  <c r="P134"/>
  <c r="BI127"/>
  <c r="BH127"/>
  <c r="BG127"/>
  <c r="BF127"/>
  <c r="T127"/>
  <c r="R127"/>
  <c r="P127"/>
  <c r="BI121"/>
  <c r="BH121"/>
  <c r="BG121"/>
  <c r="BF121"/>
  <c r="T121"/>
  <c r="R121"/>
  <c r="P121"/>
  <c r="BI117"/>
  <c r="BH117"/>
  <c r="BG117"/>
  <c r="BF117"/>
  <c r="T117"/>
  <c r="R117"/>
  <c r="P117"/>
  <c r="BI115"/>
  <c r="BH115"/>
  <c r="BG115"/>
  <c r="BF115"/>
  <c r="T115"/>
  <c r="R115"/>
  <c r="P115"/>
  <c r="BI111"/>
  <c r="BH111"/>
  <c r="BG111"/>
  <c r="BF111"/>
  <c r="T111"/>
  <c r="R111"/>
  <c r="P111"/>
  <c r="BI109"/>
  <c r="BH109"/>
  <c r="BG109"/>
  <c r="BF109"/>
  <c r="T109"/>
  <c r="R109"/>
  <c r="P109"/>
  <c r="BI108"/>
  <c r="BH108"/>
  <c r="BG108"/>
  <c r="BF108"/>
  <c r="T108"/>
  <c r="R108"/>
  <c r="P108"/>
  <c r="BI106"/>
  <c r="BH106"/>
  <c r="BG106"/>
  <c r="BF106"/>
  <c r="T106"/>
  <c r="R106"/>
  <c r="P106"/>
  <c r="J100"/>
  <c r="J99"/>
  <c r="F99"/>
  <c r="F97"/>
  <c r="E95"/>
  <c r="J55"/>
  <c r="J54"/>
  <c r="F54"/>
  <c r="F52"/>
  <c r="E50"/>
  <c r="J18"/>
  <c r="E18"/>
  <c r="F55"/>
  <c r="J17"/>
  <c r="J12"/>
  <c r="J97"/>
  <c r="E7"/>
  <c r="E93"/>
  <c i="1" r="L50"/>
  <c r="AM50"/>
  <c r="AM49"/>
  <c r="L49"/>
  <c r="AM47"/>
  <c r="L47"/>
  <c r="L45"/>
  <c r="L44"/>
  <c i="2" r="BK920"/>
  <c r="BK1048"/>
  <c r="J201"/>
  <c r="BK902"/>
  <c r="BK1269"/>
  <c r="J630"/>
  <c r="BK1164"/>
  <c r="BK1287"/>
  <c r="J184"/>
  <c r="BK530"/>
  <c r="J1218"/>
  <c r="J293"/>
  <c i="3" r="BK251"/>
  <c r="J300"/>
  <c r="BK228"/>
  <c r="J335"/>
  <c i="4" r="BK104"/>
  <c i="5" r="BK221"/>
  <c r="BK219"/>
  <c r="BK269"/>
  <c i="6" r="J267"/>
  <c r="BK264"/>
  <c r="BK104"/>
  <c i="7" r="J156"/>
  <c r="J276"/>
  <c r="BK258"/>
  <c i="8" r="J85"/>
  <c i="9" r="BK94"/>
  <c i="12" r="J172"/>
  <c i="2" r="J1170"/>
  <c r="J1532"/>
  <c r="BK999"/>
  <c r="J1389"/>
  <c r="BK836"/>
  <c r="J1247"/>
  <c r="J298"/>
  <c r="BK1018"/>
  <c r="J1278"/>
  <c r="J1535"/>
  <c r="J671"/>
  <c r="J1365"/>
  <c r="BK623"/>
  <c i="3" r="BK318"/>
  <c r="J181"/>
  <c r="J314"/>
  <c r="BK186"/>
  <c i="5" r="J160"/>
  <c r="BK215"/>
  <c i="6" r="J272"/>
  <c r="BK94"/>
  <c r="BK102"/>
  <c r="J235"/>
  <c i="7" r="J268"/>
  <c r="BK162"/>
  <c r="BK276"/>
  <c i="8" r="BK97"/>
  <c i="9" r="J118"/>
  <c i="12" r="BK154"/>
  <c i="2" r="BK368"/>
  <c r="BK800"/>
  <c r="BK1331"/>
  <c r="BK692"/>
  <c r="BK1303"/>
  <c r="BK313"/>
  <c r="J810"/>
  <c i="6" r="BK146"/>
  <c r="BK225"/>
  <c r="BK123"/>
  <c i="7" r="BK265"/>
  <c r="BK284"/>
  <c r="BK178"/>
  <c i="8" r="BK107"/>
  <c i="9" r="J92"/>
  <c i="12" r="BK96"/>
  <c i="2" r="BK1065"/>
  <c r="J1000"/>
  <c r="J1223"/>
  <c r="BK357"/>
  <c r="BK1074"/>
  <c r="BK177"/>
  <c r="BK1275"/>
  <c r="BK1177"/>
  <c r="J1609"/>
  <c r="BK208"/>
  <c i="3" r="J286"/>
  <c r="J288"/>
  <c i="4" r="J110"/>
  <c i="5" r="J213"/>
  <c i="6" r="J283"/>
  <c r="J333"/>
  <c r="BK280"/>
  <c i="7" r="J249"/>
  <c r="J288"/>
  <c r="J221"/>
  <c i="8" r="BK109"/>
  <c i="9" r="J88"/>
  <c i="11" r="F36"/>
  <c i="1" r="BC64"/>
  <c i="2" r="J907"/>
  <c r="J1518"/>
  <c r="J1182"/>
  <c r="J725"/>
  <c r="J188"/>
  <c r="BK1346"/>
  <c r="J1015"/>
  <c r="J704"/>
  <c r="BK1259"/>
  <c r="J669"/>
  <c r="BK1226"/>
  <c r="BK769"/>
  <c r="BK1030"/>
  <c r="BK714"/>
  <c r="J108"/>
  <c r="J1261"/>
  <c r="BK823"/>
  <c r="J267"/>
  <c i="3" r="J322"/>
  <c r="BK314"/>
  <c r="BK303"/>
  <c r="J200"/>
  <c i="4" r="J115"/>
  <c i="5" r="J120"/>
  <c r="BK247"/>
  <c r="J262"/>
  <c i="6" r="J318"/>
  <c r="BK131"/>
  <c r="BK144"/>
  <c i="7" r="J187"/>
  <c r="J184"/>
  <c i="8" r="J116"/>
  <c i="10" r="BK91"/>
  <c i="12" r="J117"/>
  <c i="2" r="J896"/>
  <c r="BK1195"/>
  <c r="BK656"/>
  <c r="J1325"/>
  <c r="J620"/>
  <c r="BK1515"/>
  <c r="J973"/>
  <c r="J262"/>
  <c r="J200"/>
  <c r="J1557"/>
  <c r="J814"/>
  <c r="BK1635"/>
  <c r="J773"/>
  <c r="BK201"/>
  <c i="3" r="J141"/>
  <c r="J284"/>
  <c r="BK230"/>
  <c i="4" r="J117"/>
  <c i="5" r="BK209"/>
  <c r="J231"/>
  <c r="BK122"/>
  <c i="6" r="BK258"/>
  <c r="J317"/>
  <c r="J297"/>
  <c r="BK153"/>
  <c i="7" r="J292"/>
  <c r="J111"/>
  <c r="J173"/>
  <c r="BK99"/>
  <c r="J235"/>
  <c i="8" r="BK118"/>
  <c i="9" r="J109"/>
  <c i="10" r="J87"/>
  <c i="12" r="BK133"/>
  <c i="2" r="J1362"/>
  <c r="BK184"/>
  <c r="BK1154"/>
  <c r="BK784"/>
  <c r="BK1529"/>
  <c r="BK943"/>
  <c r="BK293"/>
  <c r="J1234"/>
  <c r="J121"/>
  <c r="BK929"/>
  <c r="BK1153"/>
  <c r="BK855"/>
  <c r="BK1623"/>
  <c r="J800"/>
  <c i="3" r="J95"/>
  <c r="J308"/>
  <c r="J257"/>
  <c r="J224"/>
  <c r="J151"/>
  <c i="5" r="BK227"/>
  <c r="BK204"/>
  <c r="J152"/>
  <c r="J192"/>
  <c i="6" r="J259"/>
  <c r="J98"/>
  <c r="BK330"/>
  <c i="7" r="BK115"/>
  <c r="J250"/>
  <c r="BK155"/>
  <c r="J238"/>
  <c i="8" r="J115"/>
  <c i="9" r="BK97"/>
  <c i="10" r="J92"/>
  <c i="12" r="J114"/>
  <c i="2" r="BK1419"/>
  <c r="J863"/>
  <c r="BK121"/>
  <c r="BK761"/>
  <c r="J1409"/>
  <c r="J865"/>
  <c r="J1044"/>
  <c r="BK696"/>
  <c r="J1154"/>
  <c r="BK393"/>
  <c r="J1183"/>
  <c i="3" r="J320"/>
  <c r="BK290"/>
  <c r="BK325"/>
  <c r="BK352"/>
  <c i="4" r="BK96"/>
  <c i="5" r="J227"/>
  <c r="J254"/>
  <c i="6" r="J280"/>
  <c r="J128"/>
  <c r="J261"/>
  <c i="7" r="BK159"/>
  <c r="BK138"/>
  <c r="BK169"/>
  <c r="J152"/>
  <c i="8" r="J118"/>
  <c i="9" r="J96"/>
  <c i="12" r="J105"/>
  <c i="2" r="J1423"/>
  <c r="BK1393"/>
  <c r="J346"/>
  <c r="BK1335"/>
  <c r="BK859"/>
  <c r="J1449"/>
  <c r="BK965"/>
  <c r="J1571"/>
  <c r="J575"/>
  <c r="BK827"/>
  <c r="BK1023"/>
  <c r="BK109"/>
  <c r="BK793"/>
  <c i="3" r="BK331"/>
  <c r="BK222"/>
  <c r="BK119"/>
  <c i="4" r="BK90"/>
  <c i="5" r="BK105"/>
  <c r="BK146"/>
  <c i="6" r="BK181"/>
  <c r="J141"/>
  <c r="J311"/>
  <c r="BK160"/>
  <c i="7" r="BK179"/>
  <c r="J150"/>
  <c r="BK121"/>
  <c r="BK109"/>
  <c i="8" r="BK90"/>
  <c i="9" r="BK109"/>
  <c i="12" r="BK151"/>
  <c i="2" r="J1293"/>
  <c r="BK607"/>
  <c r="BK789"/>
  <c r="BK1597"/>
  <c r="J722"/>
  <c r="J1597"/>
  <c r="J986"/>
  <c r="BK200"/>
  <c r="J892"/>
  <c r="J1205"/>
  <c r="BK1124"/>
  <c r="BK396"/>
  <c r="J1300"/>
  <c r="J309"/>
  <c i="3" r="BK337"/>
  <c r="J123"/>
  <c r="BK161"/>
  <c i="4" r="BK133"/>
  <c i="5" r="J198"/>
  <c r="BK244"/>
  <c r="J116"/>
  <c i="6" r="BK247"/>
  <c r="J300"/>
  <c r="BK130"/>
  <c i="7" r="BK146"/>
  <c r="BK88"/>
  <c r="BK166"/>
  <c r="BK181"/>
  <c i="8" r="J124"/>
  <c i="9" r="J110"/>
  <c i="12" r="BK117"/>
  <c i="2" r="BK134"/>
  <c r="BK634"/>
  <c r="BK910"/>
  <c r="J1543"/>
  <c r="BK905"/>
  <c r="BK1205"/>
  <c r="BK1096"/>
  <c r="BK1409"/>
  <c r="BK704"/>
  <c r="BK1520"/>
  <c r="J144"/>
  <c i="3" r="J161"/>
  <c r="J342"/>
  <c r="BK255"/>
  <c i="4" r="J131"/>
  <c i="5" r="J233"/>
  <c i="6" r="BK305"/>
  <c r="J248"/>
  <c r="BK333"/>
  <c i="7" r="BK292"/>
  <c r="BK176"/>
  <c r="BK134"/>
  <c i="8" r="J108"/>
  <c i="11" r="BK84"/>
  <c i="12" r="BK136"/>
  <c i="2" r="BK257"/>
  <c r="BK625"/>
  <c r="J1112"/>
  <c r="J1340"/>
  <c r="BK1220"/>
  <c r="BK579"/>
  <c r="J1099"/>
  <c r="J594"/>
  <c r="J971"/>
  <c i="3" r="J325"/>
  <c r="J275"/>
  <c r="J222"/>
  <c i="4" r="J88"/>
  <c i="5" r="J202"/>
  <c i="6" r="J301"/>
  <c r="BK261"/>
  <c r="BK252"/>
  <c i="7" r="J257"/>
  <c r="J223"/>
  <c r="BK128"/>
  <c i="8" r="J123"/>
  <c i="9" r="J98"/>
  <c i="12" r="J160"/>
  <c i="2" r="J169"/>
  <c r="J518"/>
  <c i="3" r="BK344"/>
  <c r="J241"/>
  <c i="5" r="BK202"/>
  <c r="J211"/>
  <c i="6" r="BK307"/>
  <c r="J274"/>
  <c r="J107"/>
  <c i="7" r="J103"/>
  <c i="8" r="BK95"/>
  <c i="9" r="BK104"/>
  <c i="12" r="BK108"/>
  <c i="2" r="BK1010"/>
  <c r="BK881"/>
  <c r="J1520"/>
  <c r="BK1068"/>
  <c r="J335"/>
  <c r="J1115"/>
  <c r="J1290"/>
  <c r="J915"/>
  <c r="J1117"/>
  <c r="BK383"/>
  <c r="J1231"/>
  <c r="BK108"/>
  <c i="3" r="J247"/>
  <c r="BK178"/>
  <c r="BK141"/>
  <c i="5" r="BK175"/>
  <c r="BK268"/>
  <c r="BK171"/>
  <c i="6" r="BK148"/>
  <c r="BK187"/>
  <c r="J148"/>
  <c i="7" r="J146"/>
  <c r="BK145"/>
  <c r="BK132"/>
  <c r="J143"/>
  <c i="8" r="BK114"/>
  <c i="10" r="J94"/>
  <c i="12" r="J154"/>
  <c i="2" r="J842"/>
  <c r="BK1117"/>
  <c r="BK717"/>
  <c r="J1601"/>
  <c r="J1027"/>
  <c r="BK206"/>
  <c r="BK915"/>
  <c r="J1145"/>
  <c r="J1265"/>
  <c r="J784"/>
  <c r="BK1449"/>
  <c r="BK722"/>
  <c i="3" r="J340"/>
  <c r="J157"/>
  <c r="BK237"/>
  <c r="BK204"/>
  <c i="5" r="BK225"/>
  <c r="BK265"/>
  <c r="J194"/>
  <c i="6" r="BK315"/>
  <c r="J136"/>
  <c r="J229"/>
  <c i="7" r="J93"/>
  <c r="BK163"/>
  <c r="BK119"/>
  <c r="J130"/>
  <c i="8" r="BK100"/>
  <c i="12" r="BK130"/>
  <c r="BK160"/>
  <c i="2" r="J1255"/>
  <c r="BK1216"/>
  <c r="J1522"/>
  <c r="J789"/>
  <c r="BK875"/>
  <c r="J127"/>
  <c r="BK701"/>
  <c r="BK1411"/>
  <c r="BK681"/>
  <c i="3" r="J233"/>
  <c r="BK273"/>
  <c r="J270"/>
  <c i="5" r="BK213"/>
  <c r="BK198"/>
  <c i="6" r="BK135"/>
  <c r="BK171"/>
  <c r="J91"/>
  <c i="7" r="BK250"/>
  <c r="BK257"/>
  <c i="8" r="BK115"/>
  <c i="9" r="BK113"/>
  <c i="12" r="J102"/>
  <c i="2" r="J1311"/>
  <c r="J1164"/>
  <c r="BK309"/>
  <c r="BK1211"/>
  <c r="J305"/>
  <c r="J1220"/>
  <c r="BK727"/>
  <c r="J1241"/>
  <c r="J1360"/>
  <c r="J965"/>
  <c r="BK210"/>
  <c r="BK640"/>
  <c i="3" r="BK351"/>
  <c r="BK153"/>
  <c r="J323"/>
  <c r="J108"/>
  <c i="5" r="BK236"/>
  <c r="J190"/>
  <c i="6" r="BK265"/>
  <c r="BK238"/>
  <c r="J211"/>
  <c r="BK110"/>
  <c i="7" r="BK201"/>
  <c r="J212"/>
  <c r="BK84"/>
  <c i="8" r="BK91"/>
  <c i="9" r="BK100"/>
  <c i="11" r="F34"/>
  <c i="1" r="BA64"/>
  <c i="2" r="J1053"/>
  <c r="BK144"/>
  <c r="J1150"/>
  <c r="J165"/>
  <c r="BK937"/>
  <c r="BK1579"/>
  <c r="J106"/>
  <c r="J683"/>
  <c r="BK975"/>
  <c r="BK248"/>
  <c r="BK1158"/>
  <c r="BK212"/>
  <c i="3" r="BK131"/>
  <c r="BK175"/>
  <c r="J212"/>
  <c i="4" r="BK129"/>
  <c i="5" r="J109"/>
  <c r="BK107"/>
  <c i="6" r="J118"/>
  <c r="J181"/>
  <c r="J207"/>
  <c i="7" r="BK247"/>
  <c r="J140"/>
  <c r="J182"/>
  <c r="J155"/>
  <c i="8" r="BK87"/>
  <c i="11" r="F37"/>
  <c i="1" r="BD64"/>
  <c i="2" r="J1120"/>
  <c r="J921"/>
  <c r="BK1423"/>
  <c r="J140"/>
  <c r="BK687"/>
  <c r="BK969"/>
  <c r="J793"/>
  <c r="J960"/>
  <c r="J277"/>
  <c r="BK1247"/>
  <c r="J698"/>
  <c i="3" r="BK349"/>
  <c r="BK216"/>
  <c r="BK320"/>
  <c r="J192"/>
  <c i="4" r="J123"/>
  <c i="5" r="J244"/>
  <c r="BK258"/>
  <c i="6" r="J268"/>
  <c r="BK95"/>
  <c r="BK211"/>
  <c i="7" r="BK182"/>
  <c r="BK268"/>
  <c r="J284"/>
  <c r="BK113"/>
  <c i="8" r="BK124"/>
  <c i="10" r="J86"/>
  <c i="12" r="J149"/>
  <c i="2" r="J690"/>
  <c r="J1109"/>
  <c r="J1378"/>
  <c r="J1590"/>
  <c r="J739"/>
  <c r="BK1150"/>
  <c r="BK898"/>
  <c r="BK896"/>
  <c r="J1102"/>
  <c r="J379"/>
  <c i="3" r="BK224"/>
  <c r="BK329"/>
  <c r="J144"/>
  <c i="4" r="J86"/>
  <c i="5" r="BK134"/>
  <c r="BK233"/>
  <c i="6" r="BK86"/>
  <c r="J242"/>
  <c r="BK113"/>
  <c i="7" r="J290"/>
  <c r="BK147"/>
  <c r="J176"/>
  <c i="8" r="J102"/>
  <c i="10" r="BK92"/>
  <c i="12" r="J90"/>
  <c i="2" r="BK476"/>
  <c r="BK1329"/>
  <c r="J1237"/>
  <c r="BK956"/>
  <c r="BK290"/>
  <c r="BK1417"/>
  <c r="BK1109"/>
  <c r="BK594"/>
  <c r="BK140"/>
  <c r="J1082"/>
  <c r="J446"/>
  <c r="J1138"/>
  <c r="BK253"/>
  <c r="BK1179"/>
  <c r="BK690"/>
  <c r="J198"/>
  <c r="BK1415"/>
  <c r="J988"/>
  <c r="BK335"/>
  <c i="3" r="J112"/>
  <c r="BK127"/>
  <c r="J296"/>
  <c r="BK156"/>
  <c i="4" r="BK123"/>
  <c i="5" r="BK181"/>
  <c r="BK130"/>
  <c i="6" r="J197"/>
  <c r="J284"/>
  <c r="J113"/>
  <c r="BK311"/>
  <c i="7" r="BK282"/>
  <c r="J260"/>
  <c i="8" r="J105"/>
  <c i="9" r="BK84"/>
  <c i="12" r="BK144"/>
  <c i="2" r="BK620"/>
  <c r="BK1057"/>
  <c r="BK273"/>
  <c r="J1151"/>
  <c r="BK685"/>
  <c r="J1392"/>
  <c r="J823"/>
  <c r="BK154"/>
  <c r="BK765"/>
  <c r="J978"/>
  <c r="BK1389"/>
  <c r="J711"/>
  <c r="J1619"/>
  <c r="J920"/>
  <c r="J253"/>
  <c i="3" r="J204"/>
  <c r="J155"/>
  <c r="J149"/>
  <c i="4" r="BK119"/>
  <c r="BK92"/>
  <c i="5" r="J99"/>
  <c r="J124"/>
  <c i="6" r="J304"/>
  <c r="BK119"/>
  <c r="BK268"/>
  <c r="J309"/>
  <c r="BK241"/>
  <c i="7" r="J298"/>
  <c r="J265"/>
  <c r="J271"/>
  <c r="J169"/>
  <c i="8" r="J99"/>
  <c i="9" r="J106"/>
  <c i="12" r="J187"/>
  <c r="BK172"/>
  <c i="2" r="J1106"/>
  <c r="BK1251"/>
  <c r="J870"/>
  <c r="J148"/>
  <c r="BK1297"/>
  <c r="J579"/>
  <c r="BK1187"/>
  <c r="BK1491"/>
  <c r="J215"/>
  <c r="J983"/>
  <c r="J111"/>
  <c r="J1048"/>
  <c r="J300"/>
  <c i="3" r="BK304"/>
  <c r="BK212"/>
  <c r="BK327"/>
  <c r="BK354"/>
  <c i="4" r="BK121"/>
  <c i="5" r="BK194"/>
  <c r="J206"/>
  <c r="BK143"/>
  <c i="6" r="J258"/>
  <c r="BK278"/>
  <c r="BK229"/>
  <c i="7" r="BK261"/>
  <c r="J100"/>
  <c r="J252"/>
  <c r="J165"/>
  <c i="8" r="BK123"/>
  <c i="9" r="J115"/>
  <c r="BK122"/>
  <c i="12" r="J151"/>
  <c r="BK126"/>
  <c i="2" r="J203"/>
  <c r="BK978"/>
  <c r="J1538"/>
  <c r="J969"/>
  <c r="J117"/>
  <c r="BK933"/>
  <c r="BK215"/>
  <c r="BK671"/>
  <c r="BK863"/>
  <c r="BK1004"/>
  <c r="BK219"/>
  <c r="J1008"/>
  <c i="3" r="J116"/>
  <c r="BK158"/>
  <c r="J266"/>
  <c r="BK209"/>
  <c i="4" r="J94"/>
  <c i="5" r="J256"/>
  <c r="J105"/>
  <c i="6" r="BK121"/>
  <c r="BK292"/>
  <c r="J146"/>
  <c i="7" r="J84"/>
  <c r="BK286"/>
  <c r="J253"/>
  <c r="BK185"/>
  <c i="9" r="J84"/>
  <c i="12" r="J143"/>
  <c r="BK142"/>
  <c i="2" r="BK1360"/>
  <c r="BK1278"/>
  <c r="BK773"/>
  <c r="BK1557"/>
  <c r="J1004"/>
  <c r="J208"/>
  <c r="J1158"/>
  <c r="BK840"/>
  <c r="BK1200"/>
  <c r="J673"/>
  <c r="BK1180"/>
  <c r="BK1288"/>
  <c r="J836"/>
  <c r="BK1425"/>
  <c r="BK711"/>
  <c i="3" r="BK102"/>
  <c r="J318"/>
  <c r="J294"/>
  <c r="BK167"/>
  <c r="J237"/>
  <c i="4" r="BK110"/>
  <c i="5" r="BK186"/>
  <c r="J111"/>
  <c r="J241"/>
  <c i="6" r="J177"/>
  <c r="J330"/>
  <c r="BK288"/>
  <c r="J265"/>
  <c i="7" r="BK111"/>
  <c r="J232"/>
  <c r="J113"/>
  <c r="J234"/>
  <c r="J138"/>
  <c i="8" r="BK104"/>
  <c i="10" r="BK94"/>
  <c i="12" r="BK190"/>
  <c i="2" r="BK1358"/>
  <c r="J881"/>
  <c r="BK1171"/>
  <c r="J316"/>
  <c r="BK1231"/>
  <c r="BK678"/>
  <c r="BK1540"/>
  <c r="J1068"/>
  <c r="J357"/>
  <c r="J1417"/>
  <c r="J500"/>
  <c r="J840"/>
  <c r="BK1241"/>
  <c r="J708"/>
  <c r="J1470"/>
  <c r="J765"/>
  <c i="3" r="J261"/>
  <c r="BK279"/>
  <c r="BK297"/>
  <c r="BK261"/>
  <c i="4" r="BK113"/>
  <c i="5" r="BK196"/>
  <c r="J134"/>
  <c r="J221"/>
  <c i="6" r="BK300"/>
  <c r="BK109"/>
  <c r="BK291"/>
  <c r="J102"/>
  <c i="7" r="BK274"/>
  <c r="BK197"/>
  <c r="BK156"/>
  <c i="8" r="J114"/>
  <c i="9" r="BK107"/>
  <c i="12" r="BK149"/>
  <c r="J99"/>
  <c i="2" r="J832"/>
  <c r="BK1145"/>
  <c r="BK346"/>
  <c r="J1137"/>
  <c r="J607"/>
  <c r="BK1167"/>
  <c r="BK544"/>
  <c r="J1089"/>
  <c r="J1216"/>
  <c r="J1273"/>
  <c r="J804"/>
  <c r="BK1630"/>
  <c r="BK1044"/>
  <c i="3" r="BK108"/>
  <c r="J304"/>
  <c r="BK226"/>
  <c r="J209"/>
  <c r="BK135"/>
  <c i="4" r="J100"/>
  <c i="5" r="J128"/>
  <c r="J167"/>
  <c i="6" r="BK98"/>
  <c r="BK84"/>
  <c r="J95"/>
  <c r="J92"/>
  <c i="7" r="J296"/>
  <c r="J121"/>
  <c r="BK238"/>
  <c i="8" r="BK102"/>
  <c i="9" r="BK87"/>
  <c i="12" r="J96"/>
  <c i="2" r="J1369"/>
  <c r="J1335"/>
  <c r="BK865"/>
  <c r="J1564"/>
  <c r="BK892"/>
  <c r="BK1513"/>
  <c r="J877"/>
  <c r="J1515"/>
  <c r="J1376"/>
  <c r="BK1532"/>
  <c r="J368"/>
  <c r="BK1176"/>
  <c r="J653"/>
  <c i="3" r="J255"/>
  <c r="BK342"/>
  <c r="BK277"/>
  <c r="BK149"/>
  <c i="4" r="BK86"/>
  <c i="5" r="BK188"/>
  <c r="J136"/>
  <c i="6" r="J243"/>
  <c r="BK197"/>
  <c r="J305"/>
  <c r="BK214"/>
  <c i="7" r="BK165"/>
  <c r="J97"/>
  <c r="BK294"/>
  <c r="BK101"/>
  <c i="8" r="BK98"/>
  <c i="10" r="J89"/>
  <c i="12" r="BK170"/>
  <c i="2" r="J902"/>
  <c r="BK1155"/>
  <c r="BK169"/>
  <c r="BK1120"/>
  <c r="BK818"/>
  <c r="J383"/>
  <c r="BK106"/>
  <c r="BK1232"/>
  <c r="BK921"/>
  <c r="BK323"/>
  <c r="J1372"/>
  <c r="BK954"/>
  <c r="J1550"/>
  <c r="BK877"/>
  <c r="BK1245"/>
  <c r="BK825"/>
  <c r="J581"/>
  <c r="BK1619"/>
  <c r="J1195"/>
  <c r="BK739"/>
  <c i="3" r="J290"/>
  <c r="BK192"/>
  <c r="BK207"/>
  <c r="J259"/>
  <c i="4" r="J107"/>
  <c i="5" r="BK241"/>
  <c r="BK99"/>
  <c i="6" r="J187"/>
  <c r="BK304"/>
  <c r="J126"/>
  <c i="7" r="BK143"/>
  <c r="BK160"/>
  <c i="9" r="BK88"/>
  <c i="12" r="BK163"/>
  <c i="2" r="BK1112"/>
  <c r="BK115"/>
  <c r="J852"/>
  <c r="BK1369"/>
  <c r="J925"/>
  <c r="BK203"/>
  <c r="J947"/>
  <c r="BK1470"/>
  <c r="BK581"/>
  <c r="J825"/>
  <c r="BK1234"/>
  <c r="BK673"/>
  <c r="J1428"/>
  <c r="J692"/>
  <c i="3" r="J92"/>
  <c r="BK306"/>
  <c r="BK312"/>
  <c r="J281"/>
  <c r="J228"/>
  <c i="5" r="J217"/>
  <c r="J130"/>
  <c r="BK229"/>
  <c i="6" r="J312"/>
  <c r="J287"/>
  <c r="BK138"/>
  <c r="BK321"/>
  <c i="7" r="J166"/>
  <c r="J282"/>
  <c r="J142"/>
  <c r="J119"/>
  <c i="8" r="J103"/>
  <c i="9" r="J104"/>
  <c i="10" r="BK86"/>
  <c i="12" r="J190"/>
  <c i="2" r="BK1571"/>
  <c r="BK446"/>
  <c r="BK1202"/>
  <c r="BK653"/>
  <c r="BK1428"/>
  <c r="J1078"/>
  <c r="BK804"/>
  <c r="BK1300"/>
  <c r="BK572"/>
  <c r="J992"/>
  <c r="J134"/>
  <c r="BK939"/>
  <c r="J288"/>
  <c r="J1251"/>
  <c r="J678"/>
  <c i="3" r="J244"/>
  <c r="BK92"/>
  <c r="J333"/>
  <c r="BK112"/>
  <c i="4" r="J92"/>
  <c r="J84"/>
  <c i="5" r="BK113"/>
  <c r="BK132"/>
  <c i="6" r="BK325"/>
  <c r="J292"/>
  <c r="J200"/>
  <c r="J94"/>
  <c i="7" r="J179"/>
  <c r="BK127"/>
  <c r="J243"/>
  <c r="BK232"/>
  <c r="BK97"/>
  <c i="8" r="J97"/>
  <c i="9" r="J100"/>
  <c i="10" r="J88"/>
  <c i="12" r="BK90"/>
  <c i="2" r="BK996"/>
  <c r="J1200"/>
  <c r="J1355"/>
  <c r="BK888"/>
  <c r="J1331"/>
  <c r="BK683"/>
  <c r="BK1325"/>
  <c r="J241"/>
  <c r="J461"/>
  <c i="3" r="J226"/>
  <c i="4" r="BK94"/>
  <c i="5" r="J146"/>
  <c r="J186"/>
  <c i="6" r="BK235"/>
  <c r="J291"/>
  <c r="J97"/>
  <c r="J130"/>
  <c i="7" r="J185"/>
  <c r="J163"/>
  <c r="J118"/>
  <c i="8" r="J91"/>
  <c i="9" r="J113"/>
  <c i="12" r="J139"/>
  <c i="2" r="BK1174"/>
  <c r="BK1214"/>
  <c r="BK627"/>
  <c r="BK1284"/>
  <c r="BK698"/>
  <c r="J1585"/>
  <c r="BK1086"/>
  <c r="J402"/>
  <c r="J755"/>
  <c r="BK947"/>
  <c r="BK1157"/>
  <c r="BK284"/>
  <c r="J1165"/>
  <c r="J202"/>
  <c i="3" r="J178"/>
  <c r="BK247"/>
  <c r="J214"/>
  <c i="4" r="J104"/>
  <c i="5" r="BK156"/>
  <c r="BK120"/>
  <c r="BK140"/>
  <c i="6" r="BK272"/>
  <c r="J119"/>
  <c r="BK221"/>
  <c i="7" r="BK280"/>
  <c r="BK93"/>
  <c r="BK187"/>
  <c r="J153"/>
  <c i="8" r="BK88"/>
  <c i="9" r="BK115"/>
  <c i="12" r="J136"/>
  <c r="J178"/>
  <c i="2" r="J1281"/>
  <c r="BK267"/>
  <c r="J1177"/>
  <c r="J212"/>
  <c r="J1174"/>
  <c r="BK669"/>
  <c r="J1074"/>
  <c r="J1393"/>
  <c r="BK379"/>
  <c r="J1018"/>
  <c r="J115"/>
  <c r="J905"/>
  <c i="3" r="J249"/>
  <c r="BK244"/>
  <c r="BK335"/>
  <c r="BK97"/>
  <c i="4" r="BK100"/>
  <c i="5" r="BK260"/>
  <c r="J204"/>
  <c i="6" r="J325"/>
  <c r="J86"/>
  <c r="J121"/>
  <c i="7" r="J175"/>
  <c r="BK253"/>
  <c r="BK123"/>
  <c r="J244"/>
  <c i="8" r="BK125"/>
  <c i="10" r="J91"/>
  <c i="12" r="BK111"/>
  <c i="2" r="BK1355"/>
  <c r="J1202"/>
  <c r="J231"/>
  <c r="BK1053"/>
  <c r="BK262"/>
  <c r="BK1099"/>
  <c r="BK1535"/>
  <c r="BK1543"/>
  <c r="J154"/>
  <c r="BK872"/>
  <c r="J1615"/>
  <c r="BK755"/>
  <c i="3" r="J216"/>
  <c r="J303"/>
  <c r="BK286"/>
  <c i="4" r="J113"/>
  <c i="5" r="BK207"/>
  <c r="BK203"/>
  <c r="J268"/>
  <c i="6" r="BK133"/>
  <c r="J278"/>
  <c i="7" r="BK150"/>
  <c r="J127"/>
  <c r="BK105"/>
  <c r="J206"/>
  <c i="9" r="BK112"/>
  <c i="10" r="BK87"/>
  <c i="12" r="BK105"/>
  <c i="2" r="J1491"/>
  <c r="BK331"/>
  <c r="J1155"/>
  <c r="BK659"/>
  <c r="J1144"/>
  <c r="J284"/>
  <c r="J685"/>
  <c r="J505"/>
  <c r="J696"/>
  <c r="J1513"/>
  <c r="BK111"/>
  <c i="3" r="J135"/>
  <c r="BK322"/>
  <c r="J218"/>
  <c i="5" r="J209"/>
  <c r="BK262"/>
  <c r="J101"/>
  <c i="6" r="J323"/>
  <c r="J131"/>
  <c r="BK125"/>
  <c i="7" r="BK130"/>
  <c r="J123"/>
  <c i="8" r="BK99"/>
  <c i="9" r="BK102"/>
  <c i="12" r="J130"/>
  <c i="2" r="J1096"/>
  <c r="J1020"/>
  <c i="3" r="J344"/>
  <c r="J329"/>
  <c r="J102"/>
  <c i="5" r="BK231"/>
  <c r="J219"/>
  <c i="6" r="J100"/>
  <c r="BK118"/>
  <c i="7" r="BK184"/>
  <c r="J132"/>
  <c i="8" r="BK105"/>
  <c i="9" r="BK120"/>
  <c i="12" r="J120"/>
  <c r="J123"/>
  <c i="2" r="J1232"/>
  <c r="J1595"/>
  <c r="J731"/>
  <c r="J1579"/>
  <c r="J1065"/>
  <c r="J1226"/>
  <c r="J1526"/>
  <c r="BK518"/>
  <c r="BK1008"/>
  <c r="J177"/>
  <c r="J1025"/>
  <c i="3" r="J273"/>
  <c r="BK95"/>
  <c r="BK340"/>
  <c r="J99"/>
  <c i="4" r="J133"/>
  <c i="5" r="J184"/>
  <c r="J207"/>
  <c i="6" r="BK248"/>
  <c r="J331"/>
  <c r="J225"/>
  <c r="BK236"/>
  <c i="7" r="BK244"/>
  <c r="BK300"/>
  <c r="BK249"/>
  <c r="BK125"/>
  <c i="8" r="BK116"/>
  <c i="9" r="BK92"/>
  <c i="12" r="J144"/>
  <c i="2" r="BK1344"/>
  <c r="J1321"/>
  <c r="BK950"/>
  <c r="J210"/>
  <c r="BK1182"/>
  <c r="J640"/>
  <c r="J1124"/>
  <c r="J1329"/>
  <c r="BK1082"/>
  <c r="J213"/>
  <c r="BK962"/>
  <c r="J219"/>
  <c i="3" r="BK270"/>
  <c r="J306"/>
  <c r="BK259"/>
  <c i="4" r="J96"/>
  <c i="5" r="J251"/>
  <c r="J107"/>
  <c i="6" r="BK99"/>
  <c r="J140"/>
  <c r="J192"/>
  <c r="BK126"/>
  <c i="7" r="J270"/>
  <c r="J109"/>
  <c r="J147"/>
  <c i="8" r="BK85"/>
  <c i="10" r="J90"/>
  <c i="12" r="BK181"/>
  <c i="2" r="J1157"/>
  <c r="BK575"/>
  <c r="BK1159"/>
  <c r="BK1595"/>
  <c r="J999"/>
  <c r="BK1550"/>
  <c r="J975"/>
  <c r="J929"/>
  <c r="J1623"/>
  <c r="J714"/>
  <c i="3" r="J352"/>
  <c r="J171"/>
  <c r="J138"/>
  <c i="4" r="J90"/>
  <c i="5" r="BK190"/>
  <c r="BK124"/>
  <c i="6" r="BK259"/>
  <c r="BK274"/>
  <c i="7" r="J300"/>
  <c r="J258"/>
  <c r="J181"/>
  <c i="8" r="J98"/>
  <c i="11" r="J84"/>
  <c i="2" r="J829"/>
  <c r="J1346"/>
  <c r="BK846"/>
  <c r="J109"/>
  <c r="BK1106"/>
  <c r="J173"/>
  <c r="J1040"/>
  <c r="J1297"/>
  <c r="BK1518"/>
  <c r="J257"/>
  <c r="BK925"/>
  <c r="BK1615"/>
  <c r="BK386"/>
  <c i="3" r="BK300"/>
  <c r="J277"/>
  <c r="BK294"/>
  <c r="J127"/>
  <c i="4" r="BK131"/>
  <c i="5" r="J225"/>
  <c r="J188"/>
  <c i="6" r="J320"/>
  <c r="BK107"/>
  <c r="BK309"/>
  <c r="BK141"/>
  <c i="7" r="BK302"/>
  <c r="BK91"/>
  <c r="BK296"/>
  <c r="J178"/>
  <c i="8" r="J111"/>
  <c i="10" r="BK90"/>
  <c i="12" r="BK178"/>
  <c i="2" r="BK986"/>
  <c r="BK1218"/>
  <c r="J717"/>
  <c r="J1303"/>
  <c r="J572"/>
  <c r="J1421"/>
  <c r="J884"/>
  <c r="BK1281"/>
  <c r="BK630"/>
  <c r="BK960"/>
  <c r="BK1170"/>
  <c r="BK781"/>
  <c r="BK1609"/>
  <c r="J706"/>
  <c i="3" r="BK90"/>
  <c r="BK323"/>
  <c r="BK288"/>
  <c r="J156"/>
  <c i="5" r="BK116"/>
  <c r="BK200"/>
  <c i="6" r="BK327"/>
  <c r="BK242"/>
  <c r="BK283"/>
  <c r="BK323"/>
  <c i="7" r="J96"/>
  <c r="BK271"/>
  <c r="J246"/>
  <c i="8" r="J104"/>
  <c i="10" r="BK88"/>
  <c i="12" r="BK99"/>
  <c i="2" r="BK1255"/>
  <c r="BK1036"/>
  <c r="BK1183"/>
  <c r="J204"/>
  <c r="J956"/>
  <c r="J1287"/>
  <c r="J623"/>
  <c r="BK973"/>
  <c r="J1173"/>
  <c r="BK158"/>
  <c r="BK870"/>
  <c r="J248"/>
  <c i="3" r="J90"/>
  <c r="BK263"/>
  <c r="J230"/>
  <c i="5" r="J269"/>
  <c r="J118"/>
  <c r="J103"/>
  <c i="6" r="BK122"/>
  <c r="J160"/>
  <c r="BK266"/>
  <c i="7" r="J160"/>
  <c r="J199"/>
  <c r="J267"/>
  <c r="J94"/>
  <c i="9" r="J114"/>
  <c i="12" r="BK143"/>
  <c i="2" r="J1342"/>
  <c r="J192"/>
  <c r="BK277"/>
  <c r="J954"/>
  <c r="J1284"/>
  <c r="BK1162"/>
  <c r="J1319"/>
  <c r="BK202"/>
  <c r="BK848"/>
  <c i="3" r="BK99"/>
  <c r="BK233"/>
  <c r="BK347"/>
  <c r="J354"/>
  <c i="5" r="J247"/>
  <c r="BK126"/>
  <c i="6" r="BK116"/>
  <c r="J122"/>
  <c r="J171"/>
  <c i="7" r="J149"/>
  <c r="J192"/>
  <c r="BK288"/>
  <c i="8" r="J88"/>
  <c i="9" r="BK114"/>
  <c i="12" r="J142"/>
  <c i="2" r="BK1229"/>
  <c r="BK1321"/>
  <c i="3" r="BK249"/>
  <c i="4" r="BK127"/>
  <c i="5" r="BK217"/>
  <c r="J143"/>
  <c i="6" r="J110"/>
  <c r="J327"/>
  <c r="BK200"/>
  <c i="7" r="BK94"/>
  <c r="J86"/>
  <c i="8" r="J107"/>
  <c i="10" r="BK89"/>
  <c i="12" r="BK120"/>
  <c i="2" r="BK1386"/>
  <c r="BK461"/>
  <c r="J1208"/>
  <c r="BK127"/>
  <c r="BK720"/>
  <c r="J1176"/>
  <c r="BK1102"/>
  <c r="BK1161"/>
  <c r="BK558"/>
  <c r="BK1342"/>
  <c r="BK316"/>
  <c i="3" r="BK235"/>
  <c r="J349"/>
  <c r="BK220"/>
  <c i="4" r="J119"/>
  <c i="5" r="BK251"/>
  <c r="J179"/>
  <c i="6" r="BK140"/>
  <c r="J123"/>
  <c r="J125"/>
  <c i="7" r="J99"/>
  <c r="BK170"/>
  <c r="J88"/>
  <c r="BK192"/>
  <c i="8" r="J120"/>
  <c i="9" r="BK110"/>
  <c i="11" r="F35"/>
  <c i="1" r="BB64"/>
  <c i="2" r="J296"/>
  <c r="BK1382"/>
  <c r="BK852"/>
  <c r="BK1538"/>
  <c r="J855"/>
  <c r="J659"/>
  <c r="BK706"/>
  <c r="BK1352"/>
  <c r="BK399"/>
  <c i="3" r="BK253"/>
  <c r="BK291"/>
  <c r="BK157"/>
  <c i="4" r="J127"/>
  <c i="5" r="J200"/>
  <c r="J113"/>
  <c r="BK136"/>
  <c i="6" r="BK91"/>
  <c r="J266"/>
  <c r="BK297"/>
  <c i="7" r="BK153"/>
  <c r="BK290"/>
  <c r="J170"/>
  <c r="BK140"/>
  <c i="8" r="J90"/>
  <c i="9" r="J97"/>
  <c i="12" r="BK114"/>
  <c i="2" r="J1386"/>
  <c r="J1352"/>
  <c r="J206"/>
  <c r="J681"/>
  <c r="BK1223"/>
  <c r="BK300"/>
  <c r="BK1392"/>
  <c r="J1344"/>
  <c r="J727"/>
  <c r="J1286"/>
  <c r="BK298"/>
  <c i="3" r="BK239"/>
  <c r="BK155"/>
  <c r="BK173"/>
  <c i="5" r="J258"/>
  <c r="J126"/>
  <c i="6" r="J321"/>
  <c r="BK331"/>
  <c r="BK233"/>
  <c i="7" r="BK298"/>
  <c r="BK86"/>
  <c i="9" r="BK106"/>
  <c i="12" r="J167"/>
  <c r="J163"/>
  <c i="2" r="BK1078"/>
  <c r="BK161"/>
  <c r="J872"/>
  <c r="BK148"/>
  <c r="BK1165"/>
  <c r="J530"/>
  <c r="BK1378"/>
  <c r="BK879"/>
  <c r="BK188"/>
  <c r="J1036"/>
  <c r="BK173"/>
  <c r="J694"/>
  <c r="BK1237"/>
  <c r="J687"/>
  <c r="J1275"/>
  <c r="J950"/>
  <c r="BK117"/>
  <c i="3" r="J220"/>
  <c r="BK200"/>
  <c r="J351"/>
  <c r="BK171"/>
  <c i="4" r="BK107"/>
  <c i="5" r="J265"/>
  <c r="J260"/>
  <c r="BK92"/>
  <c i="6" r="BK97"/>
  <c r="BK312"/>
  <c r="BK202"/>
  <c r="J264"/>
  <c r="BK128"/>
  <c i="7" r="BK252"/>
  <c r="BK273"/>
  <c r="BK270"/>
  <c r="BK240"/>
  <c i="8" r="BK106"/>
  <c i="9" r="BK118"/>
  <c i="10" r="J84"/>
  <c i="12" r="BK93"/>
  <c r="J133"/>
  <c i="2" r="BK1115"/>
  <c r="BK1362"/>
  <c r="J544"/>
  <c r="BK1522"/>
  <c r="BK1027"/>
  <c r="J313"/>
  <c r="J1161"/>
  <c r="J558"/>
  <c r="J1214"/>
  <c r="BK725"/>
  <c r="BK1092"/>
  <c r="BK1376"/>
  <c r="J848"/>
  <c r="J1630"/>
  <c r="J1023"/>
  <c r="BK165"/>
  <c i="3" r="BK218"/>
  <c r="BK151"/>
  <c r="J239"/>
  <c r="J164"/>
  <c i="5" r="BK238"/>
  <c r="BK211"/>
  <c r="J175"/>
  <c i="6" r="J202"/>
  <c r="J307"/>
  <c r="J247"/>
  <c r="J233"/>
  <c r="J135"/>
  <c i="7" r="BK96"/>
  <c r="J278"/>
  <c r="J91"/>
  <c i="8" r="BK112"/>
  <c i="9" r="J87"/>
  <c i="10" r="BK84"/>
  <c i="12" r="J93"/>
  <c i="2" r="BK1061"/>
  <c r="BK1290"/>
  <c r="J161"/>
  <c r="BK1273"/>
  <c r="BK320"/>
  <c r="J1030"/>
  <c r="BK194"/>
  <c r="J390"/>
  <c r="BK884"/>
  <c r="BK1144"/>
  <c r="J625"/>
  <c r="J1400"/>
  <c r="BK505"/>
  <c i="3" r="BK308"/>
  <c r="BK164"/>
  <c r="J279"/>
  <c r="BK310"/>
  <c i="4" r="BK125"/>
  <c i="5" r="J171"/>
  <c r="BK128"/>
  <c r="J156"/>
  <c i="6" r="BK239"/>
  <c r="J315"/>
  <c r="J104"/>
  <c i="7" r="J105"/>
  <c r="BK221"/>
  <c r="J136"/>
  <c r="BK246"/>
  <c i="8" r="J87"/>
  <c i="9" r="BK96"/>
  <c i="12" r="BK139"/>
  <c r="J108"/>
  <c i="2" r="J933"/>
  <c r="J1229"/>
  <c r="J778"/>
  <c r="J1288"/>
  <c r="BK694"/>
  <c r="J1197"/>
  <c r="J331"/>
  <c r="J867"/>
  <c r="J996"/>
  <c r="BK192"/>
  <c r="J761"/>
  <c r="BK1311"/>
  <c i="3" r="J347"/>
  <c r="BK184"/>
  <c r="BK196"/>
  <c r="BK138"/>
  <c i="5" r="BK160"/>
  <c r="J223"/>
  <c r="BK118"/>
  <c i="6" r="J115"/>
  <c r="BK284"/>
  <c r="BK314"/>
  <c i="7" r="J101"/>
  <c r="BK149"/>
  <c r="J201"/>
  <c r="BK243"/>
  <c i="8" r="J112"/>
  <c i="9" r="J102"/>
  <c i="12" r="J126"/>
  <c i="2" r="J1349"/>
  <c r="J1425"/>
  <c r="J720"/>
  <c r="BK288"/>
  <c r="BK1025"/>
  <c r="J637"/>
  <c r="BK1564"/>
  <c r="J1162"/>
  <c r="J846"/>
  <c r="BK227"/>
  <c r="J1211"/>
  <c r="J827"/>
  <c r="J1358"/>
  <c r="J962"/>
  <c r="J1419"/>
  <c r="J943"/>
  <c r="J290"/>
  <c r="BK1585"/>
  <c r="BK1138"/>
  <c r="J676"/>
  <c r="BK198"/>
  <c i="3" r="BK241"/>
  <c r="J158"/>
  <c r="J235"/>
  <c r="BK181"/>
  <c i="5" r="BK254"/>
  <c r="BK148"/>
  <c r="J140"/>
  <c i="6" r="J221"/>
  <c r="J239"/>
  <c r="BK267"/>
  <c i="7" r="J134"/>
  <c r="BK175"/>
  <c i="8" r="BK120"/>
  <c i="9" r="J112"/>
  <c i="12" r="J184"/>
  <c i="2" r="BK1365"/>
  <c r="BK241"/>
  <c r="J1012"/>
  <c r="J158"/>
  <c r="BK1012"/>
  <c r="BK231"/>
  <c r="BK1173"/>
  <c r="J888"/>
  <c r="J386"/>
  <c r="BK1000"/>
  <c r="J1213"/>
  <c r="BK1261"/>
  <c r="J910"/>
  <c r="J273"/>
  <c r="J1168"/>
  <c r="BK402"/>
  <c i="3" r="BK301"/>
  <c r="J293"/>
  <c r="J251"/>
  <c r="BK281"/>
  <c i="4" r="BK84"/>
  <c i="5" r="J148"/>
  <c r="J181"/>
  <c r="BK206"/>
  <c i="6" r="BK207"/>
  <c r="BK92"/>
  <c r="J99"/>
  <c r="BK115"/>
  <c i="7" r="J145"/>
  <c r="J264"/>
  <c r="BK235"/>
  <c r="J273"/>
  <c i="8" r="BK103"/>
  <c i="9" r="J94"/>
  <c r="BK86"/>
  <c i="12" r="J181"/>
  <c i="2" r="J1179"/>
  <c i="1" r="AS54"/>
  <c i="2" r="BK676"/>
  <c r="BK832"/>
  <c r="J1167"/>
  <c r="BK422"/>
  <c r="BK1607"/>
  <c i="3" r="J291"/>
  <c r="J196"/>
  <c r="J253"/>
  <c r="BK268"/>
  <c i="4" r="J125"/>
  <c i="5" r="J132"/>
  <c r="J229"/>
  <c r="J236"/>
  <c i="6" r="J241"/>
  <c r="J144"/>
  <c r="BK320"/>
  <c r="J217"/>
  <c i="7" r="J302"/>
  <c r="BK206"/>
  <c r="J294"/>
  <c r="J280"/>
  <c r="J247"/>
  <c i="8" r="BK108"/>
  <c i="9" r="J107"/>
  <c i="12" r="J174"/>
  <c r="BK174"/>
  <c i="2" r="J1259"/>
  <c r="BK1137"/>
  <c r="J323"/>
  <c r="J1086"/>
  <c r="BK213"/>
  <c r="J1159"/>
  <c r="J476"/>
  <c r="BK1168"/>
  <c r="BK1191"/>
  <c r="J1191"/>
  <c r="BK637"/>
  <c r="J1607"/>
  <c r="J859"/>
  <c r="BK204"/>
  <c i="3" r="J327"/>
  <c r="J331"/>
  <c r="J301"/>
  <c r="J268"/>
  <c r="BK123"/>
  <c i="5" r="J203"/>
  <c r="J138"/>
  <c r="BK111"/>
  <c i="6" r="BK217"/>
  <c r="BK177"/>
  <c r="BK318"/>
  <c i="7" r="J125"/>
  <c r="J117"/>
  <c r="J115"/>
  <c i="8" r="J125"/>
  <c i="10" r="J85"/>
  <c i="12" r="BK167"/>
  <c i="2" r="J422"/>
  <c r="J1010"/>
  <c r="BK1421"/>
  <c r="BK778"/>
  <c r="BK1602"/>
  <c r="BK907"/>
  <c r="BK296"/>
  <c r="J879"/>
  <c r="BK1089"/>
  <c r="J1411"/>
  <c r="BK731"/>
  <c r="BK1601"/>
  <c r="BK1015"/>
  <c i="3" r="BK284"/>
  <c r="BK116"/>
  <c r="BK316"/>
  <c r="BK266"/>
  <c r="J167"/>
  <c i="5" r="J196"/>
  <c r="BK179"/>
  <c r="BK138"/>
  <c i="6" r="BK301"/>
  <c r="BK100"/>
  <c r="J84"/>
  <c i="7" r="BK212"/>
  <c r="BK136"/>
  <c r="J172"/>
  <c r="J128"/>
  <c i="8" r="J106"/>
  <c i="9" r="J122"/>
  <c i="12" r="J157"/>
  <c i="2" r="J1540"/>
  <c r="BK196"/>
  <c r="BK867"/>
  <c r="J898"/>
  <c r="BK1349"/>
  <c r="J818"/>
  <c r="J1180"/>
  <c r="J1337"/>
  <c r="J194"/>
  <c r="J937"/>
  <c r="BK1208"/>
  <c i="3" r="J316"/>
  <c r="J175"/>
  <c r="J310"/>
  <c r="J263"/>
  <c i="4" r="BK117"/>
  <c i="5" r="BK256"/>
  <c r="BK101"/>
  <c r="J215"/>
  <c i="6" r="BK132"/>
  <c r="J153"/>
  <c r="J132"/>
  <c i="7" r="J197"/>
  <c r="BK118"/>
  <c r="J107"/>
  <c r="BK117"/>
  <c i="9" r="BK98"/>
  <c i="12" r="BK187"/>
  <c i="2" r="J1529"/>
  <c r="J1382"/>
  <c r="BK1590"/>
  <c r="BK810"/>
  <c r="J1415"/>
  <c r="BK842"/>
  <c r="BK1372"/>
  <c r="BK500"/>
  <c r="BK992"/>
  <c r="J399"/>
  <c r="J1171"/>
  <c r="J320"/>
  <c i="3" r="BK257"/>
  <c r="J131"/>
  <c r="J147"/>
  <c r="J153"/>
  <c i="5" r="BK192"/>
  <c r="J238"/>
  <c r="J92"/>
  <c i="6" r="J288"/>
  <c r="BK295"/>
  <c r="J138"/>
  <c i="7" r="BK199"/>
  <c r="J162"/>
  <c i="8" r="BK111"/>
  <c i="12" r="J170"/>
  <c i="2" r="BK1151"/>
  <c r="J1187"/>
  <c r="BK305"/>
  <c r="BK983"/>
  <c r="J196"/>
  <c r="J634"/>
  <c r="BK1040"/>
  <c r="BK814"/>
  <c r="BK988"/>
  <c r="J1635"/>
  <c r="J701"/>
  <c i="3" r="BK296"/>
  <c r="BK147"/>
  <c r="BK275"/>
  <c i="4" r="BK88"/>
  <c i="5" r="J122"/>
  <c r="BK95"/>
  <c i="6" r="J238"/>
  <c r="BK243"/>
  <c i="7" r="J274"/>
  <c r="BK278"/>
  <c r="BK172"/>
  <c r="BK142"/>
  <c i="9" r="J86"/>
  <c i="12" r="BK184"/>
  <c i="2" r="BK1526"/>
  <c r="BK1213"/>
  <c i="3" r="J119"/>
  <c r="J337"/>
  <c r="J97"/>
  <c i="5" r="BK152"/>
  <c r="BK103"/>
  <c i="6" r="BK287"/>
  <c r="J116"/>
  <c r="J252"/>
  <c i="7" r="J261"/>
  <c r="BK267"/>
  <c r="J286"/>
  <c i="9" r="J120"/>
  <c i="12" r="BK157"/>
  <c r="BK102"/>
  <c i="2" r="BK1337"/>
  <c r="J326"/>
  <c r="BK1265"/>
  <c r="J875"/>
  <c r="BK1286"/>
  <c r="J627"/>
  <c r="J1061"/>
  <c r="BK1340"/>
  <c r="J227"/>
  <c r="BK971"/>
  <c r="J1602"/>
  <c r="BK708"/>
  <c i="3" r="BK333"/>
  <c r="J207"/>
  <c r="J312"/>
  <c r="J186"/>
  <c i="4" r="BK115"/>
  <c i="5" r="BK223"/>
  <c r="BK109"/>
  <c i="6" r="J109"/>
  <c r="J236"/>
  <c r="BK192"/>
  <c i="7" r="BK234"/>
  <c r="BK103"/>
  <c r="BK173"/>
  <c r="BK100"/>
  <c i="8" r="J95"/>
  <c i="12" r="J145"/>
  <c r="J111"/>
  <c i="2" r="J939"/>
  <c r="BK1020"/>
  <c r="J393"/>
  <c r="J1153"/>
  <c r="BK326"/>
  <c r="J1057"/>
  <c r="J1269"/>
  <c r="BK1400"/>
  <c r="J656"/>
  <c r="BK1197"/>
  <c r="J151"/>
  <c i="3" r="J173"/>
  <c r="J297"/>
  <c r="J184"/>
  <c i="4" r="J121"/>
  <c i="5" r="BK167"/>
  <c r="BK184"/>
  <c i="6" r="BK136"/>
  <c r="J214"/>
  <c r="J314"/>
  <c r="J133"/>
  <c i="7" r="BK260"/>
  <c r="BK152"/>
  <c r="J240"/>
  <c r="BK107"/>
  <c i="8" r="J100"/>
  <c i="12" r="BK145"/>
  <c i="2" r="J769"/>
  <c r="J781"/>
  <c r="BK1293"/>
  <c r="BK390"/>
  <c r="J1092"/>
  <c r="J1245"/>
  <c r="BK1319"/>
  <c r="BK829"/>
  <c r="BK151"/>
  <c r="J396"/>
  <c i="3" r="BK293"/>
  <c r="BK144"/>
  <c r="BK214"/>
  <c i="4" r="J129"/>
  <c i="5" r="J95"/>
  <c i="6" r="J295"/>
  <c r="BK317"/>
  <c i="7" r="BK223"/>
  <c r="J159"/>
  <c r="BK264"/>
  <c i="8" r="J109"/>
  <c i="10" r="BK85"/>
  <c i="12" r="BK123"/>
  <c l="1" r="T89"/>
  <c i="2" r="P105"/>
  <c r="T401"/>
  <c r="R835"/>
  <c r="P883"/>
  <c r="BK977"/>
  <c r="J977"/>
  <c r="J74"/>
  <c r="T1119"/>
  <c r="R1292"/>
  <c r="R1364"/>
  <c r="R1542"/>
  <c r="R1629"/>
  <c i="3" r="BK89"/>
  <c r="J89"/>
  <c r="J61"/>
  <c r="BK177"/>
  <c r="J177"/>
  <c r="J64"/>
  <c r="BK265"/>
  <c r="J265"/>
  <c r="J65"/>
  <c r="P339"/>
  <c i="5" r="T115"/>
  <c r="R183"/>
  <c r="T264"/>
  <c i="8" r="P84"/>
  <c r="P83"/>
  <c i="9" r="R83"/>
  <c r="R82"/>
  <c r="R81"/>
  <c i="2" r="BK105"/>
  <c r="J105"/>
  <c r="J61"/>
  <c r="BK401"/>
  <c r="J401"/>
  <c r="J66"/>
  <c r="BK822"/>
  <c r="J822"/>
  <c r="J68"/>
  <c r="BK909"/>
  <c r="J909"/>
  <c r="J73"/>
  <c r="R977"/>
  <c r="BK1119"/>
  <c r="J1119"/>
  <c r="J76"/>
  <c r="BK1292"/>
  <c r="J1292"/>
  <c r="J78"/>
  <c r="BK1364"/>
  <c r="J1364"/>
  <c r="J79"/>
  <c r="P1542"/>
  <c r="T1629"/>
  <c i="3" r="P89"/>
  <c r="P88"/>
  <c r="R177"/>
  <c r="R265"/>
  <c r="R339"/>
  <c i="4" r="P83"/>
  <c r="P82"/>
  <c r="P81"/>
  <c i="1" r="AU57"/>
  <c i="5" r="P98"/>
  <c r="BK142"/>
  <c r="J142"/>
  <c r="J66"/>
  <c r="BK235"/>
  <c r="J235"/>
  <c r="J68"/>
  <c i="6" r="P83"/>
  <c r="P82"/>
  <c r="P81"/>
  <c i="1" r="AU59"/>
  <c i="7" r="P83"/>
  <c r="P82"/>
  <c r="P81"/>
  <c i="1" r="AU60"/>
  <c i="8" r="R122"/>
  <c i="2" r="BK218"/>
  <c r="J218"/>
  <c r="J62"/>
  <c r="T266"/>
  <c r="BK345"/>
  <c r="J345"/>
  <c r="J64"/>
  <c r="R389"/>
  <c r="BK697"/>
  <c r="J697"/>
  <c r="J67"/>
  <c r="P822"/>
  <c r="P909"/>
  <c r="T977"/>
  <c r="P1119"/>
  <c r="T1292"/>
  <c r="T1364"/>
  <c r="BK1542"/>
  <c r="J1542"/>
  <c r="J81"/>
  <c r="P1629"/>
  <c i="3" r="R89"/>
  <c r="R88"/>
  <c r="P177"/>
  <c r="P265"/>
  <c r="T339"/>
  <c i="5" r="R98"/>
  <c r="P142"/>
  <c r="R235"/>
  <c i="6" r="R83"/>
  <c r="R82"/>
  <c r="R81"/>
  <c i="2" r="R218"/>
  <c r="R266"/>
  <c r="P345"/>
  <c r="BK389"/>
  <c r="J389"/>
  <c r="J65"/>
  <c r="T697"/>
  <c r="T835"/>
  <c r="R883"/>
  <c r="T1029"/>
  <c r="R1199"/>
  <c r="BK1427"/>
  <c r="J1427"/>
  <c r="J80"/>
  <c r="T1542"/>
  <c r="BK1629"/>
  <c r="J1629"/>
  <c r="J83"/>
  <c i="3" r="T94"/>
  <c r="R272"/>
  <c i="4" r="BK83"/>
  <c r="J83"/>
  <c r="J61"/>
  <c i="5" r="BK115"/>
  <c r="J115"/>
  <c r="J65"/>
  <c r="BK183"/>
  <c r="J183"/>
  <c r="J67"/>
  <c r="P264"/>
  <c i="6" r="BK83"/>
  <c r="J83"/>
  <c r="J61"/>
  <c i="7" r="T83"/>
  <c r="T82"/>
  <c r="T81"/>
  <c i="8" r="BK122"/>
  <c r="J122"/>
  <c r="J62"/>
  <c i="9" r="T83"/>
  <c r="T82"/>
  <c r="T81"/>
  <c i="10" r="T83"/>
  <c r="T82"/>
  <c r="T81"/>
  <c i="2" r="R105"/>
  <c r="R401"/>
  <c r="P835"/>
  <c r="T883"/>
  <c r="P977"/>
  <c r="R1119"/>
  <c r="P1292"/>
  <c r="P1364"/>
  <c r="BK1578"/>
  <c r="J1578"/>
  <c r="J82"/>
  <c i="3" r="BK94"/>
  <c r="J94"/>
  <c r="J63"/>
  <c r="BK272"/>
  <c r="J272"/>
  <c r="J66"/>
  <c i="4" r="T83"/>
  <c r="T82"/>
  <c r="T81"/>
  <c i="5" r="R115"/>
  <c r="T183"/>
  <c r="R264"/>
  <c i="8" r="T84"/>
  <c r="T83"/>
  <c i="12" r="P89"/>
  <c r="T98"/>
  <c r="T129"/>
  <c r="BK153"/>
  <c r="J153"/>
  <c r="J65"/>
  <c r="T153"/>
  <c r="T166"/>
  <c r="BK177"/>
  <c r="J177"/>
  <c r="J67"/>
  <c i="2" r="T105"/>
  <c r="P401"/>
  <c r="BK835"/>
  <c r="J835"/>
  <c r="J71"/>
  <c r="BK883"/>
  <c r="J883"/>
  <c r="J72"/>
  <c r="P1029"/>
  <c r="BK1199"/>
  <c r="J1199"/>
  <c r="J77"/>
  <c r="R1427"/>
  <c r="T1578"/>
  <c i="3" r="P94"/>
  <c r="P272"/>
  <c i="5" r="BK98"/>
  <c r="T142"/>
  <c r="P235"/>
  <c i="6" r="T83"/>
  <c r="T82"/>
  <c r="T81"/>
  <c i="7" r="BK83"/>
  <c r="J83"/>
  <c r="J61"/>
  <c i="8" r="P122"/>
  <c i="9" r="BK83"/>
  <c r="J83"/>
  <c r="J61"/>
  <c i="10" r="P83"/>
  <c r="P82"/>
  <c r="P81"/>
  <c i="1" r="AU63"/>
  <c i="12" r="BK98"/>
  <c r="J98"/>
  <c r="J62"/>
  <c r="BK129"/>
  <c r="J129"/>
  <c r="J63"/>
  <c r="BK148"/>
  <c r="J148"/>
  <c r="J64"/>
  <c r="T148"/>
  <c r="BK166"/>
  <c r="J166"/>
  <c r="J66"/>
  <c r="P177"/>
  <c i="2" r="P218"/>
  <c r="P266"/>
  <c r="R345"/>
  <c r="T389"/>
  <c r="R697"/>
  <c r="T822"/>
  <c r="R909"/>
  <c r="R1029"/>
  <c r="P1199"/>
  <c r="P1427"/>
  <c r="P1578"/>
  <c i="3" r="R94"/>
  <c r="R93"/>
  <c r="R87"/>
  <c r="T272"/>
  <c i="4" r="R83"/>
  <c r="R82"/>
  <c r="R81"/>
  <c i="5" r="T98"/>
  <c r="R142"/>
  <c r="T235"/>
  <c i="8" r="BK84"/>
  <c r="J84"/>
  <c r="J61"/>
  <c i="10" r="R83"/>
  <c r="R82"/>
  <c r="R81"/>
  <c i="12" r="BK89"/>
  <c r="J89"/>
  <c r="J61"/>
  <c r="P98"/>
  <c r="P129"/>
  <c r="P148"/>
  <c r="P153"/>
  <c r="R166"/>
  <c r="R177"/>
  <c i="2" r="T218"/>
  <c r="BK266"/>
  <c r="J266"/>
  <c r="J63"/>
  <c r="T345"/>
  <c r="P389"/>
  <c r="P697"/>
  <c r="R822"/>
  <c r="T909"/>
  <c r="BK1029"/>
  <c r="J1029"/>
  <c r="J75"/>
  <c r="T1199"/>
  <c r="T1427"/>
  <c r="R1578"/>
  <c i="3" r="T89"/>
  <c r="T88"/>
  <c r="T177"/>
  <c r="T265"/>
  <c r="BK339"/>
  <c r="J339"/>
  <c r="J67"/>
  <c i="5" r="P115"/>
  <c r="P183"/>
  <c r="BK264"/>
  <c r="J264"/>
  <c r="J69"/>
  <c i="7" r="R83"/>
  <c r="R82"/>
  <c r="R81"/>
  <c i="8" r="R84"/>
  <c r="R83"/>
  <c r="R82"/>
  <c r="T122"/>
  <c i="9" r="P83"/>
  <c r="P82"/>
  <c r="P81"/>
  <c i="1" r="AU62"/>
  <c i="10" r="BK83"/>
  <c r="J83"/>
  <c r="J61"/>
  <c i="12" r="R89"/>
  <c r="R98"/>
  <c r="R129"/>
  <c r="R148"/>
  <c r="R153"/>
  <c r="P166"/>
  <c r="T177"/>
  <c i="2" r="BK831"/>
  <c r="J831"/>
  <c r="J69"/>
  <c i="5" r="BK94"/>
  <c r="J94"/>
  <c r="J62"/>
  <c i="11" r="BK83"/>
  <c r="J83"/>
  <c r="J61"/>
  <c i="5" r="BK91"/>
  <c r="J91"/>
  <c r="J61"/>
  <c i="12" r="F55"/>
  <c r="BE93"/>
  <c r="BE102"/>
  <c r="BE184"/>
  <c r="BE111"/>
  <c r="BE117"/>
  <c r="BE120"/>
  <c r="BE136"/>
  <c r="BE160"/>
  <c r="BE172"/>
  <c r="E77"/>
  <c r="BE90"/>
  <c r="BE108"/>
  <c r="BE123"/>
  <c r="BE130"/>
  <c r="BE96"/>
  <c r="BE157"/>
  <c r="BE167"/>
  <c r="BE154"/>
  <c r="BE170"/>
  <c r="J81"/>
  <c r="BE99"/>
  <c r="BE142"/>
  <c r="BE144"/>
  <c r="BE145"/>
  <c r="BE149"/>
  <c r="BE174"/>
  <c r="BE178"/>
  <c r="BE181"/>
  <c r="BE190"/>
  <c r="BE133"/>
  <c r="BE139"/>
  <c r="BE143"/>
  <c r="BE151"/>
  <c r="BE163"/>
  <c r="BE105"/>
  <c r="BE114"/>
  <c r="BE126"/>
  <c r="BE187"/>
  <c i="11" r="BE84"/>
  <c i="10" r="BK82"/>
  <c r="BK81"/>
  <c r="J81"/>
  <c i="11" r="E71"/>
  <c r="J75"/>
  <c r="F55"/>
  <c i="10" r="J75"/>
  <c r="BE85"/>
  <c r="BE88"/>
  <c r="BE94"/>
  <c r="F78"/>
  <c i="9" r="BK82"/>
  <c r="J82"/>
  <c r="J60"/>
  <c i="10" r="E48"/>
  <c r="BE89"/>
  <c r="BE91"/>
  <c r="BE92"/>
  <c r="BE86"/>
  <c r="BE87"/>
  <c r="BE84"/>
  <c r="BE90"/>
  <c i="8" r="BK83"/>
  <c r="J83"/>
  <c r="J60"/>
  <c i="9" r="E48"/>
  <c r="BE84"/>
  <c r="BE106"/>
  <c r="BE104"/>
  <c r="F55"/>
  <c r="BE107"/>
  <c r="BE109"/>
  <c r="BE110"/>
  <c r="BE118"/>
  <c r="BE94"/>
  <c r="BE96"/>
  <c r="BE97"/>
  <c r="BE112"/>
  <c r="BE122"/>
  <c r="BE113"/>
  <c r="BE114"/>
  <c r="BE87"/>
  <c r="BE98"/>
  <c r="BE100"/>
  <c r="BE102"/>
  <c r="BE120"/>
  <c r="J52"/>
  <c r="BE86"/>
  <c r="BE88"/>
  <c r="BE92"/>
  <c r="BE115"/>
  <c i="8" r="J52"/>
  <c r="BE85"/>
  <c r="BE99"/>
  <c i="7" r="BK82"/>
  <c r="J82"/>
  <c r="J60"/>
  <c i="8" r="F79"/>
  <c r="BE106"/>
  <c r="BE107"/>
  <c r="BE111"/>
  <c r="BE112"/>
  <c r="BE120"/>
  <c r="BE87"/>
  <c r="BE103"/>
  <c r="BE123"/>
  <c r="BE95"/>
  <c r="BE97"/>
  <c r="BE100"/>
  <c r="BE109"/>
  <c r="BE115"/>
  <c r="E72"/>
  <c r="BE88"/>
  <c r="BE90"/>
  <c r="BE98"/>
  <c r="BE102"/>
  <c r="BE108"/>
  <c r="BE118"/>
  <c r="BE124"/>
  <c r="BE91"/>
  <c r="BE104"/>
  <c r="BE105"/>
  <c r="BE114"/>
  <c r="BE116"/>
  <c r="BE125"/>
  <c i="7" r="J52"/>
  <c r="BE84"/>
  <c r="BE86"/>
  <c r="BE93"/>
  <c r="BE99"/>
  <c r="BE115"/>
  <c r="BE119"/>
  <c r="BE121"/>
  <c r="BE123"/>
  <c r="BE155"/>
  <c r="BE173"/>
  <c r="BE212"/>
  <c r="BE223"/>
  <c r="BE249"/>
  <c r="BE252"/>
  <c r="BE265"/>
  <c r="BE268"/>
  <c i="6" r="BK82"/>
  <c r="J82"/>
  <c r="J60"/>
  <c i="7" r="BE103"/>
  <c r="BE105"/>
  <c r="BE130"/>
  <c r="BE143"/>
  <c r="BE145"/>
  <c r="BE146"/>
  <c r="BE153"/>
  <c r="BE166"/>
  <c r="BE169"/>
  <c r="BE175"/>
  <c r="BE244"/>
  <c r="BE261"/>
  <c r="BE292"/>
  <c r="E71"/>
  <c r="BE96"/>
  <c r="BE97"/>
  <c r="BE159"/>
  <c r="BE160"/>
  <c r="BE170"/>
  <c r="BE181"/>
  <c r="BE234"/>
  <c r="BE250"/>
  <c r="F55"/>
  <c r="BE136"/>
  <c r="BE150"/>
  <c r="BE156"/>
  <c r="BE165"/>
  <c r="BE179"/>
  <c r="BE201"/>
  <c r="BE270"/>
  <c r="BE273"/>
  <c r="BE101"/>
  <c r="BE185"/>
  <c r="BE187"/>
  <c r="BE192"/>
  <c r="BE197"/>
  <c r="BE199"/>
  <c r="BE246"/>
  <c r="BE302"/>
  <c r="BE88"/>
  <c r="BE91"/>
  <c r="BE94"/>
  <c r="BE111"/>
  <c r="BE117"/>
  <c r="BE118"/>
  <c r="BE125"/>
  <c r="BE128"/>
  <c r="BE132"/>
  <c r="BE134"/>
  <c r="BE142"/>
  <c r="BE172"/>
  <c r="BE182"/>
  <c r="BE184"/>
  <c r="BE238"/>
  <c r="BE240"/>
  <c r="BE243"/>
  <c r="BE247"/>
  <c r="BE257"/>
  <c r="BE260"/>
  <c r="BE267"/>
  <c r="BE274"/>
  <c r="BE276"/>
  <c r="BE280"/>
  <c r="BE286"/>
  <c r="BE288"/>
  <c r="BE296"/>
  <c r="BE100"/>
  <c r="BE107"/>
  <c r="BE109"/>
  <c r="BE113"/>
  <c r="BE127"/>
  <c r="BE138"/>
  <c r="BE140"/>
  <c r="BE147"/>
  <c r="BE149"/>
  <c r="BE152"/>
  <c r="BE162"/>
  <c r="BE163"/>
  <c r="BE176"/>
  <c r="BE178"/>
  <c r="BE206"/>
  <c r="BE221"/>
  <c r="BE232"/>
  <c r="BE235"/>
  <c r="BE253"/>
  <c r="BE258"/>
  <c r="BE264"/>
  <c r="BE271"/>
  <c r="BE278"/>
  <c r="BE282"/>
  <c r="BE284"/>
  <c r="BE290"/>
  <c r="BE294"/>
  <c r="BE298"/>
  <c r="BE300"/>
  <c i="5" r="J98"/>
  <c r="J64"/>
  <c i="6" r="F78"/>
  <c r="BE200"/>
  <c r="BE258"/>
  <c r="BE295"/>
  <c r="BE304"/>
  <c r="BE305"/>
  <c r="BE315"/>
  <c r="BE317"/>
  <c r="BE333"/>
  <c r="BE86"/>
  <c r="BE92"/>
  <c r="BE94"/>
  <c r="BE95"/>
  <c r="BE109"/>
  <c r="BE115"/>
  <c r="BE138"/>
  <c r="BE225"/>
  <c r="BE247"/>
  <c r="BE248"/>
  <c r="BE265"/>
  <c r="BE272"/>
  <c r="BE99"/>
  <c r="BE110"/>
  <c r="BE177"/>
  <c r="BE181"/>
  <c r="BE202"/>
  <c r="J75"/>
  <c r="BE100"/>
  <c r="BE113"/>
  <c r="BE123"/>
  <c r="BE126"/>
  <c r="BE136"/>
  <c r="BE141"/>
  <c r="BE144"/>
  <c r="BE148"/>
  <c r="BE229"/>
  <c r="BE236"/>
  <c r="BE242"/>
  <c r="BE287"/>
  <c r="BE292"/>
  <c r="BE300"/>
  <c r="BE301"/>
  <c r="BE309"/>
  <c r="BE312"/>
  <c r="BE323"/>
  <c r="E48"/>
  <c r="BE91"/>
  <c r="BE116"/>
  <c r="BE118"/>
  <c r="BE121"/>
  <c r="BE131"/>
  <c r="BE132"/>
  <c r="BE133"/>
  <c r="BE140"/>
  <c r="BE146"/>
  <c r="BE192"/>
  <c r="BE207"/>
  <c r="BE211"/>
  <c r="BE214"/>
  <c r="BE261"/>
  <c r="BE280"/>
  <c r="BE283"/>
  <c r="BE307"/>
  <c r="BE314"/>
  <c r="BE318"/>
  <c r="BE321"/>
  <c r="BE325"/>
  <c i="5" r="BK90"/>
  <c r="J90"/>
  <c r="J60"/>
  <c i="6" r="BE104"/>
  <c r="BE107"/>
  <c r="BE130"/>
  <c r="BE160"/>
  <c r="BE217"/>
  <c r="BE221"/>
  <c r="BE233"/>
  <c r="BE235"/>
  <c r="BE239"/>
  <c r="BE241"/>
  <c r="BE264"/>
  <c r="BE266"/>
  <c r="BE267"/>
  <c r="BE268"/>
  <c r="BE274"/>
  <c r="BE278"/>
  <c r="BE327"/>
  <c r="BE330"/>
  <c r="BE331"/>
  <c r="BE97"/>
  <c r="BE98"/>
  <c r="BE102"/>
  <c r="BE128"/>
  <c r="BE135"/>
  <c r="BE153"/>
  <c r="BE197"/>
  <c r="BE243"/>
  <c r="BE252"/>
  <c r="BE288"/>
  <c r="BE291"/>
  <c r="BE297"/>
  <c r="BE311"/>
  <c r="BE320"/>
  <c r="BE84"/>
  <c r="BE119"/>
  <c r="BE122"/>
  <c r="BE125"/>
  <c r="BE171"/>
  <c r="BE187"/>
  <c r="BE238"/>
  <c r="BE259"/>
  <c r="BE284"/>
  <c i="5" r="J52"/>
  <c r="BE120"/>
  <c r="BE122"/>
  <c r="BE136"/>
  <c r="BE156"/>
  <c r="BE202"/>
  <c r="BE225"/>
  <c r="BE265"/>
  <c r="BE269"/>
  <c r="F55"/>
  <c r="BE95"/>
  <c r="BE101"/>
  <c r="BE111"/>
  <c r="BE113"/>
  <c r="BE116"/>
  <c r="BE130"/>
  <c r="BE132"/>
  <c r="BE134"/>
  <c r="BE143"/>
  <c r="BE146"/>
  <c r="BE148"/>
  <c r="BE152"/>
  <c r="BE160"/>
  <c r="BE167"/>
  <c r="BE186"/>
  <c r="BE206"/>
  <c r="BE213"/>
  <c r="BE223"/>
  <c r="E79"/>
  <c r="BE211"/>
  <c r="BE247"/>
  <c i="4" r="BK82"/>
  <c r="BK81"/>
  <c r="J81"/>
  <c r="J59"/>
  <c i="5" r="BE92"/>
  <c r="BE99"/>
  <c r="BE105"/>
  <c r="BE128"/>
  <c r="BE190"/>
  <c r="BE231"/>
  <c r="BE258"/>
  <c r="BE171"/>
  <c r="BE175"/>
  <c r="BE181"/>
  <c r="BE188"/>
  <c r="BE204"/>
  <c r="BE207"/>
  <c r="BE217"/>
  <c r="BE221"/>
  <c r="BE227"/>
  <c r="BE229"/>
  <c r="BE251"/>
  <c r="BE256"/>
  <c r="BE118"/>
  <c r="BE124"/>
  <c r="BE194"/>
  <c r="BE196"/>
  <c r="BE209"/>
  <c r="BE238"/>
  <c r="BE254"/>
  <c r="BE268"/>
  <c r="BE103"/>
  <c r="BE107"/>
  <c r="BE109"/>
  <c r="BE126"/>
  <c r="BE179"/>
  <c r="BE200"/>
  <c r="BE233"/>
  <c r="BE236"/>
  <c r="BE241"/>
  <c r="BE244"/>
  <c r="BE262"/>
  <c r="BE138"/>
  <c r="BE140"/>
  <c r="BE184"/>
  <c r="BE192"/>
  <c r="BE198"/>
  <c r="BE203"/>
  <c r="BE215"/>
  <c r="BE219"/>
  <c r="BE260"/>
  <c i="4" r="F78"/>
  <c r="BE119"/>
  <c r="BE94"/>
  <c r="BE107"/>
  <c r="BE125"/>
  <c r="E71"/>
  <c r="BE123"/>
  <c i="3" r="BK93"/>
  <c r="J93"/>
  <c r="J62"/>
  <c i="4" r="BE84"/>
  <c r="BE88"/>
  <c r="BE92"/>
  <c r="BE113"/>
  <c r="BE117"/>
  <c r="BE129"/>
  <c r="J75"/>
  <c r="BE100"/>
  <c r="BE115"/>
  <c r="BE86"/>
  <c r="BE96"/>
  <c r="BE110"/>
  <c r="BE121"/>
  <c r="BE131"/>
  <c r="BE90"/>
  <c r="BE104"/>
  <c r="BE127"/>
  <c r="BE133"/>
  <c i="3" r="F55"/>
  <c r="BE135"/>
  <c r="BE178"/>
  <c r="BE200"/>
  <c r="BE224"/>
  <c r="BE226"/>
  <c r="BE263"/>
  <c r="BE266"/>
  <c r="BE322"/>
  <c r="BE331"/>
  <c r="BE352"/>
  <c r="BE354"/>
  <c r="E77"/>
  <c r="BE108"/>
  <c r="BE112"/>
  <c r="BE116"/>
  <c r="BE184"/>
  <c r="BE218"/>
  <c r="BE220"/>
  <c r="BE247"/>
  <c r="BE249"/>
  <c r="BE273"/>
  <c r="BE308"/>
  <c r="BE316"/>
  <c r="BE95"/>
  <c r="BE102"/>
  <c r="BE141"/>
  <c r="BE153"/>
  <c r="BE155"/>
  <c r="BE158"/>
  <c r="BE233"/>
  <c r="BE257"/>
  <c r="BE259"/>
  <c r="BE270"/>
  <c r="BE293"/>
  <c r="BE300"/>
  <c r="BE301"/>
  <c r="BE304"/>
  <c r="BE318"/>
  <c r="BE333"/>
  <c r="BE337"/>
  <c r="BE349"/>
  <c r="BE92"/>
  <c r="BE156"/>
  <c r="BE164"/>
  <c r="BE209"/>
  <c r="BE216"/>
  <c r="BE222"/>
  <c r="BE239"/>
  <c r="BE241"/>
  <c r="BE251"/>
  <c r="BE253"/>
  <c r="BE314"/>
  <c r="BE325"/>
  <c r="BE327"/>
  <c r="BE340"/>
  <c r="BE347"/>
  <c r="BE351"/>
  <c i="2" r="BK834"/>
  <c r="J834"/>
  <c r="J70"/>
  <c i="3" r="BE99"/>
  <c r="BE127"/>
  <c r="BE171"/>
  <c r="BE175"/>
  <c r="BE186"/>
  <c r="BE204"/>
  <c r="BE212"/>
  <c r="BE268"/>
  <c r="BE281"/>
  <c r="BE284"/>
  <c r="BE290"/>
  <c r="BE294"/>
  <c i="2" r="BK104"/>
  <c r="BK103"/>
  <c r="J103"/>
  <c r="J59"/>
  <c i="3" r="BE149"/>
  <c r="BE192"/>
  <c r="BE196"/>
  <c r="BE214"/>
  <c r="BE230"/>
  <c r="BE235"/>
  <c r="BE237"/>
  <c r="BE261"/>
  <c r="BE310"/>
  <c r="BE312"/>
  <c r="BE329"/>
  <c r="BE344"/>
  <c r="BE90"/>
  <c r="BE138"/>
  <c r="BE144"/>
  <c r="BE147"/>
  <c r="BE151"/>
  <c r="BE157"/>
  <c r="BE161"/>
  <c r="BE167"/>
  <c r="BE173"/>
  <c r="BE181"/>
  <c r="BE207"/>
  <c r="BE228"/>
  <c r="BE244"/>
  <c r="BE255"/>
  <c r="BE291"/>
  <c r="BE303"/>
  <c r="BE306"/>
  <c r="BE320"/>
  <c r="BE335"/>
  <c r="BE342"/>
  <c r="J52"/>
  <c r="BE97"/>
  <c r="BE119"/>
  <c r="BE123"/>
  <c r="BE131"/>
  <c r="BE275"/>
  <c r="BE277"/>
  <c r="BE279"/>
  <c r="BE286"/>
  <c r="BE288"/>
  <c r="BE296"/>
  <c r="BE297"/>
  <c r="BE323"/>
  <c i="2" r="BE115"/>
  <c r="BE203"/>
  <c r="BE273"/>
  <c r="BE290"/>
  <c r="BE300"/>
  <c r="BE309"/>
  <c r="BE320"/>
  <c r="BE446"/>
  <c r="BE544"/>
  <c r="BE558"/>
  <c r="BE572"/>
  <c r="BE620"/>
  <c r="BE656"/>
  <c r="BE687"/>
  <c r="BE690"/>
  <c r="BE714"/>
  <c r="BE717"/>
  <c r="BE731"/>
  <c r="BE804"/>
  <c r="BE814"/>
  <c r="BE840"/>
  <c r="BE855"/>
  <c r="BE865"/>
  <c r="BE875"/>
  <c r="BE877"/>
  <c r="BE902"/>
  <c r="BE996"/>
  <c r="BE999"/>
  <c r="BE1065"/>
  <c r="BE1086"/>
  <c r="BE1153"/>
  <c r="BE1179"/>
  <c r="BE1214"/>
  <c r="BE1226"/>
  <c r="BE1232"/>
  <c r="BE1269"/>
  <c r="BE1287"/>
  <c r="BE1378"/>
  <c r="BE1417"/>
  <c r="BE1526"/>
  <c r="BE1540"/>
  <c r="BE1564"/>
  <c r="BE1597"/>
  <c r="BE1602"/>
  <c r="BE1607"/>
  <c r="BE1609"/>
  <c r="BE1615"/>
  <c r="BE1619"/>
  <c r="BE1623"/>
  <c r="BE1630"/>
  <c r="BE1635"/>
  <c r="F100"/>
  <c r="BE127"/>
  <c r="BE144"/>
  <c r="BE148"/>
  <c r="BE154"/>
  <c r="BE188"/>
  <c r="BE200"/>
  <c r="BE227"/>
  <c r="BE267"/>
  <c r="BE296"/>
  <c r="BE627"/>
  <c r="BE630"/>
  <c r="BE634"/>
  <c r="BE669"/>
  <c r="BE694"/>
  <c r="BE711"/>
  <c r="BE722"/>
  <c r="BE739"/>
  <c r="BE842"/>
  <c r="BE870"/>
  <c r="BE905"/>
  <c r="BE1010"/>
  <c r="BE1025"/>
  <c r="BE1057"/>
  <c r="BE1074"/>
  <c r="BE1112"/>
  <c r="BE1159"/>
  <c r="BE1162"/>
  <c r="BE1164"/>
  <c r="BE1183"/>
  <c r="BE1211"/>
  <c r="BE1286"/>
  <c r="BE1297"/>
  <c r="BE1303"/>
  <c r="BE1325"/>
  <c r="BE1337"/>
  <c r="BE1342"/>
  <c r="BE1355"/>
  <c r="BE1360"/>
  <c r="BE1382"/>
  <c r="BE1415"/>
  <c r="BE1515"/>
  <c r="BE1522"/>
  <c r="BE1538"/>
  <c r="BE1585"/>
  <c r="BE106"/>
  <c r="BE117"/>
  <c r="BE140"/>
  <c r="BE169"/>
  <c r="BE198"/>
  <c r="BE201"/>
  <c r="BE390"/>
  <c r="BE396"/>
  <c r="BE422"/>
  <c r="BE581"/>
  <c r="BE653"/>
  <c r="BE673"/>
  <c r="BE685"/>
  <c r="BE720"/>
  <c r="BE727"/>
  <c r="BE761"/>
  <c r="BE784"/>
  <c r="BE859"/>
  <c r="BE879"/>
  <c r="BE921"/>
  <c r="BE933"/>
  <c r="BE939"/>
  <c r="BE956"/>
  <c r="BE969"/>
  <c r="BE1004"/>
  <c r="BE1018"/>
  <c r="BE1078"/>
  <c r="BE1151"/>
  <c r="BE1168"/>
  <c r="BE1177"/>
  <c r="BE1208"/>
  <c r="BE1237"/>
  <c r="BE1281"/>
  <c r="BE1288"/>
  <c r="BE1293"/>
  <c r="BE1520"/>
  <c r="E48"/>
  <c r="BE134"/>
  <c r="BE165"/>
  <c r="BE196"/>
  <c r="BE202"/>
  <c r="BE204"/>
  <c r="BE206"/>
  <c r="BE210"/>
  <c r="BE248"/>
  <c r="BE253"/>
  <c r="BE357"/>
  <c r="BE383"/>
  <c r="BE594"/>
  <c r="BE696"/>
  <c r="BE778"/>
  <c r="BE789"/>
  <c r="BE800"/>
  <c r="BE823"/>
  <c r="BE872"/>
  <c r="BE881"/>
  <c r="BE907"/>
  <c r="BE929"/>
  <c r="BE937"/>
  <c r="BE943"/>
  <c r="BE1015"/>
  <c r="BE1020"/>
  <c r="BE1048"/>
  <c r="BE1109"/>
  <c r="BE1144"/>
  <c r="BE1182"/>
  <c r="BE1197"/>
  <c r="BE1273"/>
  <c r="BE1275"/>
  <c r="BE1331"/>
  <c r="BE1340"/>
  <c r="BE1346"/>
  <c r="BE1376"/>
  <c r="BE1409"/>
  <c r="BE1491"/>
  <c r="BE1543"/>
  <c r="BE1557"/>
  <c r="J52"/>
  <c r="BE231"/>
  <c r="BE257"/>
  <c r="BE277"/>
  <c r="BE316"/>
  <c r="BE323"/>
  <c r="BE326"/>
  <c r="BE335"/>
  <c r="BE393"/>
  <c r="BE399"/>
  <c r="BE530"/>
  <c r="BE701"/>
  <c r="BE755"/>
  <c r="BE765"/>
  <c r="BE769"/>
  <c r="BE793"/>
  <c r="BE827"/>
  <c r="BE829"/>
  <c r="BE832"/>
  <c r="BE836"/>
  <c r="BE863"/>
  <c r="BE867"/>
  <c r="BE896"/>
  <c r="BE910"/>
  <c r="BE915"/>
  <c r="BE950"/>
  <c r="BE962"/>
  <c r="BE971"/>
  <c r="BE988"/>
  <c r="BE1008"/>
  <c r="BE1053"/>
  <c r="BE1082"/>
  <c r="BE1089"/>
  <c r="BE1096"/>
  <c r="BE1106"/>
  <c r="BE1117"/>
  <c r="BE1120"/>
  <c r="BE1124"/>
  <c r="BE1154"/>
  <c r="BE1155"/>
  <c r="BE1165"/>
  <c r="BE1180"/>
  <c r="BE1195"/>
  <c r="BE1200"/>
  <c r="BE1255"/>
  <c r="BE1265"/>
  <c r="BE1284"/>
  <c r="BE1300"/>
  <c r="BE1319"/>
  <c r="BE1321"/>
  <c r="BE1335"/>
  <c r="BE1344"/>
  <c r="BE1352"/>
  <c r="BE1358"/>
  <c r="BE1362"/>
  <c r="BE1365"/>
  <c r="BE1369"/>
  <c r="BE1386"/>
  <c r="BE1393"/>
  <c r="BE1400"/>
  <c r="BE1423"/>
  <c r="BE1425"/>
  <c r="BE1590"/>
  <c r="BE109"/>
  <c r="BE111"/>
  <c r="BE121"/>
  <c r="BE161"/>
  <c r="BE177"/>
  <c r="BE184"/>
  <c r="BE192"/>
  <c r="BE194"/>
  <c r="BE288"/>
  <c r="BE293"/>
  <c r="BE298"/>
  <c r="BE305"/>
  <c r="BE331"/>
  <c r="BE461"/>
  <c r="BE476"/>
  <c r="BE500"/>
  <c r="BE505"/>
  <c r="BE518"/>
  <c r="BE575"/>
  <c r="BE579"/>
  <c r="BE640"/>
  <c r="BE676"/>
  <c r="BE683"/>
  <c r="BE704"/>
  <c r="BE706"/>
  <c r="BE708"/>
  <c r="BE773"/>
  <c r="BE846"/>
  <c r="BE848"/>
  <c r="BE852"/>
  <c r="BE884"/>
  <c r="BE920"/>
  <c r="BE947"/>
  <c r="BE954"/>
  <c r="BE965"/>
  <c r="BE975"/>
  <c r="BE978"/>
  <c r="BE986"/>
  <c r="BE992"/>
  <c r="BE1000"/>
  <c r="BE1023"/>
  <c r="BE1030"/>
  <c r="BE1036"/>
  <c r="BE1040"/>
  <c r="BE1102"/>
  <c r="BE1138"/>
  <c r="BE1157"/>
  <c r="BE1170"/>
  <c r="BE1171"/>
  <c r="BE1173"/>
  <c r="BE1174"/>
  <c r="BE1187"/>
  <c r="BE1191"/>
  <c r="BE1213"/>
  <c r="BE1218"/>
  <c r="BE1220"/>
  <c r="BE1229"/>
  <c r="BE1245"/>
  <c r="BE1247"/>
  <c r="BE1259"/>
  <c r="BE1278"/>
  <c r="BE1290"/>
  <c r="BE1349"/>
  <c r="BE1513"/>
  <c r="BE1529"/>
  <c r="BE1532"/>
  <c r="BE1571"/>
  <c r="BE1595"/>
  <c r="BE1601"/>
  <c r="BE108"/>
  <c r="BE151"/>
  <c r="BE173"/>
  <c r="BE208"/>
  <c r="BE212"/>
  <c r="BE215"/>
  <c r="BE219"/>
  <c r="BE241"/>
  <c r="BE262"/>
  <c r="BE284"/>
  <c r="BE313"/>
  <c r="BE346"/>
  <c r="BE368"/>
  <c r="BE386"/>
  <c r="BE402"/>
  <c r="BE607"/>
  <c r="BE637"/>
  <c r="BE659"/>
  <c r="BE671"/>
  <c r="BE678"/>
  <c r="BE725"/>
  <c r="BE818"/>
  <c r="BE825"/>
  <c r="BE892"/>
  <c r="BE898"/>
  <c r="BE925"/>
  <c r="BE973"/>
  <c r="BE983"/>
  <c r="BE1027"/>
  <c r="BE1061"/>
  <c r="BE1068"/>
  <c r="BE1092"/>
  <c r="BE1099"/>
  <c r="BE1115"/>
  <c r="BE1150"/>
  <c r="BE1158"/>
  <c r="BE1161"/>
  <c r="BE1205"/>
  <c r="BE1216"/>
  <c r="BE1234"/>
  <c r="BE1311"/>
  <c r="BE1329"/>
  <c r="BE1372"/>
  <c r="BE1389"/>
  <c r="BE1421"/>
  <c r="BE1470"/>
  <c r="BE1535"/>
  <c r="BE1550"/>
  <c r="BE1579"/>
  <c r="BE158"/>
  <c r="BE213"/>
  <c r="BE379"/>
  <c r="BE623"/>
  <c r="BE625"/>
  <c r="BE681"/>
  <c r="BE692"/>
  <c r="BE698"/>
  <c r="BE781"/>
  <c r="BE810"/>
  <c r="BE888"/>
  <c r="BE960"/>
  <c r="BE1012"/>
  <c r="BE1044"/>
  <c r="BE1137"/>
  <c r="BE1145"/>
  <c r="BE1167"/>
  <c r="BE1176"/>
  <c r="BE1202"/>
  <c r="BE1223"/>
  <c r="BE1231"/>
  <c r="BE1241"/>
  <c r="BE1251"/>
  <c r="BE1261"/>
  <c r="BE1392"/>
  <c r="BE1411"/>
  <c r="BE1419"/>
  <c r="BE1428"/>
  <c r="BE1449"/>
  <c r="BE1518"/>
  <c i="5" r="F36"/>
  <c i="1" r="BC58"/>
  <c i="10" r="J34"/>
  <c i="1" r="AW63"/>
  <c i="12" r="F35"/>
  <c i="1" r="BB65"/>
  <c i="7" r="J34"/>
  <c i="1" r="AW60"/>
  <c i="7" r="F35"/>
  <c i="1" r="BB60"/>
  <c i="3" r="F37"/>
  <c i="1" r="BD56"/>
  <c i="4" r="F34"/>
  <c i="1" r="BA57"/>
  <c i="5" r="J34"/>
  <c i="1" r="AW58"/>
  <c i="9" r="J34"/>
  <c i="1" r="AW62"/>
  <c i="11" r="J34"/>
  <c i="1" r="AW64"/>
  <c i="5" r="F35"/>
  <c i="1" r="BB58"/>
  <c i="7" r="F34"/>
  <c i="1" r="BA60"/>
  <c i="8" r="J34"/>
  <c i="1" r="AW61"/>
  <c i="9" r="F35"/>
  <c i="1" r="BB62"/>
  <c i="2" r="F34"/>
  <c i="1" r="BA55"/>
  <c i="3" r="J34"/>
  <c i="1" r="AW56"/>
  <c i="4" r="F35"/>
  <c i="1" r="BB57"/>
  <c i="6" r="J34"/>
  <c i="1" r="AW59"/>
  <c i="9" r="F36"/>
  <c i="1" r="BC62"/>
  <c i="3" r="F35"/>
  <c i="1" r="BB56"/>
  <c i="11" r="F33"/>
  <c i="1" r="AZ64"/>
  <c i="12" r="F34"/>
  <c i="1" r="BA65"/>
  <c i="2" r="J34"/>
  <c i="1" r="AW55"/>
  <c i="5" r="F34"/>
  <c i="1" r="BA58"/>
  <c i="10" r="F34"/>
  <c i="1" r="BA63"/>
  <c i="10" r="F37"/>
  <c i="1" r="BD63"/>
  <c i="3" r="F34"/>
  <c i="1" r="BA56"/>
  <c i="4" r="F37"/>
  <c i="1" r="BD57"/>
  <c i="6" r="F37"/>
  <c i="1" r="BD59"/>
  <c i="6" r="F35"/>
  <c i="1" r="BB59"/>
  <c i="6" r="F34"/>
  <c i="1" r="BA59"/>
  <c i="4" r="J34"/>
  <c i="1" r="AW57"/>
  <c i="7" r="F36"/>
  <c i="1" r="BC60"/>
  <c i="9" r="F34"/>
  <c i="1" r="BA62"/>
  <c i="10" r="F35"/>
  <c i="1" r="BB63"/>
  <c i="12" r="F37"/>
  <c i="1" r="BD65"/>
  <c i="8" r="F34"/>
  <c i="1" r="BA61"/>
  <c i="8" r="F36"/>
  <c i="1" r="BC61"/>
  <c i="8" r="F37"/>
  <c i="1" r="BD61"/>
  <c i="9" r="F37"/>
  <c i="1" r="BD62"/>
  <c i="2" r="F36"/>
  <c i="1" r="BC55"/>
  <c i="7" r="F37"/>
  <c i="1" r="BD60"/>
  <c i="10" r="J30"/>
  <c i="12" r="F36"/>
  <c i="1" r="BC65"/>
  <c i="8" r="F35"/>
  <c i="1" r="BB61"/>
  <c i="12" r="J34"/>
  <c i="1" r="AW65"/>
  <c i="5" r="F37"/>
  <c i="1" r="BD58"/>
  <c i="2" r="F35"/>
  <c i="1" r="BB55"/>
  <c i="6" r="F36"/>
  <c i="1" r="BC59"/>
  <c i="4" r="F36"/>
  <c i="1" r="BC57"/>
  <c i="10" r="F36"/>
  <c i="1" r="BC63"/>
  <c i="3" r="F36"/>
  <c i="1" r="BC56"/>
  <c i="2" r="F37"/>
  <c i="1" r="BD55"/>
  <c i="12" l="1" r="T88"/>
  <c r="T87"/>
  <c r="R88"/>
  <c r="R87"/>
  <c i="2" r="R104"/>
  <c i="5" r="BK97"/>
  <c r="J97"/>
  <c r="J63"/>
  <c i="2" r="T104"/>
  <c i="8" r="T82"/>
  <c r="P82"/>
  <c i="1" r="AU61"/>
  <c i="5" r="T97"/>
  <c r="T89"/>
  <c i="12" r="P88"/>
  <c r="P87"/>
  <c i="1" r="AU65"/>
  <c i="5" r="P97"/>
  <c r="P89"/>
  <c i="1" r="AU58"/>
  <c i="2" r="P104"/>
  <c i="3" r="P93"/>
  <c r="P87"/>
  <c i="1" r="AU56"/>
  <c i="2" r="P834"/>
  <c i="3" r="T93"/>
  <c r="T87"/>
  <c i="2" r="T834"/>
  <c i="5" r="R97"/>
  <c r="R89"/>
  <c i="2" r="R834"/>
  <c i="3" r="BK88"/>
  <c r="J88"/>
  <c r="J60"/>
  <c i="12" r="BK88"/>
  <c r="J88"/>
  <c r="J60"/>
  <c i="11" r="BK82"/>
  <c r="J82"/>
  <c r="J60"/>
  <c i="1" r="AG63"/>
  <c i="10" r="J59"/>
  <c r="J82"/>
  <c r="J60"/>
  <c i="9" r="BK81"/>
  <c r="J81"/>
  <c i="8" r="BK82"/>
  <c r="J82"/>
  <c r="J59"/>
  <c i="7" r="BK81"/>
  <c r="J81"/>
  <c r="J59"/>
  <c i="6" r="BK81"/>
  <c r="J81"/>
  <c i="5" r="BK89"/>
  <c r="J89"/>
  <c i="4" r="J82"/>
  <c r="J60"/>
  <c i="3" r="BK87"/>
  <c r="J87"/>
  <c i="2" r="J104"/>
  <c r="J60"/>
  <c i="3" r="J33"/>
  <c i="1" r="AV56"/>
  <c r="AT56"/>
  <c i="4" r="F33"/>
  <c i="1" r="AZ57"/>
  <c i="6" r="J33"/>
  <c i="1" r="AV59"/>
  <c r="AT59"/>
  <c i="6" r="F33"/>
  <c i="1" r="AZ59"/>
  <c i="4" r="J30"/>
  <c i="1" r="AG57"/>
  <c i="12" r="J33"/>
  <c i="1" r="AV65"/>
  <c r="AT65"/>
  <c i="10" r="F33"/>
  <c i="1" r="AZ63"/>
  <c i="4" r="J33"/>
  <c i="1" r="AV57"/>
  <c r="AT57"/>
  <c i="10" r="J33"/>
  <c i="1" r="AV63"/>
  <c r="AT63"/>
  <c r="AN63"/>
  <c i="2" r="J33"/>
  <c i="1" r="AV55"/>
  <c r="AT55"/>
  <c i="5" r="J33"/>
  <c i="1" r="AV58"/>
  <c r="AT58"/>
  <c i="7" r="F33"/>
  <c i="1" r="AZ60"/>
  <c i="5" r="F33"/>
  <c i="1" r="AZ58"/>
  <c r="BC54"/>
  <c r="AY54"/>
  <c i="8" r="F33"/>
  <c i="1" r="AZ61"/>
  <c i="9" r="J33"/>
  <c i="1" r="AV62"/>
  <c r="AT62"/>
  <c r="BB54"/>
  <c r="W31"/>
  <c i="3" r="J30"/>
  <c i="1" r="AG56"/>
  <c i="5" r="J30"/>
  <c i="1" r="AG58"/>
  <c i="6" r="J30"/>
  <c i="1" r="AG59"/>
  <c r="BA54"/>
  <c r="W30"/>
  <c i="12" r="F33"/>
  <c i="1" r="AZ65"/>
  <c i="9" r="J30"/>
  <c i="1" r="AG62"/>
  <c i="2" r="F33"/>
  <c i="1" r="AZ55"/>
  <c i="11" r="J33"/>
  <c i="1" r="AV64"/>
  <c r="AT64"/>
  <c i="2" r="J30"/>
  <c i="1" r="AG55"/>
  <c i="8" r="J33"/>
  <c i="1" r="AV61"/>
  <c r="AT61"/>
  <c i="9" r="F33"/>
  <c i="1" r="AZ62"/>
  <c r="BD54"/>
  <c r="W33"/>
  <c i="3" r="F33"/>
  <c i="1" r="AZ56"/>
  <c i="7" r="J33"/>
  <c i="1" r="AV60"/>
  <c r="AT60"/>
  <c i="2" l="1" r="P103"/>
  <c i="1" r="AU55"/>
  <c i="2" r="R103"/>
  <c r="T103"/>
  <c i="11" r="BK81"/>
  <c r="J81"/>
  <c r="J59"/>
  <c i="12" r="BK87"/>
  <c r="J87"/>
  <c r="J59"/>
  <c i="1" r="AN62"/>
  <c i="10" r="J39"/>
  <c i="9" r="J59"/>
  <c r="J39"/>
  <c i="1" r="AN59"/>
  <c i="6" r="J59"/>
  <c i="1" r="AN58"/>
  <c i="5" r="J59"/>
  <c i="6" r="J39"/>
  <c i="1" r="AN57"/>
  <c i="5" r="J39"/>
  <c i="1" r="AN56"/>
  <c i="4" r="J39"/>
  <c i="3" r="J59"/>
  <c i="1" r="AN55"/>
  <c i="3" r="J39"/>
  <c i="2" r="J39"/>
  <c i="1" r="W32"/>
  <c r="AX54"/>
  <c i="8" r="J30"/>
  <c i="1" r="AG61"/>
  <c r="AN61"/>
  <c i="7" r="J30"/>
  <c i="1" r="AG60"/>
  <c r="AN60"/>
  <c r="AU54"/>
  <c r="AW54"/>
  <c r="AK30"/>
  <c r="AZ54"/>
  <c r="AV54"/>
  <c r="AK29"/>
  <c i="8" l="1" r="J39"/>
  <c i="7" r="J39"/>
  <c i="12" r="J30"/>
  <c i="1" r="AG65"/>
  <c i="11" r="J30"/>
  <c i="1" r="AG64"/>
  <c r="W29"/>
  <c r="AT54"/>
  <c i="12" l="1" r="J39"/>
  <c i="11" r="J39"/>
  <c i="1" r="AN64"/>
  <c r="AN65"/>
  <c r="AG54"/>
  <c l="1" r="AN54"/>
  <c r="AK26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<sst xmlns="http://schemas.openxmlformats.org/spreadsheetml/2006/main">
  <si>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</si>
  <si>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</si>
  <si>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</si>
  <si>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</si>
  <si>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</si>
  <si>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{3cf01e55-d38f-43bb-b022-ffa3ae8f483c}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</si>
  <si>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</si>
  <si>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</si>
  <si>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</si>
  <si>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</si>
  <si>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</si>
  <si>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</si>
  <si>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</si>
  <si>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</si>
  <si>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307027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</si>
  <si>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</si>
  <si>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</si>
  <si>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Rekonstrukce a rozšíření školní jídelny a kuchyně ZŠ Žižkov Kutná Hora</t>
  </si>
  <si>
    <t>KSO:</t>
  </si>
  <si>
    <t/>
  </si>
  <si>
    <t>CC-CZ:</t>
  </si>
  <si>
    <t>Místo:</t>
  </si>
  <si>
    <t>Kutná Hora</t>
  </si>
  <si>
    <t>Datum:</t>
  </si>
  <si>
    <t>10. 1. 2025</t>
  </si>
  <si>
    <t>Zadavatel:</t>
  </si>
  <si>
    <t>IČ:</t>
  </si>
  <si>
    <t>00236195</t>
  </si>
  <si>
    <t>Město Kutná Hora</t>
  </si>
  <si>
    <t>DIČ:</t>
  </si>
  <si>
    <t>Účastník:</t>
  </si>
  <si>
    <t>Vyplň údaj</t>
  </si>
  <si>
    <t>Projektant:</t>
  </si>
  <si>
    <t>46679120</t>
  </si>
  <si>
    <t>STATUS stavební a.s.</t>
  </si>
  <si>
    <t>CZ46679120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</si>
  <si>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</si>
  <si>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</si>
  <si>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</si>
  <si>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</si>
  <si>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</si>
  <si>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</si>
  <si>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</si>
  <si>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</si>
  <si>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</si>
  <si>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</si>
  <si>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</si>
  <si>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</si>
  <si>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</si>
  <si>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</si>
  <si>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</si>
  <si>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</si>
  <si>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</si>
  <si>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</si>
  <si>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</si>
  <si>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</si>
  <si>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</si>
  <si>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</si>
  <si>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</si>
  <si>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</si>
  <si>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</si>
  <si>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</si>
  <si>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</si>
  <si>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</si>
  <si>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</si>
  <si>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</si>
  <si>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</si>
  <si>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</si>
  <si>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</si>
  <si>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</si>
  <si>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</si>
  <si>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</si>
  <si>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</si>
  <si>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</si>
  <si>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</si>
  <si>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</si>
  <si>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</si>
  <si>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</si>
  <si>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</si>
  <si>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</si>
  <si>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Rekonstrukce a přístavba objektu</t>
  </si>
  <si>
    <t>STA</t>
  </si>
  <si>
    <t>1</t>
  </si>
  <si>
    <t>{1acbc4d4-a965-4902-a5fe-3b9ede679c35}</t>
  </si>
  <si>
    <t>2</t>
  </si>
  <si>
    <t>02</t>
  </si>
  <si>
    <t>Zdravotně technické instalace</t>
  </si>
  <si>
    <t>{6a345687-c613-4113-8b4c-da6745939d15}</t>
  </si>
  <si>
    <t>03</t>
  </si>
  <si>
    <t>Plynovod</t>
  </si>
  <si>
    <t>{e66aeab7-c101-4cd8-aa16-c7a0733f0849}</t>
  </si>
  <si>
    <t>04</t>
  </si>
  <si>
    <t>Vytápění</t>
  </si>
  <si>
    <t>{3ee2e7ce-4520-4e02-8469-dc9828c58e34}</t>
  </si>
  <si>
    <t>05</t>
  </si>
  <si>
    <t>Větrání</t>
  </si>
  <si>
    <t>{7036e80a-0dcf-48f9-8036-f9ebf54cfd33}</t>
  </si>
  <si>
    <t>06</t>
  </si>
  <si>
    <t>Silnoproudé elektroinstalace</t>
  </si>
  <si>
    <t>{8b0256aa-7772-46e3-b219-e346518aa70a}</t>
  </si>
  <si>
    <t>07</t>
  </si>
  <si>
    <t>Slaboproudé elektroinstalace</t>
  </si>
  <si>
    <t>{3fb2aa5e-d6be-46a8-8984-8d988d4cc812}</t>
  </si>
  <si>
    <t>08</t>
  </si>
  <si>
    <t>MaR</t>
  </si>
  <si>
    <t>{998ee9fd-9076-4dc6-949d-477d2a32f9aa}</t>
  </si>
  <si>
    <t>09</t>
  </si>
  <si>
    <t>Interiér</t>
  </si>
  <si>
    <t>{740c4921-5f97-45c7-a388-855f35a75ace}</t>
  </si>
  <si>
    <t>10</t>
  </si>
  <si>
    <t>Gastro technologie</t>
  </si>
  <si>
    <t>{68d838b3-cda4-4375-8571-9a20bd9561f5}</t>
  </si>
  <si>
    <t>11</t>
  </si>
  <si>
    <t>VRN</t>
  </si>
  <si>
    <t>{15219b8a-1370-40f5-ba03-47e0f1930a2c}</t>
  </si>
  <si>
    <t>KRYCÍ LIST SOUPISU PRACÍ</t>
  </si>
  <si>
    <t>Objekt:</t>
  </si>
  <si>
    <t>01 - Rekonstrukce a přístavba objektu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</si>
  <si>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</si>
  <si>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</si>
  <si>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</si>
  <si>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</si>
  <si>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</si>
  <si>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</si>
  <si>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</si>
  <si>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</si>
  <si>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</si>
  <si>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</si>
  <si>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</si>
  <si>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</si>
  <si>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</si>
  <si>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</si>
  <si>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</si>
  <si>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</si>
  <si>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</si>
  <si>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</si>
  <si>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</si>
  <si>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</si>
  <si>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</si>
  <si>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</si>
  <si>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</si>
  <si>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</si>
  <si>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</si>
  <si>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</si>
  <si>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</si>
  <si>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789 - Povrchové úpravy ocelových konstrukcí a technologických zařízení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</si>
  <si>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</si>
  <si>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</si>
  <si>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</si>
  <si>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</si>
  <si>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</si>
  <si>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</si>
  <si>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</si>
  <si>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</si>
  <si>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</si>
  <si>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</si>
  <si>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</si>
  <si>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</si>
  <si>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</si>
  <si>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</si>
  <si>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</si>
  <si>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</si>
  <si>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</si>
  <si>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</si>
  <si>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112101122</t>
  </si>
  <si>
    <t>Odstranění stromů s odřezáním kmene a s odvětvením jehličnatých bez odkornění, průměru kmene přes 300 do 500 mm</t>
  </si>
  <si>
    <t>kus</t>
  </si>
  <si>
    <t>CS ÚRS 2025 01</t>
  </si>
  <si>
    <t>4</t>
  </si>
  <si>
    <t>-1704668496</t>
  </si>
  <si>
    <t>Online PSC</t>
  </si>
  <si>
    <t>https://podminky.urs.cz/item/CS_URS_2025_01/112101122</t>
  </si>
  <si>
    <t>112101122.1</t>
  </si>
  <si>
    <t xml:space="preserve">Příplatek za ztížené podmínky při odstraňování stromů </t>
  </si>
  <si>
    <t>-362761157</t>
  </si>
  <si>
    <t>3</t>
  </si>
  <si>
    <t>112251105</t>
  </si>
  <si>
    <t>Odstranění pařezů strojně s jejich vykopáním nebo vytrháním průměru přes 900 do 1100 mm</t>
  </si>
  <si>
    <t>-768074265</t>
  </si>
  <si>
    <t>https://podminky.urs.cz/item/CS_URS_2025_01/112251105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</si>
  <si>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</si>
  <si>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</si>
  <si>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m2</t>
  </si>
  <si>
    <t>700417604</t>
  </si>
  <si>
    <t>https://podminky.urs.cz/item/CS_URS_2025_01/113106123</t>
  </si>
  <si>
    <t>VV</t>
  </si>
  <si>
    <t>30,12+65,77</t>
  </si>
  <si>
    <t>Součet</t>
  </si>
  <si>
    <t>5</t>
  </si>
  <si>
    <t>121151103</t>
  </si>
  <si>
    <t>Sejmutí ornice strojně při souvislé ploše do 100 m2, tl. vrstvy do 200 mm</t>
  </si>
  <si>
    <t>-1615244610</t>
  </si>
  <si>
    <t>https://podminky.urs.cz/item/CS_URS_2025_01/121151103</t>
  </si>
  <si>
    <t>6</t>
  </si>
  <si>
    <t>131251201</t>
  </si>
  <si>
    <t>Hloubení zapažených jam a zářezů strojně s urovnáním dna do předepsaného profilu a spádu v hornině třídy těžitelnosti I skupiny 3 do 20 m3</t>
  </si>
  <si>
    <t>m3</t>
  </si>
  <si>
    <t>468012503</t>
  </si>
  <si>
    <t>https://podminky.urs.cz/item/CS_URS_2025_01/131251201</t>
  </si>
  <si>
    <t>2,2*3*1,5</t>
  </si>
  <si>
    <t>7</t>
  </si>
  <si>
    <t>132212122</t>
  </si>
  <si>
    <t>Hloubení zapažených rýh šířky do 800 mm ručně s urovnáním dna do předepsaného profilu a spádu v hornině třídy těžitelnosti I skupiny 3 nesoudržných</t>
  </si>
  <si>
    <t>-2069163944</t>
  </si>
  <si>
    <t>https://podminky.urs.cz/item/CS_URS_2025_01/132212122</t>
  </si>
  <si>
    <t>0,8*0,55*(6,83+2,275+2,275+1,2+1,35)</t>
  </si>
  <si>
    <t>0,8*0,6*(4,25+2,55+4,9+4,2)</t>
  </si>
  <si>
    <t>0,3*0,5*60</t>
  </si>
  <si>
    <t>8</t>
  </si>
  <si>
    <t>132251101</t>
  </si>
  <si>
    <t>Hloubení nezapažených rýh šířky do 800 mm strojně s urovnáním dna do předepsaného profilu a spádu v hornině třídy těžitelnosti I skupiny 3 do 20 m3</t>
  </si>
  <si>
    <t>-1413103895</t>
  </si>
  <si>
    <t>https://podminky.urs.cz/item/CS_URS_2025_01/132251101</t>
  </si>
  <si>
    <t>0,85*0,5*6,5*0,85*0,425*(6,5*2+2,35+3,135+3,135)+0,85*0,5*4,845+0,5*(3,49+4,845)+0,85*0,4*0,54</t>
  </si>
  <si>
    <t>0,8*0,6*(12,4+3,5+1,75)</t>
  </si>
  <si>
    <t>0,5*0,4*(4,57+7,77+6,66+3,45)</t>
  </si>
  <si>
    <t>0,5*0,45*(3,23+2,28)</t>
  </si>
  <si>
    <t>9</t>
  </si>
  <si>
    <t>132251251</t>
  </si>
  <si>
    <t>Hloubení nezapažených rýh šířky přes 800 do 2 000 mm strojně s urovnáním dna do předepsaného profilu a spádu v hornině třídy těžitelnosti I skupiny 3 do 20 m3</t>
  </si>
  <si>
    <t>1975343323</t>
  </si>
  <si>
    <t>https://podminky.urs.cz/item/CS_URS_2025_01/132251251</t>
  </si>
  <si>
    <t>0,5*1*(6,6+6,515++6,52+2,35+3,13+3,135+4,848+3+4)</t>
  </si>
  <si>
    <t>1*1*(7,13+2,275*2+1,35+1,2+4,55+4,9+4,2+2,55+1,75+3,5+3,38+1,2)</t>
  </si>
  <si>
    <t>1,05*1,8*3,5</t>
  </si>
  <si>
    <t>151101201</t>
  </si>
  <si>
    <t>Zřízení pažení stěn výkopu bez rozepření nebo vzepření příložné, hloubky do 4 m</t>
  </si>
  <si>
    <t>-1001946309</t>
  </si>
  <si>
    <t>https://podminky.urs.cz/item/CS_URS_2025_01/151101201</t>
  </si>
  <si>
    <t>1*(7,13+2,275*2+1,2+1,35)*2+1*(4,25+1,3+2,2)+1*(2,55+4,9+4,2)*2+1*(3,4+4,25+1,75+1,75+3,5)</t>
  </si>
  <si>
    <t>151101211</t>
  </si>
  <si>
    <t>Odstranění pažení stěn výkopu bez rozepření nebo vzepření s uložením pažin na vzdálenost do 3 m od okraje výkopu příložné, hloubky do 4 m</t>
  </si>
  <si>
    <t>-1349083162</t>
  </si>
  <si>
    <t>https://podminky.urs.cz/item/CS_URS_2025_01/151101211</t>
  </si>
  <si>
    <t>151101301</t>
  </si>
  <si>
    <t>Zřízení rozepření zapažených stěn výkopů s potřebným přepažováním při pažení příložném, hloubky do 4 m</t>
  </si>
  <si>
    <t>856810296</t>
  </si>
  <si>
    <t>https://podminky.urs.cz/item/CS_URS_2025_01/151101301</t>
  </si>
  <si>
    <t>50</t>
  </si>
  <si>
    <t>13</t>
  </si>
  <si>
    <t>151101311</t>
  </si>
  <si>
    <t>Odstranění rozepření stěn výkopů s uložením materiálu na vzdálenost do 3 m od okraje výkopu pažení příložného, hloubky do 4 m</t>
  </si>
  <si>
    <t>-1039364607</t>
  </si>
  <si>
    <t>https://podminky.urs.cz/item/CS_URS_2025_01/151101311</t>
  </si>
  <si>
    <t>14</t>
  </si>
  <si>
    <t>161151103</t>
  </si>
  <si>
    <t>Svislé přemístění výkopku strojně bez naložení do dopravní nádoby avšak s vyprázdněním dopravní nádoby na hromadu nebo do dopravního prostředku z horniny třídy těžitelnosti I skupiny 1 až 3 při hloubce výkopu přes 4 do 8 m</t>
  </si>
  <si>
    <t>1899108712</t>
  </si>
  <si>
    <t>https://podminky.urs.cz/item/CS_URS_2025_01/161151103</t>
  </si>
  <si>
    <t>141,774</t>
  </si>
  <si>
    <t>15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</si>
  <si>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</si>
  <si>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</si>
  <si>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1920942777</t>
  </si>
  <si>
    <t>https://podminky.urs.cz/item/CS_URS_2025_01/162351103</t>
  </si>
  <si>
    <t>148,000*0,15</t>
  </si>
  <si>
    <t>16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</si>
  <si>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</si>
  <si>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</si>
  <si>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1023727847</t>
  </si>
  <si>
    <t>https://podminky.urs.cz/item/CS_URS_2025_01/162751117</t>
  </si>
  <si>
    <t>86,277</t>
  </si>
  <si>
    <t>17</t>
  </si>
  <si>
    <t>167151101</t>
  </si>
  <si>
    <t>Nakládání, skládání a překládání neulehlého výkopku nebo sypaniny strojně nakládání, množství do 100 m3, z horniny třídy těžitelnosti I, skupiny 1 až 3</t>
  </si>
  <si>
    <t>-1541350510</t>
  </si>
  <si>
    <t>https://podminky.urs.cz/item/CS_URS_2025_01/167151101</t>
  </si>
  <si>
    <t>141,774-50,442-5,055</t>
  </si>
  <si>
    <t>18</t>
  </si>
  <si>
    <t>171201221</t>
  </si>
  <si>
    <t>Poplatek za uložení stavebního odpadu na skládce (skládkovné) zeminy a kamení zatříděného do Katalogu odpadů pod kódem 17 05 04</t>
  </si>
  <si>
    <t>t</t>
  </si>
  <si>
    <t>-621263432</t>
  </si>
  <si>
    <t>https://podminky.urs.cz/item/CS_URS_2025_01/171201221</t>
  </si>
  <si>
    <t>86,277*1,8</t>
  </si>
  <si>
    <t>19</t>
  </si>
  <si>
    <t>171251201</t>
  </si>
  <si>
    <t>Uložení sypaniny na skládky nebo meziskládky bez hutnění s upravením uložené sypaniny do předepsaného tvaru</t>
  </si>
  <si>
    <t>1575124861</t>
  </si>
  <si>
    <t>https://podminky.urs.cz/item/CS_URS_2025_01/171251201</t>
  </si>
  <si>
    <t>20</t>
  </si>
  <si>
    <t>174111101</t>
  </si>
  <si>
    <t>Zásyp sypaninou z jakékoliv horniny ručně s uložením výkopku ve vrstvách se zhutněním jam, šachet, rýh nebo kolem objektů v těchto vykopávkách</t>
  </si>
  <si>
    <t>1131448091</t>
  </si>
  <si>
    <t>https://podminky.urs.cz/item/CS_URS_2025_01/174111101</t>
  </si>
  <si>
    <t>0,5*0,71*(6,6+6,515++6,52+2,35+3,13+3,135+4,848+3+4)</t>
  </si>
  <si>
    <t>1*0,7*(7,13+2,275*2+1,35+1,2+4,55+4,9+4,2+2,55+1,75+3,5+3,38+1,2)</t>
  </si>
  <si>
    <t>0,75*1,0*3,5</t>
  </si>
  <si>
    <t>0,3*0,3*60</t>
  </si>
  <si>
    <t>174151101</t>
  </si>
  <si>
    <t>Zásyp sypaninou z jakékoliv horniny strojně s uložením výkopku ve vrstvách se zhutněním jam, šachet, rýh nebo kolem objektů v těchto vykopávkách</t>
  </si>
  <si>
    <t>-675404513</t>
  </si>
  <si>
    <t>https://podminky.urs.cz/item/CS_URS_2025_01/174151101</t>
  </si>
  <si>
    <t>2,2*3*1,5-1,7*2,5*1,14</t>
  </si>
  <si>
    <t>22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</si>
  <si>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</si>
  <si>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</si>
  <si>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1405369113</t>
  </si>
  <si>
    <t>https://podminky.urs.cz/item/CS_URS_2025_01/175111101</t>
  </si>
  <si>
    <t>0,3*0,15*60</t>
  </si>
  <si>
    <t>23</t>
  </si>
  <si>
    <t>M</t>
  </si>
  <si>
    <t>58337303</t>
  </si>
  <si>
    <t>štěrkopísek frakce 0/8</t>
  </si>
  <si>
    <t>-1065415904</t>
  </si>
  <si>
    <t>2,7*2 'Přepočtené koeficientem množství</t>
  </si>
  <si>
    <t>24</t>
  </si>
  <si>
    <t>181311103</t>
  </si>
  <si>
    <t>Rozprostření a urovnání ornice v rovině nebo ve svahu sklonu do 1:5 ručně při souvislé ploše, tl. vrstvy do 200 mm</t>
  </si>
  <si>
    <t>1263044959</t>
  </si>
  <si>
    <t>https://podminky.urs.cz/item/CS_URS_2025_01/181311103</t>
  </si>
  <si>
    <t>25</t>
  </si>
  <si>
    <t>183101115</t>
  </si>
  <si>
    <t>Hloubení jamek pro vysazování rostlin v zemině skupiny 1 až 4 bez výměny půdy v rovině nebo na svahu do 1:5, objemu přes 0,125 do 0,40 m3</t>
  </si>
  <si>
    <t>-1913253512</t>
  </si>
  <si>
    <t>https://podminky.urs.cz/item/CS_URS_2025_01/183101115</t>
  </si>
  <si>
    <t>26</t>
  </si>
  <si>
    <t>184102113</t>
  </si>
  <si>
    <t>Výsadba dřeviny s balem do předem vyhloubené jamky se zalitím v rovině nebo na svahu do 1:5, při průměru balu přes 300 do 400 mm</t>
  </si>
  <si>
    <t>-1218504487</t>
  </si>
  <si>
    <t>https://podminky.urs.cz/item/CS_URS_2025_01/184102113</t>
  </si>
  <si>
    <t>27</t>
  </si>
  <si>
    <t>026503811</t>
  </si>
  <si>
    <t>Třešeň Burlat, výška 100-150 cm se zemním balem /pozemek p.č. 3981/1</t>
  </si>
  <si>
    <t>-1856476486</t>
  </si>
  <si>
    <t>28</t>
  </si>
  <si>
    <t>026503812</t>
  </si>
  <si>
    <t>Borovice lesní, výška 100-150 cm se zemním balem /pozemek p.č. 3988/3</t>
  </si>
  <si>
    <t>-1383688161</t>
  </si>
  <si>
    <t>29</t>
  </si>
  <si>
    <t>026503813</t>
  </si>
  <si>
    <t>Kaštanovník setý, výška 100-150 cm se zemním balem /pozemek p.č. 3988/13, 3989/2</t>
  </si>
  <si>
    <t>-1391773019</t>
  </si>
  <si>
    <t>30</t>
  </si>
  <si>
    <t>026503814</t>
  </si>
  <si>
    <t>Tis červený, výška 100-150 cm se zemním balem /pozemek p.č. 254/1</t>
  </si>
  <si>
    <t>-1618678175</t>
  </si>
  <si>
    <t>31</t>
  </si>
  <si>
    <t>184215132</t>
  </si>
  <si>
    <t>Ukotvení dřeviny kůly v rovině nebo na svahu do 1:5 třemi kůly, délky přes 1 do 2 m</t>
  </si>
  <si>
    <t>1039095158</t>
  </si>
  <si>
    <t>https://podminky.urs.cz/item/CS_URS_2025_01/184215132</t>
  </si>
  <si>
    <t>32</t>
  </si>
  <si>
    <t>60591253</t>
  </si>
  <si>
    <t>kůl vyvazovací dřevěný impregnovaný D 8cm dl 2m</t>
  </si>
  <si>
    <t>129378011</t>
  </si>
  <si>
    <t>27*3 'Přepočtené koeficientem množství</t>
  </si>
  <si>
    <t>33</t>
  </si>
  <si>
    <t>184801121</t>
  </si>
  <si>
    <t>Ošetření vysazených dřevin solitérních v rovině nebo na svahu do 1:5</t>
  </si>
  <si>
    <t>-775406481</t>
  </si>
  <si>
    <t>https://podminky.urs.cz/item/CS_URS_2025_01/184801121</t>
  </si>
  <si>
    <t>34</t>
  </si>
  <si>
    <t>184813241</t>
  </si>
  <si>
    <t>Zřízení ochrany paty kmene dřeviny perforovanou flexibilní plastovou chráničkou</t>
  </si>
  <si>
    <t>-412760711</t>
  </si>
  <si>
    <t>https://podminky.urs.cz/item/CS_URS_2025_01/184813241</t>
  </si>
  <si>
    <t>35</t>
  </si>
  <si>
    <t>28357001</t>
  </si>
  <si>
    <t>chránička perforovaná PE k ochraně paty kmene stromku před poškozením strunovou sekačkou</t>
  </si>
  <si>
    <t>-421111110</t>
  </si>
  <si>
    <t>36</t>
  </si>
  <si>
    <t>184911421</t>
  </si>
  <si>
    <t>Mulčování vysazených rostlin mulčovací kůrou, tl. do 100 mm v rovině nebo na svahu do 1:5</t>
  </si>
  <si>
    <t>879901363</t>
  </si>
  <si>
    <t>https://podminky.urs.cz/item/CS_URS_2025_01/184911421</t>
  </si>
  <si>
    <t>37</t>
  </si>
  <si>
    <t>10391100</t>
  </si>
  <si>
    <t>kůra mulčovací VL</t>
  </si>
  <si>
    <t>1798660339</t>
  </si>
  <si>
    <t>3*0,1</t>
  </si>
  <si>
    <t>0,3*0,103 'Přepočtené koeficientem množství</t>
  </si>
  <si>
    <t>Zakládání</t>
  </si>
  <si>
    <t>38</t>
  </si>
  <si>
    <t>273321411</t>
  </si>
  <si>
    <t>Základy z betonu železového (bez výztuže) desky z betonu bez zvláštních nároků na prostředí tř. C 20/25</t>
  </si>
  <si>
    <t>553582033</t>
  </si>
  <si>
    <t>https://podminky.urs.cz/item/CS_URS_2025_01/273321411</t>
  </si>
  <si>
    <t>0,15*(6,65*5,03+4,81*2,41+3,13*1,58+1,12*4,84+3,49*4,86-0,35*1,35)</t>
  </si>
  <si>
    <t>0,15*(3,3*4,5+3,3*4,9+3,3*4,55)</t>
  </si>
  <si>
    <t>0,15*(5*4+2,2*8+1,8*2,1)</t>
  </si>
  <si>
    <t>0,15*(3,5*5)</t>
  </si>
  <si>
    <t>0,15*(6,53*2,27+2,95*1,2+1,35*4,2)</t>
  </si>
  <si>
    <t>39</t>
  </si>
  <si>
    <t>273362021</t>
  </si>
  <si>
    <t>Výztuž základů desek ze svařovaných sítí z drátů typu KARI</t>
  </si>
  <si>
    <t>-1092097697</t>
  </si>
  <si>
    <t>https://podminky.urs.cz/item/CS_URS_2025_01/273362021</t>
  </si>
  <si>
    <t>201,5/6*47,40*1,1*0,001</t>
  </si>
  <si>
    <t>40</t>
  </si>
  <si>
    <t>274313611</t>
  </si>
  <si>
    <t>Základy z betonu prostého pasy betonu kamenem neprokládaného tř. C 16/20</t>
  </si>
  <si>
    <t>-62283722</t>
  </si>
  <si>
    <t>https://podminky.urs.cz/item/CS_URS_2025_01/274313611</t>
  </si>
  <si>
    <t>0,1*(0,6*4,25+2,55*0,6)</t>
  </si>
  <si>
    <t>0,1*(1,05*3,95+0,6*11,8+0,6*3,95)</t>
  </si>
  <si>
    <t>0,1*(0,45*2,15+0,45*3,10)+0,1*(0,6*1,75)</t>
  </si>
  <si>
    <t>0,1*4,9*0,6+0,1*4,2*0,6</t>
  </si>
  <si>
    <t>0,1*1,35*0,55+0,1*1,2*0,55</t>
  </si>
  <si>
    <t>0,1*0,55*2,275*2+0,1*6,825*0,55</t>
  </si>
  <si>
    <t>0,1*(4,84*0,5+2,99*0,5+4,84*0,5+3,135*0,5+3,135*0,425*2+0,425*2,35+6,52*0,425*2+0,5*6,505)</t>
  </si>
  <si>
    <t>41</t>
  </si>
  <si>
    <t>274321411</t>
  </si>
  <si>
    <t>Základy z betonu železového (bez výztuže) pasy z betonu bez zvláštních nároků na prostředí tř. C 20/25</t>
  </si>
  <si>
    <t>-1907888938</t>
  </si>
  <si>
    <t>https://podminky.urs.cz/item/CS_URS_2025_01/274321411</t>
  </si>
  <si>
    <t>0,55*0,8*(6,83+2,275+2,275+1,2+1,35)</t>
  </si>
  <si>
    <t>0,6*0,8*(4,25+2,55+4,9+4,2)</t>
  </si>
  <si>
    <t>1,05*0,8*3,95+0,6*0,8*12,25+0,6*0,8*3,35+0,6*0,8*1,75</t>
  </si>
  <si>
    <t>0,75*(0,5*6,5+0,425+6,52+0,425*6,62+2,35*0,425+3,13*0,425*2+0,5*4,845+0,5*3,49+4,34*0,5+0,19*0,41+0,4*0,54)</t>
  </si>
  <si>
    <t>42</t>
  </si>
  <si>
    <t>274361821</t>
  </si>
  <si>
    <t>Výztuž základů pasů z betonářské oceli 10 505 (R) nebo BSt 500</t>
  </si>
  <si>
    <t>-1001588986</t>
  </si>
  <si>
    <t>https://podminky.urs.cz/item/CS_URS_2025_01/274361821</t>
  </si>
  <si>
    <t>592,5*0,888*0,001</t>
  </si>
  <si>
    <t>90*4*3*0,395*0,001</t>
  </si>
  <si>
    <t>43</t>
  </si>
  <si>
    <t>279113144</t>
  </si>
  <si>
    <t>Základové zdi z tvárnic ztraceného bednění včetně výplně z betonu bez zvláštních nároků na vliv prostředí třídy C 20/25, tloušťky zdiva přes 250 do 300 mm</t>
  </si>
  <si>
    <t>292912596</t>
  </si>
  <si>
    <t>https://podminky.urs.cz/item/CS_URS_2025_01/279113144</t>
  </si>
  <si>
    <t>0,5*(6,6+6,62+6,62+2,42+3,195+3,14+4,84+3,5+4,52)</t>
  </si>
  <si>
    <t>44</t>
  </si>
  <si>
    <t>279113146</t>
  </si>
  <si>
    <t>Základové zdi z tvárnic ztraceného bednění včetně výplně z betonu bez zvláštních nároků na vliv prostředí třídy C 20/25, tloušťky zdiva přes 400 do 500 mm</t>
  </si>
  <si>
    <t>-1572166221</t>
  </si>
  <si>
    <t>https://podminky.urs.cz/item/CS_URS_2025_01/279113146</t>
  </si>
  <si>
    <t>1*(2,275*2+7,13+1,2+1,35+4,5+4,9+4,55+2,78)</t>
  </si>
  <si>
    <t>1*(3,7+13+3,7+1,75)</t>
  </si>
  <si>
    <t>45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</si>
  <si>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</si>
  <si>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</si>
  <si>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186174361</t>
  </si>
  <si>
    <t>https://podminky.urs.cz/item/CS_URS_2025_01/279361821</t>
  </si>
  <si>
    <t>1080*0,888*0,001</t>
  </si>
  <si>
    <t>Svislé a kompletní konstrukce</t>
  </si>
  <si>
    <t>46</t>
  </si>
  <si>
    <t>311235141</t>
  </si>
  <si>
    <t>Zdivo jednovrstvé z cihel děrovaných broušených na celoplošnou tenkovrstvou maltu, pevnost cihel přes P10 do P15, tl. zdiva 240 mm</t>
  </si>
  <si>
    <t>1111447669</t>
  </si>
  <si>
    <t>https://podminky.urs.cz/item/CS_URS_2025_01/311235141</t>
  </si>
  <si>
    <t>4*(15)-1,75*2,02-2,25*0,25</t>
  </si>
  <si>
    <t>4*2,875-1*2,02*2-1,25*0,25*2</t>
  </si>
  <si>
    <t>3,25*3,75-1*2,02*2-1,25*0,25*2</t>
  </si>
  <si>
    <t>47</t>
  </si>
  <si>
    <t>311272141</t>
  </si>
  <si>
    <t>Zdivo z pórobetonových tvárnic na tenké maltové lože, tl. zdiva 250 mm pevnost tvárnic přes P2 do P4, objemová hmotnost přes 450 do 600 kg/m3 na pero a drážku</t>
  </si>
  <si>
    <t>-899924426</t>
  </si>
  <si>
    <t>https://podminky.urs.cz/item/CS_URS_2025_01/311272141</t>
  </si>
  <si>
    <t>3,125*(4+12,5+4)-1,75*0,9*5-1,5*0,9-0,25*(2,25*5+2)</t>
  </si>
  <si>
    <t>48</t>
  </si>
  <si>
    <t>311272241</t>
  </si>
  <si>
    <t>Zdivo z pórobetonových tvárnic na tenké maltové lože, tl. zdiva 300 mm pevnost tvárnic přes P2 do P4, objemová hmotnost přes 450 do 600 kg/m3 na pero a drážku</t>
  </si>
  <si>
    <t>-1263822377</t>
  </si>
  <si>
    <t>https://podminky.urs.cz/item/CS_URS_2025_01/311272241</t>
  </si>
  <si>
    <t>3,25*6,65-1*1,1-1,75*1,1-0,25*2,25-0,25*1,5</t>
  </si>
  <si>
    <t>0,9+0,25*2+0,35*0,44+0,2*0,35+0,6*0,9</t>
  </si>
  <si>
    <t>3,25*1,085 + 2,02*0,55</t>
  </si>
  <si>
    <t>4*1,85</t>
  </si>
  <si>
    <t>49</t>
  </si>
  <si>
    <t>311273121</t>
  </si>
  <si>
    <t>Zdivo tepelněizolační z pórobetonových tvárnic na tenkovrstvou maltu, pevnost tvárnic do P2, objemová hmotnost do 400 kg/m3,součinitel prostupu tepla U přes 0,18 do 0,22, tl. zdiva 450 mm</t>
  </si>
  <si>
    <t>-1259994746</t>
  </si>
  <si>
    <t>https://podminky.urs.cz/item/CS_URS_2025_01/311273121</t>
  </si>
  <si>
    <t>1,16*0,9+2,4*1,55+0,9*1,8+1,8*0,3+1,16*2,4</t>
  </si>
  <si>
    <t>317143433</t>
  </si>
  <si>
    <t>Překlady nosné z pórobetonu osazené do tenkého maltového lože, pro zdi tl. 200 mm, délky překladu přes 1500 do 1800 mm</t>
  </si>
  <si>
    <t>1827349881</t>
  </si>
  <si>
    <t>https://podminky.urs.cz/item/CS_URS_2025_01/317143433</t>
  </si>
  <si>
    <t>51</t>
  </si>
  <si>
    <t>317143444</t>
  </si>
  <si>
    <t>Překlady nosné z pórobetonu osazené do tenkého maltového lože, pro zdi tl. 250 mm, délky překladu přes 1800 do 2100 mm</t>
  </si>
  <si>
    <t>-1123008349</t>
  </si>
  <si>
    <t>https://podminky.urs.cz/item/CS_URS_2025_01/317143444</t>
  </si>
  <si>
    <t>52</t>
  </si>
  <si>
    <t>317143445</t>
  </si>
  <si>
    <t>Překlady nosné z pórobetonu osazené do tenkého maltového lože, pro zdi tl. 250 mm, délky překladu přes 2100 do 2400 mm</t>
  </si>
  <si>
    <t>876926830</t>
  </si>
  <si>
    <t>https://podminky.urs.cz/item/CS_URS_2025_01/317143445</t>
  </si>
  <si>
    <t>53</t>
  </si>
  <si>
    <t>317143452</t>
  </si>
  <si>
    <t>Překlady nosné z pórobetonu osazené do tenkého maltového lože, pro zdi tl. 300 mm, délky překladu přes 1300 do 1500 mm</t>
  </si>
  <si>
    <t>893231714</t>
  </si>
  <si>
    <t>https://podminky.urs.cz/item/CS_URS_2025_01/317143452</t>
  </si>
  <si>
    <t>54</t>
  </si>
  <si>
    <t>317143455</t>
  </si>
  <si>
    <t>Překlady nosné z pórobetonu osazené do tenkého maltového lože, pro zdi tl. 300 mm, délky překladu přes 2100 do 2400 mm</t>
  </si>
  <si>
    <t>1165399518</t>
  </si>
  <si>
    <t>https://podminky.urs.cz/item/CS_URS_2025_01/317143455</t>
  </si>
  <si>
    <t>55</t>
  </si>
  <si>
    <t>317168052</t>
  </si>
  <si>
    <t>Překlady keramické vysoké osazené do maltového lože, šířky překladu 70 mm výšky 238 mm, délky 1250 mm</t>
  </si>
  <si>
    <t>-630518536</t>
  </si>
  <si>
    <t>https://podminky.urs.cz/item/CS_URS_2025_01/317168052</t>
  </si>
  <si>
    <t>3+3+3+3</t>
  </si>
  <si>
    <t>1+2+2+2</t>
  </si>
  <si>
    <t>56</t>
  </si>
  <si>
    <t>317168053</t>
  </si>
  <si>
    <t>Překlady keramické vysoké osazené do maltového lože, šířky překladu 70 mm výšky 238 mm, délky 1500 mm</t>
  </si>
  <si>
    <t>2127589883</t>
  </si>
  <si>
    <t>https://podminky.urs.cz/item/CS_URS_2025_01/317168053</t>
  </si>
  <si>
    <t>2+2+2</t>
  </si>
  <si>
    <t>57</t>
  </si>
  <si>
    <t>317168054</t>
  </si>
  <si>
    <t>Překlady keramické vysoké osazené do maltového lože, šířky překladu 70 mm výšky 238 mm, délky 1750 mm</t>
  </si>
  <si>
    <t>-2091769260</t>
  </si>
  <si>
    <t>https://podminky.urs.cz/item/CS_URS_2025_01/317168054</t>
  </si>
  <si>
    <t>2+2</t>
  </si>
  <si>
    <t>58</t>
  </si>
  <si>
    <t>317168057</t>
  </si>
  <si>
    <t>Překlady keramické vysoké osazené do maltového lože, šířky překladu 70 mm výšky 238 mm, délky 2500 mm</t>
  </si>
  <si>
    <t>1985654733</t>
  </si>
  <si>
    <t>https://podminky.urs.cz/item/CS_URS_2025_01/317168057</t>
  </si>
  <si>
    <t>59</t>
  </si>
  <si>
    <t>317941123</t>
  </si>
  <si>
    <t>Osazování ocelových válcovaných nosníků na zdivu I nebo IE nebo U nebo UE nebo L č. 14 až 22 nebo výšky do 220 mm</t>
  </si>
  <si>
    <t>-480983410</t>
  </si>
  <si>
    <t>https://podminky.urs.cz/item/CS_URS_2025_01/317941123</t>
  </si>
  <si>
    <t>0,801+0,219</t>
  </si>
  <si>
    <t>60</t>
  </si>
  <si>
    <t>13010722</t>
  </si>
  <si>
    <t>ocel profilová jakost S235JR (11 375) průřez I (IPN) 200</t>
  </si>
  <si>
    <t>-2014867281</t>
  </si>
  <si>
    <t>0,0263*(2,86*2+1,76*2+2,4*2+1,9*2+2,2*2+1,9*2+2,2*2)</t>
  </si>
  <si>
    <t>61</t>
  </si>
  <si>
    <t>13010716</t>
  </si>
  <si>
    <t>ocel profilová jakost S235JR (11 375) průřez I (IPN) 140</t>
  </si>
  <si>
    <t>-1220579394</t>
  </si>
  <si>
    <t>0,0144*(1,5*2*2*2+1,6*2)</t>
  </si>
  <si>
    <t>62</t>
  </si>
  <si>
    <t>342244201</t>
  </si>
  <si>
    <t>Příčky jednoduché z cihel děrovaných broušených na tenkovrstvou maltu, pevnost cihel do P15, tl. příčky 80 mm</t>
  </si>
  <si>
    <t>-1092223128</t>
  </si>
  <si>
    <t>https://podminky.urs.cz/item/CS_URS_2025_01/342244201</t>
  </si>
  <si>
    <t>3,25*(3,75+1,85)-0,9*2,02-0,25*1,25</t>
  </si>
  <si>
    <t>4*(1,6)</t>
  </si>
  <si>
    <t>63</t>
  </si>
  <si>
    <t>342244211</t>
  </si>
  <si>
    <t>Příčky jednoduché z cihel děrovaných broušených na tenkovrstvou maltu, pevnost cihel do P15, tl. příčky 115 mm</t>
  </si>
  <si>
    <t>-944473641</t>
  </si>
  <si>
    <t>https://podminky.urs.cz/item/CS_URS_2025_01/342244211</t>
  </si>
  <si>
    <t>4*3,05</t>
  </si>
  <si>
    <t>64</t>
  </si>
  <si>
    <t>342244221</t>
  </si>
  <si>
    <t>Příčky jednoduché z cihel děrovaných broušených na tenkovrstvou maltu, pevnost cihel do P15, tl. příčky 140 mm</t>
  </si>
  <si>
    <t>-1659710794</t>
  </si>
  <si>
    <t>https://podminky.urs.cz/item/CS_URS_2025_01/342244221</t>
  </si>
  <si>
    <t>4*2,88-0,9*2,02-0,25*1,25</t>
  </si>
  <si>
    <t>4*7,39-1,1*2,02-1,5*0,25</t>
  </si>
  <si>
    <t>4*(2,66+5,93+2,66)-0,9*2,1-0,25*1,25-2,175+2,1-1,935*1,2</t>
  </si>
  <si>
    <t>4*(2,46+2,665)-1,1*2,02-0,25*1,5</t>
  </si>
  <si>
    <t>4*(1,45+1,5+3+1,35+0,15+1,495+3,15+5,005)-0,9*2,02-1,35*2,05-1,1*2,02-1,35*0,25-0,25*1,75-1,25*0,25</t>
  </si>
  <si>
    <t>4*(0,7+3,2)-1,25*1,2</t>
  </si>
  <si>
    <t>4*1,5-1,4*2,02-1,5*0,25</t>
  </si>
  <si>
    <t>Vodorovné konstrukce</t>
  </si>
  <si>
    <t>65</t>
  </si>
  <si>
    <t>417321515</t>
  </si>
  <si>
    <t>Ztužující pásy a věnce z betonu železového (bez výztuže) tř. C 25/30</t>
  </si>
  <si>
    <t>1769017882</t>
  </si>
  <si>
    <t>https://podminky.urs.cz/item/CS_URS_2025_01/417321515</t>
  </si>
  <si>
    <t>0,24*0,25*(12,02+5,05+0,87+4,8+10,89+4,2+4,75)</t>
  </si>
  <si>
    <t>0,2*0,125*(6,67+5,1+3,45+4,9+1,4+1,4+5)</t>
  </si>
  <si>
    <t>0,2*0,15*(4,2+4,9)</t>
  </si>
  <si>
    <t>0,2*0,1*(1,725*4)</t>
  </si>
  <si>
    <t>0,42*0,15*(2,46+2,665+1,3+1,5+3+1,65+1,345+3,15+5,005+3,05+0,7+3,2+4,46+6,23+2,51+2,665+2,46)</t>
  </si>
  <si>
    <t>0,42*0,3*1,7+0,42*0,25*(15+2,875)+0,42*0,15*(1,6+2,88)</t>
  </si>
  <si>
    <t>0,3*0,25*(3,75+3,75+13+3,75)</t>
  </si>
  <si>
    <t>0,17*0,1*(3,75+1,85)</t>
  </si>
  <si>
    <t>66</t>
  </si>
  <si>
    <t>417351115</t>
  </si>
  <si>
    <t>Bednění bočnic ztužujících pásů a věnců včetně vzpěr zřízení</t>
  </si>
  <si>
    <t>-379801481</t>
  </si>
  <si>
    <t>https://podminky.urs.cz/item/CS_URS_2025_01/417351115</t>
  </si>
  <si>
    <t>0,24*(12,02+5,05+0,87+4,8+10,89+4,2+4,75)*2</t>
  </si>
  <si>
    <t>0,2*(6,67+5,1+3,45+4,9+1,4+1,4+5)*2</t>
  </si>
  <si>
    <t>0,2*(4,2+4,9)*2</t>
  </si>
  <si>
    <t>0,2*(1,725*4)*2</t>
  </si>
  <si>
    <t>0,42*2*(2,46+2,665+1,3+1,5+3+1,65+1,345+3,15+5,005+3,05+0,7+3,2+4,46+6,23+2,51+2,665+2,46)</t>
  </si>
  <si>
    <t>0,42*2*1,7+0,42*2*(15+2,875)+0,42*2*(1,6+2,88)</t>
  </si>
  <si>
    <t>0,3*2*(3,75+3,75+13+3,75)</t>
  </si>
  <si>
    <t>0,17*2*(3,75+1,85)</t>
  </si>
  <si>
    <t>67</t>
  </si>
  <si>
    <t>417351116</t>
  </si>
  <si>
    <t>Bednění bočnic ztužujících pásů a věnců včetně vzpěr odstranění</t>
  </si>
  <si>
    <t>1038990885</t>
  </si>
  <si>
    <t>https://podminky.urs.cz/item/CS_URS_2025_01/417351116</t>
  </si>
  <si>
    <t>68</t>
  </si>
  <si>
    <t>434313115</t>
  </si>
  <si>
    <t>Schody z vibrolisovaných prefabrikátů na cementovou maltu, s vyspárováním se zřízením podkladních stupňů z betonu tř. C 20/25</t>
  </si>
  <si>
    <t>m</t>
  </si>
  <si>
    <t>89657966</t>
  </si>
  <si>
    <t>https://podminky.urs.cz/item/CS_URS_2025_01/434313115</t>
  </si>
  <si>
    <t>2,3*6+2*5+3*5</t>
  </si>
  <si>
    <t>69</t>
  </si>
  <si>
    <t>451577777</t>
  </si>
  <si>
    <t>Podklad nebo lože pod dlažbu (přídlažbu) v ploše vodorovné nebo ve sklonu do 1:5, tloušťky od 30 do 100 mm z kameniva těženého</t>
  </si>
  <si>
    <t>2068129661</t>
  </si>
  <si>
    <t>https://podminky.urs.cz/item/CS_URS_2025_01/451577777</t>
  </si>
  <si>
    <t>54,08</t>
  </si>
  <si>
    <t>70</t>
  </si>
  <si>
    <t>417361821</t>
  </si>
  <si>
    <t>Výztuž ztužujících pásů a věnců z betonářské oceli 10 505 (R) nebo BSt 500</t>
  </si>
  <si>
    <t>-764368158</t>
  </si>
  <si>
    <t>https://podminky.urs.cz/item/CS_URS_2025_01/417361821</t>
  </si>
  <si>
    <t>0,9</t>
  </si>
  <si>
    <t>Komunikace pozemní</t>
  </si>
  <si>
    <t>71</t>
  </si>
  <si>
    <t>564750001</t>
  </si>
  <si>
    <t>Podklad nebo kryt z kameniva hrubého drceného vel. 8-16 mm s rozprostřením a zhutněním plochy jednotlivě do 100 m2, po zhutnění tl. 150 mm</t>
  </si>
  <si>
    <t>355794109</t>
  </si>
  <si>
    <t>https://podminky.urs.cz/item/CS_URS_2025_01/564750001</t>
  </si>
  <si>
    <t>40+4,4*3,2</t>
  </si>
  <si>
    <t>72</t>
  </si>
  <si>
    <t>564750101</t>
  </si>
  <si>
    <t>Podklad nebo kryt z kameniva hrubého drceného vel. 16-32 mm s rozprostřením a zhutněním plochy jednotlivě do 100 m2, po zhutnění tl. 150 mm</t>
  </si>
  <si>
    <t>758722488</t>
  </si>
  <si>
    <t>https://podminky.urs.cz/item/CS_URS_2025_01/564750101</t>
  </si>
  <si>
    <t>73</t>
  </si>
  <si>
    <t>596212210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</si>
  <si>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</si>
  <si>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-1241959612</t>
  </si>
  <si>
    <t>https://podminky.urs.cz/item/CS_URS_2025_01/596212210</t>
  </si>
  <si>
    <t>74</t>
  </si>
  <si>
    <t>59245090</t>
  </si>
  <si>
    <t>dlažba zámková betonová profilová 230x140mm tl 80mm přírodní</t>
  </si>
  <si>
    <t>-613483306</t>
  </si>
  <si>
    <t>54,08*1,03 'Přepočtené koeficientem množství</t>
  </si>
  <si>
    <t>Úpravy povrchů, podlahy a osazování výplní</t>
  </si>
  <si>
    <t>75</t>
  </si>
  <si>
    <t>612121100</t>
  </si>
  <si>
    <t>Zatření spár vnitřních povrchů vápennou maltou, ploch z cihel stěn</t>
  </si>
  <si>
    <t>745650064</t>
  </si>
  <si>
    <t>https://podminky.urs.cz/item/CS_URS_2025_01/612121100</t>
  </si>
  <si>
    <t>"1.01" 4,15*(1,35+0,3+1,345+0,3+5,155+0,2+1,5+1,7+1,36+2,46)-1,1*2,02-1,35*2,02-0,9*2,02-1,4*2,02-1,1*2,02</t>
  </si>
  <si>
    <t>"1.02" 4,15*(1,5+1,3)</t>
  </si>
  <si>
    <t>"1.03" 4,15*(1,65+1,45+3)</t>
  </si>
  <si>
    <t>"1,04a" 4,15*(3+1,2+0,3+1,495+2,7)-1,1*2,02</t>
  </si>
  <si>
    <t>"1.04b" 4,15*(3+3,93+3,05)-1,35*2,02</t>
  </si>
  <si>
    <t>"1.05" 4,15*(3,05+0,95+0,7+3,05)-1,25*1,2-0,9*2,02</t>
  </si>
  <si>
    <t>"1,06" 4,15*(3,2+0,5+4,46+15)-1,75*2,02-1,935*1,2+1,4*2,02-1,25*1,2+0,15*(1,25+1,2*2)</t>
  </si>
  <si>
    <t>"1.07" 4,15*(4,15+7,39)-1,1*2,02-1,1*2,02</t>
  </si>
  <si>
    <t>"1,08" 4,15*(2,51+5,93+2,51)-1,935*1,2-1,1*2,02-0,9*2,1</t>
  </si>
  <si>
    <t>"1,09" 4,15*(2,66+2,67)-0,9*2,1+0,15*(2,1*2+0,9)</t>
  </si>
  <si>
    <t>"1.10"4,15*(7,39+1,93+0,15+1,16+2,46)-1,1*2,02-1,1*2,02</t>
  </si>
  <si>
    <t>"1.23" 4,15*(10,2+2,875)-1,75*2,02-0,9*2,02-0,9*2,02+0,15*(1+2,1*2)*2</t>
  </si>
  <si>
    <t>"1.24" 3,4*(3,75)-0,9*2,02*2</t>
  </si>
  <si>
    <t>"1.27" 4,15*(2,8+2,88+1,78*2+1,6)-0,9*2,02*3</t>
  </si>
  <si>
    <t>"1.28" 3,4*(3,75+1,95+1,85+1,95)-0,9*2,02*3+0.15*(1+2,1*2)</t>
  </si>
  <si>
    <t>"1,29" 4,15*(1,6*2+1*2)-0,9*2,02</t>
  </si>
  <si>
    <t>"1.30" 3,4*(1,7*2+1,85)-0,9*2,02+0,15*(1+2,1*2)</t>
  </si>
  <si>
    <t>76</t>
  </si>
  <si>
    <t>612131100</t>
  </si>
  <si>
    <t>Podkladní a spojovací vrstva vnitřních omítaných ploch vápenný postřik nanášený ručně celoplošně stěn</t>
  </si>
  <si>
    <t>1965673287</t>
  </si>
  <si>
    <t>https://podminky.urs.cz/item/CS_URS_2025_01/612131100</t>
  </si>
  <si>
    <t>"1.01" 4,15*(1,35+0,3+1,345+0,3+5,155+0,2+1,5+1,7+1,36+2,46)-1,1*2,02-1,35*2,02-0,9*2,02-1,4*2,02-1,1*2,02+4,15*(3,35+1,5+5,9+4,1+1,36+1,5)-1*2,02</t>
  </si>
  <si>
    <t>-2,46*2,75-1,36*2,75-1,3*2,02+0,4*(2*2,75+1,36)+0,3*(2*2,75+2,46)+0,25*(1,41+2,1*2)</t>
  </si>
  <si>
    <t>"1.02" 4,15*(1,5+1,3+1,3+1,5)-0,8*2,02+0,25*(1+2,1*2)</t>
  </si>
  <si>
    <t>"1.03" 4,15*(1,65+1,45+3+1,35+3,2+1,75)-1*2,02-2,4*0,9+0,38*(2,4+0,9*2)</t>
  </si>
  <si>
    <t>"1,04a" 4,15*(3+1,2+0,3+1,495+2,7+1,2+0,35)-1,1*2,02-1,2*0,9+0,38*(1,2+0,9*2)</t>
  </si>
  <si>
    <t>"1.04b" 4,15*(3+3,93+3,05+3,93+0,15)-1,35*2,02</t>
  </si>
  <si>
    <t>"1.05" 4,15*(3,05+0,95+0,7+3,05+1,5+3,25)-1,25*1,2-0,9*2,02-1,2*2,4+0,38*(1,2+2,4*2)</t>
  </si>
  <si>
    <t>"1,06" 4,15*(3,2+0,5+4,46+15+13,375+0,4+18,02)-1,75*2,02-1,935*1,2+1,4*2,02-1,25*1,2+0,15*(1,25+1,2*2)-2,4*2,4*9-1,2*3,625-1,15*2,4-1,25*3,625</t>
  </si>
  <si>
    <t>+0,38*(2,4*10+2,4*18+3,625*4+1,2)</t>
  </si>
  <si>
    <t>"1,08" 4,15*(2,51+5,93+2,51+4,225)-1,935*1,2-1,1*2,02-0,9*2,1</t>
  </si>
  <si>
    <t>"1,09" 4,15*(2,66+2,67+4,215)-0,9*2,1+0,15*(2,1*2+0,9)</t>
  </si>
  <si>
    <t>"1.10"4,15*(7,39+1,93+0,15+1,16+2,46+8,75+8,54)-1,1*2,02-1,1*2,02-1*2,02*2-2,4*2,4*3+0,38*(2,4*3*3)</t>
  </si>
  <si>
    <t>"1.23" 4,15*(10,2+2,875+2,88+10,2)-1,75*2,02-0,9*2,02-0,9*2,02+0,15*(1+2,1*2)*2-1,5*2,1*2-1,8*2,1-1,2*1,7+0,38*(1,2+1,7*2)+0,45*(1,5*2+1,8+2,1*2*3)</t>
  </si>
  <si>
    <t>-2*2,2+0,375*(2+2,2*2)</t>
  </si>
  <si>
    <t>"1.24" 3,4*(3,75+7,5)-0,9*2,02*2-1,5*2,1*2-1,8*2,1</t>
  </si>
  <si>
    <t>"1.27" 4,15*(2,8+2,88+1,78*2+1,6+2,88+4,4)-0,9*2,02*3-1,75*0,9+0,38*(1,75+0,9*2)</t>
  </si>
  <si>
    <t>"1.28" 3,4*(3,75+1,95+1,85+1,95+4,6)-0,9*2,02*3+0.15*(1+2,1*2)</t>
  </si>
  <si>
    <t>3,45*(2,69+1,71+1,8+1,4+1,45)-1,36*2,75-1*2,02*2+0,25*(2,1*4+1,1*2)</t>
  </si>
  <si>
    <t>77</t>
  </si>
  <si>
    <t>612131121</t>
  </si>
  <si>
    <t>Podkladní a spojovací vrstva vnitřních omítaných ploch penetrace disperzní nanášená ručně stěn</t>
  </si>
  <si>
    <t>1140723612</t>
  </si>
  <si>
    <t>https://podminky.urs.cz/item/CS_URS_2025_01/612131121</t>
  </si>
  <si>
    <t>"1.01" 3,45*(10,89+2,78+4,2+3,96+6,66+5,1+3,58+5,12)-2,4*1,5-1*1,5-0,9*2,02-0,9*2,02-1*2,02-1,03*2,1-1*2,02*2-0,8*2,02+0,25*(1+2,4+1,5*4)</t>
  </si>
  <si>
    <t>"1.11" 3,45*(2,33*2+1,4)-1*2,02</t>
  </si>
  <si>
    <t>"1.12" 3,45*(1,4*4+1,055*2+1,35*2)-0,8*2,02*2-0,8*2,02</t>
  </si>
  <si>
    <t>"1.13" 3,45*(4,98*2+1,8)-1*2,02</t>
  </si>
  <si>
    <t>"1.16" 3,45*(6,67*2+2,69)-1,75*1,1-1*1,1-1*2,02+0,25*(1,75+1,1*2+1+1,1*2)</t>
  </si>
  <si>
    <t>"1.17" 3,45*(2,595+2,72+0,15+2,03+2,74+4,75)-1,75*1,1-0,8*2,02-0,9*2,02+0,15*(1+2,1*2)+0,25*(1,75+1,1*2)-0,9*2,02</t>
  </si>
  <si>
    <t>"1.18"3,45*(2,025+2,025+4,75*2)-0,9*0,6-0,9*2,02-1*1,1+0,25*(1+1,1*2+0,9+0,6*2)</t>
  </si>
  <si>
    <t>"1.19" 3,45*(1,725*4+0,95*2+1+1,1+0,95*2+0,1+0,975*2)-0,9*0,6-0,8*2,02*2+0,25*(0,9+0,6*2)</t>
  </si>
  <si>
    <t>"1.20"3,45*(1,625*2+0,9*2)-0,9*2,02</t>
  </si>
  <si>
    <t>"1.24" 3,4*(3,75+7,5)-1,75*0,9*3+0,25*(1,75*3+0,9*6)</t>
  </si>
  <si>
    <t>"1.30"3,4*1,86-1,5*0,9+0,25*(1,5+0,9*2)</t>
  </si>
  <si>
    <t>"1.28"3,4*(2,79+3,79)-1,75*0,9*2+0,25*(1,75*2+0,9*7)</t>
  </si>
  <si>
    <t>78</t>
  </si>
  <si>
    <t>612142001</t>
  </si>
  <si>
    <t>Pletivo vnitřních ploch v ploše nebo pruzích, na plném podkladu sklovláknité vtlačené do tmelu včetně tmelu stěn</t>
  </si>
  <si>
    <t>1917181544</t>
  </si>
  <si>
    <t>https://podminky.urs.cz/item/CS_URS_2025_01/612142001</t>
  </si>
  <si>
    <t>79</t>
  </si>
  <si>
    <t>612311101</t>
  </si>
  <si>
    <t>Omítka vápenná vnitřních ploch nanášená ručně jednovrstvá hrubá, tloušťky do 10 mm nezatřená stěn</t>
  </si>
  <si>
    <t>1139497533</t>
  </si>
  <si>
    <t>https://podminky.urs.cz/item/CS_URS_2025_01/612311101</t>
  </si>
  <si>
    <t>80</t>
  </si>
  <si>
    <t>612321131</t>
  </si>
  <si>
    <t>Vápenocementový štuk vnitřních ploch tloušťky do 3 mm svislých konstrukcí stěn</t>
  </si>
  <si>
    <t>911639239</t>
  </si>
  <si>
    <t>https://podminky.urs.cz/item/CS_URS_2025_01/612321131</t>
  </si>
  <si>
    <t>1071,302+488,382</t>
  </si>
  <si>
    <t>-458,727</t>
  </si>
  <si>
    <t>81</t>
  </si>
  <si>
    <t>621221122</t>
  </si>
  <si>
    <t>Montáž kontaktního zateplení lepením a mechanickým kotvením z desek z minerální vlny s kolmou orientací vláken (dodávka ve specifikaci) na vnější podhledy, na podklad z pórobetonu, tloušťky desek přes 80 do 120 mm</t>
  </si>
  <si>
    <t>2114339736</t>
  </si>
  <si>
    <t>https://podminky.urs.cz/item/CS_URS_2025_01/621221122</t>
  </si>
  <si>
    <t>35,1*4,3-1,69*0,87*2-1,22*3,6-1,12*2,37-2,34*2,37*-1,14*3,6-1,14*2,37-1,14*0,87-2,34*0,87*2,02</t>
  </si>
  <si>
    <t>11,3*3,04-2,34*1,47-0,94*1,47</t>
  </si>
  <si>
    <t>4,8*3,04-0,84*0,57+0,87*3,04</t>
  </si>
  <si>
    <t>5,55*3,04-0,84*0,57</t>
  </si>
  <si>
    <t>5,01*5,3-0,9*2,02-1,3*2,02</t>
  </si>
  <si>
    <t>12,02*3,04-0,94*1,07-1,69*1,07-1,69*1,07-0,94*1,07</t>
  </si>
  <si>
    <t>0,75*5,55+10,81</t>
  </si>
  <si>
    <t>31,1*4,6-2,34*2,37*9+1,17*1,5</t>
  </si>
  <si>
    <t>2,9*5,32-1,94*2,1</t>
  </si>
  <si>
    <t>4*3,43+13,2*3,43-1,69*0,87*4-1,44*0,87</t>
  </si>
  <si>
    <t>82</t>
  </si>
  <si>
    <t>63142044</t>
  </si>
  <si>
    <t>deska tepelně izolační minerální kontaktních fasád podélné vlákno λ=0,037-0,038 tl 120mm</t>
  </si>
  <si>
    <t>-986400796</t>
  </si>
  <si>
    <t>83</t>
  </si>
  <si>
    <t>622131111</t>
  </si>
  <si>
    <t>Podkladní a spojovací vrstva vnějších omítaných ploch polymercementový spojovací můstek nanášený ručně stěn</t>
  </si>
  <si>
    <t>115814477</t>
  </si>
  <si>
    <t>https://podminky.urs.cz/item/CS_URS_2025_01/622131111</t>
  </si>
  <si>
    <t>0,3*(35,1+2,45+0,39)+0,85*(6,58+0,5+1,8+4,8+0,87+5,55)+0,6*12,02+0,74+31,1+0,73</t>
  </si>
  <si>
    <t>84</t>
  </si>
  <si>
    <t>622142001</t>
  </si>
  <si>
    <t>Pletivo vnějších ploch v ploše nebo pruzích, na plném podkladu sklovláknité vtlačené do tmelu stěn</t>
  </si>
  <si>
    <t>-1255977173</t>
  </si>
  <si>
    <t>https://podminky.urs.cz/item/CS_URS_2025_01/622142001</t>
  </si>
  <si>
    <t>85</t>
  </si>
  <si>
    <t>622151011</t>
  </si>
  <si>
    <t>Penetrační nátěr vnějších pastovitých tenkovrstvých omítek silikátový stěn</t>
  </si>
  <si>
    <t>2009451446</t>
  </si>
  <si>
    <t>https://podminky.urs.cz/item/CS_URS_2025_01/622151011</t>
  </si>
  <si>
    <t>86</t>
  </si>
  <si>
    <t>622151021</t>
  </si>
  <si>
    <t>Penetrační nátěr vnějších pastovitých tenkovrstvých omítek mozaikových akrylátový stěn</t>
  </si>
  <si>
    <t>107359842</t>
  </si>
  <si>
    <t>https://podminky.urs.cz/item/CS_URS_2025_01/622151021</t>
  </si>
  <si>
    <t>87</t>
  </si>
  <si>
    <t>622211021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</si>
  <si>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80 do 120 mm</t>
  </si>
  <si>
    <t>-482646234</t>
  </si>
  <si>
    <t>https://podminky.urs.cz/item/CS_URS_2025_01/622211021</t>
  </si>
  <si>
    <t>88</t>
  </si>
  <si>
    <t>28376015</t>
  </si>
  <si>
    <t>deska perimetrická fasádní soklová 150kPa λ=0,035 tl 90mm</t>
  </si>
  <si>
    <t>1944717698</t>
  </si>
  <si>
    <t>68,249*1,05 'Přepočtené koeficientem množství</t>
  </si>
  <si>
    <t>89</t>
  </si>
  <si>
    <t>622251105</t>
  </si>
  <si>
    <t>Montáž kontaktního zateplení lepením a mechanickým kotvením Příplatek k cenám za zápustnou montáž kotev s použitím tepelněizolačních zátek na vnější stěny z minerální vlny</t>
  </si>
  <si>
    <t>579990160</t>
  </si>
  <si>
    <t>https://podminky.urs.cz/item/CS_URS_2025_01/622251105</t>
  </si>
  <si>
    <t>90</t>
  </si>
  <si>
    <t>622251201</t>
  </si>
  <si>
    <t>Montáž kontaktního zateplení lepením a mechanickým kotvením Příplatek k cenám za použití disperzní (organické) armovací hmoty při stěrkování izolačních desek</t>
  </si>
  <si>
    <t>480768201</t>
  </si>
  <si>
    <t>https://podminky.urs.cz/item/CS_URS_2025_01/622251201</t>
  </si>
  <si>
    <t>91</t>
  </si>
  <si>
    <t>622251211</t>
  </si>
  <si>
    <t>Montáž kontaktního zateplení lepením a mechanickým kotvením Příplatek k cenám za zesílené vyztužení druhou vrstvou sklovláknitého pletiva vnějších stěn</t>
  </si>
  <si>
    <t>-1581063687</t>
  </si>
  <si>
    <t>https://podminky.urs.cz/item/CS_URS_2025_01/622251211</t>
  </si>
  <si>
    <t>92</t>
  </si>
  <si>
    <t>622252001</t>
  </si>
  <si>
    <t>Montáž profilů kontaktního zateplení zakládacích soklových připevněných hmoždinkami</t>
  </si>
  <si>
    <t>-117831637</t>
  </si>
  <si>
    <t>https://podminky.urs.cz/item/CS_URS_2025_01/622252001</t>
  </si>
  <si>
    <t>35,1+2,45+0,39+6,58+0,5+1,8+4,8+0,87+5,55+12,02+0,74+31,1+0,73</t>
  </si>
  <si>
    <t>93</t>
  </si>
  <si>
    <t>59051649</t>
  </si>
  <si>
    <t>profil zakládací Al tl 0,7mm pro ETICS pro izolant tl 120mm</t>
  </si>
  <si>
    <t>1265424252</t>
  </si>
  <si>
    <t>102,63*1,05 'Přepočtené koeficientem množství</t>
  </si>
  <si>
    <t>94</t>
  </si>
  <si>
    <t>622252002</t>
  </si>
  <si>
    <t>Montáž profilů kontaktního zateplení ostatních stěnových, dilatačních apod. lepených do tmelu</t>
  </si>
  <si>
    <t>80057897</t>
  </si>
  <si>
    <t>https://podminky.urs.cz/item/CS_URS_2025_01/622252002</t>
  </si>
  <si>
    <t>95</t>
  </si>
  <si>
    <t>63127464</t>
  </si>
  <si>
    <t>profil rohový Al s výztužnou tkaninou š 100/100mm</t>
  </si>
  <si>
    <t>-425935535</t>
  </si>
  <si>
    <t>6,16+4,3+4,3+5,3+5,6+5,85+3,8+3,4+3,8</t>
  </si>
  <si>
    <t>42,51*1,05 'Přepočtené koeficientem množství</t>
  </si>
  <si>
    <t>96</t>
  </si>
  <si>
    <t>59051510</t>
  </si>
  <si>
    <t>profil napojovací nadokenní PVC s okapnicí s výztužnou tkaninou</t>
  </si>
  <si>
    <t>-2089478350</t>
  </si>
  <si>
    <t>1,94+1,69*4+1,44+1,69*2+2,34*4+1,14+1,14*2+2,34+0,9+1,27+2,34+0,94+0,84+0,84+0,94+1,69*2+0,94+2,34*9+1,14</t>
  </si>
  <si>
    <t>63,23*1,05 'Přepočtené koeficientem množství</t>
  </si>
  <si>
    <t>97</t>
  </si>
  <si>
    <t>28341022</t>
  </si>
  <si>
    <t>profil napojovací parapetní PVC s výztužnou tkaninou</t>
  </si>
  <si>
    <t>-941330451</t>
  </si>
  <si>
    <t>98</t>
  </si>
  <si>
    <t>622511112</t>
  </si>
  <si>
    <t>Omítka tenkovrstvá akrylátová vnějších ploch probarvená bez penetrace mozaiková střednězrnná stěn</t>
  </si>
  <si>
    <t>-1063456541</t>
  </si>
  <si>
    <t>https://podminky.urs.cz/item/CS_URS_2025_01/622511112</t>
  </si>
  <si>
    <t>99</t>
  </si>
  <si>
    <t>622521012</t>
  </si>
  <si>
    <t>Omítka tenkovrstvá silikátová vnějších ploch probarvená bez penetrace zatíraná (škrábaná ), zrnitost 1,5 mm stěn</t>
  </si>
  <si>
    <t>-433665063</t>
  </si>
  <si>
    <t>https://podminky.urs.cz/item/CS_URS_2025_01/622521012</t>
  </si>
  <si>
    <t>100</t>
  </si>
  <si>
    <t>631311115</t>
  </si>
  <si>
    <t>Mazanina z betonu prostého bez zvýšených nároků na prostředí tl. přes 50 do 80 mm tř. C 20/25</t>
  </si>
  <si>
    <t>-1224032157</t>
  </si>
  <si>
    <t>https://podminky.urs.cz/item/CS_URS_2025_01/631311115</t>
  </si>
  <si>
    <t>587,33*0,08</t>
  </si>
  <si>
    <t>101</t>
  </si>
  <si>
    <t>631319011</t>
  </si>
  <si>
    <t>Příplatek k cenám mazanin za úpravu povrchu mazaniny přehlazením, mazanina tl. přes 50 do 80 mm</t>
  </si>
  <si>
    <t>1056498410</t>
  </si>
  <si>
    <t>https://podminky.urs.cz/item/CS_URS_2025_01/631319011</t>
  </si>
  <si>
    <t>102</t>
  </si>
  <si>
    <t>634112113</t>
  </si>
  <si>
    <t>Obvodová dilatace mezi stěnou a mazaninou nebo potěrem podlahovým páskem z pěnového PE tl. do 10 mm, výšky 80 mm</t>
  </si>
  <si>
    <t>-287782676</t>
  </si>
  <si>
    <t>https://podminky.urs.cz/item/CS_URS_2025_01/634112113</t>
  </si>
  <si>
    <t>2.9+7,8+0,8+1,4+0,9+0,45+0,75+0,9+0,4+0,67+7,5+4,2+1+0,6+1,35*2+0,9+0,9+0,6*2+0,86+1,7+1,86+0,9+0,4+0,95+1,85*2+0,4+1,05+1</t>
  </si>
  <si>
    <t>2,8+3,75+2,79+1,85+2+2+0,9+0,9+1,6*2+1+0,1+1,93+2,8+2,9+2,8</t>
  </si>
  <si>
    <t>5+0,6+0,4+0,4+0,6+10,8+0,4+3,55+0,5+0,5+2,54+7,8+18,02+3,5++2,81+0,9+2,2+2,5+5,93+1,03+0,15+0,15+0,6+2,83+1,03+4,22+2,67+0,15+1,16+0,76</t>
  </si>
  <si>
    <t>0,6+1,6+3,6+1,42+8,75+3,5+2,8+1,93+0,81+0,44+1,66+0,75+1,67+2,4+0,25+1,7+0,90+0,4+0,17+0,2+1,16+0,83+0,68+0,5+0,4+0,25+0,1+10,75+0,9+3,1+1,35+1,69+2,2</t>
  </si>
  <si>
    <t>3,05+3,2+3,05+1,2+3,05+3,93+3,1+1,40+0,4+1,5+2,7+2,75+3,05+3+3,2+1,35+1,45+1,65+0,8+0,8+0,4+1,3*2+1+0,5</t>
  </si>
  <si>
    <t>1+1,9+4,75+2,025+2,57+0,4+0,2+1+3+2,6+3+0,3+0,8+1,8+0,9+1,9+1,75+0,9+1+1+0,15+1+0,95+1,63+1+0,9+1,63+0,9+0,675+6,65+1,2+0,8+0,8+3,69+0,17+2,68</t>
  </si>
  <si>
    <t>5*2+0,6+0,75+0,67+1,4+2,37+1,4+0,65+1,35+1,4+1,35+0,55+0,95+1,05+1,4+0,3</t>
  </si>
  <si>
    <t>103</t>
  </si>
  <si>
    <t>642942111</t>
  </si>
  <si>
    <t>Osazování zárubní nebo rámů kovových dveřních lisovaných nebo z úhelníků bez dveřních křídel na cementovou maltu, plochy otvoru do 2,5 m2</t>
  </si>
  <si>
    <t>-2071806893</t>
  </si>
  <si>
    <t>https://podminky.urs.cz/item/CS_URS_2025_01/642942111</t>
  </si>
  <si>
    <t>104</t>
  </si>
  <si>
    <t>55331486</t>
  </si>
  <si>
    <t>zárubeň jednokřídlá ocelová pro zdění tl stěny 110-150mm rozměru 700/1970, 2100mm</t>
  </si>
  <si>
    <t>-1858876830</t>
  </si>
  <si>
    <t>105</t>
  </si>
  <si>
    <t>55331487</t>
  </si>
  <si>
    <t>zárubeň jednokřídlá ocelová pro zdění tl stěny 110-150mm rozměru 800/1970, 2100mm</t>
  </si>
  <si>
    <t>2013162403</t>
  </si>
  <si>
    <t>6+1+1+1</t>
  </si>
  <si>
    <t>106</t>
  </si>
  <si>
    <t>55331488</t>
  </si>
  <si>
    <t>zárubeň jednokřídlá ocelová pro zdění tl stěny 110-150mm rozměru 900/1970, 2100mm</t>
  </si>
  <si>
    <t>-247197630</t>
  </si>
  <si>
    <t>2+2+1</t>
  </si>
  <si>
    <t>107</t>
  </si>
  <si>
    <t>553314891</t>
  </si>
  <si>
    <t>zárubeň jednokřídlá ocelová pro zdění tl stěny 110-150mm rozměru 1000/1970, 2100mm</t>
  </si>
  <si>
    <t>-1315851162</t>
  </si>
  <si>
    <t>P</t>
  </si>
  <si>
    <t>Poznámka k položce:_x000d_
YH, YH s drážkou, YZP</t>
  </si>
  <si>
    <t>108</t>
  </si>
  <si>
    <t>642942221</t>
  </si>
  <si>
    <t>Osazování zárubní nebo rámů kovových dveřních lisovaných nebo z úhelníků bez dveřních křídel na cementovou maltu, plochy otvoru přes 2,5 do 4,5 m2</t>
  </si>
  <si>
    <t>7655646</t>
  </si>
  <si>
    <t>https://podminky.urs.cz/item/CS_URS_2025_01/642942221</t>
  </si>
  <si>
    <t>109</t>
  </si>
  <si>
    <t>553317471</t>
  </si>
  <si>
    <t>zárubeň dvoukřídlá ocelová pro zdění tl stěny 110-150mm rozměru 1450/1970, 2100mm</t>
  </si>
  <si>
    <t>-2191475</t>
  </si>
  <si>
    <t>110</t>
  </si>
  <si>
    <t>5533174711</t>
  </si>
  <si>
    <t>zárubeň dvoukřídlá ocelová pro zdění tl stěny 110-150mm rozměru 1650/1970, 2100mm</t>
  </si>
  <si>
    <t>1703861317</t>
  </si>
  <si>
    <t>111</t>
  </si>
  <si>
    <t>642942591</t>
  </si>
  <si>
    <t>Osazování zárubní nebo rámů kovových dveřních lisovaných nebo z úhelníků bez dveřních křídel Příplatek k cenám za osazení kotevních želez horního vedení posuvných dveří</t>
  </si>
  <si>
    <t>-608576077</t>
  </si>
  <si>
    <t>https://podminky.urs.cz/item/CS_URS_2025_01/642942591</t>
  </si>
  <si>
    <t>112</t>
  </si>
  <si>
    <t>642946111</t>
  </si>
  <si>
    <t>Osazení stavebního pouzdra posuvných dveří do zděné příčky s jednou kapsou pro jedno dveřní křídlo průchozí šířky do 800 mm</t>
  </si>
  <si>
    <t>1277545253</t>
  </si>
  <si>
    <t>https://podminky.urs.cz/item/CS_URS_2025_01/642946111</t>
  </si>
  <si>
    <t>113</t>
  </si>
  <si>
    <t>55331612</t>
  </si>
  <si>
    <t>pouzdro stavební do zdiva pro 1 křídlo posuvných dveří š 800mm v do 2100mm</t>
  </si>
  <si>
    <t>1732037911</t>
  </si>
  <si>
    <t>114</t>
  </si>
  <si>
    <t>642946112</t>
  </si>
  <si>
    <t>Osazení stavebního pouzdra posuvných dveří do zděné příčky s jednou kapsou pro jedno dveřní křídlo průchozí šířky přes 800 do 1200 mm</t>
  </si>
  <si>
    <t>-1237452731</t>
  </si>
  <si>
    <t>https://podminky.urs.cz/item/CS_URS_2025_01/642946112</t>
  </si>
  <si>
    <t>115</t>
  </si>
  <si>
    <t>55331614</t>
  </si>
  <si>
    <t>pouzdro stavební do zdiva pro 1 křídlo posuvných dveří š 1000mm v do 2100mm</t>
  </si>
  <si>
    <t>20272336</t>
  </si>
  <si>
    <t>Ostatní konstrukce a práce, bourání</t>
  </si>
  <si>
    <t>116</t>
  </si>
  <si>
    <t>941111111</t>
  </si>
  <si>
    <t>Lešení řadové trubkové lehké pracovní s podlahami s provozním zatížením tř. 3 do 200 kg/m2 šířky tř. W06 od 0,6 do 0,9 m výšky do 10 m montáž</t>
  </si>
  <si>
    <t>57743983</t>
  </si>
  <si>
    <t>https://podminky.urs.cz/item/CS_URS_2025_01/941111111</t>
  </si>
  <si>
    <t>6,5*37</t>
  </si>
  <si>
    <t>117</t>
  </si>
  <si>
    <t>941111211</t>
  </si>
  <si>
    <t>Lešení řadové trubkové lehké pracovní s podlahami s provozním zatížením tř. 3 do 200 kg/m2 šířky tř. W06 od 0,6 do 0,9 m výšky do 10 m příplatek k ceně za každý den použití</t>
  </si>
  <si>
    <t>1787017174</t>
  </si>
  <si>
    <t>https://podminky.urs.cz/item/CS_URS_2025_01/941111211</t>
  </si>
  <si>
    <t>40*6,5*37</t>
  </si>
  <si>
    <t>118</t>
  </si>
  <si>
    <t>941111311</t>
  </si>
  <si>
    <t>Odborná prohlídka lešení řadového trubkového lehkého pracovního s podlahami s provozním zatížením tř. 3 do 200 kg/m2 šířky tř. W06 až W12 od 0,6 m do 1,5 m výšky do 25 m, celkové plochy do 500 m2 nezakrytého</t>
  </si>
  <si>
    <t>1311417280</t>
  </si>
  <si>
    <t>https://podminky.urs.cz/item/CS_URS_2025_01/941111311</t>
  </si>
  <si>
    <t>119</t>
  </si>
  <si>
    <t>941111312</t>
  </si>
  <si>
    <t>Odborná prohlídka lešení řadového trubkového lehkého pracovního s podlahami s provozním zatížením tř. 3 do 200 kg/m2 šířky tř. W06 až W12 od 0,6 m do 1,5 m výšky do 25 m, celkové plochy do 500 m2 zakrytého sítí</t>
  </si>
  <si>
    <t>-631361415</t>
  </si>
  <si>
    <t>https://podminky.urs.cz/item/CS_URS_2025_01/941111312</t>
  </si>
  <si>
    <t>120</t>
  </si>
  <si>
    <t>941111811</t>
  </si>
  <si>
    <t>Lešení řadové trubkové lehké pracovní s podlahami s provozním zatížením tř. 3 do 200 kg/m2 šířky tř. W06 od 0,6 do 0,9 m výšky do 10 m demontáž</t>
  </si>
  <si>
    <t>784046572</t>
  </si>
  <si>
    <t>https://podminky.urs.cz/item/CS_URS_2025_01/941111811</t>
  </si>
  <si>
    <t>121</t>
  </si>
  <si>
    <t>944111111</t>
  </si>
  <si>
    <t>Zábradlí ochranné trubkové na vnějších volných stranách objektů odkloněné od svislice do 15° montáž</t>
  </si>
  <si>
    <t>1314149932</t>
  </si>
  <si>
    <t>https://podminky.urs.cz/item/CS_URS_2025_01/944111111</t>
  </si>
  <si>
    <t>37*2</t>
  </si>
  <si>
    <t>122</t>
  </si>
  <si>
    <t>944111811</t>
  </si>
  <si>
    <t>Zábradlí ochranné trubkové na vnějších volných stranách objektů odkloněné od svislice do 15° demontáž</t>
  </si>
  <si>
    <t>1628677647</t>
  </si>
  <si>
    <t>https://podminky.urs.cz/item/CS_URS_2025_01/944111811</t>
  </si>
  <si>
    <t>123</t>
  </si>
  <si>
    <t>944511111</t>
  </si>
  <si>
    <t>Síť ochranná zavěšená na konstrukci lešení z textilie z umělých vláken montáž</t>
  </si>
  <si>
    <t>1604489419</t>
  </si>
  <si>
    <t>https://podminky.urs.cz/item/CS_URS_2025_01/944511111</t>
  </si>
  <si>
    <t>35*6</t>
  </si>
  <si>
    <t>124</t>
  </si>
  <si>
    <t>944511811</t>
  </si>
  <si>
    <t>Síť ochranná zavěšená na konstrukci lešení z textilie z umělých vláken demontáž</t>
  </si>
  <si>
    <t>-1638261410</t>
  </si>
  <si>
    <t>https://podminky.urs.cz/item/CS_URS_2025_01/944511811</t>
  </si>
  <si>
    <t>125</t>
  </si>
  <si>
    <t>952901111</t>
  </si>
  <si>
    <t>Vyčištění budov nebo objektů před předáním do užívání budov bytové nebo občanské výstavby, světlé výšky podlaží do 4 m</t>
  </si>
  <si>
    <t>1969040974</t>
  </si>
  <si>
    <t>https://podminky.urs.cz/item/CS_URS_2025_01/952901111</t>
  </si>
  <si>
    <t>587,33</t>
  </si>
  <si>
    <t>126</t>
  </si>
  <si>
    <t>9539611151</t>
  </si>
  <si>
    <t>Kotva chemická s vyvrtáním otvoru do betonu, železobetonu nebo tvrdého kamene tmel, velikost M 20, hloubka 200 mm</t>
  </si>
  <si>
    <t>1629784249</t>
  </si>
  <si>
    <t>180</t>
  </si>
  <si>
    <t>127</t>
  </si>
  <si>
    <t>962031132</t>
  </si>
  <si>
    <t>Bourání příček nebo přizdívek z cihel pálených plných nebo dutých, tl. do 100 mm</t>
  </si>
  <si>
    <t>1950632037</t>
  </si>
  <si>
    <t>https://podminky.urs.cz/item/CS_URS_2025_01/962031132</t>
  </si>
  <si>
    <t>4*(2,425+0,9+2,3+1,2)-0,7*2,02</t>
  </si>
  <si>
    <t>128</t>
  </si>
  <si>
    <t>962031133</t>
  </si>
  <si>
    <t>Bourání příček nebo přizdívek z cihel pálených plných nebo dutých, tl. přes 100 do 150 mm</t>
  </si>
  <si>
    <t>-430199724</t>
  </si>
  <si>
    <t>https://podminky.urs.cz/item/CS_URS_2025_01/962031133</t>
  </si>
  <si>
    <t>4*(3+3,15+3+1,32+3)+2*1,53-(0,7+0,7+0,7)*2,02+2,02*0,165</t>
  </si>
  <si>
    <t>4*(1,5+0,65+2,2+3+3)-1*2,02-1*+2,02</t>
  </si>
  <si>
    <t>4*(23,9+2,55*4)-1*2,02-1,5*1,2-0,9*2,02-3,1*2,05-1,15*2,05</t>
  </si>
  <si>
    <t>4*(4,65+4,65+3,15)-0,9*2,02</t>
  </si>
  <si>
    <t>4*(4,65+4,65+3,15)-0,9*2,02-3*1,5</t>
  </si>
  <si>
    <t>129</t>
  </si>
  <si>
    <t>962032182</t>
  </si>
  <si>
    <t>Bourání zdiva nadzákladového z tvárnic nebo bloků pórobetonových na tenkovrstvou maltu, objemu přes 1 m3</t>
  </si>
  <si>
    <t>-1876950659</t>
  </si>
  <si>
    <t>https://podminky.urs.cz/item/CS_URS_2025_01/962032182</t>
  </si>
  <si>
    <t>"1.09" (4*2,46-1,15*2,24)*0,3+(4*18,58-1,8*2,05-3,6*3,8-0,8*1,2-0,95*3,05-0,9*2,05)*0,3</t>
  </si>
  <si>
    <t>"1.25" 3,4*(1,85+3,4+1,85)*0,3-1,5*0,6*0,3-1,2*0,3*2,1</t>
  </si>
  <si>
    <t>"1.13" (5,4+5,85)*4*0,3-(1*2.1+1*2,1+1,8*2,1+1,8*2,1)*0.3</t>
  </si>
  <si>
    <t>1,2*1,7*0,45</t>
  </si>
  <si>
    <t>2*2,3*0,45</t>
  </si>
  <si>
    <t>1,8*3,15*2*0,3</t>
  </si>
  <si>
    <t>1,1*2,1*2*0,4</t>
  </si>
  <si>
    <t>1,2*0,75*6</t>
  </si>
  <si>
    <t>2,725*0,6*0,45+1,95*0,6*0,45</t>
  </si>
  <si>
    <t>(2,5*(2,125+2,3+1,07+2,45+1,7+2,12)-1*2,02-1,1*2,1)*0,3</t>
  </si>
  <si>
    <t>(1,55*2,5-1,1*2,1)*0,3+0,2*0,25*0,6</t>
  </si>
  <si>
    <t>1*1,5*0,3</t>
  </si>
  <si>
    <t>1*1,1*0,3+1,52*1,1*0,3+0,23*0,275*0,3</t>
  </si>
  <si>
    <t>130</t>
  </si>
  <si>
    <t>962032241</t>
  </si>
  <si>
    <t>Bourání zdiva nadzákladového z cihel pálených plných nebo lícových nebo vápenopískových cementovou, objemu přes 1 m3</t>
  </si>
  <si>
    <t>1894635093</t>
  </si>
  <si>
    <t>https://podminky.urs.cz/item/CS_URS_2025_01/962032241</t>
  </si>
  <si>
    <t>(3,34*(1,55+1,55+4)-1,5*0,6-1,2*2,1)*0,3</t>
  </si>
  <si>
    <t>2*2,3*0,45+1,75*0,9*0,45</t>
  </si>
  <si>
    <t>131</t>
  </si>
  <si>
    <t>962032253</t>
  </si>
  <si>
    <t>Bourání zdiva nadzákladového z tvárnic betonových objemu do 1 m3</t>
  </si>
  <si>
    <t>-1923994088</t>
  </si>
  <si>
    <t>https://podminky.urs.cz/item/CS_URS_2025_01/962032253</t>
  </si>
  <si>
    <t>(13,53+3)*0,3*2,25</t>
  </si>
  <si>
    <t>132</t>
  </si>
  <si>
    <t>962086110</t>
  </si>
  <si>
    <t>Bourání příček nebo přizdívek z pórobetonových tvárnic, tl. do 100 mm</t>
  </si>
  <si>
    <t>-27749808</t>
  </si>
  <si>
    <t>https://podminky.urs.cz/item/CS_URS_2025_01/962086110</t>
  </si>
  <si>
    <t>2,5*(0,8+2,25+1,5+1,2*2,1+1,05+2,2+1,97+2,1+2,3)-0,7*2,02*4-1*2,02*2</t>
  </si>
  <si>
    <t>133</t>
  </si>
  <si>
    <t>963051113</t>
  </si>
  <si>
    <t>Bourání železobetonových stropů deskových, tl. přes 80 mm</t>
  </si>
  <si>
    <t>-993303157</t>
  </si>
  <si>
    <t>https://podminky.urs.cz/item/CS_URS_2025_01/963051113</t>
  </si>
  <si>
    <t>1,8*0,2*5,7</t>
  </si>
  <si>
    <t>134</t>
  </si>
  <si>
    <t>964011221</t>
  </si>
  <si>
    <t>Vybourání železobetonových prefabrikovaných překladů uložených ve zdivu, délky do 3 m, hmotnosti do 75 kg/m</t>
  </si>
  <si>
    <t>1273613913</t>
  </si>
  <si>
    <t>https://podminky.urs.cz/item/CS_URS_2025_01/964011221</t>
  </si>
  <si>
    <t>1,2*0,14*0,14*4</t>
  </si>
  <si>
    <t>1,5*0,14*0,14*10</t>
  </si>
  <si>
    <t>135</t>
  </si>
  <si>
    <t>964011231</t>
  </si>
  <si>
    <t>Vybourání železobetonových prefabrikovaných překladů uložených ve zdivu, délky do 3 m, hmotnosti do 150 kg/m</t>
  </si>
  <si>
    <t>1068828427</t>
  </si>
  <si>
    <t>https://podminky.urs.cz/item/CS_URS_2025_01/964011231</t>
  </si>
  <si>
    <t>1,8*0,14*0,14*1</t>
  </si>
  <si>
    <t>136</t>
  </si>
  <si>
    <t>964073221</t>
  </si>
  <si>
    <t>Vybourání válcovaných nosníků uložených ve zdivu cihelném délky do 4 m, hmotnosti do 20 kg/m</t>
  </si>
  <si>
    <t>-225355979</t>
  </si>
  <si>
    <t>https://podminky.urs.cz/item/CS_URS_2025_01/964073221</t>
  </si>
  <si>
    <t>3,4*14,4*0,001+0,03</t>
  </si>
  <si>
    <t>137</t>
  </si>
  <si>
    <t>968072455</t>
  </si>
  <si>
    <t>Vybourání kovových rámů oken s křídly, dveřních zárubní, vrat, stěn, ostění nebo obkladů dveřních zárubní, plochy do 2 m2</t>
  </si>
  <si>
    <t>211938219</t>
  </si>
  <si>
    <t>https://podminky.urs.cz/item/CS_URS_2025_01/968072455</t>
  </si>
  <si>
    <t>0,7*2,02*(4+4+3+3)</t>
  </si>
  <si>
    <t>0,9*2,02*(2+3+1+1)</t>
  </si>
  <si>
    <t>138</t>
  </si>
  <si>
    <t>968072456</t>
  </si>
  <si>
    <t>Vybourání kovových rámů oken s křídly, dveřních zárubní, vrat, stěn, ostění nebo obkladů dveřních zárubní, plochy přes 2 m2</t>
  </si>
  <si>
    <t>-1388638380</t>
  </si>
  <si>
    <t>https://podminky.urs.cz/item/CS_URS_2025_01/968072456</t>
  </si>
  <si>
    <t>1*2,02*(4+11)</t>
  </si>
  <si>
    <t>139</t>
  </si>
  <si>
    <t>968082015</t>
  </si>
  <si>
    <t>Vybourání plastových rámů oken s křídly, dveřních zárubní, vrat rámu oken s křídly, plochy do 1 m2</t>
  </si>
  <si>
    <t>1105960413</t>
  </si>
  <si>
    <t>https://podminky.urs.cz/item/CS_URS_2025_01/968082015</t>
  </si>
  <si>
    <t>0,6*0,8*1</t>
  </si>
  <si>
    <t>1,5*0,6*1</t>
  </si>
  <si>
    <t>0,6*0,6*1</t>
  </si>
  <si>
    <t>0,9*0,6*4</t>
  </si>
  <si>
    <t>140</t>
  </si>
  <si>
    <t>968082016</t>
  </si>
  <si>
    <t>Vybourání plastových rámů oken s křídly, dveřních zárubní, vrat rámu oken s křídly, plochy přes 1 do 2 m2</t>
  </si>
  <si>
    <t>-529503119</t>
  </si>
  <si>
    <t>https://podminky.urs.cz/item/CS_URS_2025_01/968082016</t>
  </si>
  <si>
    <t>1,5*0,9*4</t>
  </si>
  <si>
    <t>141</t>
  </si>
  <si>
    <t>968082017</t>
  </si>
  <si>
    <t>Vybourání plastových rámů oken s křídly, dveřních zárubní, vrat rámu oken s křídly, plochy přes 2 do 4 m2</t>
  </si>
  <si>
    <t>-1178422728</t>
  </si>
  <si>
    <t>https://podminky.urs.cz/item/CS_URS_2025_01/968082017</t>
  </si>
  <si>
    <t>2,4*0,9*2</t>
  </si>
  <si>
    <t>2,1*1,8*1</t>
  </si>
  <si>
    <t>2,4*1,55</t>
  </si>
  <si>
    <t>142</t>
  </si>
  <si>
    <t>968082018</t>
  </si>
  <si>
    <t>Vybourání plastových rámů oken s křídly, dveřních zárubní, vrat rámu oken s křídly, plochy přes 4 m2</t>
  </si>
  <si>
    <t>-1561681872</t>
  </si>
  <si>
    <t>https://podminky.urs.cz/item/CS_URS_2025_01/968082018</t>
  </si>
  <si>
    <t>2,4*2,4*(9+5)</t>
  </si>
  <si>
    <t>143</t>
  </si>
  <si>
    <t>973031513</t>
  </si>
  <si>
    <t>Vysekání výklenků nebo kapes ve zdivu z cihel na maltu vápennou nebo vápenocementovou kapes pro kotvení upevňovacích prvků, hl. do 150 mm</t>
  </si>
  <si>
    <t>429825716</t>
  </si>
  <si>
    <t>https://podminky.urs.cz/item/CS_URS_2025_01/973031513</t>
  </si>
  <si>
    <t>16+8+88+8+6+6+8*10</t>
  </si>
  <si>
    <t>144</t>
  </si>
  <si>
    <t>978035127</t>
  </si>
  <si>
    <t>Odstranění tenkovrstvých omítek nebo štuku tloušťky přes 2 mm odsekáním, rozsahu přes 50 do 100%</t>
  </si>
  <si>
    <t>833216179</t>
  </si>
  <si>
    <t>https://podminky.urs.cz/item/CS_URS_2025_01/978035127</t>
  </si>
  <si>
    <t>1071,302-598,506</t>
  </si>
  <si>
    <t>997</t>
  </si>
  <si>
    <t>Doprava suti a vybouraných hmot</t>
  </si>
  <si>
    <t>145</t>
  </si>
  <si>
    <t>997013211</t>
  </si>
  <si>
    <t>Vnitrostaveništní doprava suti a vybouraných hmot vodorovně do 50 m s naložením ručně pro budovy a haly výšky do 6 m</t>
  </si>
  <si>
    <t>772338247</t>
  </si>
  <si>
    <t>https://podminky.urs.cz/item/CS_URS_2025_01/997013211</t>
  </si>
  <si>
    <t>146</t>
  </si>
  <si>
    <t>997013501</t>
  </si>
  <si>
    <t>Odvoz suti a vybouraných hmot na skládku nebo meziskládku se složením, na vzdálenost do 1 km</t>
  </si>
  <si>
    <t>407719443</t>
  </si>
  <si>
    <t>https://podminky.urs.cz/item/CS_URS_2025_01/997013501</t>
  </si>
  <si>
    <t>147</t>
  </si>
  <si>
    <t>997013509</t>
  </si>
  <si>
    <t>Odvoz suti a vybouraných hmot na skládku nebo meziskládku se složením, na vzdálenost Příplatek k ceně za každý další započatý 1 km přes 1 km</t>
  </si>
  <si>
    <t>1618346419</t>
  </si>
  <si>
    <t>https://podminky.urs.cz/item/CS_URS_2025_01/997013509</t>
  </si>
  <si>
    <t>148</t>
  </si>
  <si>
    <t>997013631</t>
  </si>
  <si>
    <t>Poplatek za uložení stavebního odpadu na skládce (skládkovné) směsného stavebního a demoličního zatříděného do Katalogu odpadů pod kódem 17 09 04</t>
  </si>
  <si>
    <t>-1234269671</t>
  </si>
  <si>
    <t>https://podminky.urs.cz/item/CS_URS_2025_01/997013631</t>
  </si>
  <si>
    <t>998</t>
  </si>
  <si>
    <t>Přesun hmot</t>
  </si>
  <si>
    <t>149</t>
  </si>
  <si>
    <t>998011008</t>
  </si>
  <si>
    <t>Přesun hmot pro budovy občanské výstavby, bydlení, výrobu a služby s nosnou svislou konstrukcí zděnou z cihel, tvárnic nebo kamene vodorovná dopravní vzdálenost do 100 m s omezením mechanizace pro budovy výšky do 6 m</t>
  </si>
  <si>
    <t>-2067302987</t>
  </si>
  <si>
    <t>https://podminky.urs.cz/item/CS_URS_2025_01/998011008</t>
  </si>
  <si>
    <t>PSV</t>
  </si>
  <si>
    <t>Práce a dodávky PSV</t>
  </si>
  <si>
    <t>711</t>
  </si>
  <si>
    <t>Izolace proti vodě, vlhkosti a plynům</t>
  </si>
  <si>
    <t>150</t>
  </si>
  <si>
    <t>711111001</t>
  </si>
  <si>
    <t>Provedení izolace proti zemní vlhkosti natěradly a tmely za studena na ploše vodorovné V nátěrem penetračním</t>
  </si>
  <si>
    <t>-1898776845</t>
  </si>
  <si>
    <t>https://podminky.urs.cz/item/CS_URS_2025_01/711111001</t>
  </si>
  <si>
    <t>590</t>
  </si>
  <si>
    <t>151</t>
  </si>
  <si>
    <t>11163150</t>
  </si>
  <si>
    <t>lak penetrační asfaltový</t>
  </si>
  <si>
    <t>-15539215</t>
  </si>
  <si>
    <t>590*0,0003 'Přepočtené koeficientem množství</t>
  </si>
  <si>
    <t>152</t>
  </si>
  <si>
    <t>711112001</t>
  </si>
  <si>
    <t>Provedení izolace proti zemní vlhkosti natěradly a tmely za studena na ploše svislé S nátěrem penetračním</t>
  </si>
  <si>
    <t>-93260905</t>
  </si>
  <si>
    <t>https://podminky.urs.cz/item/CS_URS_2025_01/711112001</t>
  </si>
  <si>
    <t>153</t>
  </si>
  <si>
    <t>-303445529</t>
  </si>
  <si>
    <t>60,41*0,00034 'Přepočtené koeficientem množství</t>
  </si>
  <si>
    <t>154</t>
  </si>
  <si>
    <t>711141559</t>
  </si>
  <si>
    <t>Provedení izolace proti zemní vlhkosti pásy přitavením NAIP na ploše vodorovné V</t>
  </si>
  <si>
    <t>1108164760</t>
  </si>
  <si>
    <t>https://podminky.urs.cz/item/CS_URS_2025_01/711141559</t>
  </si>
  <si>
    <t>1180</t>
  </si>
  <si>
    <t>155</t>
  </si>
  <si>
    <t>62853004</t>
  </si>
  <si>
    <t>pás asfaltový natavitelný modifikovaný SBS s vložkou ze skleněné tkaniny a spalitelnou PE fólií nebo jemnozrnným minerálním posypem na horním povrchu tl 4,0mm</t>
  </si>
  <si>
    <t>-530028232</t>
  </si>
  <si>
    <t>590*1,1655 'Přepočtené koeficientem množství</t>
  </si>
  <si>
    <t>156</t>
  </si>
  <si>
    <t>62855001</t>
  </si>
  <si>
    <t>pás asfaltový natavitelný modifikovaný SBS s vložkou z polyesterové rohože a spalitelnou PE fólií nebo jemnozrnným minerálním posypem na horním povrchu tl 4,0mm</t>
  </si>
  <si>
    <t>-1725197080</t>
  </si>
  <si>
    <t>157</t>
  </si>
  <si>
    <t>711142559</t>
  </si>
  <si>
    <t>Provedení izolace proti zemní vlhkosti pásy přitavením NAIP na ploše svislé S</t>
  </si>
  <si>
    <t>2141694262</t>
  </si>
  <si>
    <t>https://podminky.urs.cz/item/CS_URS_2025_01/711142559</t>
  </si>
  <si>
    <t>3,43+9,14+3,07+1,7*(1,75+1,75+3,6+1)</t>
  </si>
  <si>
    <t>29,41*2 'Přepočtené koeficientem množství</t>
  </si>
  <si>
    <t>158</t>
  </si>
  <si>
    <t>1482183114</t>
  </si>
  <si>
    <t>29,41*1,221 'Přepočtené koeficientem množství</t>
  </si>
  <si>
    <t>159</t>
  </si>
  <si>
    <t>-1088479810</t>
  </si>
  <si>
    <t>160</t>
  </si>
  <si>
    <t>711471053</t>
  </si>
  <si>
    <t>Provedení izolace proti povrchové a podpovrchové tlakové vodě termoplasty na ploše vodorovné V folií z nízkolehčeného PE položenou volně</t>
  </si>
  <si>
    <t>708839278</t>
  </si>
  <si>
    <t>https://podminky.urs.cz/item/CS_URS_2025_01/711471053</t>
  </si>
  <si>
    <t>714,22</t>
  </si>
  <si>
    <t>161</t>
  </si>
  <si>
    <t>2600401020</t>
  </si>
  <si>
    <t>DEKTEN METAL II (37,5m2/bal.)</t>
  </si>
  <si>
    <t>1351738327</t>
  </si>
  <si>
    <t>714,22*1,1655 'Přepočtené koeficientem množství</t>
  </si>
  <si>
    <t>162</t>
  </si>
  <si>
    <t>711541164</t>
  </si>
  <si>
    <t>Provedení izolace potrubí, nádrží, stok a kanalizačních šachet pásy přitavením NAIP</t>
  </si>
  <si>
    <t>1534403354</t>
  </si>
  <si>
    <t>https://podminky.urs.cz/item/CS_URS_2025_01/711541164</t>
  </si>
  <si>
    <t>(1,1+1,4)*2*0,73</t>
  </si>
  <si>
    <t>163</t>
  </si>
  <si>
    <t>2131188458</t>
  </si>
  <si>
    <t>3,65*1,221 'Přepočtené koeficientem množství</t>
  </si>
  <si>
    <t>164</t>
  </si>
  <si>
    <t>-1737096399</t>
  </si>
  <si>
    <t>165</t>
  </si>
  <si>
    <t>998711311</t>
  </si>
  <si>
    <t>Přesun hmot pro izolace proti vodě, vlhkosti a plynům stanovený procentní sazbou (%) z ceny vodorovná dopravní vzdálenost do 50 m ruční (bez užití mechanizace) v objektech výšky do 6 m</t>
  </si>
  <si>
    <t>%</t>
  </si>
  <si>
    <t>-365630050</t>
  </si>
  <si>
    <t>https://podminky.urs.cz/item/CS_URS_2025_01/998711311</t>
  </si>
  <si>
    <t>166</t>
  </si>
  <si>
    <t>998711319</t>
  </si>
  <si>
    <t>Přesun hmot pro izolace proti vodě, vlhkosti a plynům stanovený procentní sazbou (%) z ceny vodorovná dopravní vzdálenost do 50 m Příplatek k cenám za ruční zvětšený přesun přes vymezenou vodorovnou dopravní vzdálenost za každých dalších započatých 50 m</t>
  </si>
  <si>
    <t>-1107809019</t>
  </si>
  <si>
    <t>https://podminky.urs.cz/item/CS_URS_2025_01/998711319</t>
  </si>
  <si>
    <t>713</t>
  </si>
  <si>
    <t>Izolace tepelné</t>
  </si>
  <si>
    <t>167</t>
  </si>
  <si>
    <t>713120812</t>
  </si>
  <si>
    <t>Odstranění tepelné izolace podlah z rohoží, pásů, dílců, desek, bloků podlah volně kladených nebo mezi trámy z vláknitých materiálů nasáklých vodou, tloušťka izolace do 100 mm</t>
  </si>
  <si>
    <t>CS ÚRS 2024 02</t>
  </si>
  <si>
    <t>1898663315</t>
  </si>
  <si>
    <t>https://podminky.urs.cz/item/CS_URS_2024_02/713120812</t>
  </si>
  <si>
    <t>475,8</t>
  </si>
  <si>
    <t>168</t>
  </si>
  <si>
    <t>713120822</t>
  </si>
  <si>
    <t>Odstranění tepelné izolace podlah z rohoží, pásů, dílců, desek, bloků podlah volně kladených nebo mezi trámy z polystyrenu, tloušťka izolace nasáklého vodou, tloušťka izolace do 100 mm</t>
  </si>
  <si>
    <t>2094255428</t>
  </si>
  <si>
    <t>https://podminky.urs.cz/item/CS_URS_2024_02/713120822</t>
  </si>
  <si>
    <t>475,89</t>
  </si>
  <si>
    <t>169</t>
  </si>
  <si>
    <t>713121111</t>
  </si>
  <si>
    <t>Montáž tepelné izolace podlah rohožemi, pásy, deskami, dílci, bloky (izolační materiál ve specifikaci) kladenými volně jednovrstvá</t>
  </si>
  <si>
    <t>48473056</t>
  </si>
  <si>
    <t>https://podminky.urs.cz/item/CS_URS_2024_02/713121111</t>
  </si>
  <si>
    <t>170</t>
  </si>
  <si>
    <t>28376816</t>
  </si>
  <si>
    <t>deska fenolická tepelně izolační podlahová λ=0,021 tl 40mm</t>
  </si>
  <si>
    <t>1493243271</t>
  </si>
  <si>
    <t>587,33*1,05 'Přepočtené koeficientem množství</t>
  </si>
  <si>
    <t>171</t>
  </si>
  <si>
    <t>713191132</t>
  </si>
  <si>
    <t>Montáž tepelné izolace stavebních konstrukcí - doplňky a konstrukční součásti podlah, stropů vrchem nebo střech překrytí fólií separační z PE</t>
  </si>
  <si>
    <t>310182655</t>
  </si>
  <si>
    <t>https://podminky.urs.cz/item/CS_URS_2024_02/713191132</t>
  </si>
  <si>
    <t>172</t>
  </si>
  <si>
    <t>28323071</t>
  </si>
  <si>
    <t>fólie LDPE (750 kg/m3) proti zemní vlhkosti nad úrovní terénu tl 1,2mm</t>
  </si>
  <si>
    <t>-1353176291</t>
  </si>
  <si>
    <t>587,33*1,1655 'Přepočtené koeficientem množství</t>
  </si>
  <si>
    <t>173</t>
  </si>
  <si>
    <t>998713311</t>
  </si>
  <si>
    <t>Přesun hmot pro izolace tepelné stanovený procentní sazbou (%) z ceny vodorovná dopravní vzdálenost do 50 m ruční (bez užití mechanizace) v objektech výšky do 6 m</t>
  </si>
  <si>
    <t>-912954713</t>
  </si>
  <si>
    <t>https://podminky.urs.cz/item/CS_URS_2025_01/998713311</t>
  </si>
  <si>
    <t>174</t>
  </si>
  <si>
    <t>998713319</t>
  </si>
  <si>
    <t>Přesun hmot pro izolace tepelné stanovený procentní sazbou (%) z ceny vodorovná dopravní vzdálenost do 50 m Příplatek k cenám za ruční zvětšený přesun přes vymezenou vodorovnou dopravní vzdálenost za každých dalších započatých 50 m</t>
  </si>
  <si>
    <t>-1271894713</t>
  </si>
  <si>
    <t>https://podminky.urs.cz/item/CS_URS_2025_01/998713319</t>
  </si>
  <si>
    <t>762</t>
  </si>
  <si>
    <t>Konstrukce tesařské</t>
  </si>
  <si>
    <t>175</t>
  </si>
  <si>
    <t>762083122</t>
  </si>
  <si>
    <t>Impregnace řeziva máčením proti dřevokaznému hmyzu, houbám a plísním, třída ohrožení 3 a 4 (dřevo v exteriéru)</t>
  </si>
  <si>
    <t>1774378582</t>
  </si>
  <si>
    <t>https://podminky.urs.cz/item/CS_URS_2025_01/762083122</t>
  </si>
  <si>
    <t>22,472*0,024</t>
  </si>
  <si>
    <t>17,141+1,576+0,634+1,36</t>
  </si>
  <si>
    <t>176</t>
  </si>
  <si>
    <t>762132135</t>
  </si>
  <si>
    <t>Montáž bednění stěn z hoblovaných prken tl. do 32 mm na sraz</t>
  </si>
  <si>
    <t>1460243972</t>
  </si>
  <si>
    <t>https://podminky.urs.cz/item/CS_URS_2025_01/762132135</t>
  </si>
  <si>
    <t>1,77*10,9*0,5+3,4*1,05*0,5</t>
  </si>
  <si>
    <t>1,6*13,8*0,5</t>
  </si>
  <si>
    <t>177</t>
  </si>
  <si>
    <t>61191182</t>
  </si>
  <si>
    <t>palubky obkladové smrk profil klasický 19x196mm jakost A/B</t>
  </si>
  <si>
    <t>461431408</t>
  </si>
  <si>
    <t>178</t>
  </si>
  <si>
    <t>762195000</t>
  </si>
  <si>
    <t>Spojovací prostředky stěn a příček hřebíky, svorníky, fixační prkna</t>
  </si>
  <si>
    <t>-1511888656</t>
  </si>
  <si>
    <t>https://podminky.urs.cz/item/CS_URS_2025_01/762195000</t>
  </si>
  <si>
    <t>179</t>
  </si>
  <si>
    <t>762322911</t>
  </si>
  <si>
    <t>Ztužení konstrukcí (materiál v ceně) fošnami nebo hranolky průřezové plochy do 100 cm2</t>
  </si>
  <si>
    <t>-2011482835</t>
  </si>
  <si>
    <t>https://podminky.urs.cz/item/CS_URS_2025_01/762322911</t>
  </si>
  <si>
    <t>1,6*5+1,6*14</t>
  </si>
  <si>
    <t>762331812</t>
  </si>
  <si>
    <t>Demontáž vázaných konstrukcí krovů sklonu do 60° z hranolů, hranolků, fošen, průřezové plochy přes 120 do 224 cm2</t>
  </si>
  <si>
    <t>-1628281998</t>
  </si>
  <si>
    <t>https://podminky.urs.cz/item/CS_URS_2025_01/762331812</t>
  </si>
  <si>
    <t>260</t>
  </si>
  <si>
    <t>181</t>
  </si>
  <si>
    <t>762341210</t>
  </si>
  <si>
    <t>Montáž bednění střech rovných a šikmých sklonu do 60° s vyřezáním otvorů z prken hrubých na sraz tl. do 32 mm</t>
  </si>
  <si>
    <t>-486440487</t>
  </si>
  <si>
    <t>https://podminky.urs.cz/item/CS_URS_2025_01/762341210</t>
  </si>
  <si>
    <t>5,7*(8,52+12,22)+3,76*8,85+8,3*2*30,4+7,05*2*4,12</t>
  </si>
  <si>
    <t>182</t>
  </si>
  <si>
    <t>60511116</t>
  </si>
  <si>
    <t>řezivo jehličnaté smrk, borovice š přes 170mm tl 24mm dl 4m</t>
  </si>
  <si>
    <t>-898868763</t>
  </si>
  <si>
    <t>714,226*0,024</t>
  </si>
  <si>
    <t>183</t>
  </si>
  <si>
    <t>762341811</t>
  </si>
  <si>
    <t>Demontáž bednění a laťování bednění střech rovných, obloukových, sklonu do 60° se všemi nadstřešními konstrukcemi z prken hrubých, hoblovaných tl. do 32 mm</t>
  </si>
  <si>
    <t>-535381089</t>
  </si>
  <si>
    <t>https://podminky.urs.cz/item/CS_URS_2025_01/762341811</t>
  </si>
  <si>
    <t>8,24*2*30,4"demontáž bednění nad jídelnou"</t>
  </si>
  <si>
    <t>184</t>
  </si>
  <si>
    <t>762342216</t>
  </si>
  <si>
    <t>Montáž laťování střech jednoduchých sklonu do 60° při osové vzdálenosti latí přes 360 do 600 mm</t>
  </si>
  <si>
    <t>-1969206331</t>
  </si>
  <si>
    <t>https://podminky.urs.cz/item/CS_URS_2025_01/762342216</t>
  </si>
  <si>
    <t>30,4*2*8,3*0,2</t>
  </si>
  <si>
    <t>185</t>
  </si>
  <si>
    <t>60514114</t>
  </si>
  <si>
    <t>řezivo jehličnaté lať impregnovaná dl 4 m</t>
  </si>
  <si>
    <t>1593204152</t>
  </si>
  <si>
    <t>0,12*0,12*109,44</t>
  </si>
  <si>
    <t>186</t>
  </si>
  <si>
    <t>762342812</t>
  </si>
  <si>
    <t>Demontáž bednění a laťování laťování střech sklonu do 60° se všemi nadstřešními konstrukcemi, z latí průřezové plochy do 25 cm2 při osové vzdálenosti přes 0,22 do 0,50 m</t>
  </si>
  <si>
    <t>-1415486843</t>
  </si>
  <si>
    <t>https://podminky.urs.cz/item/CS_URS_2025_01/762342812</t>
  </si>
  <si>
    <t>114,7*1,1</t>
  </si>
  <si>
    <t>187</t>
  </si>
  <si>
    <t>7623428131</t>
  </si>
  <si>
    <t>Demontáž laťování střechy nad jídelnou v předpokládaném rozsahu 20% z hranovlů 120x120 mm při osové vzdálenosti cca 1 m</t>
  </si>
  <si>
    <t>366956835</t>
  </si>
  <si>
    <t>30,4*18*0,2</t>
  </si>
  <si>
    <t>188</t>
  </si>
  <si>
    <t>762351110</t>
  </si>
  <si>
    <t>Montáž nadstřešních konstrukcí světlíků, větráků, dýmníků z hraněného řeziva průřezové plochy do 100 cm2</t>
  </si>
  <si>
    <t>524019208</t>
  </si>
  <si>
    <t>https://podminky.urs.cz/item/CS_URS_2025_01/762351110</t>
  </si>
  <si>
    <t>1,2*2+1,2+0,9*3</t>
  </si>
  <si>
    <t>189</t>
  </si>
  <si>
    <t>60512125</t>
  </si>
  <si>
    <t>hranol stavební řezivo průřezu do 120cm2 do dl 6m</t>
  </si>
  <si>
    <t>-1599283557</t>
  </si>
  <si>
    <t>((0,9*0,9+0,9*1*4)*3+2,2*2*1*3)*0,024</t>
  </si>
  <si>
    <t>190</t>
  </si>
  <si>
    <t>762395000</t>
  </si>
  <si>
    <t>Spojovací prostředky krovů, bednění a laťování, nadstřešních konstrukcí svorníky, prkna, hřebíky, pásová ocel, vruty</t>
  </si>
  <si>
    <t>149631814</t>
  </si>
  <si>
    <t>https://podminky.urs.cz/item/CS_URS_2025_01/762395000</t>
  </si>
  <si>
    <t>191</t>
  </si>
  <si>
    <t>762841210</t>
  </si>
  <si>
    <t>Montáž podbíjení stropů a střech vodorovných z hoblovaných prken na sraz, s olištováním spár</t>
  </si>
  <si>
    <t>-90135237</t>
  </si>
  <si>
    <t>https://podminky.urs.cz/item/CS_URS_2025_01/762841210</t>
  </si>
  <si>
    <t>0,4*47,2*2+3,4*4,9</t>
  </si>
  <si>
    <t>192</t>
  </si>
  <si>
    <t>60511093</t>
  </si>
  <si>
    <t>řezivo jehličnaté boční omítané š 80-160mm tl 23mm dl 4-6m</t>
  </si>
  <si>
    <t>76392940</t>
  </si>
  <si>
    <t>54,42*0,024</t>
  </si>
  <si>
    <t>193</t>
  </si>
  <si>
    <t>762895000</t>
  </si>
  <si>
    <t>Spojovací prostředky záklopu stropů, stropnic, podbíjení hřebíky, svorníky</t>
  </si>
  <si>
    <t>-1869927630</t>
  </si>
  <si>
    <t>https://podminky.urs.cz/item/CS_URS_2025_01/762895000</t>
  </si>
  <si>
    <t>194</t>
  </si>
  <si>
    <t>998762311</t>
  </si>
  <si>
    <t>Přesun hmot pro konstrukce tesařské stanovený procentní sazbou (%) z ceny vodorovná dopravní vzdálenost do 50 m ruční (bez užití mechanizace) v objektech výšky do 6 m</t>
  </si>
  <si>
    <t>-859295826</t>
  </si>
  <si>
    <t>https://podminky.urs.cz/item/CS_URS_2025_01/998762311</t>
  </si>
  <si>
    <t>195</t>
  </si>
  <si>
    <t>998762319</t>
  </si>
  <si>
    <t>Přesun hmot pro konstrukce tesařské stanovený procentní sazbou (%) z ceny vodorovná dopravní vzdálenost do 50 m Příplatek k cenám za ruční zvětšený přesun přes vymezenou vodorovnou dopravní vzdálenost za každých dalších započatých 50 m</t>
  </si>
  <si>
    <t>-711164916</t>
  </si>
  <si>
    <t>https://podminky.urs.cz/item/CS_URS_2025_01/998762319</t>
  </si>
  <si>
    <t>763</t>
  </si>
  <si>
    <t>Konstrukce suché výstavby</t>
  </si>
  <si>
    <t>196</t>
  </si>
  <si>
    <t>763131415</t>
  </si>
  <si>
    <t>Podhled ze sádrokartonových desek dvouvrstvá zavěšená spodní konstrukce z ocelových profilů CD, UD jednoduše opláštěná deskou standardní A, tl. 15 mm, s izolací</t>
  </si>
  <si>
    <t>1878866170</t>
  </si>
  <si>
    <t>https://podminky.urs.cz/item/CS_URS_2025_01/763131415</t>
  </si>
  <si>
    <t>41,29+2,2+7,33+7,75+11,93+24,55+14,89+11,23+67,79+3,25+3,46+9+3,55+3,7+17,9+12,61+9,31+5,06+1,46+5,14+4,89+31,51</t>
  </si>
  <si>
    <t>28,92+5,27</t>
  </si>
  <si>
    <t>197</t>
  </si>
  <si>
    <t>763131751</t>
  </si>
  <si>
    <t>Podhled ze sádrokartonových desek ostatní práce a konstrukce na podhledech ze sádrokartonových desek montáž parotěsné zábrany</t>
  </si>
  <si>
    <t>-727476156</t>
  </si>
  <si>
    <t>https://podminky.urs.cz/item/CS_URS_2025_01/763131751</t>
  </si>
  <si>
    <t>647,75</t>
  </si>
  <si>
    <t>198</t>
  </si>
  <si>
    <t>28329089</t>
  </si>
  <si>
    <t>fólie PE vyztužená pro parotěsnou vrstvu (reakce na oheň - třída B) 210g/m2</t>
  </si>
  <si>
    <t>411417402</t>
  </si>
  <si>
    <t>647,75*1,1235 'Přepočtené koeficientem množství</t>
  </si>
  <si>
    <t>199</t>
  </si>
  <si>
    <t>763131811</t>
  </si>
  <si>
    <t>Demontáž podhledu nebo samostatného požárního předělu ze sádrokartonových desek s nosnou konstrukcí dvouvrstvou dřevěnou, opláštění jednoduché</t>
  </si>
  <si>
    <t>-362833614</t>
  </si>
  <si>
    <t>https://podminky.urs.cz/item/CS_URS_2025_01/763131811</t>
  </si>
  <si>
    <t>5,27+14,2+4,5+5,27+1,17+5,95++7,96+2,79</t>
  </si>
  <si>
    <t>200</t>
  </si>
  <si>
    <t>763131821</t>
  </si>
  <si>
    <t>Demontáž podhledu nebo samostatného požárního předělu ze sádrokartonových desek s nosnou konstrukcí dvouvrstvou z ocelových profilů, opláštění jednoduché</t>
  </si>
  <si>
    <t>-548388655</t>
  </si>
  <si>
    <t>https://podminky.urs.cz/item/CS_URS_2025_01/763131821</t>
  </si>
  <si>
    <t>49,91+19,51+4,21+9,74+12,12+9,19+6,12+8,37+5,35+2,82+1,24+8,67+8,64+7,32</t>
  </si>
  <si>
    <t>201</t>
  </si>
  <si>
    <t>763135102</t>
  </si>
  <si>
    <t>Montáž sádrokartonového podhledu kazetového demontovatelného včetně zavěšené nosné konstrukce velikosti kazet 600x600 mm polozapuštěné</t>
  </si>
  <si>
    <t>-1429572639</t>
  </si>
  <si>
    <t>https://podminky.urs.cz/item/CS_URS_2025_01/763135102</t>
  </si>
  <si>
    <t>31,51+28,92+10,84+14,14+1,6+3,3+9,56+213,89</t>
  </si>
  <si>
    <t>202</t>
  </si>
  <si>
    <t>59030571</t>
  </si>
  <si>
    <t>podhled kazetový bez děrování polozapuštěná hrana tl 10mm 600x600mm</t>
  </si>
  <si>
    <t>-2140874834</t>
  </si>
  <si>
    <t>203</t>
  </si>
  <si>
    <t>763135811</t>
  </si>
  <si>
    <t>Demontáž podhledu sádrokartonového kazetového zavěšeného na roštu viditelném</t>
  </si>
  <si>
    <t>-752847326</t>
  </si>
  <si>
    <t>https://podminky.urs.cz/item/CS_URS_2025_01/763135811</t>
  </si>
  <si>
    <t>6,3+7,87+6,3+7,88</t>
  </si>
  <si>
    <t>204</t>
  </si>
  <si>
    <t>763411111</t>
  </si>
  <si>
    <t>Sanitární příčky vhodné do mokrého prostředí dělící z dřevotřískových desek s HPL-laminátem tl. 19,6 mm</t>
  </si>
  <si>
    <t>-1134408642</t>
  </si>
  <si>
    <t>https://podminky.urs.cz/item/CS_URS_2025_01/763411111</t>
  </si>
  <si>
    <t>2*(1,55*2+2*1,7+2,8-3*0,7+2,8-3*0,7)</t>
  </si>
  <si>
    <t>205</t>
  </si>
  <si>
    <t>763411121</t>
  </si>
  <si>
    <t>Sanitární příčky vhodné do mokrého prostředí dveře vnitřní do sanitárních příček šířky do 800 mm, výšky do 2 000 mm z dřevotřískových desek s HPL-laminátem včetně nerezového kování tl. 19,6 mm</t>
  </si>
  <si>
    <t>512870541</t>
  </si>
  <si>
    <t>https://podminky.urs.cz/item/CS_URS_2025_01/763411121</t>
  </si>
  <si>
    <t>206</t>
  </si>
  <si>
    <t>763732113</t>
  </si>
  <si>
    <t>Montáž střešní konstrukce z vazníků příhradových, konstrukční délky do 9,0 m</t>
  </si>
  <si>
    <t>444511690</t>
  </si>
  <si>
    <t>https://podminky.urs.cz/item/CS_URS_2025_01/763732113</t>
  </si>
  <si>
    <t>207</t>
  </si>
  <si>
    <t>60512200</t>
  </si>
  <si>
    <t>příhradový vazník pultový sušený neimpregnovaný dl do 9m</t>
  </si>
  <si>
    <t>674109205</t>
  </si>
  <si>
    <t>3,48*5</t>
  </si>
  <si>
    <t>17,4*1,02 'Přepočtené koeficientem množství</t>
  </si>
  <si>
    <t>208</t>
  </si>
  <si>
    <t>763732114</t>
  </si>
  <si>
    <t>Montáž střešní konstrukce z vazníků příhradových, konstrukční délky přes 9,0 do 12,5 m</t>
  </si>
  <si>
    <t>1628619851</t>
  </si>
  <si>
    <t>https://podminky.urs.cz/item/CS_URS_2025_01/763732114</t>
  </si>
  <si>
    <t>10,9*16</t>
  </si>
  <si>
    <t>209</t>
  </si>
  <si>
    <t>60512201</t>
  </si>
  <si>
    <t>příhradový vazník sedlový sušený neimpregnovaný dl do 12,5m</t>
  </si>
  <si>
    <t>1804213254</t>
  </si>
  <si>
    <t>174,4*1,02 'Přepočtené koeficientem množství</t>
  </si>
  <si>
    <t>210</t>
  </si>
  <si>
    <t>763732115</t>
  </si>
  <si>
    <t>Montáž střešní konstrukce z vazníků příhradových, konstrukční délky přes 12,5 do 15,0 m</t>
  </si>
  <si>
    <t>-2017719780</t>
  </si>
  <si>
    <t>https://podminky.urs.cz/item/CS_URS_2025_01/763732115</t>
  </si>
  <si>
    <t>6*13,2</t>
  </si>
  <si>
    <t>211</t>
  </si>
  <si>
    <t>60512202</t>
  </si>
  <si>
    <t>příhradový vazník sedlový sušený neimpregnovaný dl do 15m</t>
  </si>
  <si>
    <t>1728464590</t>
  </si>
  <si>
    <t>79,2*1,02 'Přepočtené koeficientem množství</t>
  </si>
  <si>
    <t>212</t>
  </si>
  <si>
    <t>998763511</t>
  </si>
  <si>
    <t>Přesun hmot pro konstrukce montované z desek sádrokartonových, sádrovláknitých, cementovláknitých nebo cementových stanovený procentní sazbou (%) z ceny vodorovná dopravní vzdálenost do 50 m ruční (bez užití mechanizace) v objektech výšky do 6 m</t>
  </si>
  <si>
    <t>1899960228</t>
  </si>
  <si>
    <t>https://podminky.urs.cz/item/CS_URS_2025_01/998763511</t>
  </si>
  <si>
    <t>213</t>
  </si>
  <si>
    <t>998763519</t>
  </si>
  <si>
    <t>Přesun hmot pro konstrukce montované z desek sádrokartonových, sádrovláknitých, cementovláknitých nebo cementových stanovený procentní sazbou (%) z ceny vodorovná dopravní vzdálenost do 50 m Příplatek k cenám za ruční zvětšený přesun přes vymezenou vodorovnou dopravní vzdálenost za každých dalších započatých 50 m</t>
  </si>
  <si>
    <t>1917376865</t>
  </si>
  <si>
    <t>https://podminky.urs.cz/item/CS_URS_2025_01/998763519</t>
  </si>
  <si>
    <t>764</t>
  </si>
  <si>
    <t>Konstrukce klempířské</t>
  </si>
  <si>
    <t>214</t>
  </si>
  <si>
    <t>764001801</t>
  </si>
  <si>
    <t>Demontáž klempířských konstrukcí podkladního plechu do suti</t>
  </si>
  <si>
    <t>-1636068714</t>
  </si>
  <si>
    <t>https://podminky.urs.cz/item/CS_URS_2025_01/764001801</t>
  </si>
  <si>
    <t>3,4+3,08+7,85+4,8+0,87+6,15+6,17+6,85+2,54+3,76+3,72</t>
  </si>
  <si>
    <t>30,4*2</t>
  </si>
  <si>
    <t>5,7</t>
  </si>
  <si>
    <t>215</t>
  </si>
  <si>
    <t>764001821</t>
  </si>
  <si>
    <t>Demontáž klempířských konstrukcí krytiny ze svitků nebo tabulí do suti</t>
  </si>
  <si>
    <t>2032670583</t>
  </si>
  <si>
    <t>https://podminky.urs.cz/item/CS_URS_2025_01/764001821</t>
  </si>
  <si>
    <t>8,3*2*30,4</t>
  </si>
  <si>
    <t>216</t>
  </si>
  <si>
    <t>764001831</t>
  </si>
  <si>
    <t>Demontáž klempířských konstrukcí krytiny z taškových tabulí do suti</t>
  </si>
  <si>
    <t>-1590660626</t>
  </si>
  <si>
    <t>https://podminky.urs.cz/item/CS_URS_2025_01/764001831</t>
  </si>
  <si>
    <t>217</t>
  </si>
  <si>
    <t>764001891</t>
  </si>
  <si>
    <t>Demontáž klempířských konstrukcí oplechování úžlabí do suti</t>
  </si>
  <si>
    <t>1920667162</t>
  </si>
  <si>
    <t>https://podminky.urs.cz/item/CS_URS_2025_01/764001891</t>
  </si>
  <si>
    <t>3*2*1,1</t>
  </si>
  <si>
    <t>218</t>
  </si>
  <si>
    <t>764002812</t>
  </si>
  <si>
    <t>Demontáž klempířských konstrukcí okapového plechu do suti, v krytině skládané</t>
  </si>
  <si>
    <t>1410012480</t>
  </si>
  <si>
    <t>https://podminky.urs.cz/item/CS_URS_2025_01/764002812</t>
  </si>
  <si>
    <t>219</t>
  </si>
  <si>
    <t>764002841</t>
  </si>
  <si>
    <t>Demontáž klempířských konstrukcí oplechování horních ploch zdí a nadezdívek do suti</t>
  </si>
  <si>
    <t>1171339288</t>
  </si>
  <si>
    <t>https://podminky.urs.cz/item/CS_URS_2025_01/764002841</t>
  </si>
  <si>
    <t>15,9*2</t>
  </si>
  <si>
    <t>220</t>
  </si>
  <si>
    <t>764002851</t>
  </si>
  <si>
    <t>Demontáž klempířských konstrukcí oplechování parapetů do suti</t>
  </si>
  <si>
    <t>-10526105</t>
  </si>
  <si>
    <t>https://podminky.urs.cz/item/CS_URS_2025_01/764002851</t>
  </si>
  <si>
    <t>2,4*9+1,5*4+2,4*8+2,1+0,9*3+0,6+0,9</t>
  </si>
  <si>
    <t>221</t>
  </si>
  <si>
    <t>764002871</t>
  </si>
  <si>
    <t>Demontáž klempířských konstrukcí lemování zdí do suti</t>
  </si>
  <si>
    <t>-579654328</t>
  </si>
  <si>
    <t>https://podminky.urs.cz/item/CS_URS_2025_01/764002871</t>
  </si>
  <si>
    <t>15,9*2+10,9*1,1+5,7</t>
  </si>
  <si>
    <t>222</t>
  </si>
  <si>
    <t>764002881</t>
  </si>
  <si>
    <t>Demontáž klempířských konstrukcí lemování střešních prostupů do suti</t>
  </si>
  <si>
    <t>-1283935584</t>
  </si>
  <si>
    <t>https://podminky.urs.cz/item/CS_URS_2025_01/764002881</t>
  </si>
  <si>
    <t>1*1*2</t>
  </si>
  <si>
    <t>223</t>
  </si>
  <si>
    <t>764004801</t>
  </si>
  <si>
    <t>Demontáž klempířských konstrukcí žlabu podokapního do suti</t>
  </si>
  <si>
    <t>-412706178</t>
  </si>
  <si>
    <t>https://podminky.urs.cz/item/CS_URS_2025_01/764004801</t>
  </si>
  <si>
    <t>224</t>
  </si>
  <si>
    <t>764004841</t>
  </si>
  <si>
    <t>Demontáž klempířských konstrukcí háku do suti</t>
  </si>
  <si>
    <t>1617445411</t>
  </si>
  <si>
    <t>https://podminky.urs.cz/item/CS_URS_2025_01/764004841</t>
  </si>
  <si>
    <t>225</t>
  </si>
  <si>
    <t>764004861</t>
  </si>
  <si>
    <t>Demontáž klempířských konstrukcí svodu do suti</t>
  </si>
  <si>
    <t>1007934223</t>
  </si>
  <si>
    <t>https://podminky.urs.cz/item/CS_URS_2025_01/764004861</t>
  </si>
  <si>
    <t>3,1*4+5,3*2+4,6*2+3,5</t>
  </si>
  <si>
    <t>226</t>
  </si>
  <si>
    <t>764004871</t>
  </si>
  <si>
    <t>Demontáž klempířských konstrukcí objímek svodu včetně upevnovacích prostředků ( trnů, hmoždinek apod.) do suti</t>
  </si>
  <si>
    <t>572828218</t>
  </si>
  <si>
    <t>https://podminky.urs.cz/item/CS_URS_2025_01/764004871</t>
  </si>
  <si>
    <t>227</t>
  </si>
  <si>
    <t>764141411</t>
  </si>
  <si>
    <t>Krytina ze svitků nebo tabulí z titanzinkového předzvětralého plechu s úpravou u okapů, prostupů a výčnělků střechy rovné drážkováním ze svitků rš 670 mm, sklon střechy do 30°</t>
  </si>
  <si>
    <t>92538029</t>
  </si>
  <si>
    <t>https://podminky.urs.cz/item/CS_URS_2025_01/764141411</t>
  </si>
  <si>
    <t>228</t>
  </si>
  <si>
    <t>764241407</t>
  </si>
  <si>
    <t>Oplechování střešních prvků z titanzinkového předzvětralého plechu hřebene větraného, včetně větrací mřížky rš 670 mm</t>
  </si>
  <si>
    <t>1649147186</t>
  </si>
  <si>
    <t>https://podminky.urs.cz/item/CS_URS_2025_01/764241407</t>
  </si>
  <si>
    <t>47,28</t>
  </si>
  <si>
    <t>229</t>
  </si>
  <si>
    <t>764242403</t>
  </si>
  <si>
    <t>Oplechování střešních prvků z titanzinkového předzvětralého plechu štítu závětrnou lištou rš 250 mm</t>
  </si>
  <si>
    <t>-639552007</t>
  </si>
  <si>
    <t>https://podminky.urs.cz/item/CS_URS_2025_01/764242403</t>
  </si>
  <si>
    <t>3,21+5,65*2+7,03*2</t>
  </si>
  <si>
    <t>230</t>
  </si>
  <si>
    <t>764242433</t>
  </si>
  <si>
    <t>Oplechování střešních prvků z titanzinkového předzvětralého plechu okapu okapovým plechem střechy rovné rš 250 mm</t>
  </si>
  <si>
    <t>1515868723</t>
  </si>
  <si>
    <t>https://podminky.urs.cz/item/CS_URS_2025_01/764242433</t>
  </si>
  <si>
    <t>30,4*2+4,12*2+12,22*2</t>
  </si>
  <si>
    <t>231</t>
  </si>
  <si>
    <t>764244406</t>
  </si>
  <si>
    <t>Oplechování horních ploch zdí a nadezdívek (atik) z titanzinkového předzvětralého plechu mechanicky kotvené rš 500 mm</t>
  </si>
  <si>
    <t>616456463</t>
  </si>
  <si>
    <t>https://podminky.urs.cz/item/CS_URS_2025_01/764244406</t>
  </si>
  <si>
    <t>16,1*2</t>
  </si>
  <si>
    <t>232</t>
  </si>
  <si>
    <t>764246402</t>
  </si>
  <si>
    <t>Oplechování parapetů z titanzinkového předzvětralého plechu rovných mechanicky kotvené, bez rohů rš 200 mm</t>
  </si>
  <si>
    <t>1631645341</t>
  </si>
  <si>
    <t>https://podminky.urs.cz/item/CS_URS_2025_01/764246402</t>
  </si>
  <si>
    <t>1,75*6+1,5+1,15+2,4*3+1,2+1,2+2,4+2,4+1+0,9*2+1+1,75*2+1+2,4*9+1,2</t>
  </si>
  <si>
    <t>233</t>
  </si>
  <si>
    <t>764541405</t>
  </si>
  <si>
    <t>Žlab podokapní z titanzinkového předzvětralého plechu včetně háků a čel půlkruhový rš 330 mm</t>
  </si>
  <si>
    <t>-1977660158</t>
  </si>
  <si>
    <t>https://podminky.urs.cz/item/CS_URS_2025_01/764541405</t>
  </si>
  <si>
    <t>30,4*2+12,12*2+4,12*2</t>
  </si>
  <si>
    <t>234</t>
  </si>
  <si>
    <t>764541446</t>
  </si>
  <si>
    <t>Žlab podokapní z titanzinkového předzvětralého plechu kotlík oválný (trychtýřový), rš žlabu/průměr svodu 330/100 mm</t>
  </si>
  <si>
    <t>-874902995</t>
  </si>
  <si>
    <t>https://podminky.urs.cz/item/CS_URS_2025_01/764541446</t>
  </si>
  <si>
    <t>235</t>
  </si>
  <si>
    <t>764548423</t>
  </si>
  <si>
    <t>Svod z titanzinkového předzvětralého plechu včetně objímek, kolen a odskoků kruhový, průměru 100 mm</t>
  </si>
  <si>
    <t>-372779597</t>
  </si>
  <si>
    <t>https://podminky.urs.cz/item/CS_URS_2025_01/764548423</t>
  </si>
  <si>
    <t>5,3*4+4*4+4,4*2</t>
  </si>
  <si>
    <t>236</t>
  </si>
  <si>
    <t>998764311</t>
  </si>
  <si>
    <t>Přesun hmot pro konstrukce klempířské stanovený procentní sazbou (%) z ceny vodorovná dopravní vzdálenost do 50 m ruční (bez užtití mechanizace) v objektech výšky do 6 m</t>
  </si>
  <si>
    <t>-985130533</t>
  </si>
  <si>
    <t>https://podminky.urs.cz/item/CS_URS_2025_01/998764311</t>
  </si>
  <si>
    <t>237</t>
  </si>
  <si>
    <t>998764319</t>
  </si>
  <si>
    <t>Přesun hmot pro konstrukce klempířské stanovený procentní sazbou (%) z ceny vodorovná dopravní vzdálenost do 50 m Příplatek k cenám za ruční zvětšený přesun přes vymezenou vodorovnou dopravní vzdálenost za každých dalších započatých 50 m</t>
  </si>
  <si>
    <t>782731876</t>
  </si>
  <si>
    <t>https://podminky.urs.cz/item/CS_URS_2025_01/998764319</t>
  </si>
  <si>
    <t>766</t>
  </si>
  <si>
    <t>Konstrukce truhlářské</t>
  </si>
  <si>
    <t>238</t>
  </si>
  <si>
    <t>766411821</t>
  </si>
  <si>
    <t>Demontáž obložení stěn palubkami</t>
  </si>
  <si>
    <t>-2036225345</t>
  </si>
  <si>
    <t>https://podminky.urs.cz/item/CS_URS_2025_01/766411821</t>
  </si>
  <si>
    <t>2*(2,7+4,65+0,6+0,25+0,25+0,1+0,9+4,65)-0,75*2,4-3*0,75</t>
  </si>
  <si>
    <t>239</t>
  </si>
  <si>
    <t>766622131</t>
  </si>
  <si>
    <t>Montáž oken plastových včetně montáže rámu plochy přes 1 m2 otevíravých do zdiva, výšky do 1,5 m</t>
  </si>
  <si>
    <t>-804794252</t>
  </si>
  <si>
    <t>https://podminky.urs.cz/item/CS_URS_2025_01/766622131</t>
  </si>
  <si>
    <t>"O3" 1,75*0,9*6</t>
  </si>
  <si>
    <t>"O4" 1,5*0,9</t>
  </si>
  <si>
    <t>"O8" 1,24*0,9</t>
  </si>
  <si>
    <t>"o9" 2,4*0,9</t>
  </si>
  <si>
    <t>"O10" 2,4*1,5</t>
  </si>
  <si>
    <t>"O11" 1*1,5</t>
  </si>
  <si>
    <t>"O12" 0,9+0,6*2</t>
  </si>
  <si>
    <t>"O13" 1*1,1*2</t>
  </si>
  <si>
    <t>"O14"1,75*1,1*2</t>
  </si>
  <si>
    <t>"O15" 1,25*1,2</t>
  </si>
  <si>
    <t>240</t>
  </si>
  <si>
    <t>61140052</t>
  </si>
  <si>
    <t>okno plastové otevíravé/sklopné trojsklo přes plochu 1m2 do v 1,5m</t>
  </si>
  <si>
    <t>-1957648426</t>
  </si>
  <si>
    <t>241</t>
  </si>
  <si>
    <t>766622132</t>
  </si>
  <si>
    <t>Montáž oken plastových včetně montáže rámu plochy přes 1 m2 otevíravých do zdiva, výšky přes 1,5 do 2,5 m</t>
  </si>
  <si>
    <t>-987391932</t>
  </si>
  <si>
    <t>https://podminky.urs.cz/item/CS_URS_2025_01/766622132</t>
  </si>
  <si>
    <t>"O1" 2,4*2,4*12</t>
  </si>
  <si>
    <t>"O2" 1,2*2,4</t>
  </si>
  <si>
    <t>"O7" 1,2*2,4</t>
  </si>
  <si>
    <t>242</t>
  </si>
  <si>
    <t>61140054</t>
  </si>
  <si>
    <t>okno plastové otevíravé/sklopné trojsklo přes plochu 1m2 v 1,5-2,5m</t>
  </si>
  <si>
    <t>-917463597</t>
  </si>
  <si>
    <t>243</t>
  </si>
  <si>
    <t>766622133</t>
  </si>
  <si>
    <t>Montáž oken plastových včetně montáže rámu plochy přes 1 m2 otevíravých do zdiva, výšky přes 2,5 m</t>
  </si>
  <si>
    <t>941104270</t>
  </si>
  <si>
    <t>https://podminky.urs.cz/item/CS_URS_2025_01/766622133</t>
  </si>
  <si>
    <t>"O5" 1,24*3,65+2,4*1,16</t>
  </si>
  <si>
    <t>"O6" 1,24*3,65</t>
  </si>
  <si>
    <t>244</t>
  </si>
  <si>
    <t>61140056</t>
  </si>
  <si>
    <t>okno plastové otevíravé/sklopné trojsklo přes plochu 1m2 přes v 2,5m</t>
  </si>
  <si>
    <t>904405474</t>
  </si>
  <si>
    <t>365</t>
  </si>
  <si>
    <t>766660001</t>
  </si>
  <si>
    <t>Montáž dveřních křídel dřevěných nebo plastových otevíravých do ocelové zárubně povrchově upravených jednokřídlových, šířky do 800 mm</t>
  </si>
  <si>
    <t>1747050280</t>
  </si>
  <si>
    <t>https://podminky.urs.cz/item/CS_URS_2025_01/766660001</t>
  </si>
  <si>
    <t>366</t>
  </si>
  <si>
    <t>61162001</t>
  </si>
  <si>
    <t>dveře jednokřídlé dřevotřískové povrch dýhovaný plné 700x1970-2100mm - DO7</t>
  </si>
  <si>
    <t>705455465</t>
  </si>
  <si>
    <t>370</t>
  </si>
  <si>
    <t>61162006</t>
  </si>
  <si>
    <t>dveře jednokřídlé dřevotřískové povrch dýhovaný prosklené 800x1970-2100mm - D08</t>
  </si>
  <si>
    <t>1180400419</t>
  </si>
  <si>
    <t>371</t>
  </si>
  <si>
    <t>766660002</t>
  </si>
  <si>
    <t>Montáž dveřních křídel dřevěných nebo plastových otevíravých do ocelové zárubně povrchově upravených jednokřídlových, šířky přes 800 mm</t>
  </si>
  <si>
    <t>-528596023</t>
  </si>
  <si>
    <t>https://podminky.urs.cz/item/CS_URS_2025_01/766660002</t>
  </si>
  <si>
    <t>373</t>
  </si>
  <si>
    <t>61162007</t>
  </si>
  <si>
    <t>dveře jednokřídlé dřevotřískové povrch dýhovaný prosklené 900x1970-2100mm - D09</t>
  </si>
  <si>
    <t>280222353</t>
  </si>
  <si>
    <t>374</t>
  </si>
  <si>
    <t>611620071</t>
  </si>
  <si>
    <t>dveře jednokřídlé dřevotřískové povrch dýhovaný prosklené 1000x1970-2100mm - D10</t>
  </si>
  <si>
    <t>1761268077</t>
  </si>
  <si>
    <t>383</t>
  </si>
  <si>
    <t>766660011</t>
  </si>
  <si>
    <t>Montáž dveřních křídel dřevěných nebo plastových otevíravých do ocelové zárubně povrchově upravených dvoukřídlových, šířky do 1450 mm</t>
  </si>
  <si>
    <t>13522997</t>
  </si>
  <si>
    <t>https://podminky.urs.cz/item/CS_URS_2025_01/766660011</t>
  </si>
  <si>
    <t>384</t>
  </si>
  <si>
    <t>611620101</t>
  </si>
  <si>
    <t>dveře dvoukřídlé dřevotřískové povrch dýhovaný prosklené 1300x1970-2100mm, panikové kování, D03</t>
  </si>
  <si>
    <t>9031613</t>
  </si>
  <si>
    <t>385</t>
  </si>
  <si>
    <t>766660012</t>
  </si>
  <si>
    <t>Montáž dveřních křídel dřevěných nebo plastových otevíravých do ocelové zárubně povrchově upravených dvoukřídlových, šířky přes 1450 mm</t>
  </si>
  <si>
    <t>-705856671</t>
  </si>
  <si>
    <t>https://podminky.urs.cz/item/CS_URS_2025_01/766660012</t>
  </si>
  <si>
    <t>386</t>
  </si>
  <si>
    <t>611620111</t>
  </si>
  <si>
    <t>dveře dvoukřídlé dřevotřískové povrch dýhovaný prosklené 1600x1970-2100mm, panikové kování, D04</t>
  </si>
  <si>
    <t>-1770399745</t>
  </si>
  <si>
    <t>375</t>
  </si>
  <si>
    <t>766660021</t>
  </si>
  <si>
    <t>Montáž dveřních křídel dřevěných nebo plastových otevíravých do ocelové zárubně protipožárních jednokřídlových, šířky do 800 mm</t>
  </si>
  <si>
    <t>1258537156</t>
  </si>
  <si>
    <t>https://podminky.urs.cz/item/CS_URS_2025_01/766660021</t>
  </si>
  <si>
    <t>376</t>
  </si>
  <si>
    <t>611653391</t>
  </si>
  <si>
    <t>dveře jednokřídlé dřevotřískové protipožární EI (EW) 30 DP3-C povrch dýhovaný plné se samozavíračem, 800x1970-2100mm, paniková klika - D11</t>
  </si>
  <si>
    <t>26472654</t>
  </si>
  <si>
    <t>377</t>
  </si>
  <si>
    <t>766660022</t>
  </si>
  <si>
    <t>Montáž dveřních křídel dřevěných nebo plastových otevíravých do ocelové zárubně protipožárních jednokřídlových, šířky přes 800 mm</t>
  </si>
  <si>
    <t>-1975095733</t>
  </si>
  <si>
    <t>https://podminky.urs.cz/item/CS_URS_2025_01/766660022</t>
  </si>
  <si>
    <t>378</t>
  </si>
  <si>
    <t>611610281</t>
  </si>
  <si>
    <t xml:space="preserve">dveře jednokřídlé dřevotřískové protipožární EI (EW) 30 D3-C,  povrch dýhovaný, plné se samozavíračem 1000x1970-2100mm, paniková klika, D05</t>
  </si>
  <si>
    <t>1684281834</t>
  </si>
  <si>
    <t>379</t>
  </si>
  <si>
    <t>766660031</t>
  </si>
  <si>
    <t>Montáž dveřních křídel dřevěných nebo plastových otevíravých do ocelové zárubně protipožárních dvoukřídlových jakékoliv šířky</t>
  </si>
  <si>
    <t>789607416</t>
  </si>
  <si>
    <t>https://podminky.urs.cz/item/CS_URS_2025_01/766660031</t>
  </si>
  <si>
    <t>380</t>
  </si>
  <si>
    <t>611653411</t>
  </si>
  <si>
    <t xml:space="preserve">dveře dvoukřídlé dřevotřískové protipožární EI (EW) 15 D3-C, koordinátor zavírání se samozavíračem, povrch dýhovaný  plné 1250x1970-2100mm, paniková klika, D06</t>
  </si>
  <si>
    <t>-2131756302</t>
  </si>
  <si>
    <t>381</t>
  </si>
  <si>
    <t>766660041</t>
  </si>
  <si>
    <t>Montáž dveřních křídel dřevěných nebo plastových otevíravých do ocelové zárubně protipožárních s olověnou vložkou jednokřídlových, šířky do 800 mm</t>
  </si>
  <si>
    <t>-1173321977</t>
  </si>
  <si>
    <t>https://podminky.urs.cz/item/CS_URS_2025_01/766660041</t>
  </si>
  <si>
    <t>382</t>
  </si>
  <si>
    <t>61173212</t>
  </si>
  <si>
    <t>dveře jednokřídlé dřevotřískové s 2 x hliníkovým plechem a ocelovými pruty 800-900x1970mm bezpečnostní do bytu třídy RC3 - D12</t>
  </si>
  <si>
    <t>13238809</t>
  </si>
  <si>
    <t>362</t>
  </si>
  <si>
    <t>766660411</t>
  </si>
  <si>
    <t>Montáž vchodových dveří včetně rámu do zdiva jednokřídlových bez nadsvětlíku</t>
  </si>
  <si>
    <t>540563859</t>
  </si>
  <si>
    <t>https://podminky.urs.cz/item/CS_URS_2025_01/766660411</t>
  </si>
  <si>
    <t>364</t>
  </si>
  <si>
    <t>55341332</t>
  </si>
  <si>
    <t>dveře jednokřídlé Al prosklené, izol. trojsklo, panikové kování, D02</t>
  </si>
  <si>
    <t>694685018</t>
  </si>
  <si>
    <t>360</t>
  </si>
  <si>
    <t>766660451</t>
  </si>
  <si>
    <t>Montáž vchodových dveří včetně rámu do zdiva dvoukřídlových bez nadsvětlíku</t>
  </si>
  <si>
    <t>-819315879</t>
  </si>
  <si>
    <t>https://podminky.urs.cz/item/CS_URS_2025_01/766660451</t>
  </si>
  <si>
    <t>361</t>
  </si>
  <si>
    <t>55341335</t>
  </si>
  <si>
    <t>dveře dvoukřídlé Al prosklené, izolační trojsklo bezpečnostní, panikové kování, D01</t>
  </si>
  <si>
    <t>KUS</t>
  </si>
  <si>
    <t>-1603699563</t>
  </si>
  <si>
    <t>245</t>
  </si>
  <si>
    <t>766691811</t>
  </si>
  <si>
    <t>Demontáž parapetních desek šířky do 300 mm</t>
  </si>
  <si>
    <t>1818612932</t>
  </si>
  <si>
    <t>https://podminky.urs.cz/item/CS_URS_2025_01/766691811</t>
  </si>
  <si>
    <t>246</t>
  </si>
  <si>
    <t>766691914</t>
  </si>
  <si>
    <t>Ostatní práce vyvěšení nebo zavěšení křídel dřevěných dveřních, plochy do 2 m2</t>
  </si>
  <si>
    <t>-1042705547</t>
  </si>
  <si>
    <t>https://podminky.urs.cz/item/CS_URS_2025_01/766691914</t>
  </si>
  <si>
    <t>247</t>
  </si>
  <si>
    <t>766691925</t>
  </si>
  <si>
    <t>Ostatní práce vyvěšení nebo zavěšení křídel plastových dveřních s křídly otevíravými, plochy přes 2 m2</t>
  </si>
  <si>
    <t>-440200610</t>
  </si>
  <si>
    <t>https://podminky.urs.cz/item/CS_URS_2025_01/766691925</t>
  </si>
  <si>
    <t>248</t>
  </si>
  <si>
    <t>998766311</t>
  </si>
  <si>
    <t>Přesun hmot pro konstrukce truhlářské stanovený procentní sazbou (%) z ceny vodorovná dopravní vzdálenost do 50 m ruční (bez užití mechanizace) v objektech výšky do 6 m</t>
  </si>
  <si>
    <t>1394498027</t>
  </si>
  <si>
    <t>https://podminky.urs.cz/item/CS_URS_2025_01/998766311</t>
  </si>
  <si>
    <t>249</t>
  </si>
  <si>
    <t>998766319</t>
  </si>
  <si>
    <t>Přesun hmot pro konstrukce truhlářské stanovený procentní sazbou (%) z ceny vodorovná dopravní vzdálenost do 50 m Příplatek k cenám za ruční zvětšený přesun přes vymezenou vodorovnou dopravní vzdálenost za každých dalších započatých 50 m</t>
  </si>
  <si>
    <t>-1612429299</t>
  </si>
  <si>
    <t>https://podminky.urs.cz/item/CS_URS_2025_01/998766319</t>
  </si>
  <si>
    <t>767</t>
  </si>
  <si>
    <t>Konstrukce zámečnické</t>
  </si>
  <si>
    <t>250</t>
  </si>
  <si>
    <t>767122112</t>
  </si>
  <si>
    <t>Montáž stěn a příček s výplní drátěnou sítí spojených svařováním</t>
  </si>
  <si>
    <t>-1816608072</t>
  </si>
  <si>
    <t>https://podminky.urs.cz/item/CS_URS_2025_01/767122112</t>
  </si>
  <si>
    <t>251</t>
  </si>
  <si>
    <t>RMAT00011</t>
  </si>
  <si>
    <t>stěnový dílec šatnový z jäcklů 40/40/3 s výplní tahokovem, 2300x2000, s háčky na oděvy</t>
  </si>
  <si>
    <t>670141392</t>
  </si>
  <si>
    <t>252</t>
  </si>
  <si>
    <t>767581802</t>
  </si>
  <si>
    <t>Demontáž podhledů lamel</t>
  </si>
  <si>
    <t>-114348572</t>
  </si>
  <si>
    <t>https://podminky.urs.cz/item/CS_URS_2025_01/767581802</t>
  </si>
  <si>
    <t>1,14+12,56+6,3+29,85+11,16+7,88+6,3+175,65+5,03+10,65</t>
  </si>
  <si>
    <t>253</t>
  </si>
  <si>
    <t>767584801</t>
  </si>
  <si>
    <t>Demontáž podhledů doplňků podhledů těles zářivkových</t>
  </si>
  <si>
    <t>-489271349</t>
  </si>
  <si>
    <t>https://podminky.urs.cz/item/CS_URS_2025_01/767584801</t>
  </si>
  <si>
    <t>20+4</t>
  </si>
  <si>
    <t>254</t>
  </si>
  <si>
    <t>767832102</t>
  </si>
  <si>
    <t>Montáž venkovních požárních žebříků do zdiva bez suchovodu</t>
  </si>
  <si>
    <t>-696933398</t>
  </si>
  <si>
    <t>https://podminky.urs.cz/item/CS_URS_2025_01/767832102</t>
  </si>
  <si>
    <t>255</t>
  </si>
  <si>
    <t>44983040</t>
  </si>
  <si>
    <t>žebřík venkovní s přímým výstupem a ochranným košem bez suchovodu z eloxovaného hliníku celkem do dl 6m</t>
  </si>
  <si>
    <t>1381763263</t>
  </si>
  <si>
    <t>256</t>
  </si>
  <si>
    <t>767991911</t>
  </si>
  <si>
    <t>Ostatní opravy svařováním</t>
  </si>
  <si>
    <t>-1374786137</t>
  </si>
  <si>
    <t>https://podminky.urs.cz/item/CS_URS_2025_01/767991911</t>
  </si>
  <si>
    <t>257</t>
  </si>
  <si>
    <t>767991912</t>
  </si>
  <si>
    <t>Ostatní opravy řezání plamenem</t>
  </si>
  <si>
    <t>-476718273</t>
  </si>
  <si>
    <t>https://podminky.urs.cz/item/CS_URS_2025_01/767991912</t>
  </si>
  <si>
    <t>258</t>
  </si>
  <si>
    <t>767995112</t>
  </si>
  <si>
    <t>Montáž ostatních atypických zámečnických konstrukcí hmotnosti přes 5 do 10 kg</t>
  </si>
  <si>
    <t>kg</t>
  </si>
  <si>
    <t>116431754</t>
  </si>
  <si>
    <t>https://podminky.urs.cz/item/CS_URS_2025_01/767995112</t>
  </si>
  <si>
    <t>259</t>
  </si>
  <si>
    <t>14550236</t>
  </si>
  <si>
    <t>profil ocelový svařovaný jakost S235 průřez čtvercový 40x40x3mm</t>
  </si>
  <si>
    <t>2036709974</t>
  </si>
  <si>
    <t>0,003404*1,715</t>
  </si>
  <si>
    <t>13010011</t>
  </si>
  <si>
    <t>tyč ocelová kruhová jakost S235JR (11 375) D 10mm</t>
  </si>
  <si>
    <t>2039373053</t>
  </si>
  <si>
    <t>0,000617*0,23*3*1,5</t>
  </si>
  <si>
    <t>261</t>
  </si>
  <si>
    <t>13010282</t>
  </si>
  <si>
    <t>tyč ocelová plochá jakost S235JR (11 375) 100x5mm</t>
  </si>
  <si>
    <t>1301085863</t>
  </si>
  <si>
    <t>0,00393*0,1*3</t>
  </si>
  <si>
    <t>262</t>
  </si>
  <si>
    <t>767995113</t>
  </si>
  <si>
    <t>Montáž ostatních atypických zámečnických konstrukcí hmotnosti přes 10 do 20 kg</t>
  </si>
  <si>
    <t>-919862431</t>
  </si>
  <si>
    <t>https://podminky.urs.cz/item/CS_URS_2025_01/767995113</t>
  </si>
  <si>
    <t>263</t>
  </si>
  <si>
    <t>316420051</t>
  </si>
  <si>
    <t>trubka nerezová bezešvá 50x1,5</t>
  </si>
  <si>
    <t>-2057742466</t>
  </si>
  <si>
    <t>264</t>
  </si>
  <si>
    <t>13756640</t>
  </si>
  <si>
    <t>plech nerezový tl 3,0mm tabule</t>
  </si>
  <si>
    <t>905484525</t>
  </si>
  <si>
    <t>0,001*2</t>
  </si>
  <si>
    <t>265</t>
  </si>
  <si>
    <t>1003438963</t>
  </si>
  <si>
    <t>0,003404*(1,009*2+0,527+0,447)</t>
  </si>
  <si>
    <t>266</t>
  </si>
  <si>
    <t>-1122187379</t>
  </si>
  <si>
    <t>0,000617*0,72*3</t>
  </si>
  <si>
    <t>0,000617*(1,35*15+2,55+2,1+0,205*2+0,195*2)</t>
  </si>
  <si>
    <t>267</t>
  </si>
  <si>
    <t>13010312</t>
  </si>
  <si>
    <t>tyč ocelová plochá jakost S235JR (11 375) 150x5mm</t>
  </si>
  <si>
    <t>-2099376941</t>
  </si>
  <si>
    <t>0,00589*0,15*2</t>
  </si>
  <si>
    <t>0,00589*0,10*6</t>
  </si>
  <si>
    <t>268</t>
  </si>
  <si>
    <t>767995114</t>
  </si>
  <si>
    <t>Montáž ostatních atypických zámečnických konstrukcí hmotnosti přes 20 do 50 kg</t>
  </si>
  <si>
    <t>-601225336</t>
  </si>
  <si>
    <t>https://podminky.urs.cz/item/CS_URS_2025_01/767995114</t>
  </si>
  <si>
    <t>269</t>
  </si>
  <si>
    <t>-377822885</t>
  </si>
  <si>
    <t>0,000617*0,76*9</t>
  </si>
  <si>
    <t>0,000617*0,744*24</t>
  </si>
  <si>
    <t>270</t>
  </si>
  <si>
    <t>-38915767</t>
  </si>
  <si>
    <t>0,003404*(1,715+1,34+1,055*2)</t>
  </si>
  <si>
    <t>0,003404*(3,076+1,012*3+1,435+1,526)</t>
  </si>
  <si>
    <t>271</t>
  </si>
  <si>
    <t>917617507</t>
  </si>
  <si>
    <t>0,00589*(0,15+0,15)</t>
  </si>
  <si>
    <t>0,00589*(0,15*3)</t>
  </si>
  <si>
    <t>272</t>
  </si>
  <si>
    <t>767995115</t>
  </si>
  <si>
    <t>Montáž ostatních atypických zámečnických konstrukcí hmotnosti přes 50 do 100 kg</t>
  </si>
  <si>
    <t>-2003832012</t>
  </si>
  <si>
    <t>https://podminky.urs.cz/item/CS_URS_2025_01/767995115</t>
  </si>
  <si>
    <t>273</t>
  </si>
  <si>
    <t>1755381222</t>
  </si>
  <si>
    <t>0,003404*(2,99+1,45+2,14+0,99+1,015*2+1,005*3+1+0,86+1,435*2+1,314+1,274+0,695)</t>
  </si>
  <si>
    <t>0,003404*(3,127+1,265+1,185+1,485+1,526+1,009*2+1,014*2+0,994)</t>
  </si>
  <si>
    <t>274</t>
  </si>
  <si>
    <t>289432342</t>
  </si>
  <si>
    <t>0,000617*(0,72*11*2+0,716*25)</t>
  </si>
  <si>
    <t>0,000617*(0,711*9+0,721*24)</t>
  </si>
  <si>
    <t>275</t>
  </si>
  <si>
    <t>1597303327</t>
  </si>
  <si>
    <t>0,00589*(0,15*8)</t>
  </si>
  <si>
    <t>0,00589*(0,15*5)</t>
  </si>
  <si>
    <t>276</t>
  </si>
  <si>
    <t>767995116</t>
  </si>
  <si>
    <t>Montáž ostatních atypických zámečnických konstrukcí hmotnosti přes 100 do 250 kg</t>
  </si>
  <si>
    <t>1892808575</t>
  </si>
  <si>
    <t>https://podminky.urs.cz/item/CS_URS_2025_01/767995116</t>
  </si>
  <si>
    <t>277</t>
  </si>
  <si>
    <t>-1825142531</t>
  </si>
  <si>
    <t>0,003404*(2,99+1,45+2,14+0,99+1,015*2+1,005*3+1+0,86+1,435*2+1,314+1,274+0,695+1,321+1,241+0,995*2)</t>
  </si>
  <si>
    <t>278</t>
  </si>
  <si>
    <t>1601650433</t>
  </si>
  <si>
    <t>0,000617*(0,72*11*2+0,716*25+0,72*10)</t>
  </si>
  <si>
    <t>279</t>
  </si>
  <si>
    <t>-1657051431</t>
  </si>
  <si>
    <t>0,00589*(0,15*10)</t>
  </si>
  <si>
    <t>280</t>
  </si>
  <si>
    <t>767995117</t>
  </si>
  <si>
    <t>Montáž ostatních atypických zámečnických konstrukcí hmotnosti přes 250 do 500 kg, lokální opravy stávajících vazníků</t>
  </si>
  <si>
    <t>1224758387</t>
  </si>
  <si>
    <t>https://podminky.urs.cz/item/CS_URS_2025_01/767995117</t>
  </si>
  <si>
    <t>281</t>
  </si>
  <si>
    <t>55283913</t>
  </si>
  <si>
    <t>trubka ocelová bezešvá hladká jakost 11 353 102x5,0mm</t>
  </si>
  <si>
    <t>-31195225</t>
  </si>
  <si>
    <t>282</t>
  </si>
  <si>
    <t>55283901</t>
  </si>
  <si>
    <t>trubka ocelová bezešvá hladká jakost 11 353 38x4,0mm</t>
  </si>
  <si>
    <t>-1684510967</t>
  </si>
  <si>
    <t>283</t>
  </si>
  <si>
    <t>998767311</t>
  </si>
  <si>
    <t>Přesun hmot pro zámečnické konstrukce stanovený procentní sazbou (%) z ceny vodorovná dopravní vzdálenost do 50 m ruční (bez užití mechanizace) v objektech výšky do 6 m</t>
  </si>
  <si>
    <t>981799643</t>
  </si>
  <si>
    <t>https://podminky.urs.cz/item/CS_URS_2025_01/998767311</t>
  </si>
  <si>
    <t>284</t>
  </si>
  <si>
    <t>998767319</t>
  </si>
  <si>
    <t>Přesun hmot pro zámečnické konstrukce stanovený procentní sazbou (%) z ceny vodorovná dopravní vzdálenost do 50 m Příplatek k cenám za ruční zvětšený přesun přes vymezenou vodorovnou dopravní vzdálenost za každých dalších započatých 50 m</t>
  </si>
  <si>
    <t>-1306918952</t>
  </si>
  <si>
    <t>https://podminky.urs.cz/item/CS_URS_2025_01/998767319</t>
  </si>
  <si>
    <t>771</t>
  </si>
  <si>
    <t>Podlahy z dlaždic</t>
  </si>
  <si>
    <t>285</t>
  </si>
  <si>
    <t>771111011</t>
  </si>
  <si>
    <t>Příprava podkladu před provedením dlažby vysátí podlah</t>
  </si>
  <si>
    <t>-506207457</t>
  </si>
  <si>
    <t>https://podminky.urs.cz/item/CS_URS_2025_01/771111011</t>
  </si>
  <si>
    <t>41,29+2,2+7,33+7,75+11,93+24,55+14,89+11,23+67,79+3,25+3,46+9+17,9+5,06+1,46+31,51+28,92+5,27+10,84+14,14+1,6+3,3</t>
  </si>
  <si>
    <t>286</t>
  </si>
  <si>
    <t>771121011</t>
  </si>
  <si>
    <t>Příprava podkladu před provedením dlažby nátěr penetrační na podlahu</t>
  </si>
  <si>
    <t>560599442</t>
  </si>
  <si>
    <t>https://podminky.urs.cz/item/CS_URS_2025_01/771121011</t>
  </si>
  <si>
    <t>287</t>
  </si>
  <si>
    <t>771121022</t>
  </si>
  <si>
    <t>Příprava podkladu před provedením dlažby broušení podlah nového podkladu betonového</t>
  </si>
  <si>
    <t>-694555727</t>
  </si>
  <si>
    <t>https://podminky.urs.cz/item/CS_URS_2025_01/771121022</t>
  </si>
  <si>
    <t>288</t>
  </si>
  <si>
    <t>771471810</t>
  </si>
  <si>
    <t>Demontáž soklíků z dlaždic keramických kladených do malty rovných</t>
  </si>
  <si>
    <t>-44076723</t>
  </si>
  <si>
    <t>https://podminky.urs.cz/item/CS_URS_2025_01/771471810</t>
  </si>
  <si>
    <t>7,35+23,90</t>
  </si>
  <si>
    <t>2,7+0,15+2,3+0,825+0,75+0,825+2,15+0,3+1,05+0,11+0,15+0,25+0,45+0,6+0,3+0,3+0,3+0,6</t>
  </si>
  <si>
    <t>0,75+5,35+0,4+0,1+0,1+1,7+0,65+0,5+0,77+0,25+0,27</t>
  </si>
  <si>
    <t>0,3+0,1+0,2+0,5+0,575+1,775+0,27+0,23+0,785+1,67</t>
  </si>
  <si>
    <t>2*1,65+2,55</t>
  </si>
  <si>
    <t>289</t>
  </si>
  <si>
    <t>771474112</t>
  </si>
  <si>
    <t>Montáž soklů z dlaždic keramických lepených cementovým flexibilním lepidlem rovných, výšky přes 65 do 90 mm</t>
  </si>
  <si>
    <t>898202278</t>
  </si>
  <si>
    <t>https://podminky.urs.cz/item/CS_URS_2025_01/771474112</t>
  </si>
  <si>
    <t>"1.01" 1,75+0,9+0,2+1,56+1,35+1,7+0,05+0,1+7,6+1,64+1,66+0,76+1,67+2,4+0,245+1,7+0,9+0,4+0,175+0,19+1,15+0,825+6,68+0,09+0,4+0,4+0,3</t>
  </si>
  <si>
    <t>"1.03" 1,7+1,45+1,35+0,4+2,4+0,5+3+0,7</t>
  </si>
  <si>
    <t>"1.04b" 1,41+3,05+0,16+2,4+0,7+0,775+3,05+1,17</t>
  </si>
  <si>
    <t>"1.23" 0,375+0,15+2,875+7,8+0,85+0,2+0,875+0,2+0,95+0,45+0,45+0,6+0,45+0,45+1,35+0,45+0,55+0,375</t>
  </si>
  <si>
    <t>"1.24" 3,75+7,5+0,67+0,35+0,93+0,75+0,6+1,35</t>
  </si>
  <si>
    <t>290</t>
  </si>
  <si>
    <t>59761184</t>
  </si>
  <si>
    <t>sokl keramický mrazuvzdorný povrch hladký/matný tl do 10mm výšky přes 65 do 90mm</t>
  </si>
  <si>
    <t>-2027430062</t>
  </si>
  <si>
    <t>96,31*1,1 'Přepočtené koeficientem množství</t>
  </si>
  <si>
    <t>291</t>
  </si>
  <si>
    <t>771571810</t>
  </si>
  <si>
    <t>Demontáž podlah z dlaždic keramických kladených do malty</t>
  </si>
  <si>
    <t>65495174</t>
  </si>
  <si>
    <t>https://podminky.urs.cz/item/CS_URS_2025_01/771571810</t>
  </si>
  <si>
    <t>5,03+8,37+2,82+1,24+5,35+7,32+51,53+7,88+6,3+7,87+176,25+19,65+4,21+9,74+12,12+6,12+10,65+5,27+14,20+4,5+5,27+1,17+5,95+2,79+7,96</t>
  </si>
  <si>
    <t>292</t>
  </si>
  <si>
    <t>771574436</t>
  </si>
  <si>
    <t>Montáž podlah z dlaždic keramických lepených cementovým flexibilním lepidlem reliéfních nebo z dekorů, tloušťky do 10 mm přes 9 do 12 ks/m2</t>
  </si>
  <si>
    <t>1339869974</t>
  </si>
  <si>
    <t>https://podminky.urs.cz/item/CS_URS_2025_01/771574436</t>
  </si>
  <si>
    <t>41,29+7,33+7,75+11,93+24,55+67,79+3,25+3,46+5,06+1,46+31,51+28,92+10,84+14,14+1,6+3,3</t>
  </si>
  <si>
    <t>293</t>
  </si>
  <si>
    <t>59761174</t>
  </si>
  <si>
    <t>dlažba keramická slinutá mrazuvzdorná R11/B povrch reliéfní/matný tl do 10mm přes 9 do 12ks/m2</t>
  </si>
  <si>
    <t>1034019955</t>
  </si>
  <si>
    <t>264,18*1,12 'Přepočtené koeficientem množství</t>
  </si>
  <si>
    <t>294</t>
  </si>
  <si>
    <t>771574479</t>
  </si>
  <si>
    <t>Montáž podlah z dlaždic keramických lepených cementovým flexibilním lepidlem pro vysoké mechanické zatížení, tloušťky přes 10 mm přes 22 do 25 ks/m2</t>
  </si>
  <si>
    <t>1817698174</t>
  </si>
  <si>
    <t>https://podminky.urs.cz/item/CS_URS_2025_01/771574479</t>
  </si>
  <si>
    <t>2,20+14,89+11,23+9+17,9+5,27</t>
  </si>
  <si>
    <t>295</t>
  </si>
  <si>
    <t>59761262</t>
  </si>
  <si>
    <t>dlažba keramická slinutá mrazuvzdorná R12/B povrch reliéfní/matný tl přes 10 do 15mm přes 22 do 25ks/m2</t>
  </si>
  <si>
    <t>44772790</t>
  </si>
  <si>
    <t>60,49*1,15 'Přepočtené koeficientem množství</t>
  </si>
  <si>
    <t>296</t>
  </si>
  <si>
    <t>771591112</t>
  </si>
  <si>
    <t>Izolace podlahy pod dlažbu nátěrem nebo stěrkou ve dvou vrstvách</t>
  </si>
  <si>
    <t>97900430</t>
  </si>
  <si>
    <t>https://podminky.urs.cz/item/CS_URS_2025_01/771591112</t>
  </si>
  <si>
    <t>324,67</t>
  </si>
  <si>
    <t>297</t>
  </si>
  <si>
    <t>771591115</t>
  </si>
  <si>
    <t>Podlahy - dokončovací práce spárování silikonem</t>
  </si>
  <si>
    <t>2130706316</t>
  </si>
  <si>
    <t>https://podminky.urs.cz/item/CS_URS_2025_01/771591115</t>
  </si>
  <si>
    <t>298</t>
  </si>
  <si>
    <t>771591121</t>
  </si>
  <si>
    <t>Podlahy - dokončovací práce separační provazec do pružných spar, průměru 4 mm</t>
  </si>
  <si>
    <t>1997301528</t>
  </si>
  <si>
    <t>https://podminky.urs.cz/item/CS_URS_2025_01/771591121</t>
  </si>
  <si>
    <t>299</t>
  </si>
  <si>
    <t>771591232</t>
  </si>
  <si>
    <t>Izolace podlahy pod dlažbu těsnícími izolačními pásy pro styčné nebo dilatační spáry</t>
  </si>
  <si>
    <t>416355795</t>
  </si>
  <si>
    <t>https://podminky.urs.cz/item/CS_URS_2025_01/771591232</t>
  </si>
  <si>
    <t>300</t>
  </si>
  <si>
    <t>771591241</t>
  </si>
  <si>
    <t>Izolace podlahy pod dlažbu těsnícími izolačními pásy vnitřní kout</t>
  </si>
  <si>
    <t>-1190496198</t>
  </si>
  <si>
    <t>https://podminky.urs.cz/item/CS_URS_2025_01/771591241</t>
  </si>
  <si>
    <t>7+6+12+4+4+16+4</t>
  </si>
  <si>
    <t>301</t>
  </si>
  <si>
    <t>771591242</t>
  </si>
  <si>
    <t>Izolace podlahy pod dlažbu těsnícími izolačními pásy vnější roh</t>
  </si>
  <si>
    <t>1185558504</t>
  </si>
  <si>
    <t>https://podminky.urs.cz/item/CS_URS_2025_01/771591242</t>
  </si>
  <si>
    <t>302</t>
  </si>
  <si>
    <t>771591251</t>
  </si>
  <si>
    <t>Izolace podlahy pod dlažbu těsnícími izolačními pásy z manžety pro prostupy potrubí</t>
  </si>
  <si>
    <t>-1957684895</t>
  </si>
  <si>
    <t>https://podminky.urs.cz/item/CS_URS_2025_01/771591251</t>
  </si>
  <si>
    <t>303</t>
  </si>
  <si>
    <t>771591264</t>
  </si>
  <si>
    <t>Izolace podlahy pod dlažbu těsnícími izolačními pásy mezi podlahou a stěnu</t>
  </si>
  <si>
    <t>-185271505</t>
  </si>
  <si>
    <t>https://podminky.urs.cz/item/CS_URS_2025_01/771591264</t>
  </si>
  <si>
    <t>304</t>
  </si>
  <si>
    <t>771592011</t>
  </si>
  <si>
    <t>Čištění vnitřních ploch po položení dlažby podlah nebo schodišť chemickými prostředky</t>
  </si>
  <si>
    <t>-1960799248</t>
  </si>
  <si>
    <t>https://podminky.urs.cz/item/CS_URS_2025_01/771592011</t>
  </si>
  <si>
    <t>305</t>
  </si>
  <si>
    <t>998771311</t>
  </si>
  <si>
    <t>Přesun hmot pro podlahy z dlaždic stanovený procentní sazbou (%) z ceny vodorovná dopravní vzdálenost do 50 m ruční (bez užití mechanizace) v objektech výšky do 6 m</t>
  </si>
  <si>
    <t>-1233367114</t>
  </si>
  <si>
    <t>https://podminky.urs.cz/item/CS_URS_2025_01/998771311</t>
  </si>
  <si>
    <t>306</t>
  </si>
  <si>
    <t>998771319</t>
  </si>
  <si>
    <t>Přesun hmot pro podlahy z dlaždic stanovený procentní sazbou (%) z ceny vodorovná dopravní vzdálenost do 50 m Příplatek k cenám za ruční zvětšený přesun přes vymezenou vodorovnou dopravní vzdálenost za každých dalších započatých 50 m</t>
  </si>
  <si>
    <t>2050787195</t>
  </si>
  <si>
    <t>https://podminky.urs.cz/item/CS_URS_2025_01/998771319</t>
  </si>
  <si>
    <t>776</t>
  </si>
  <si>
    <t>Podlahy povlakové</t>
  </si>
  <si>
    <t>307</t>
  </si>
  <si>
    <t>776111112</t>
  </si>
  <si>
    <t>Příprava podkladu povlakových podlah a stěn broušení podlah nového podkladu betonového</t>
  </si>
  <si>
    <t>-1116206902</t>
  </si>
  <si>
    <t>https://podminky.urs.cz/item/CS_URS_2025_01/776111112</t>
  </si>
  <si>
    <t>9,56+213,89+12,61+9,31</t>
  </si>
  <si>
    <t>308</t>
  </si>
  <si>
    <t>776111311</t>
  </si>
  <si>
    <t>Příprava podkladu povlakových podlah a stěn vysátí podlah</t>
  </si>
  <si>
    <t>-796865747</t>
  </si>
  <si>
    <t>https://podminky.urs.cz/item/CS_URS_2025_01/776111311</t>
  </si>
  <si>
    <t>309</t>
  </si>
  <si>
    <t>776111411</t>
  </si>
  <si>
    <t>Příprava podkladu povlakových podlah a stěn montáž dilatační pásky podlah</t>
  </si>
  <si>
    <t>-715324113</t>
  </si>
  <si>
    <t>https://podminky.urs.cz/item/CS_URS_2025_01/776111411</t>
  </si>
  <si>
    <t>15*15+13,9+13,9</t>
  </si>
  <si>
    <t>310</t>
  </si>
  <si>
    <t>590541631</t>
  </si>
  <si>
    <t>profil dilatační s bočními díly z PVC/CPE tl 8mm</t>
  </si>
  <si>
    <t>-407572570</t>
  </si>
  <si>
    <t>252,8*1,02 'Přepočtené koeficientem množství</t>
  </si>
  <si>
    <t>311</t>
  </si>
  <si>
    <t>776121112</t>
  </si>
  <si>
    <t>Příprava podkladu povlakových podlah a stěn penetrace vodou ředitelná podlah</t>
  </si>
  <si>
    <t>1924985013</t>
  </si>
  <si>
    <t>https://podminky.urs.cz/item/CS_URS_2025_01/776121112</t>
  </si>
  <si>
    <t>312</t>
  </si>
  <si>
    <t>776141121</t>
  </si>
  <si>
    <t>Příprava podkladu povlakových podlah a stěn vyrovnání samonivelační stěrkou podlah min.pevnosti 30 MPa, tloušťky do 3 mm</t>
  </si>
  <si>
    <t>2144880116</t>
  </si>
  <si>
    <t>https://podminky.urs.cz/item/CS_URS_2025_01/776141121</t>
  </si>
  <si>
    <t>313</t>
  </si>
  <si>
    <t>776201812</t>
  </si>
  <si>
    <t>Demontáž povlakových podlahovin lepených ručně s podložkou</t>
  </si>
  <si>
    <t>1030821010</t>
  </si>
  <si>
    <t>https://podminky.urs.cz/item/CS_URS_2025_01/776201812</t>
  </si>
  <si>
    <t>11,16+12,56+176,25+9,19</t>
  </si>
  <si>
    <t>314</t>
  </si>
  <si>
    <t>776211111</t>
  </si>
  <si>
    <t>Montáž textilních podlahovin lepením pásů standardních</t>
  </si>
  <si>
    <t>-1676423262</t>
  </si>
  <si>
    <t>https://podminky.urs.cz/item/CS_URS_2025_01/776211111</t>
  </si>
  <si>
    <t>315</t>
  </si>
  <si>
    <t>28411012</t>
  </si>
  <si>
    <t>podlahovina vinylová heterogenní protiskluzná R11 třída zátěže 34/43, hořlavost Bfl S1, nášlapná vrstva 0,70mm tl 2,00mm</t>
  </si>
  <si>
    <t>-170503544</t>
  </si>
  <si>
    <t>316</t>
  </si>
  <si>
    <t>776410811</t>
  </si>
  <si>
    <t>Demontáž soklíků nebo lišt pryžových nebo plastových</t>
  </si>
  <si>
    <t>87555803</t>
  </si>
  <si>
    <t>https://podminky.urs.cz/item/CS_URS_2025_01/776410811</t>
  </si>
  <si>
    <t>1+2*4,65+2,4+0,45+0,3</t>
  </si>
  <si>
    <t>0,45+2,08+0,27+2,9+3+1,48</t>
  </si>
  <si>
    <t>0,3+1,55+2,55+3,6+2,55+0,85+0,3</t>
  </si>
  <si>
    <t>0,25+0,6+4,65+4,65+2,7+0,9+0,25</t>
  </si>
  <si>
    <t>317</t>
  </si>
  <si>
    <t>776411111</t>
  </si>
  <si>
    <t>Montáž soklíků lepením obvodových, výšky do 80 mm</t>
  </si>
  <si>
    <t>-2143242522</t>
  </si>
  <si>
    <t>https://podminky.urs.cz/item/CS_URS_2025_01/776411111</t>
  </si>
  <si>
    <t xml:space="preserve">"1.05" </t>
  </si>
  <si>
    <t>0,05+3,05+1,2+0,05+0,9+0,05+1,05++3,05+2,2</t>
  </si>
  <si>
    <t>"1.17"</t>
  </si>
  <si>
    <t>2,6+2,72+0,14+0,06+1,165+0,135+1,8+0,8+0,2+0,2+2,95</t>
  </si>
  <si>
    <t>"1.18"</t>
  </si>
  <si>
    <t>2,57+0,14+0,21+1,17+1,9+4,75+2,025</t>
  </si>
  <si>
    <t>318</t>
  </si>
  <si>
    <t>28411009</t>
  </si>
  <si>
    <t>lišta soklová PVC 18x80mm</t>
  </si>
  <si>
    <t>-588661519</t>
  </si>
  <si>
    <t>37,135*1,02 'Přepočtené koeficientem množství</t>
  </si>
  <si>
    <t>319</t>
  </si>
  <si>
    <t>776421312</t>
  </si>
  <si>
    <t>Montáž lišt přechodových šroubovaných</t>
  </si>
  <si>
    <t>-251969404</t>
  </si>
  <si>
    <t>https://podminky.urs.cz/item/CS_URS_2025_01/776421312</t>
  </si>
  <si>
    <t>0,7+0,8+1,3+1,65+5,1+1,2+2,29</t>
  </si>
  <si>
    <t>320</t>
  </si>
  <si>
    <t>55343119</t>
  </si>
  <si>
    <t>profil přechodový Al narážecí 40mm dub, buk, javor, třešeň</t>
  </si>
  <si>
    <t>-1414535107</t>
  </si>
  <si>
    <t>13,04*1,02 'Přepočtené koeficientem množství</t>
  </si>
  <si>
    <t>321</t>
  </si>
  <si>
    <t>776991121</t>
  </si>
  <si>
    <t>Ostatní práce údržba nových podlahovin po pokládce čištění základní</t>
  </si>
  <si>
    <t>1979177860</t>
  </si>
  <si>
    <t>https://podminky.urs.cz/item/CS_URS_2025_01/776991121</t>
  </si>
  <si>
    <t>322</t>
  </si>
  <si>
    <t>776991111</t>
  </si>
  <si>
    <t>Ostatní práce spárování silikonem</t>
  </si>
  <si>
    <t>193318236</t>
  </si>
  <si>
    <t>https://podminky.urs.cz/item/CS_URS_2025_01/776991111</t>
  </si>
  <si>
    <t>323</t>
  </si>
  <si>
    <t>776991141</t>
  </si>
  <si>
    <t>Ostatní práce údržba nových podlahovin po pokládce pastování a leštění ručně</t>
  </si>
  <si>
    <t>1476369507</t>
  </si>
  <si>
    <t>https://podminky.urs.cz/item/CS_URS_2025_01/776991141</t>
  </si>
  <si>
    <t>324</t>
  </si>
  <si>
    <t>998776311</t>
  </si>
  <si>
    <t>Přesun hmot pro podlahy povlakové stanovený procentní sazbou (%) z ceny vodorovná dopravní vzdálenost do 50 m ruční (bez užití mechanizace) v objektech výšky do 6 m</t>
  </si>
  <si>
    <t>819378745</t>
  </si>
  <si>
    <t>https://podminky.urs.cz/item/CS_URS_2025_01/998776311</t>
  </si>
  <si>
    <t>325</t>
  </si>
  <si>
    <t>998776319</t>
  </si>
  <si>
    <t>Přesun hmot pro podlahy povlakové stanovený procentní sazbou (%) z ceny vodorovná dopravní vzdálenost do 50 m Příplatek k cenám za ruční zvětšený přesun přes vymezenou vodorovnou dopravní vzdálenost za každých dalších započatých 50 m</t>
  </si>
  <si>
    <t>-687727574</t>
  </si>
  <si>
    <t>https://podminky.urs.cz/item/CS_URS_2025_01/998776319</t>
  </si>
  <si>
    <t>781</t>
  </si>
  <si>
    <t>Dokončovací práce - obklady</t>
  </si>
  <si>
    <t>326</t>
  </si>
  <si>
    <t>781111011</t>
  </si>
  <si>
    <t>Příprava podkladu před provedením obkladu oprášení (ometení) stěny</t>
  </si>
  <si>
    <t>-1800339324</t>
  </si>
  <si>
    <t>https://podminky.urs.cz/item/CS_URS_2025_01/781111011</t>
  </si>
  <si>
    <t>"1.02" (0,3+0,35+1,3+1,5+1,3+0,15+0,3)*2</t>
  </si>
  <si>
    <t>"1.04a" (3,1+2,4+0,35+2,7+1,5+0,35)*2</t>
  </si>
  <si>
    <t>"1.06" (5,45+13,37+3,2+0,55+0,47+0,6+18,02+7,8)*2-0,775*2,4*(6+3)-1,22*2-0,775*1,15-1,25*2+0,4*2*4+0,4*0,775*9*2-1,15*1,93+0,4*2,4*9+0,4*1,15</t>
  </si>
  <si>
    <t>"1.07" 2*(3,48+2,81+0,83+2,19)</t>
  </si>
  <si>
    <t>"1.08" 2*(5,925+2,51+1,97+2,73+0,6+0,15+0,15+1,03)-1,15*1,93</t>
  </si>
  <si>
    <t>"1.09"2*(0,74+1,03+4,215+2,67)</t>
  </si>
  <si>
    <t>"1.10"2*(0,15+1,155+0,76+0,6+1,55+3,575+1,42+8,75+3,48+2,81+1,93)-0,775+2,4*3+0,4*0,775*6+0,4*2,4*3</t>
  </si>
  <si>
    <t>"1.11" 2*(0,66+1,4+2,33+1,4+0,67)</t>
  </si>
  <si>
    <t>"1.12"2*(0,12+1,4+1,06+0,55+0,185+0,55+1,35+1,40+1,35+0,5)</t>
  </si>
  <si>
    <t>"1.13" 2*(0,3+0,7+4,98+0,75+5,33)</t>
  </si>
  <si>
    <t>"1.16" 2*(0,17+2,69+6,65+0,78+0,3+0,3+0,81+0,74+3,69+0,3)-0,775*1,75-0,775*1+0,775*0,25*4+0,25*(1,75+1)</t>
  </si>
  <si>
    <t>"1.17" 0,6*(1,1+0,6)</t>
  </si>
  <si>
    <t>"1.19" 2*(0,15+0,95+1,625+0,95+0,975+0,1+0,975+1+0,875+0,875+0,95+1,725+1+0,2+0,15)-0,25*0,9+0,25*0,9</t>
  </si>
  <si>
    <t>"1.20" 2*(0,675+0,9+1,625+0,95)</t>
  </si>
  <si>
    <t>"1.27" 2*(2,8+2,73+2,8+1,78+0,83+1,6+0,83+1,7)-0,15*1,75+0,4*0,15*2+0,4*1,75</t>
  </si>
  <si>
    <t>"1.28" 2*(2,8+3,75+2,79+1,85+1,9+0,225+0,25+0,87+1,85+1)-1,75*0,15+0,4*0,15*2+0,4*1,75</t>
  </si>
  <si>
    <t>"1.29" 2*(1,65+1+1,65)</t>
  </si>
  <si>
    <t>"1.30" 2*(0,275+1,85+1,7+1,86+0,625+0,2)-0,15*1,5+0,25*0,15*2+0,25*1,5</t>
  </si>
  <si>
    <t>327</t>
  </si>
  <si>
    <t>781121011</t>
  </si>
  <si>
    <t>Příprava podkladu před provedením obkladu nátěr penetrační na stěnu</t>
  </si>
  <si>
    <t>474197969</t>
  </si>
  <si>
    <t>https://podminky.urs.cz/item/CS_URS_2025_01/781121011</t>
  </si>
  <si>
    <t>328</t>
  </si>
  <si>
    <t>781131112</t>
  </si>
  <si>
    <t>Izolace stěny pod obklad izolace nátěrem nebo stěrkou ve dvou vrstvách</t>
  </si>
  <si>
    <t>678266810</t>
  </si>
  <si>
    <t>https://podminky.urs.cz/item/CS_URS_2025_01/781131112</t>
  </si>
  <si>
    <t>329</t>
  </si>
  <si>
    <t>781472217</t>
  </si>
  <si>
    <t>Montáž keramických obkladů stěn lepených cementovým flexibilním lepidlem hladkých přes 12 do 19 ks/m2</t>
  </si>
  <si>
    <t>530533941</t>
  </si>
  <si>
    <t>https://podminky.urs.cz/item/CS_URS_2025_01/781472217</t>
  </si>
  <si>
    <t>330</t>
  </si>
  <si>
    <t>59761701</t>
  </si>
  <si>
    <t>obklad keramický nemrazuvzdorný povrch hladký/lesklý tl do 10mm přes 12 do 19ks/m2</t>
  </si>
  <si>
    <t>483707484</t>
  </si>
  <si>
    <t>458,727*1,1 'Přepočtené koeficientem množství</t>
  </si>
  <si>
    <t>331</t>
  </si>
  <si>
    <t>781473810</t>
  </si>
  <si>
    <t>Demontáž obkladů z dlaždic keramických lepených</t>
  </si>
  <si>
    <t>-606762488</t>
  </si>
  <si>
    <t>https://podminky.urs.cz/item/CS_URS_2025_01/781473810</t>
  </si>
  <si>
    <t>332</t>
  </si>
  <si>
    <t>781492251</t>
  </si>
  <si>
    <t>Obklad - dokončující práce montáž profilu lepeného flexibilním cementovým lepidlem ukončovacího</t>
  </si>
  <si>
    <t>1721461536</t>
  </si>
  <si>
    <t>https://podminky.urs.cz/item/CS_URS_2025_01/781492251</t>
  </si>
  <si>
    <t>333</t>
  </si>
  <si>
    <t>19416012</t>
  </si>
  <si>
    <t>lišta ukončovací nerezová 10mm</t>
  </si>
  <si>
    <t>1994359957</t>
  </si>
  <si>
    <t>250*1,05 'Přepočtené koeficientem množství</t>
  </si>
  <si>
    <t>334</t>
  </si>
  <si>
    <t>781495211</t>
  </si>
  <si>
    <t>Čištění vnitřních ploch po provedení obkladu stěn chemickými prostředky</t>
  </si>
  <si>
    <t>-1223208897</t>
  </si>
  <si>
    <t>https://podminky.urs.cz/item/CS_URS_2025_01/781495211</t>
  </si>
  <si>
    <t>26,35*0,5+7,36+412,305</t>
  </si>
  <si>
    <t>335</t>
  </si>
  <si>
    <t>781571141</t>
  </si>
  <si>
    <t>Montáž keramických obkladů ostění lepených flexibilním lepidlem šířky ostění přes 200 do 400 mm</t>
  </si>
  <si>
    <t>-834096909</t>
  </si>
  <si>
    <t>https://podminky.urs.cz/item/CS_URS_2025_01/781571141</t>
  </si>
  <si>
    <t>0,96*2+0,5*2*8+0,4*2*6</t>
  </si>
  <si>
    <t>336</t>
  </si>
  <si>
    <t>59761702</t>
  </si>
  <si>
    <t>obklad keramický nemrazuvzdorný povrch hladký/lesklý tl do 10mm přes 19 do 22ks/m2</t>
  </si>
  <si>
    <t>124809164</t>
  </si>
  <si>
    <t>14,72*0,5</t>
  </si>
  <si>
    <t>7,36*1,15 'Přepočtené koeficientem množství</t>
  </si>
  <si>
    <t>337</t>
  </si>
  <si>
    <t>781674113</t>
  </si>
  <si>
    <t>Montáž keramických obkladů parapetů lepených flexibilním lepidlem, šířky parapetu přes 150 do 200 mm</t>
  </si>
  <si>
    <t>-1499604060</t>
  </si>
  <si>
    <t>https://podminky.urs.cz/item/CS_URS_2025_01/781674113</t>
  </si>
  <si>
    <t>1,4*4+0,9+1,45*13+1</t>
  </si>
  <si>
    <t>338</t>
  </si>
  <si>
    <t>830867747</t>
  </si>
  <si>
    <t>26,35*0,5</t>
  </si>
  <si>
    <t>13,175*1,15 'Přepočtené koeficientem množství</t>
  </si>
  <si>
    <t>339</t>
  </si>
  <si>
    <t>998781311</t>
  </si>
  <si>
    <t>Přesun hmot pro obklady keramické stanovený procentní sazbou (%) z ceny vodorovná dopravní vzdálenost do 50 m ruční (bez užití mechanizace) v objektech výšky do 6 m</t>
  </si>
  <si>
    <t>-1260145336</t>
  </si>
  <si>
    <t>https://podminky.urs.cz/item/CS_URS_2025_01/998781311</t>
  </si>
  <si>
    <t>340</t>
  </si>
  <si>
    <t>998781319</t>
  </si>
  <si>
    <t>Přesun hmot pro obklady keramické stanovený procentní sazbou (%) z ceny vodorovná dopravní vzdálenost do 50 m Příplatek k cenám za ruční zvětšený přesun přes vymezenou vodorovnou dopravní vzdálenost za každých dalších započatých 50 m</t>
  </si>
  <si>
    <t>1806581926</t>
  </si>
  <si>
    <t>https://podminky.urs.cz/item/CS_URS_2025_01/998781319</t>
  </si>
  <si>
    <t>783</t>
  </si>
  <si>
    <t>Dokončovací práce - nátěry</t>
  </si>
  <si>
    <t>341</t>
  </si>
  <si>
    <t>783301303</t>
  </si>
  <si>
    <t>Příprava podkladu zámečnických konstrukcí před provedením nátěru odrezivění odrezovačem bezoplachovým</t>
  </si>
  <si>
    <t>-1655244244</t>
  </si>
  <si>
    <t>https://podminky.urs.cz/item/CS_URS_2025_01/783301303</t>
  </si>
  <si>
    <t>5+12,3+1,7</t>
  </si>
  <si>
    <t>"U80" 0,312*30,05*15</t>
  </si>
  <si>
    <t>"příhr.v 3cm" 0,094*19,32*11</t>
  </si>
  <si>
    <t>"příhr. v. 10 cm" 0,314*(15,6+8*2)*11</t>
  </si>
  <si>
    <t>342</t>
  </si>
  <si>
    <t>783301313</t>
  </si>
  <si>
    <t>Příprava podkladu zámečnických konstrukcí před provedením nátěru odmaštění odmašťovačem ředidlovým</t>
  </si>
  <si>
    <t>386920316</t>
  </si>
  <si>
    <t>https://podminky.urs.cz/item/CS_URS_2025_01/783301313</t>
  </si>
  <si>
    <t>343</t>
  </si>
  <si>
    <t>783301401</t>
  </si>
  <si>
    <t>Příprava podkladu zámečnických konstrukcí před provedením nátěru ometení</t>
  </si>
  <si>
    <t>-718248045</t>
  </si>
  <si>
    <t>https://podminky.urs.cz/item/CS_URS_2025_01/783301401</t>
  </si>
  <si>
    <t>344</t>
  </si>
  <si>
    <t>783314205</t>
  </si>
  <si>
    <t>Základní antikorozní nátěr zámečnických konstrukcí jednonásobný syntetický samozákladující s obsahem železité slídy (kovářský)</t>
  </si>
  <si>
    <t>-636865559</t>
  </si>
  <si>
    <t>https://podminky.urs.cz/item/CS_URS_2025_01/783314205</t>
  </si>
  <si>
    <t>345</t>
  </si>
  <si>
    <t>783317107</t>
  </si>
  <si>
    <t>Krycí nátěr (email) zámečnických konstrukcí jednonásobný syntetický samozákladující s obsahem železité slídy (kovářský)</t>
  </si>
  <si>
    <t>-1447321609</t>
  </si>
  <si>
    <t>https://podminky.urs.cz/item/CS_URS_2025_01/783317107</t>
  </si>
  <si>
    <t>784</t>
  </si>
  <si>
    <t>Dokončovací práce - malby a tapety</t>
  </si>
  <si>
    <t>346</t>
  </si>
  <si>
    <t>784111001</t>
  </si>
  <si>
    <t>Oprášení (ometení) podkladu v místnostech výšky do 3,80 m</t>
  </si>
  <si>
    <t>-673935023</t>
  </si>
  <si>
    <t>https://podminky.urs.cz/item/CS_URS_2025_01/784111001</t>
  </si>
  <si>
    <t>582,06</t>
  </si>
  <si>
    <t>347</t>
  </si>
  <si>
    <t>784111011</t>
  </si>
  <si>
    <t>Obroušení podkladu omítky v místnostech výšky do 3,80 m</t>
  </si>
  <si>
    <t>836936884</t>
  </si>
  <si>
    <t>https://podminky.urs.cz/item/CS_URS_2025_01/784111011</t>
  </si>
  <si>
    <t>348</t>
  </si>
  <si>
    <t>784171001</t>
  </si>
  <si>
    <t>Olepování vnitřních ploch (materiál ve specifikaci) včetně pozdějšího odlepení páskou nebo fólií v místnostech výšky do 3,80 m</t>
  </si>
  <si>
    <t>1042423946</t>
  </si>
  <si>
    <t>https://podminky.urs.cz/item/CS_URS_2025_01/784171001</t>
  </si>
  <si>
    <t>2,4*4*9+1,2*2+1,7*2+0,9*2*7+1,75*2*6+1,5*2+2*2+2,2*2+2,4*2+3,625*4+1,2*2+1,2*2+2,4*2+2,4*2+1,2*2+0,9*2+0,9*2+2,02*2+1,3*2+2,02*2+1*2+1,5*4+2,4*2</t>
  </si>
  <si>
    <t>0,9*2*2+0,6*4+1*2*2+1,1*2*4+1,75*2*2</t>
  </si>
  <si>
    <t>349</t>
  </si>
  <si>
    <t>58124840</t>
  </si>
  <si>
    <t>páska malířská z PVC a UV odolná (7 dnů) do š 50mm</t>
  </si>
  <si>
    <t>1826034655</t>
  </si>
  <si>
    <t>226,18*1,05 'Přepočtené koeficientem množství</t>
  </si>
  <si>
    <t>350</t>
  </si>
  <si>
    <t>784171101</t>
  </si>
  <si>
    <t>Zakrytí nemalovaných ploch (materiál ve specifikaci) včetně pozdějšího odkrytí podlah</t>
  </si>
  <si>
    <t>2041820615</t>
  </si>
  <si>
    <t>https://podminky.urs.cz/item/CS_URS_2025_01/784171101</t>
  </si>
  <si>
    <t>351</t>
  </si>
  <si>
    <t>28323152</t>
  </si>
  <si>
    <t>fólie s papírovou samolepící páskou pro vnitřní malířské potřeby 1,8mx33m</t>
  </si>
  <si>
    <t>-15940997</t>
  </si>
  <si>
    <t>352</t>
  </si>
  <si>
    <t>784171111</t>
  </si>
  <si>
    <t>Zakrytí nemalovaných ploch (materiál ve specifikaci) včetně pozdějšího odkrytí svislých ploch např. stěn, oken, dveří v místnostech výšky do 3,80</t>
  </si>
  <si>
    <t>-1509261436</t>
  </si>
  <si>
    <t>https://podminky.urs.cz/item/CS_URS_2025_01/784171111</t>
  </si>
  <si>
    <t>2,4*2,4*9+1,2*1,7+1,9*2,2+1,75*0,9*6+1,5*0,9+1,15*2,4+1,25*3,625+1,2*3,625+1,2*2,4+1,2*0,9+2,4*0,9+1,3*2,02+2,4*1,5+1*1,5+0,9*0,6+1*1,1*2+1,1*1,75*2</t>
  </si>
  <si>
    <t>100,937*1,1 'Přepočtené koeficientem množství</t>
  </si>
  <si>
    <t>353</t>
  </si>
  <si>
    <t>58124844</t>
  </si>
  <si>
    <t>fólie pro malířské potřeby zakrývací tl 25µ 4x5m</t>
  </si>
  <si>
    <t>204014937</t>
  </si>
  <si>
    <t>100,937*1,05 'Přepočtené koeficientem množství</t>
  </si>
  <si>
    <t>354</t>
  </si>
  <si>
    <t>784181011</t>
  </si>
  <si>
    <t>Pačokování dvojnásobné v místnostech výšky do 3,80 m</t>
  </si>
  <si>
    <t>-1682614</t>
  </si>
  <si>
    <t>https://podminky.urs.cz/item/CS_URS_2025_01/784181011</t>
  </si>
  <si>
    <t>355</t>
  </si>
  <si>
    <t>784191003</t>
  </si>
  <si>
    <t>Čištění vnitřních ploch hrubý úklid po provedení malířských prací omytím oken dvojitých nebo zdvojených</t>
  </si>
  <si>
    <t>1139640931</t>
  </si>
  <si>
    <t>https://podminky.urs.cz/item/CS_URS_2025_01/784191003</t>
  </si>
  <si>
    <t>356</t>
  </si>
  <si>
    <t>784191007</t>
  </si>
  <si>
    <t>Čištění vnitřních ploch hrubý úklid po provedení malířských prací omytím podlah</t>
  </si>
  <si>
    <t>-808077404</t>
  </si>
  <si>
    <t>https://podminky.urs.cz/item/CS_URS_2025_01/784191007</t>
  </si>
  <si>
    <t>357</t>
  </si>
  <si>
    <t>784211101</t>
  </si>
  <si>
    <t>Malby z malířských směsí oděruvzdorných za mokra dvojnásobné, bílé za mokra oděruvzdorné výborně v místnostech výšky do 3,80 m</t>
  </si>
  <si>
    <t>1210728114</t>
  </si>
  <si>
    <t>https://podminky.urs.cz/item/CS_URS_2025_01/784211101</t>
  </si>
  <si>
    <t>789</t>
  </si>
  <si>
    <t>Povrchové úpravy ocelových konstrukcí a technologických zařízení</t>
  </si>
  <si>
    <t>358</t>
  </si>
  <si>
    <t>789421232</t>
  </si>
  <si>
    <t>Provedení žárového stříkání ocelových konstrukcí zinkem, tloušťky 100 μm, třídy II (1,560 kg Zn/m2)</t>
  </si>
  <si>
    <t>-702022791</t>
  </si>
  <si>
    <t>https://podminky.urs.cz/item/CS_URS_2025_01/789421232</t>
  </si>
  <si>
    <t>19*1,25 'Přepočtené koeficientem množství</t>
  </si>
  <si>
    <t>359</t>
  </si>
  <si>
    <t>15625101</t>
  </si>
  <si>
    <t>drát metalizační Zn D 3mm</t>
  </si>
  <si>
    <t>-25619847</t>
  </si>
  <si>
    <t>19*1,56 'Přepočtené koeficientem množství</t>
  </si>
  <si>
    <t>02 - Zdravotně technické instalace</t>
  </si>
  <si>
    <t xml:space="preserve">    721 - Zdravotechnika - vnitřní kanalizace</t>
  </si>
  <si>
    <t xml:space="preserve">    722 - Zdravotechnika - vnitřní vodovod</t>
  </si>
  <si>
    <t xml:space="preserve">    724 - Zdravotechnika - strojní vybavení</t>
  </si>
  <si>
    <t xml:space="preserve">    725 - Zdravotechnika - zařizovací předměty</t>
  </si>
  <si>
    <t xml:space="preserve">    726 - Zdravotechnika - předstěnové instalace</t>
  </si>
  <si>
    <t>386131116</t>
  </si>
  <si>
    <t>Montáž odlučovačů tuků a olejů polyetylenových, průtoku 11,5 l/s</t>
  </si>
  <si>
    <t>-165520347</t>
  </si>
  <si>
    <t>https://podminky.urs.cz/item/CS_URS_2025_01/386131116</t>
  </si>
  <si>
    <t>RMAT00010</t>
  </si>
  <si>
    <t xml:space="preserve">odlučovač tuků a olejů c horizontální provedení  s přímým odsáváním a čištěním integrovaným tlakovým zařízením (velikost NS10) včetně šachtových nástavců a pachotěsných krytů B125 v provedení:_x000d_
• Odlučovač tuku dle ČSN EN 1825_x000d_
• Provedení k instalaci do země_x000d_
• S integrovanou kalovou jímkou_x000d_
• Pachotěsný kryt DN600 pro třídu zatížení B125_x000d_
• Odsávací přípojka včetně dvou tlakových spojek DN 65 pro potrubí s vnějším průměrem 75mm_x000d_
• Hasičská hadicová spojky Storz-B s víčkem, R 2½"_x000d_
• Automaticky spouštěné vysokotlaké čerpadlo pro vnitřní čištění instalované v tech. místnosti, mimo nádrž odlučovače_x000d_
• 360° otočná vysokotlaká hlava ve dvou osách, z nerezové oceli, ovládaná vlastním motorem_x000d_
• Nominální tlak: 175 bar_x000d_
• Průtok: 11,6 l/min_x000d_
• Řezání, míchání, oplach v jednom kroku_x000d_
• Řídící jednotka s hlášením skupinové chyby_x000d_
• Plnící jednotka s elektromagnetickým ventilem (připojení R ¾") pro automatické řízení_x000d_
• Elektrická přípojka: 400 V/50 Hz/16 A/4,2 kW_x000d_
</t>
  </si>
  <si>
    <t>952685982</t>
  </si>
  <si>
    <t>721</t>
  </si>
  <si>
    <t>Zdravotechnika - vnitřní kanalizace</t>
  </si>
  <si>
    <t>721110802</t>
  </si>
  <si>
    <t>Demontáž potrubí z kameninových trub normálních nebo kyselinovzdorných do DN 100</t>
  </si>
  <si>
    <t>138784076</t>
  </si>
  <si>
    <t>https://podminky.urs.cz/item/CS_URS_2025_01/721110802</t>
  </si>
  <si>
    <t>721110806</t>
  </si>
  <si>
    <t>Demontáž potrubí z kameninových trub normálních nebo kyselinovzdorných přes 100 do DN 200</t>
  </si>
  <si>
    <t>1220216297</t>
  </si>
  <si>
    <t>https://podminky.urs.cz/item/CS_URS_2025_01/721110806</t>
  </si>
  <si>
    <t>721171803</t>
  </si>
  <si>
    <t>Demontáž potrubí z novodurových trub odpadních nebo připojovacích do D 75</t>
  </si>
  <si>
    <t>1440045756</t>
  </si>
  <si>
    <t>https://podminky.urs.cz/item/CS_URS_2025_01/721171803</t>
  </si>
  <si>
    <t>721173401</t>
  </si>
  <si>
    <t>Potrubí z trub PVC SN4 svodné (ležaté) DN 110</t>
  </si>
  <si>
    <t>788841988</t>
  </si>
  <si>
    <t>https://podminky.urs.cz/item/CS_URS_2025_01/721173401</t>
  </si>
  <si>
    <t>1,5+0,6+1,25+0,5+2+3,6+0,4+1,4+1,4+2+3,6+3,6+1+1,1+0,3+1,5+1,5+0,8+1,8+2,8+0,3+2+0,3+0,3+2,8+2,8+6 +4,7+3,2+4,4</t>
  </si>
  <si>
    <t>1,8+0,5+0,5+0,3+3,3+1+0,6+0,6+1+0,3+1+0,8+0,5+3+4+1+4+1,1+0,5+1,6+3,4+0,5+2,7+2+1,7+5,6+0,5+1,4+4,7+0,8+1,3+0,4+4</t>
  </si>
  <si>
    <t>0,5+0,5+1,45+7,82+2,1+1,3+1+2,5+2,5+2+2+3,8+0,68+1,05+1+1+2,75+0,9+0,6+0,8+0,5+1,75+2,4+4,5+0,5+1,8+2+1+1,3+1,4+2,2+1+4+1,3</t>
  </si>
  <si>
    <t>721173402</t>
  </si>
  <si>
    <t>Potrubí z trub PVC SN4 svodné (ležaté) DN 125</t>
  </si>
  <si>
    <t>-1195644871</t>
  </si>
  <si>
    <t>https://podminky.urs.cz/item/CS_URS_2025_01/721173402</t>
  </si>
  <si>
    <t>1+1+2,5+9,1+0,65+1+0,8+1,2+0,78+2+3,4+0,7+0,5</t>
  </si>
  <si>
    <t>721173403</t>
  </si>
  <si>
    <t>Potrubí z trub PVC SN4 svodné (ležaté) DN 160</t>
  </si>
  <si>
    <t>-13804304</t>
  </si>
  <si>
    <t>https://podminky.urs.cz/item/CS_URS_2025_01/721173403</t>
  </si>
  <si>
    <t>2+2+0,5+7,1+7+0,7+4,6</t>
  </si>
  <si>
    <t>721173404</t>
  </si>
  <si>
    <t>Potrubí z trub PVC SN4 svodné (ležaté) DN 200</t>
  </si>
  <si>
    <t>573457474</t>
  </si>
  <si>
    <t>https://podminky.urs.cz/item/CS_URS_2025_01/721173404</t>
  </si>
  <si>
    <t>3,2+4,3</t>
  </si>
  <si>
    <t>721174024</t>
  </si>
  <si>
    <t>Potrubí z trub polypropylenových odpadní (svislé) DN 75</t>
  </si>
  <si>
    <t>1459696053</t>
  </si>
  <si>
    <t>https://podminky.urs.cz/item/CS_URS_2025_01/721174024</t>
  </si>
  <si>
    <t>7*6</t>
  </si>
  <si>
    <t>721174025</t>
  </si>
  <si>
    <t>Potrubí z trub polypropylenových odpadní (svislé) DN 110</t>
  </si>
  <si>
    <t>-47614521</t>
  </si>
  <si>
    <t>https://podminky.urs.cz/item/CS_URS_2025_01/721174025</t>
  </si>
  <si>
    <t>6*5</t>
  </si>
  <si>
    <t>721174042</t>
  </si>
  <si>
    <t>Potrubí z trub polypropylenových připojovací DN 40</t>
  </si>
  <si>
    <t>566064962</t>
  </si>
  <si>
    <t>https://podminky.urs.cz/item/CS_URS_2025_01/721174042</t>
  </si>
  <si>
    <t>3*1+2+2*1+1,45+1,5+2*1,5+3*1,5+4+4+2+4</t>
  </si>
  <si>
    <t>721174043</t>
  </si>
  <si>
    <t>Potrubí z trub polypropylenových připojovací DN 50</t>
  </si>
  <si>
    <t>-369652606</t>
  </si>
  <si>
    <t>https://podminky.urs.cz/item/CS_URS_2025_01/721174043</t>
  </si>
  <si>
    <t>2,3*2+2+2,3*2+1*2+1*2+0,5*2+0,5*4+1*3+3*0,5+1+2</t>
  </si>
  <si>
    <t>721174044</t>
  </si>
  <si>
    <t>Potrubí z trub polypropylenových připojovací DN 75</t>
  </si>
  <si>
    <t>-370625766</t>
  </si>
  <si>
    <t>https://podminky.urs.cz/item/CS_URS_2025_01/721174044</t>
  </si>
  <si>
    <t>721174045</t>
  </si>
  <si>
    <t>Potrubí z trub polypropylenových připojovací DN 110</t>
  </si>
  <si>
    <t>-99502776</t>
  </si>
  <si>
    <t>https://podminky.urs.cz/item/CS_URS_2025_01/721174045</t>
  </si>
  <si>
    <t>1*9+1*2</t>
  </si>
  <si>
    <t>721194104</t>
  </si>
  <si>
    <t>Vyměření přípojek na potrubí vyvedení a upevnění odpadních výpustek DN 40</t>
  </si>
  <si>
    <t>-1648248940</t>
  </si>
  <si>
    <t>https://podminky.urs.cz/item/CS_URS_2025_01/721194104</t>
  </si>
  <si>
    <t>9+3+3</t>
  </si>
  <si>
    <t>721194105</t>
  </si>
  <si>
    <t>Vyměření přípojek na potrubí vyvedení a upevnění odpadních výpustek DN 50</t>
  </si>
  <si>
    <t>1679160137</t>
  </si>
  <si>
    <t>https://podminky.urs.cz/item/CS_URS_2025_01/721194105</t>
  </si>
  <si>
    <t>721194109</t>
  </si>
  <si>
    <t>Vyměření přípojek na potrubí vyvedení a upevnění odpadních výpustek DN 110</t>
  </si>
  <si>
    <t>-1883761568</t>
  </si>
  <si>
    <t>https://podminky.urs.cz/item/CS_URS_2025_01/721194109</t>
  </si>
  <si>
    <t>721211422</t>
  </si>
  <si>
    <t>Podlahové vpusti se svislým odtokem DN 50/75/110 mřížka nerez 138x138</t>
  </si>
  <si>
    <t>569930824</t>
  </si>
  <si>
    <t>https://podminky.urs.cz/item/CS_URS_2025_01/721211422</t>
  </si>
  <si>
    <t>721211913</t>
  </si>
  <si>
    <t>Podlahové vpusti montáž podlahových vpustí ostatních typů DN 110</t>
  </si>
  <si>
    <t>1868487083</t>
  </si>
  <si>
    <t>https://podminky.urs.cz/item/CS_URS_2025_01/721211913</t>
  </si>
  <si>
    <t>5516175611</t>
  </si>
  <si>
    <t>Ppdlahová vpusť s protizápchovou uzávěrou k zalití do podlahy, materiál nerez, vany ohýbaný nerezový plech, doplněný bočními úchyty do betonu, zemnící šroub, pochůzný protiskluzný rošt R11 300x300</t>
  </si>
  <si>
    <t>1350643874</t>
  </si>
  <si>
    <t>5516175612</t>
  </si>
  <si>
    <t>Ppdlahová vpusť s protizápchovou uzávěrou k zalití do podlahy, materiál nerez, vany ohýbaný nerezový plech, doplněný bočními úchyty do betonu, zemnící šroub, pochůzný protiskluzný rošt R11 600x800</t>
  </si>
  <si>
    <t>-996526827</t>
  </si>
  <si>
    <t>5516175613</t>
  </si>
  <si>
    <t>Ppdlahová vpusť s protizápchovou uzávěrou k zalití do podlahy, materiál nerez, vany ohýbaný nerezový plech, doplněný bočními úchyty do betonu, zemnící šroub, pochůzný protiskluzný rošt R11 450x800</t>
  </si>
  <si>
    <t>25076198</t>
  </si>
  <si>
    <t>5516175614</t>
  </si>
  <si>
    <t>Ppdlahová vpusť s protizápchovou uzávěrou k zalití do podlahy, materiál nerez, vany ohýbaný nerezový plech, doplněný bočními úchyty do betonu, zemnící šroub, pochůzný protiskluzný rošt R11 200x1000</t>
  </si>
  <si>
    <t>1454422475</t>
  </si>
  <si>
    <t>721220801</t>
  </si>
  <si>
    <t>Demontáž zápachových uzávěrek do DN 70</t>
  </si>
  <si>
    <t>95915793</t>
  </si>
  <si>
    <t>https://podminky.urs.cz/item/CS_URS_2025_01/721220801</t>
  </si>
  <si>
    <t>721274121</t>
  </si>
  <si>
    <t>Ventily přivzdušňovací odpadních potrubí vnitřní od DN 32 do DN 50</t>
  </si>
  <si>
    <t>2041493670</t>
  </si>
  <si>
    <t>https://podminky.urs.cz/item/CS_URS_2025_01/721274121</t>
  </si>
  <si>
    <t>721274122</t>
  </si>
  <si>
    <t>Ventily přivzdušňovací odpadních potrubí vnitřní DN 70</t>
  </si>
  <si>
    <t>-58747618</t>
  </si>
  <si>
    <t>https://podminky.urs.cz/item/CS_URS_2025_01/721274122</t>
  </si>
  <si>
    <t>721290111</t>
  </si>
  <si>
    <t>Zkouška těsnosti kanalizace v objektech vodou do DN 125</t>
  </si>
  <si>
    <t>-1085041144</t>
  </si>
  <si>
    <t>https://podminky.urs.cz/item/CS_URS_2025_01/721290111</t>
  </si>
  <si>
    <t>344,53</t>
  </si>
  <si>
    <t>721290112</t>
  </si>
  <si>
    <t>Zkouška těsnosti kanalizace v objektech vodou DN 150 nebo DN 200</t>
  </si>
  <si>
    <t>712932111</t>
  </si>
  <si>
    <t>https://podminky.urs.cz/item/CS_URS_2025_01/721290112</t>
  </si>
  <si>
    <t>998721311</t>
  </si>
  <si>
    <t>Přesun hmot pro vnitřní kanalizaci stanovený procentní sazbou (%) z ceny vodorovná dopravní vzdálenost do 50 m ruční (bez užití mechanizace) v objektech výšky do 6 m</t>
  </si>
  <si>
    <t>1634153872</t>
  </si>
  <si>
    <t>https://podminky.urs.cz/item/CS_URS_2025_01/998721311</t>
  </si>
  <si>
    <t>998721319</t>
  </si>
  <si>
    <t>Přesun hmot pro vnitřní kanalizaci stanovený procentní sazbou (%) z ceny vodorovná dopravní vzdálenost do 50 m Příplatek k cenám za ruční zvětšený přesun přes vymezenou vodorovnou dopravní vzdálenost za každých dalších započatých 50 m</t>
  </si>
  <si>
    <t>1459796238</t>
  </si>
  <si>
    <t>https://podminky.urs.cz/item/CS_URS_2025_01/998721319</t>
  </si>
  <si>
    <t>722</t>
  </si>
  <si>
    <t>Zdravotechnika - vnitřní vodovod</t>
  </si>
  <si>
    <t>722130105</t>
  </si>
  <si>
    <t>Potrubí z ocelových trubek pozinkovaných hladkých pro zavodněný požární systém spojovaných lisováním PN 16 do 110°C Ø 35/1,5</t>
  </si>
  <si>
    <t>-992713947</t>
  </si>
  <si>
    <t>https://podminky.urs.cz/item/CS_URS_2025_01/722130105</t>
  </si>
  <si>
    <t>2+1+4+7+0,7+1</t>
  </si>
  <si>
    <t>722170801</t>
  </si>
  <si>
    <t>Demontáž rozvodů vody z plastů do Ø 25 mm</t>
  </si>
  <si>
    <t>1270187148</t>
  </si>
  <si>
    <t>https://podminky.urs.cz/item/CS_URS_2025_01/722170801</t>
  </si>
  <si>
    <t>722170804</t>
  </si>
  <si>
    <t>Demontáž rozvodů vody z plastů přes 25 do Ø 50 mm</t>
  </si>
  <si>
    <t>735795314</t>
  </si>
  <si>
    <t>https://podminky.urs.cz/item/CS_URS_2025_01/722170804</t>
  </si>
  <si>
    <t>722174022</t>
  </si>
  <si>
    <t>Potrubí z plastových trubek z polypropylenu PPR svařovaných polyfúzně PN 20 (SDR 6) D 20 x 3,4</t>
  </si>
  <si>
    <t>262982287</t>
  </si>
  <si>
    <t>https://podminky.urs.cz/item/CS_URS_2025_01/722174022</t>
  </si>
  <si>
    <t>3,8+4+1+1+2+2,8+1,2+1,2+2+2+0,7+0,7+2+2+2+2,7+1,2*3+2,3+2+1+1,8+1,8+0,8+0,8+2+2+0,4+1,6+1,6+1+1,7*3+2,4</t>
  </si>
  <si>
    <t>1,7+0,5*2+1,6+1+2*21,2*2+1,2*2+0,6*2+2,1+0,6+2,3+1,2+3,5+1,5*2+1*2+2,2*2+1,85*2+1,3*2+1,2*2+4,9*2+1,4*2+1*2+0,4*2</t>
  </si>
  <si>
    <t>0,7*2+1,6*2+1,87*2+1,6+21+3,5+3,3+1,8+7,43+5,5+3,1+1,9+1+2+1,5+2+1,5+0,7+1,8+0,9+2,5*2+1,8*2</t>
  </si>
  <si>
    <t>722174023</t>
  </si>
  <si>
    <t>Potrubí z plastových trubek z polypropylenu PPR svařovaných polyfúzně PN 20 (SDR 6) D 25 x 4,2</t>
  </si>
  <si>
    <t>-1282880806</t>
  </si>
  <si>
    <t>https://podminky.urs.cz/item/CS_URS_2025_01/722174023</t>
  </si>
  <si>
    <t>4+4+4,8+1+0,5*2+0,3*2+3,8*2+0,8+0,5*2+2,6*2+3,4+2+2+7+1,7+1,4+1,3+2,6*2+1,3*2+2*2+1*2+1,28*2+3,9*2+1*2+3,2*2+1,5*2</t>
  </si>
  <si>
    <t>722174024</t>
  </si>
  <si>
    <t>Potrubí z plastových trubek z polypropylenu PPR svařovaných polyfúzně PN 20 (SDR 6) D 32 x 5,4</t>
  </si>
  <si>
    <t>-1439252263</t>
  </si>
  <si>
    <t>https://podminky.urs.cz/item/CS_URS_2025_01/722174024</t>
  </si>
  <si>
    <t>3,2*2+3+0,8+5,9*2+4*2+1,8*2+5,6*2+7,45*2+1</t>
  </si>
  <si>
    <t>722174025</t>
  </si>
  <si>
    <t>Potrubí z plastových trubek z polypropylenu PPR svařovaných polyfúzně PN 20 (SDR 6) D 40 x 6,7</t>
  </si>
  <si>
    <t>1414859437</t>
  </si>
  <si>
    <t>https://podminky.urs.cz/item/CS_URS_2025_01/722174025</t>
  </si>
  <si>
    <t>0,4*2+1,4*2+2,9*2+4,1*2+3*2+3,7*2+22,9*2</t>
  </si>
  <si>
    <t>722174026</t>
  </si>
  <si>
    <t>Potrubí z plastových trubek z polypropylenu PPR svařovaných polyfúzně PN 20 (SDR 6) D 50 x 8,3</t>
  </si>
  <si>
    <t>443541998</t>
  </si>
  <si>
    <t>https://podminky.urs.cz/item/CS_URS_2025_01/722174026</t>
  </si>
  <si>
    <t>722174062</t>
  </si>
  <si>
    <t>Potrubí z plastových trubek z polypropylenu PPR svařovaných polyfúzně křížení potrubí (PPR) PN 20 (SDR 6) D 20 x 3,4</t>
  </si>
  <si>
    <t>1580429232</t>
  </si>
  <si>
    <t>https://podminky.urs.cz/item/CS_URS_2025_01/722174062</t>
  </si>
  <si>
    <t>722174063</t>
  </si>
  <si>
    <t>Potrubí z plastových trubek z polypropylenu PPR svařovaných polyfúzně křížení potrubí (PPR) PN 20 (SDR 6) D 25 x 4,2</t>
  </si>
  <si>
    <t>-932330796</t>
  </si>
  <si>
    <t>https://podminky.urs.cz/item/CS_URS_2025_01/722174063</t>
  </si>
  <si>
    <t>722174064</t>
  </si>
  <si>
    <t>Potrubí z plastových trubek z polypropylenu PPR svařovaných polyfúzně křížení potrubí (PPR) PN 20 (SDR 6) D 32 x 5,4</t>
  </si>
  <si>
    <t>12716922</t>
  </si>
  <si>
    <t>https://podminky.urs.cz/item/CS_URS_2025_01/722174064</t>
  </si>
  <si>
    <t>722174065</t>
  </si>
  <si>
    <t>Potrubí z plastových trubek z polypropylenu PPR svařovaných polyfúzně křížení potrubí (PPR) PN 20 (SDR 6) D 40 x 6,7</t>
  </si>
  <si>
    <t>-368941951</t>
  </si>
  <si>
    <t>https://podminky.urs.cz/item/CS_URS_2025_01/722174065</t>
  </si>
  <si>
    <t>722181113</t>
  </si>
  <si>
    <t>Ochrana potrubí plstěnými pásy DN 25</t>
  </si>
  <si>
    <t>292782949</t>
  </si>
  <si>
    <t>https://podminky.urs.cz/item/CS_URS_2025_01/722181113</t>
  </si>
  <si>
    <t>722181231</t>
  </si>
  <si>
    <t>Ochrana potrubí termoizolačními trubicemi z pěnového polyetylenu PE přilepenými v příčných a podélných spojích, tloušťky izolace přes 9 do 13 mm, vnitřního průměru izolace DN do 22 mm</t>
  </si>
  <si>
    <t>-1190127353</t>
  </si>
  <si>
    <t>https://podminky.urs.cz/item/CS_URS_2025_01/722181231</t>
  </si>
  <si>
    <t>722181232</t>
  </si>
  <si>
    <t>Ochrana potrubí termoizolačními trubicemi z pěnového polyetylenu PE přilepenými v příčných a podélných spojích, tloušťky izolace přes 9 do 13 mm, vnitřního průměru izolace DN přes 22 do 45 mm</t>
  </si>
  <si>
    <t>-1137097535</t>
  </si>
  <si>
    <t>https://podminky.urs.cz/item/CS_URS_2025_01/722181232</t>
  </si>
  <si>
    <t>722181851</t>
  </si>
  <si>
    <t>Demontáž ochrany potrubí termoizolačních trubic z trub, průměru do 45 mm</t>
  </si>
  <si>
    <t>-1737990042</t>
  </si>
  <si>
    <t>https://podminky.urs.cz/item/CS_URS_2025_01/722181851</t>
  </si>
  <si>
    <t>722190401</t>
  </si>
  <si>
    <t>Zřízení přípojek na potrubí vyvedení a upevnění výpustek do DN 25</t>
  </si>
  <si>
    <t>1279078145</t>
  </si>
  <si>
    <t>https://podminky.urs.cz/item/CS_URS_2025_01/722190401</t>
  </si>
  <si>
    <t>722220111</t>
  </si>
  <si>
    <t>Armatury s jedním závitem nástěnky pro výtokový ventil G 1/2"</t>
  </si>
  <si>
    <t>1249054067</t>
  </si>
  <si>
    <t>https://podminky.urs.cz/item/CS_URS_2025_01/722220111</t>
  </si>
  <si>
    <t>722220121</t>
  </si>
  <si>
    <t>Armatury s jedním závitem nástěnky pro baterii G 1/2"</t>
  </si>
  <si>
    <t>pár</t>
  </si>
  <si>
    <t>1371636472</t>
  </si>
  <si>
    <t>https://podminky.urs.cz/item/CS_URS_2025_01/722220121</t>
  </si>
  <si>
    <t>722220211</t>
  </si>
  <si>
    <t>Armatury s jedním závitem přechodové tvarovky PPR, PN 20 (SDR 6) s kovovým závitem vnitřním kolena 90° D 20 x G 1/2"</t>
  </si>
  <si>
    <t>1793078284</t>
  </si>
  <si>
    <t>https://podminky.urs.cz/item/CS_URS_2025_01/722220211</t>
  </si>
  <si>
    <t>722220861</t>
  </si>
  <si>
    <t>Demontáž armatur závitových se dvěma závity do G 3/4</t>
  </si>
  <si>
    <t>948198068</t>
  </si>
  <si>
    <t>https://podminky.urs.cz/item/CS_URS_2025_01/722220861</t>
  </si>
  <si>
    <t>722230104</t>
  </si>
  <si>
    <t>Armatury se dvěma závity ventily přímé G 5/4"</t>
  </si>
  <si>
    <t>-1540463858</t>
  </si>
  <si>
    <t>https://podminky.urs.cz/item/CS_URS_2025_01/722230104</t>
  </si>
  <si>
    <t>722231073</t>
  </si>
  <si>
    <t>Armatury se dvěma závity ventily zpětné mosazné PN 10 do 110°C G 3/4"</t>
  </si>
  <si>
    <t>546592371</t>
  </si>
  <si>
    <t>https://podminky.urs.cz/item/CS_URS_2025_01/722231073</t>
  </si>
  <si>
    <t>722231222</t>
  </si>
  <si>
    <t>Armatury se dvěma závity ventily pojistné k bojleru mosazné PN 6 do 100°C G 3/4"</t>
  </si>
  <si>
    <t>-2070692374</t>
  </si>
  <si>
    <t>https://podminky.urs.cz/item/CS_URS_2025_01/722231222</t>
  </si>
  <si>
    <t>722232071</t>
  </si>
  <si>
    <t>Armatury se dvěma závity kulové kohouty PN 42 do 185 °C přímé 2x vnější závit G 3/8"</t>
  </si>
  <si>
    <t>-734906210</t>
  </si>
  <si>
    <t>https://podminky.urs.cz/item/CS_URS_2025_01/722232071</t>
  </si>
  <si>
    <t>722232072</t>
  </si>
  <si>
    <t>Armatury se dvěma závity kulové kohouty PN 42 do 185 °C přímé 2x vnější závit G 1/2"</t>
  </si>
  <si>
    <t>1785207793</t>
  </si>
  <si>
    <t>https://podminky.urs.cz/item/CS_URS_2025_01/722232072</t>
  </si>
  <si>
    <t>722232073</t>
  </si>
  <si>
    <t>Armatury se dvěma závity kulové kohouty PN 42 do 185 °C přímé 2x vnější závit G 3/4"</t>
  </si>
  <si>
    <t>947612042</t>
  </si>
  <si>
    <t>https://podminky.urs.cz/item/CS_URS_2025_01/722232073</t>
  </si>
  <si>
    <t>722234264</t>
  </si>
  <si>
    <t>Armatury se dvěma závity filtry mosazný PN 20 do 80 °C G 3/4"</t>
  </si>
  <si>
    <t>-135636477</t>
  </si>
  <si>
    <t>https://podminky.urs.cz/item/CS_URS_2025_01/722234264</t>
  </si>
  <si>
    <t>722250101</t>
  </si>
  <si>
    <t>Požární příslušenství a armatury hydrantové ventily s hadicovou přípojkou G 1"</t>
  </si>
  <si>
    <t>1510529024</t>
  </si>
  <si>
    <t>https://podminky.urs.cz/item/CS_URS_2025_01/722250101</t>
  </si>
  <si>
    <t>722250143</t>
  </si>
  <si>
    <t>Požární příslušenství a armatury hydrantový systém s tvarově stálou hadicí prosklený D 25 x 30 m</t>
  </si>
  <si>
    <t>soubor</t>
  </si>
  <si>
    <t>-518565487</t>
  </si>
  <si>
    <t>https://podminky.urs.cz/item/CS_URS_2025_01/722250143</t>
  </si>
  <si>
    <t>722270103</t>
  </si>
  <si>
    <t>Vodoměrové sestavy závitové G 5/4"</t>
  </si>
  <si>
    <t>-1142546097</t>
  </si>
  <si>
    <t>https://podminky.urs.cz/item/CS_URS_2025_01/722270103</t>
  </si>
  <si>
    <t>722290234</t>
  </si>
  <si>
    <t>Zkoušky, proplach a desinfekce vodovodního potrubí proplach a desinfekce vodovodního potrubí do DN 80</t>
  </si>
  <si>
    <t>-747273519</t>
  </si>
  <si>
    <t>https://podminky.urs.cz/item/CS_URS_2025_01/722290234</t>
  </si>
  <si>
    <t>722290246</t>
  </si>
  <si>
    <t>Zkoušky, proplach a desinfekce vodovodního potrubí zkoušky těsnosti vodovodního potrubí plastového do DN 40</t>
  </si>
  <si>
    <t>338250607</t>
  </si>
  <si>
    <t>https://podminky.urs.cz/item/CS_URS_2025_01/722290246</t>
  </si>
  <si>
    <t>998722311</t>
  </si>
  <si>
    <t>Přesun hmot pro vnitřní vodovod stanovený procentní sazbou (%) z ceny vodorovná dopravní vzdálenost do 50 m ruční (bez užití mechanizace) v objektech výšky do 6 m</t>
  </si>
  <si>
    <t>5493099</t>
  </si>
  <si>
    <t>https://podminky.urs.cz/item/CS_URS_2025_01/998722311</t>
  </si>
  <si>
    <t>998722319</t>
  </si>
  <si>
    <t>Přesun hmot pro vnitřní vodovod stanovený procentní sazbou (%) z ceny vodorovná dopravní vzdálenost do 50 m Příplatek k cenám za ruční zvětšený přesun přes vymezenou vodorovnou dopravní vzdálenost za každých dalších započatých 50 m</t>
  </si>
  <si>
    <t>-1759346370</t>
  </si>
  <si>
    <t>https://podminky.urs.cz/item/CS_URS_2025_01/998722319</t>
  </si>
  <si>
    <t>724</t>
  </si>
  <si>
    <t>Zdravotechnika - strojní vybavení</t>
  </si>
  <si>
    <t>724233006</t>
  </si>
  <si>
    <t>Nádoby expanzní tlakové pro rozvody pitné vody s membránou bez pojistného ventilu se závitovým připojením PN 0,8 o objemu 40 l</t>
  </si>
  <si>
    <t>1058984529</t>
  </si>
  <si>
    <t>https://podminky.urs.cz/item/CS_URS_2024_02/724233006</t>
  </si>
  <si>
    <t>998724311</t>
  </si>
  <si>
    <t>Přesun hmot pro strojní vybavení stanovený procentní sazbou (%) z ceny vodorovná dopravní vzdálenost do 50 m ruční (bez užití mechanizace) v objektech výšky do 6 m</t>
  </si>
  <si>
    <t>438991867</t>
  </si>
  <si>
    <t>https://podminky.urs.cz/item/CS_URS_2025_01/998724311</t>
  </si>
  <si>
    <t>998724319</t>
  </si>
  <si>
    <t>Přesun hmot pro strojní vybavení stanovený procentní sazbou (%) z ceny vodorovná dopravní vzdálenost do 50 m Příplatek k cenám za ruční zvětšený přesun přes vymezenou vodorovnou dopravní vzdálenost za každých dalších započatých 50 m</t>
  </si>
  <si>
    <t>1721695242</t>
  </si>
  <si>
    <t>https://podminky.urs.cz/item/CS_URS_2025_01/998724319</t>
  </si>
  <si>
    <t>725</t>
  </si>
  <si>
    <t>Zdravotechnika - zařizovací předměty</t>
  </si>
  <si>
    <t>725110811</t>
  </si>
  <si>
    <t>Demontáž klozetů splachovacíchch s nádrží nebo tlakovým splachovačem</t>
  </si>
  <si>
    <t>-1783661863</t>
  </si>
  <si>
    <t>https://podminky.urs.cz/item/CS_URS_2025_01/725110811</t>
  </si>
  <si>
    <t>725121521</t>
  </si>
  <si>
    <t>Pisoárové záchodky keramické automatické s infračerveným senzorem</t>
  </si>
  <si>
    <t>-1815065585</t>
  </si>
  <si>
    <t>https://podminky.urs.cz/item/CS_URS_2025_01/725121521</t>
  </si>
  <si>
    <t>725122813</t>
  </si>
  <si>
    <t>Demontáž pisoárů s nádrží a 1 záchodkem</t>
  </si>
  <si>
    <t>-315912107</t>
  </si>
  <si>
    <t>https://podminky.urs.cz/item/CS_URS_2025_01/725122813</t>
  </si>
  <si>
    <t>725210821</t>
  </si>
  <si>
    <t>Demontáž umyvadel bez výtokových armatur umyvadel</t>
  </si>
  <si>
    <t>783100149</t>
  </si>
  <si>
    <t>https://podminky.urs.cz/item/CS_URS_2025_01/725210821</t>
  </si>
  <si>
    <t>725211617</t>
  </si>
  <si>
    <t>Umyvadla keramická bílá bez výtokových armatur připevněná na stěnu šrouby s krytem na sifon (polosloupem), šířka umyvadla 600 mm</t>
  </si>
  <si>
    <t>-2120851006</t>
  </si>
  <si>
    <t>https://podminky.urs.cz/item/CS_URS_2025_01/725211617</t>
  </si>
  <si>
    <t>2+2+3+2</t>
  </si>
  <si>
    <t>725211681</t>
  </si>
  <si>
    <t>Umyvadla keramická bílá bez výtokových armatur připevněná na stěnu šrouby zdravotní, šířka umyvadla 640 mm</t>
  </si>
  <si>
    <t>1394441043</t>
  </si>
  <si>
    <t>https://podminky.urs.cz/item/CS_URS_2025_01/725211681</t>
  </si>
  <si>
    <t>725241213</t>
  </si>
  <si>
    <t>Sprchové vaničky z litého polymermramoru čtvercové 900x900 mm</t>
  </si>
  <si>
    <t>62414998</t>
  </si>
  <si>
    <t>https://podminky.urs.cz/item/CS_URS_2025_01/725241213</t>
  </si>
  <si>
    <t>725291650</t>
  </si>
  <si>
    <t>Montáž doplňků zařízení koupelen a záchodů toaletní desky rovné</t>
  </si>
  <si>
    <t>-421663602</t>
  </si>
  <si>
    <t>https://podminky.urs.cz/item/CS_URS_2025_01/725291650</t>
  </si>
  <si>
    <t>64294623</t>
  </si>
  <si>
    <t>deska keramická toaletní bílá</t>
  </si>
  <si>
    <t>-1933636802</t>
  </si>
  <si>
    <t>725291652</t>
  </si>
  <si>
    <t>Montáž doplňků zařízení koupelen a záchodů dávkovače tekutého mýdla</t>
  </si>
  <si>
    <t>2078872625</t>
  </si>
  <si>
    <t>https://podminky.urs.cz/item/CS_URS_2025_01/725291652</t>
  </si>
  <si>
    <t>55431097</t>
  </si>
  <si>
    <t>dávkovač tekutého mýdla 1,2L</t>
  </si>
  <si>
    <t>-524961286</t>
  </si>
  <si>
    <t>725291653</t>
  </si>
  <si>
    <t>Montáž doplňků zařízení koupelen a záchodů zásobníku toaletních papírů</t>
  </si>
  <si>
    <t>-833130873</t>
  </si>
  <si>
    <t>https://podminky.urs.cz/item/CS_URS_2025_01/725291653</t>
  </si>
  <si>
    <t>55431092</t>
  </si>
  <si>
    <t>zásobník toaletních papírů komaxit bílý D 310mm</t>
  </si>
  <si>
    <t>389170604</t>
  </si>
  <si>
    <t>725291654</t>
  </si>
  <si>
    <t>Montáž doplňků zařízení koupelen a záchodů zásobníku papírových ručníků</t>
  </si>
  <si>
    <t>723356053</t>
  </si>
  <si>
    <t>https://podminky.urs.cz/item/CS_URS_2025_01/725291654</t>
  </si>
  <si>
    <t>55431084</t>
  </si>
  <si>
    <t>zásobník papírových ručníků skládaných nerezové provedení</t>
  </si>
  <si>
    <t>1926399324</t>
  </si>
  <si>
    <t>725291664</t>
  </si>
  <si>
    <t>Montáž doplňků zařízení koupelen a záchodů štětky závěsné</t>
  </si>
  <si>
    <t>-271635374</t>
  </si>
  <si>
    <t>https://podminky.urs.cz/item/CS_URS_2025_01/725291664</t>
  </si>
  <si>
    <t>55779012</t>
  </si>
  <si>
    <t>štětka na WC závěsná nebo na podlahu kartáč nylon nerezové záchytné pouzdro lesk</t>
  </si>
  <si>
    <t>-1322171388</t>
  </si>
  <si>
    <t>725310828</t>
  </si>
  <si>
    <t>Demontáž dřezů jednodílných bez výtokových armatur velkokuchyňských</t>
  </si>
  <si>
    <t>-1923656764</t>
  </si>
  <si>
    <t>https://podminky.urs.cz/item/CS_URS_2025_01/725310828</t>
  </si>
  <si>
    <t>725320828</t>
  </si>
  <si>
    <t>Demontáž dřezů dvojitých bez výtokových armatur velkokuchyňských</t>
  </si>
  <si>
    <t>1341490192</t>
  </si>
  <si>
    <t>https://podminky.urs.cz/item/CS_URS_2025_01/725320828</t>
  </si>
  <si>
    <t>725330820</t>
  </si>
  <si>
    <t>Demontáž výlevek bez výtokových armatur a bez nádrže a splachovacího potrubí diturvitových</t>
  </si>
  <si>
    <t>-725946333</t>
  </si>
  <si>
    <t>https://podminky.urs.cz/item/CS_URS_2025_01/725330820</t>
  </si>
  <si>
    <t>725330840</t>
  </si>
  <si>
    <t>Demontáž výlevek bez výtokových armatur a bez nádrže a splachovacího potrubí ocelových nebo litinových</t>
  </si>
  <si>
    <t>-961015010</t>
  </si>
  <si>
    <t>https://podminky.urs.cz/item/CS_URS_2025_01/725330840</t>
  </si>
  <si>
    <t>725331112</t>
  </si>
  <si>
    <t>Výlevky bez výtokových armatur a splachovací nádrže keramické se sklopnou plastovou mřížkou závěsné, výšky 500 mm</t>
  </si>
  <si>
    <t>1474191427</t>
  </si>
  <si>
    <t>https://podminky.urs.cz/item/CS_URS_2025_01/725331112</t>
  </si>
  <si>
    <t>725510802</t>
  </si>
  <si>
    <t>Demontáž plynových ohřívačů cirkulačních zásobníkových ohřívačů vody 500 l</t>
  </si>
  <si>
    <t>-278311957</t>
  </si>
  <si>
    <t>https://podminky.urs.cz/item/CS_URS_2024_02/725510802</t>
  </si>
  <si>
    <t>725515248</t>
  </si>
  <si>
    <t>Plynové ohřívače zásobníkové stacionární s přirozeným odtahem spalin do komína s intenzivním ohřevem vody objem nádrže/příkon 400 l/ 24 kW</t>
  </si>
  <si>
    <t>-1003843063</t>
  </si>
  <si>
    <t>https://podminky.urs.cz/item/CS_URS_2024_02/725515248</t>
  </si>
  <si>
    <t>725822611</t>
  </si>
  <si>
    <t>Baterie umyvadlové stojánkové pákové bez výpusti</t>
  </si>
  <si>
    <t>1931149267</t>
  </si>
  <si>
    <t>https://podminky.urs.cz/item/CS_URS_2025_01/725822611</t>
  </si>
  <si>
    <t>725829121</t>
  </si>
  <si>
    <t>Baterie umyvadlové montáž ostatních typů nástěnných pákových nebo klasických</t>
  </si>
  <si>
    <t>-714815496</t>
  </si>
  <si>
    <t>https://podminky.urs.cz/item/CS_URS_2025_01/725829121</t>
  </si>
  <si>
    <t>55145615</t>
  </si>
  <si>
    <t>baterie umyvadlová nástěnná páková 150mm chrom</t>
  </si>
  <si>
    <t>-550119301</t>
  </si>
  <si>
    <t>725831313</t>
  </si>
  <si>
    <t>Baterie vanové nástěnné pákové s příslušenstvím a pohyblivým držákem</t>
  </si>
  <si>
    <t>2065052475</t>
  </si>
  <si>
    <t>https://podminky.urs.cz/item/CS_URS_2025_01/725831313</t>
  </si>
  <si>
    <t>725841322</t>
  </si>
  <si>
    <t>Baterie sprchové klasické s roztečí 150 mm</t>
  </si>
  <si>
    <t>-780837325</t>
  </si>
  <si>
    <t>https://podminky.urs.cz/item/CS_URS_2025_01/725841322</t>
  </si>
  <si>
    <t>725861102</t>
  </si>
  <si>
    <t>Zápachové uzávěrky zařizovacích předmětů pro umyvadla DN 40</t>
  </si>
  <si>
    <t>-574359957</t>
  </si>
  <si>
    <t>https://podminky.urs.cz/item/CS_URS_2025_01/725861102</t>
  </si>
  <si>
    <t>725862103</t>
  </si>
  <si>
    <t>Zápachové uzávěrky zařizovacích předmětů pro dřezy DN 40/50</t>
  </si>
  <si>
    <t>539647743</t>
  </si>
  <si>
    <t>https://podminky.urs.cz/item/CS_URS_2024_02/725862103</t>
  </si>
  <si>
    <t>725865311</t>
  </si>
  <si>
    <t>Zápachové uzávěrky zařizovacích předmětů pro vany sprchových koutů s kulovým kloubem na odtoku DN 40/50</t>
  </si>
  <si>
    <t>-173844593</t>
  </si>
  <si>
    <t>https://podminky.urs.cz/item/CS_URS_2025_01/725865311</t>
  </si>
  <si>
    <t>725865411</t>
  </si>
  <si>
    <t>Zápachové uzávěrky zařizovacích předmětů pro pisoáry DN 32/40</t>
  </si>
  <si>
    <t>-1670921110</t>
  </si>
  <si>
    <t>https://podminky.urs.cz/item/CS_URS_2025_01/725865411</t>
  </si>
  <si>
    <t>998725311</t>
  </si>
  <si>
    <t>Přesun hmot pro zařizovací předměty stanovený procentní sazbou (%) z ceny vodorovná dopravní vzdálenost do 50 m ruční (bez užití mechanizace) v objektech výšky do 6 m</t>
  </si>
  <si>
    <t>-32813987</t>
  </si>
  <si>
    <t>https://podminky.urs.cz/item/CS_URS_2025_01/998725311</t>
  </si>
  <si>
    <t>998725319</t>
  </si>
  <si>
    <t>Přesun hmot pro zařizovací předměty stanovený procentní sazbou (%) z ceny vodorovná dopravní vzdálenost do 50 m Příplatek k cenám za ruční zvětšený přesun přes vymezenou vodorovnou dopravní vzdálenost za každých dalších započatých 50 m</t>
  </si>
  <si>
    <t>-2072366480</t>
  </si>
  <si>
    <t>https://podminky.urs.cz/item/CS_URS_2025_01/998725319</t>
  </si>
  <si>
    <t>726</t>
  </si>
  <si>
    <t>Zdravotechnika - předstěnové instalace</t>
  </si>
  <si>
    <t>726131021</t>
  </si>
  <si>
    <t>Předstěnové instalační systémy do lehkých stěn s kovovou konstrukcí pro pisoáry stavební výška 1300 mm</t>
  </si>
  <si>
    <t>-1403041177</t>
  </si>
  <si>
    <t>https://podminky.urs.cz/item/CS_URS_2025_01/726131021</t>
  </si>
  <si>
    <t>726131041</t>
  </si>
  <si>
    <t>Předstěnové instalační systémy do lehkých stěn s kovovou konstrukcí pro závěsné klozety ovládání zepředu, stavební výšky 1120 mm</t>
  </si>
  <si>
    <t>-1712480786</t>
  </si>
  <si>
    <t>https://podminky.urs.cz/item/CS_URS_2025_01/726131041</t>
  </si>
  <si>
    <t>726191001</t>
  </si>
  <si>
    <t>Ostatní příslušenství instalačních systémů zvukoizolační souprava pro WC a bidet</t>
  </si>
  <si>
    <t>1292066665</t>
  </si>
  <si>
    <t>https://podminky.urs.cz/item/CS_URS_2025_01/726191001</t>
  </si>
  <si>
    <t>726191002</t>
  </si>
  <si>
    <t>Ostatní příslušenství instalačních systémů souprava pro předstěnovou montáž</t>
  </si>
  <si>
    <t>-254633515</t>
  </si>
  <si>
    <t>https://podminky.urs.cz/item/CS_URS_2025_01/726191002</t>
  </si>
  <si>
    <t>726191011</t>
  </si>
  <si>
    <t>Ostatní příslušenství instalačních systémů montáž ovládacích tlačítek k WC</t>
  </si>
  <si>
    <t>-468937118</t>
  </si>
  <si>
    <t>https://podminky.urs.cz/item/CS_URS_2025_01/726191011</t>
  </si>
  <si>
    <t>55281794</t>
  </si>
  <si>
    <t>tlačítko pro ovládání WC zepředu plast dvě množství vody 246x164mm</t>
  </si>
  <si>
    <t>-2078843755</t>
  </si>
  <si>
    <t>998726311</t>
  </si>
  <si>
    <t>Přesun hmot pro instalační prefabrikáty stanovený procentní sazbou (%) z ceny vodorovná dopravní vzdálenost do 50 m ruční (bez užití mechanizace) v objektech výšky do 6 m</t>
  </si>
  <si>
    <t>-855563966</t>
  </si>
  <si>
    <t>https://podminky.urs.cz/item/CS_URS_2025_01/998726311</t>
  </si>
  <si>
    <t>998726319</t>
  </si>
  <si>
    <t>Přesun hmot pro instalační prefabrikáty stanovený procentní sazbou (%) z ceny vodorovná dopravní vzdálenost do 50 m Příplatek k cenám za ruční zvětšený přesun přes vymezenou vodorovnou dopravní vzdálenost za každých dalších započatých 50 m</t>
  </si>
  <si>
    <t>849222793</t>
  </si>
  <si>
    <t>https://podminky.urs.cz/item/CS_URS_2025_01/998726319</t>
  </si>
  <si>
    <t>03 - Plynovod</t>
  </si>
  <si>
    <t xml:space="preserve">    723 - Zdravotechnika - vnitřní plynovod</t>
  </si>
  <si>
    <t>723</t>
  </si>
  <si>
    <t>Zdravotechnika - vnitřní plynovod</t>
  </si>
  <si>
    <t>723150312</t>
  </si>
  <si>
    <t>Potrubí z ocelových trubek hladkých černých spojovaných svařováním tvářených za tepla Ø 57/3,2</t>
  </si>
  <si>
    <t>-656224208</t>
  </si>
  <si>
    <t>https://podminky.urs.cz/item/CS_URS_2025_01/723150312</t>
  </si>
  <si>
    <t>723150801</t>
  </si>
  <si>
    <t>Demontáž potrubí svařovaného z ocelových trubek hladkých do Ø 32</t>
  </si>
  <si>
    <t>-1125806771</t>
  </si>
  <si>
    <t>https://podminky.urs.cz/item/CS_URS_2025_01/723150801</t>
  </si>
  <si>
    <t>723160313</t>
  </si>
  <si>
    <t>Přípojky k plynoměrům svařované s ochozem DN 65</t>
  </si>
  <si>
    <t>-1482838846</t>
  </si>
  <si>
    <t>https://podminky.urs.cz/item/CS_URS_2025_01/723160313</t>
  </si>
  <si>
    <t>723160338</t>
  </si>
  <si>
    <t>Přípojky k plynoměrům rozpěrky přípojek G 2 1/2"</t>
  </si>
  <si>
    <t>-1314598582</t>
  </si>
  <si>
    <t>https://podminky.urs.cz/item/CS_URS_2025_01/723160338</t>
  </si>
  <si>
    <t>723160823</t>
  </si>
  <si>
    <t>Demontáž přípojek k plynoměrům svařovaných DN 65</t>
  </si>
  <si>
    <t>1915377086</t>
  </si>
  <si>
    <t>https://podminky.urs.cz/item/CS_URS_2025_01/723160823</t>
  </si>
  <si>
    <t>723160833</t>
  </si>
  <si>
    <t>Demontáž přípojek k plynoměrům rozpěrek G 6/4</t>
  </si>
  <si>
    <t>3254456</t>
  </si>
  <si>
    <t>https://podminky.urs.cz/item/CS_URS_2025_01/723160833</t>
  </si>
  <si>
    <t>723170116</t>
  </si>
  <si>
    <t>Potrubí z plastových trub Pe100 spojovaných elektrotvarovkami PN 0,4 MPa (SDR 11) D 50 x 4,6 mm</t>
  </si>
  <si>
    <t>1906515050</t>
  </si>
  <si>
    <t>https://podminky.urs.cz/item/CS_URS_2025_01/723170116</t>
  </si>
  <si>
    <t>2+4,2+8,5+2</t>
  </si>
  <si>
    <t>723181011</t>
  </si>
  <si>
    <t>Potrubí z měděných trubek polotvrdých, spojovaných lisováním Ø 15/1</t>
  </si>
  <si>
    <t>-1620101</t>
  </si>
  <si>
    <t>https://podminky.urs.cz/item/CS_URS_2025_01/723181011</t>
  </si>
  <si>
    <t>3,5+1,7+1,7+4,5+0,8+0,35+0,3+2,6+3,5+0,6</t>
  </si>
  <si>
    <t>723181013</t>
  </si>
  <si>
    <t>Potrubí z měděných trubek polotvrdých, spojovaných lisováním Ø 22/1</t>
  </si>
  <si>
    <t>940903179</t>
  </si>
  <si>
    <t>https://podminky.urs.cz/item/CS_URS_2025_01/723181013</t>
  </si>
  <si>
    <t>0,4+2,6</t>
  </si>
  <si>
    <t>723181024</t>
  </si>
  <si>
    <t>Potrubí z měděných trubek tvrdých, spojovaných lisováním Ø 28/1,5</t>
  </si>
  <si>
    <t>1151143336</t>
  </si>
  <si>
    <t>https://podminky.urs.cz/item/CS_URS_2025_01/723181024</t>
  </si>
  <si>
    <t>3+1</t>
  </si>
  <si>
    <t>723181025</t>
  </si>
  <si>
    <t>Potrubí z měděných trubek tvrdých, spojovaných lisováním Ø 35/1,5</t>
  </si>
  <si>
    <t>-720009657</t>
  </si>
  <si>
    <t>https://podminky.urs.cz/item/CS_URS_2025_01/723181025</t>
  </si>
  <si>
    <t>4+3</t>
  </si>
  <si>
    <t>723190209</t>
  </si>
  <si>
    <t>Přípojky plynovodní ke spotřebičům z hadic nerezových vnitřní závit G 1/2" FF, délky 100 cm</t>
  </si>
  <si>
    <t>624782705</t>
  </si>
  <si>
    <t>https://podminky.urs.cz/item/CS_URS_2025_01/723190209</t>
  </si>
  <si>
    <t>723190251</t>
  </si>
  <si>
    <t>Přípojky plynovodní ke strojům a zařízením z trubek vyvedení a upevnění plynovodních výpustek na potrubí DN 15</t>
  </si>
  <si>
    <t>1217212041</t>
  </si>
  <si>
    <t>https://podminky.urs.cz/item/CS_URS_2025_01/723190251</t>
  </si>
  <si>
    <t>723190253</t>
  </si>
  <si>
    <t>Přípojky plynovodní ke strojům a zařízením z trubek vyvedení a upevnění plynovodních výpustek na potrubí DN 25</t>
  </si>
  <si>
    <t>437608305</t>
  </si>
  <si>
    <t>https://podminky.urs.cz/item/CS_URS_2025_01/723190253</t>
  </si>
  <si>
    <t>723214135</t>
  </si>
  <si>
    <t>Armatury přírubové plynové filtry těleso uhlíková ocel s čístícím víkem nebo vypouštěcí zátkou PN 16 do 300°C (D 71 118 616) DN 40</t>
  </si>
  <si>
    <t>-1824212411</t>
  </si>
  <si>
    <t>https://podminky.urs.cz/item/CS_URS_2025_01/723214135</t>
  </si>
  <si>
    <t>723230102</t>
  </si>
  <si>
    <t>Armatury se dvěma závity s protipožární armaturou PN 5 kulové uzávěry přímé závity vnitřní G 1/2" FF</t>
  </si>
  <si>
    <t>-786087249</t>
  </si>
  <si>
    <t>https://podminky.urs.cz/item/CS_URS_2025_01/723230102</t>
  </si>
  <si>
    <t>723230104</t>
  </si>
  <si>
    <t>Armatury se dvěma závity s protipožární armaturou PN 5 kulové uzávěry přímé závity vnitřní G 1" FF</t>
  </si>
  <si>
    <t>-2075382753</t>
  </si>
  <si>
    <t>https://podminky.urs.cz/item/CS_URS_2025_01/723230104</t>
  </si>
  <si>
    <t>723230142</t>
  </si>
  <si>
    <t>Armatury se dvěma závity s protipožární armaturou PN 5 pojistné vsuvky závity vnitřní G 1/2" FF</t>
  </si>
  <si>
    <t>56358752</t>
  </si>
  <si>
    <t>https://podminky.urs.cz/item/CS_URS_2025_01/723230142</t>
  </si>
  <si>
    <t>723230144</t>
  </si>
  <si>
    <t>Armatury se dvěma závity s protipožární armaturou PN 5 pojistné vsuvky závity vnitřní G 1" FF</t>
  </si>
  <si>
    <t>-15641625</t>
  </si>
  <si>
    <t>https://podminky.urs.cz/item/CS_URS_2025_01/723230144</t>
  </si>
  <si>
    <t>723260801</t>
  </si>
  <si>
    <t>Demontáž plynoměrů maximální průtok Q (m3/hod) do 16 m3/h</t>
  </si>
  <si>
    <t>-1418108384</t>
  </si>
  <si>
    <t>https://podminky.urs.cz/item/CS_URS_2025_01/723260801</t>
  </si>
  <si>
    <t>998723311</t>
  </si>
  <si>
    <t>Přesun hmot pro vnitřní plynovod stanovený procentní sazbou (%) z ceny vodorovná dopravní vzdálenost do 50 m ruční (bez užití mechanizace) v objektech výšky do 6 m</t>
  </si>
  <si>
    <t>175133314</t>
  </si>
  <si>
    <t>https://podminky.urs.cz/item/CS_URS_2025_01/998723311</t>
  </si>
  <si>
    <t>998723319</t>
  </si>
  <si>
    <t>Přesun hmot pro vnitřní plynovod stanovený procentní sazbou (%) z ceny vodorovná dopravní vzdálenost do 50 m Příplatek k cenám za ruční zvětšený přesun přes vymezenou vodorovnou dopravní vzdálenost za každých dalších započatých 50 m</t>
  </si>
  <si>
    <t>-1739474780</t>
  </si>
  <si>
    <t>https://podminky.urs.cz/item/CS_URS_2025_01/998723319</t>
  </si>
  <si>
    <t>04 - Vytápění</t>
  </si>
  <si>
    <t xml:space="preserve">    731 - Ústřední vytápění - kotelny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</si>
  <si>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</si>
  <si>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</si>
  <si>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</si>
  <si>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</si>
  <si>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795 - Lokální vytápění</t>
  </si>
  <si>
    <t>389842412</t>
  </si>
  <si>
    <t>Komín jednoprůduchový nerezový s izolovanými nerezovými vložkami s nehořlavou izolační rohoží tloušťky 50 mm komínové těleso výšky 3 m komín včetně založení na stěně na patních konzolách, délky vyložení do 450 mm, světlý průměr vložky 20 cm</t>
  </si>
  <si>
    <t>1680586368</t>
  </si>
  <si>
    <t>https://podminky.urs.cz/item/CS_URS_2025_01/389842412</t>
  </si>
  <si>
    <t>953841122</t>
  </si>
  <si>
    <t>Komínové nástavce nerezové napojené na stávající komínový průduch nad úrovní střešní roviny výšky nástavce přes 0,85 do 1,2 m, světlý průměr vložky přes 160 do 200 mm</t>
  </si>
  <si>
    <t>-836575150</t>
  </si>
  <si>
    <t>https://podminky.urs.cz/item/CS_URS_2025_01/953841122</t>
  </si>
  <si>
    <t>731</t>
  </si>
  <si>
    <t>Ústřední vytápění - kotelny</t>
  </si>
  <si>
    <t>731200826</t>
  </si>
  <si>
    <t>Demontáž kotlů ocelových na kapalná nebo plynná paliva, o výkonu přes 40 do 60 kW</t>
  </si>
  <si>
    <t>-800523144</t>
  </si>
  <si>
    <t>https://podminky.urs.cz/item/CS_URS_2025_01/731200826</t>
  </si>
  <si>
    <t>731244008</t>
  </si>
  <si>
    <t>Kotle ocelové teplovodní plynové závěsné kondenzační pro vytápění 7,4-49,5 kW</t>
  </si>
  <si>
    <t>1946016930</t>
  </si>
  <si>
    <t>https://podminky.urs.cz/item/CS_URS_2025_01/731244008</t>
  </si>
  <si>
    <t>731341140</t>
  </si>
  <si>
    <t>Hadice napouštěcí pryžové Ø 20/28</t>
  </si>
  <si>
    <t>-671459065</t>
  </si>
  <si>
    <t>https://podminky.urs.cz/item/CS_URS_2025_01/731341140</t>
  </si>
  <si>
    <t>731391811</t>
  </si>
  <si>
    <t>Vypuštění vody z kotlů do kanalizace samospádem o výhřevné ploše kotlů do 5 m2</t>
  </si>
  <si>
    <t>1259539169</t>
  </si>
  <si>
    <t>https://podminky.urs.cz/item/CS_URS_2025_01/731391811</t>
  </si>
  <si>
    <t>731810312</t>
  </si>
  <si>
    <t>Nucené odtahy spalin od kondenzačních kotlů soustředným potrubím vedeným vodorovně vnější stěnou, průměru 80/125 mm</t>
  </si>
  <si>
    <t>766686290</t>
  </si>
  <si>
    <t>https://podminky.urs.cz/item/CS_URS_2025_01/731810312</t>
  </si>
  <si>
    <t>731810342</t>
  </si>
  <si>
    <t>Nucené odtahy spalin od kondenzačních kotlů prodloužení soustředného potrubí, průměru 80/125 mm</t>
  </si>
  <si>
    <t>535377819</t>
  </si>
  <si>
    <t>https://podminky.urs.cz/item/CS_URS_2025_01/731810342</t>
  </si>
  <si>
    <t>998731311</t>
  </si>
  <si>
    <t>Přesun hmot pro kotelny stanovený procentní sazbou (%) z ceny vodorovná dopravní vzdálenost do 50 m ruční (bez užití mechanizace) v objektech výšky do 6 m</t>
  </si>
  <si>
    <t>217211880</t>
  </si>
  <si>
    <t>https://podminky.urs.cz/item/CS_URS_2025_01/998731311</t>
  </si>
  <si>
    <t>998731319</t>
  </si>
  <si>
    <t>Přesun hmot pro kotelny stanovený procentní sazbou (%) z ceny vodorovná dopravní vzdálenost do 50 m Příplatek k cenám za ruční zvětšený přesun přes vymezenou vodorovnou dopravní vzdálenost za každých dalších započatých 50 m</t>
  </si>
  <si>
    <t>866505810</t>
  </si>
  <si>
    <t>https://podminky.urs.cz/item/CS_URS_2025_01/998731319</t>
  </si>
  <si>
    <t>732</t>
  </si>
  <si>
    <t>Ústřední vytápění - strojovny</t>
  </si>
  <si>
    <t>732110811</t>
  </si>
  <si>
    <t>Demontáž těles rozdělovačů a sběračů do DN 100</t>
  </si>
  <si>
    <t>2091206309</t>
  </si>
  <si>
    <t>https://podminky.urs.cz/item/CS_URS_2025_01/732110811</t>
  </si>
  <si>
    <t>732112225</t>
  </si>
  <si>
    <t>Rozdělovače a sběrače sdružené hydraulické závitové (průtok Q m3/h - výkon kW) DN 50 (6 m3/h - 120 kW)</t>
  </si>
  <si>
    <t>-798220811</t>
  </si>
  <si>
    <t>https://podminky.urs.cz/item/CS_URS_2024_02/732112225</t>
  </si>
  <si>
    <t>732212815</t>
  </si>
  <si>
    <t>Demontáž ohříváků zásobníkových stojatých o obsahu do 1 600 l</t>
  </si>
  <si>
    <t>861191224</t>
  </si>
  <si>
    <t>https://podminky.urs.cz/item/CS_URS_2025_01/732212815</t>
  </si>
  <si>
    <t>732213813</t>
  </si>
  <si>
    <t>Demontáž ohříváků zásobníkových rozřezání demontovaných ohříváků o obsahu do 630 l</t>
  </si>
  <si>
    <t>-1348097682</t>
  </si>
  <si>
    <t>https://podminky.urs.cz/item/CS_URS_2025_01/732213813</t>
  </si>
  <si>
    <t>732214813</t>
  </si>
  <si>
    <t>Demontáž ohříváků zásobníkových vypuštění vody z ohříváků o obsahu do 630 l</t>
  </si>
  <si>
    <t>96530612</t>
  </si>
  <si>
    <t>https://podminky.urs.cz/item/CS_URS_2025_01/732214813</t>
  </si>
  <si>
    <t>732331107</t>
  </si>
  <si>
    <t>Nádoby expanzní tlakové pro solární, topné a chladicí soustavy s membránou bez pojistného ventilu se závitovým připojením PN 1,0 o objemu 80 l</t>
  </si>
  <si>
    <t>-907478393</t>
  </si>
  <si>
    <t>https://podminky.urs.cz/item/CS_URS_2025_01/732331107</t>
  </si>
  <si>
    <t>732420811</t>
  </si>
  <si>
    <t>Demontáž čerpadel oběhových spirálních (do potrubí) DN 25</t>
  </si>
  <si>
    <t>1345173179</t>
  </si>
  <si>
    <t>https://podminky.urs.cz/item/CS_URS_2024_02/732420811</t>
  </si>
  <si>
    <t>732420812</t>
  </si>
  <si>
    <t>Demontáž čerpadel oběhových spirálních (do potrubí) DN 40</t>
  </si>
  <si>
    <t>675401207</t>
  </si>
  <si>
    <t>https://podminky.urs.cz/item/CS_URS_2024_02/732420812</t>
  </si>
  <si>
    <t>732421205</t>
  </si>
  <si>
    <t>Čerpadla teplovodní mokroběžná závitová cirkulační pro TUV (elektronicky řízená) PN 10, do 80°C DN přípojky/dopravní výška H (m) - čerpací výkon Q (m3/h) DN 25 / do 8,0 m / 10,0 m3/h</t>
  </si>
  <si>
    <t>1695316305</t>
  </si>
  <si>
    <t>https://podminky.urs.cz/item/CS_URS_2025_01/732421205</t>
  </si>
  <si>
    <t>732421419</t>
  </si>
  <si>
    <t>Čerpadla teplovodní mokroběžná závitová oběhová pro teplovodní vytápění (elektronicky řízená) PN 10, do 110°C DN přípojky/dopravní výška H (m) - čerpací výkon Q (m3/h) DN 25 / do 8,0 m / 4,0 m3/h</t>
  </si>
  <si>
    <t>783946226</t>
  </si>
  <si>
    <t>https://podminky.urs.cz/item/CS_URS_2025_01/732421419</t>
  </si>
  <si>
    <t>732421472</t>
  </si>
  <si>
    <t>Čerpadla teplovodní mokroběžná závitová oběhová pro teplovodní vytápění (elektronicky řízená) PN 10, do 110°C DN přípojky/dopravní výška H (m) - čerpací výkon Q (m3/h) DN 32 / do 8,0 m / 5,0 m3/h</t>
  </si>
  <si>
    <t>1851849195</t>
  </si>
  <si>
    <t>https://podminky.urs.cz/item/CS_URS_2025_01/732421472</t>
  </si>
  <si>
    <t>998732311</t>
  </si>
  <si>
    <t>Přesun hmot pro strojovny stanovený procentní sazbou (%) z ceny vodorovná dopravní vzdálenost do 50 m ruční (bez užití mechanizace) v objektech výšky do 6 m</t>
  </si>
  <si>
    <t>1458897913</t>
  </si>
  <si>
    <t>https://podminky.urs.cz/item/CS_URS_2025_01/998732311</t>
  </si>
  <si>
    <t>998732319</t>
  </si>
  <si>
    <t>Přesun hmot pro strojovny stanovený procentní sazbou (%) z ceny vodorovná dopravní vzdálenost do 50 m Příplatek k cenám za ruční zvětšený přesun přes vymezenou vodorovnou dopravní vzdálenost za každých dalších započatých 50 m</t>
  </si>
  <si>
    <t>-1093815405</t>
  </si>
  <si>
    <t>https://podminky.urs.cz/item/CS_URS_2025_01/998732319</t>
  </si>
  <si>
    <t>733</t>
  </si>
  <si>
    <t>Ústřední vytápění - rozvodné potrubí</t>
  </si>
  <si>
    <t>733110803</t>
  </si>
  <si>
    <t>Demontáž potrubí z trubek ocelových závitových DN do 15</t>
  </si>
  <si>
    <t>-636600067</t>
  </si>
  <si>
    <t>https://podminky.urs.cz/item/CS_URS_2024_02/733110803</t>
  </si>
  <si>
    <t>733110806</t>
  </si>
  <si>
    <t>Demontáž potrubí z trubek ocelových závitových DN přes 15 do 32</t>
  </si>
  <si>
    <t>-149640590</t>
  </si>
  <si>
    <t>https://podminky.urs.cz/item/CS_URS_2025_01/733110806</t>
  </si>
  <si>
    <t>733222303</t>
  </si>
  <si>
    <t>Potrubí z trubek měděných polotvrdých spojovaných lisováním PN 16, T= +110°C Ø 18/1</t>
  </si>
  <si>
    <t>-1763619752</t>
  </si>
  <si>
    <t>https://podminky.urs.cz/item/CS_URS_2024_02/733222303</t>
  </si>
  <si>
    <t>3,63*2+0,5*2+1,5*2+0,5*2+2,5*2+1*2+5,5*2+0,5*2*2+3,5*2+3,9*2+0,5*2*9+1,5*2+1,5*2+0,5*2+0,5*2*9</t>
  </si>
  <si>
    <t>733222304</t>
  </si>
  <si>
    <t>Potrubí z trubek měděných polotvrdých spojovaných lisováním PN 16, T= +110°C Ø 22/1</t>
  </si>
  <si>
    <t>-2029065782</t>
  </si>
  <si>
    <t>https://podminky.urs.cz/item/CS_URS_2025_01/733222304</t>
  </si>
  <si>
    <t>6,7*2+6*2+1,3*2+2,1*2</t>
  </si>
  <si>
    <t>733223304</t>
  </si>
  <si>
    <t>Potrubí z trubek měděných tvrdých spojovaných lisováním PN 16, T= +110°C Ø 28/1,5</t>
  </si>
  <si>
    <t>932809231</t>
  </si>
  <si>
    <t>https://podminky.urs.cz/item/CS_URS_2025_01/733223304</t>
  </si>
  <si>
    <t>3,1*2+4,25*2+6,55*2+12*2+3,7*2+18,1*2+2*2+3,9*2+2*2+3,6*2+1,41*2+5,5*2+6,5*2+2*2+4*2+1,2*2+0,8*2+1,5*2+2*2+3*2+2*2</t>
  </si>
  <si>
    <t>733223305</t>
  </si>
  <si>
    <t>Potrubí z trubek měděných tvrdých spojovaných lisováním PN 16, T= +110°C Ø 35/1,5</t>
  </si>
  <si>
    <t>-534359110</t>
  </si>
  <si>
    <t>https://podminky.urs.cz/item/CS_URS_2024_02/733223305</t>
  </si>
  <si>
    <t>0,4*2+4*2+0,4*2+8*2+22,5*2+1,6*2+0,8*2+2*2</t>
  </si>
  <si>
    <t>2*2+0,8*2+1,4*2+11,9*2</t>
  </si>
  <si>
    <t>2*2+2,7*2+2*2</t>
  </si>
  <si>
    <t>6,7*2+11,6*2+3,85*2+1,5*2+0,5*2+2*2</t>
  </si>
  <si>
    <t>733291101</t>
  </si>
  <si>
    <t>Zkoušky těsnosti potrubí z trubek měděných Ø do 35/1,5</t>
  </si>
  <si>
    <t>1209653317</t>
  </si>
  <si>
    <t>https://podminky.urs.cz/item/CS_URS_2024_02/733291101</t>
  </si>
  <si>
    <t>72,06+32,2+178,22+177,30</t>
  </si>
  <si>
    <t>733811241</t>
  </si>
  <si>
    <t>Ochrana potrubí termoizolačními trubicemi z pěnového polyetylenu PE přilepenými v příčných a podélných spojích, tloušťky izolace přes 13 do 20 mm, vnitřního průměru izolace DN do 22 mm</t>
  </si>
  <si>
    <t>-27985813</t>
  </si>
  <si>
    <t>https://podminky.urs.cz/item/CS_URS_2024_02/733811241</t>
  </si>
  <si>
    <t>72,06+32,2</t>
  </si>
  <si>
    <t>733811242</t>
  </si>
  <si>
    <t>Ochrana potrubí termoizolačními trubicemi z pěnového polyetylenu PE přilepenými v příčných a podélných spojích, tloušťky izolace přes 13 do 20 mm, vnitřního průměru izolace DN přes 22 do 45 mm</t>
  </si>
  <si>
    <t>-265800348</t>
  </si>
  <si>
    <t>https://podminky.urs.cz/item/CS_URS_2024_02/733811242</t>
  </si>
  <si>
    <t>178,22+177,3</t>
  </si>
  <si>
    <t>998733311</t>
  </si>
  <si>
    <t>Přesun hmot pro rozvody potrubí stanovený procentní sazbou z ceny vodorovná dopravní vzdálenost do 50 m ruční (bez užití mechanizace) v objektech výšky do 6 m</t>
  </si>
  <si>
    <t>2047269977</t>
  </si>
  <si>
    <t>https://podminky.urs.cz/item/CS_URS_2025_01/998733311</t>
  </si>
  <si>
    <t>998733319</t>
  </si>
  <si>
    <t>Přesun hmot pro rozvody potrubí stanovený procentní sazbou z ceny vodorovná dopravní vzdálenost do 50 m Příplatek k cenám za ruční zvětšený přesun přes vymezenou vodorovnou dopravní vzdálenost za každých dalších započatých 50 m</t>
  </si>
  <si>
    <t>93578326</t>
  </si>
  <si>
    <t>https://podminky.urs.cz/item/CS_URS_2025_01/998733319</t>
  </si>
  <si>
    <t>734</t>
  </si>
  <si>
    <t>Ústřední vytápění - armatury</t>
  </si>
  <si>
    <t>734100811</t>
  </si>
  <si>
    <t>Demontáž armatur přírubových se dvěma přírubami do DN 50</t>
  </si>
  <si>
    <t>-607683877</t>
  </si>
  <si>
    <t>https://podminky.urs.cz/item/CS_URS_2025_01/734100811</t>
  </si>
  <si>
    <t>734111412</t>
  </si>
  <si>
    <t>Ventily uzavírací přírubové přímé ovládané ručně PN 16 do 300°C (V 30 111 616) DN 25</t>
  </si>
  <si>
    <t>78714210</t>
  </si>
  <si>
    <t>https://podminky.urs.cz/item/CS_URS_2025_01/734111412</t>
  </si>
  <si>
    <t>734111413</t>
  </si>
  <si>
    <t>Ventily uzavírací přírubové přímé ovládané ručně PN 16 do 300°C (V 30 111 616) DN 40</t>
  </si>
  <si>
    <t>2083965936</t>
  </si>
  <si>
    <t>https://podminky.urs.cz/item/CS_URS_2025_01/734111413</t>
  </si>
  <si>
    <t>734163443</t>
  </si>
  <si>
    <t>Filtry z uhlíkové oceli s čístícím víkem nebo vypouštěcí zátkou PN 40 do 400°C DN 25</t>
  </si>
  <si>
    <t>-629421625</t>
  </si>
  <si>
    <t>https://podminky.urs.cz/item/CS_URS_2025_01/734163443</t>
  </si>
  <si>
    <t>734163444</t>
  </si>
  <si>
    <t>Filtry z uhlíkové oceli s čístícím víkem nebo vypouštěcí zátkou PN 40 do 400°C DN 32</t>
  </si>
  <si>
    <t>1319799758</t>
  </si>
  <si>
    <t>https://podminky.urs.cz/item/CS_URS_2025_01/734163444</t>
  </si>
  <si>
    <t>734172112</t>
  </si>
  <si>
    <t>Mezikusy, přírubové spoje mezikusy přírubové bez protipřírub z ocelových trubek hladkých jednoznačné DN 25</t>
  </si>
  <si>
    <t>200177265</t>
  </si>
  <si>
    <t>https://podminky.urs.cz/item/CS_URS_2025_01/734172112</t>
  </si>
  <si>
    <t>734172113</t>
  </si>
  <si>
    <t>Mezikusy, přírubové spoje mezikusy přírubové bez protipřírub z ocelových trubek hladkých jednoznačné DN 32</t>
  </si>
  <si>
    <t>-1673479489</t>
  </si>
  <si>
    <t>https://podminky.urs.cz/item/CS_URS_2025_01/734172113</t>
  </si>
  <si>
    <t>734200823</t>
  </si>
  <si>
    <t>Demontáž armatur závitových se dvěma závity přes 1 do G 6/4</t>
  </si>
  <si>
    <t>-2139084233</t>
  </si>
  <si>
    <t>https://podminky.urs.cz/item/CS_URS_2025_01/734200823</t>
  </si>
  <si>
    <t>734209115</t>
  </si>
  <si>
    <t>Montáž závitových armatur se 2 závity G 1 (DN 25)</t>
  </si>
  <si>
    <t>261825333</t>
  </si>
  <si>
    <t>https://podminky.urs.cz/item/CS_URS_2025_01/734209115</t>
  </si>
  <si>
    <t>55121199</t>
  </si>
  <si>
    <t>ventil závitový zpětný 1"</t>
  </si>
  <si>
    <t>714356490</t>
  </si>
  <si>
    <t>55121273</t>
  </si>
  <si>
    <t>ventil pojistný 1"x2,5</t>
  </si>
  <si>
    <t>1810992519</t>
  </si>
  <si>
    <t>734209116</t>
  </si>
  <si>
    <t>Montáž závitových armatur se 2 závity G 5/4 (DN 32)</t>
  </si>
  <si>
    <t>1369238973</t>
  </si>
  <si>
    <t>https://podminky.urs.cz/item/CS_URS_2025_01/734209116</t>
  </si>
  <si>
    <t>55121200</t>
  </si>
  <si>
    <t>ventil závitový zpětný 5/4"</t>
  </si>
  <si>
    <t>47804480</t>
  </si>
  <si>
    <t>734261333</t>
  </si>
  <si>
    <t>Šroubení topenářské PN 16 do 120°C rohové G 1/2</t>
  </si>
  <si>
    <t>-966860586</t>
  </si>
  <si>
    <t>https://podminky.urs.cz/item/CS_URS_2025_01/734261333</t>
  </si>
  <si>
    <t>734261402</t>
  </si>
  <si>
    <t>Šroubení připojovací armatury radiátorů VK PN 10 do 110°C, regulační uzavíratelné rohové G 1/2 x 18</t>
  </si>
  <si>
    <t>708257430</t>
  </si>
  <si>
    <t>https://podminky.urs.cz/item/CS_URS_2025_01/734261402</t>
  </si>
  <si>
    <t>734290814</t>
  </si>
  <si>
    <t>Demontáž armatur směšovacích přivařovacích trojcestných s přímým průtokem DN 40</t>
  </si>
  <si>
    <t>643320265</t>
  </si>
  <si>
    <t>https://podminky.urs.cz/item/CS_URS_2025_01/734290814</t>
  </si>
  <si>
    <t>734292723</t>
  </si>
  <si>
    <t>Ostatní armatury kulové kohouty PN 42 do 185°C přímé vnitřní závit s vypouštěním G 1/2</t>
  </si>
  <si>
    <t>-479858362</t>
  </si>
  <si>
    <t>https://podminky.urs.cz/item/CS_URS_2025_01/734292723</t>
  </si>
  <si>
    <t>734292725</t>
  </si>
  <si>
    <t>Ostatní armatury kulové kohouty PN 42 do 185°C přímé vnitřní závit s vypouštěním G 1</t>
  </si>
  <si>
    <t>143801477</t>
  </si>
  <si>
    <t>https://podminky.urs.cz/item/CS_URS_2025_01/734292725</t>
  </si>
  <si>
    <t>734295022</t>
  </si>
  <si>
    <t>Směšovací armatury otopných a chladících systémů ventily závitové PN 10 T= 120°C třícestné se servomotorem G 1</t>
  </si>
  <si>
    <t>-1241105979</t>
  </si>
  <si>
    <t>https://podminky.urs.cz/item/CS_URS_2025_01/734295022</t>
  </si>
  <si>
    <t>734295023</t>
  </si>
  <si>
    <t>Směšovací armatury otopných a chladících systémů ventily závitové PN 10 T= 120°C třícestné se servomotorem G 5/4</t>
  </si>
  <si>
    <t>-499253170</t>
  </si>
  <si>
    <t>https://podminky.urs.cz/item/CS_URS_2025_01/734295023</t>
  </si>
  <si>
    <t>734295261</t>
  </si>
  <si>
    <t>Směšovací armatury solárních a otopných systémů nebo tepelných čerpadel pohony směšovacích ventilů ovládání s vlastní regulací na konstantní teplotu se dvěma čidly napětí 230 V/příkon 3,5 VA 6 Nm/120 sec</t>
  </si>
  <si>
    <t>-1782184594</t>
  </si>
  <si>
    <t>https://podminky.urs.cz/item/CS_URS_2024_02/734295261</t>
  </si>
  <si>
    <t>734410811</t>
  </si>
  <si>
    <t>Demontáž teploměrů s ochranným pouzdrem přímých a rohových</t>
  </si>
  <si>
    <t>-1852870311</t>
  </si>
  <si>
    <t>https://podminky.urs.cz/item/CS_URS_2025_01/734410811</t>
  </si>
  <si>
    <t>734411103</t>
  </si>
  <si>
    <t>Teploměry technické s pevným stonkem a jímkou zadní připojení (axiální) průměr 63 mm délka stonku 100 mm</t>
  </si>
  <si>
    <t>1536102552</t>
  </si>
  <si>
    <t>https://podminky.urs.cz/item/CS_URS_2025_01/734411103</t>
  </si>
  <si>
    <t>734420811</t>
  </si>
  <si>
    <t>Demontáž tlakoměrů se spodním připojením</t>
  </si>
  <si>
    <t>1240127791</t>
  </si>
  <si>
    <t>https://podminky.urs.cz/item/CS_URS_2025_01/734420811</t>
  </si>
  <si>
    <t>734421102</t>
  </si>
  <si>
    <t>Tlakoměry s pevným stonkem a zpětnou klapkou spodní připojení (radiální) tlaku 0-16 bar průměru 63 mm</t>
  </si>
  <si>
    <t>-2118878011</t>
  </si>
  <si>
    <t>https://podminky.urs.cz/item/CS_URS_2025_01/734421102</t>
  </si>
  <si>
    <t>998734311</t>
  </si>
  <si>
    <t>Přesun hmot pro armatury stanovený procentní sazbou (%) z ceny vodorovná dopravní vzdálenost do 50 m ruční (bez užití mechanizace) v objektech výšky do 6 m</t>
  </si>
  <si>
    <t>2005524577</t>
  </si>
  <si>
    <t>https://podminky.urs.cz/item/CS_URS_2025_01/998734311</t>
  </si>
  <si>
    <t>998734319</t>
  </si>
  <si>
    <t>Přesun hmot pro armatury stanovený procentní sazbou (%) z ceny vodorovná dopravní vzdálenost do 50 m Příplatek k cenám za ruční zvětšený přesun přes vymezenou vodorovnou dopravní vzdálenost za každých dalších započatých 50 m</t>
  </si>
  <si>
    <t>303716992</t>
  </si>
  <si>
    <t>https://podminky.urs.cz/item/CS_URS_2025_01/998734319</t>
  </si>
  <si>
    <t>735</t>
  </si>
  <si>
    <t>Ústřední vytápění - otopná tělesa</t>
  </si>
  <si>
    <t>735111810</t>
  </si>
  <si>
    <t>Demontáž otopných těles litinových článkových</t>
  </si>
  <si>
    <t>-1272053153</t>
  </si>
  <si>
    <t>https://podminky.urs.cz/item/CS_URS_2025_01/735111810</t>
  </si>
  <si>
    <t>735151173</t>
  </si>
  <si>
    <t>Otopná tělesa panelová jednodesková PN 1,0 MPa, T do 110°C bez přídavné přestupní plochy výšky tělesa 600 mm stavební délky / výkonu 600 mm / 362 W</t>
  </si>
  <si>
    <t>-429578440</t>
  </si>
  <si>
    <t>https://podminky.urs.cz/item/CS_URS_2025_01/735151173</t>
  </si>
  <si>
    <t>5+2</t>
  </si>
  <si>
    <t>735151175</t>
  </si>
  <si>
    <t>Otopná tělesa panelová jednodesková PN 1,0 MPa, T do 110°C bez přídavné přestupní plochy výšky tělesa 600 mm stavební délky / výkonu 800 mm / 483 W</t>
  </si>
  <si>
    <t>-1759853299</t>
  </si>
  <si>
    <t>https://podminky.urs.cz/item/CS_URS_2025_01/735151175</t>
  </si>
  <si>
    <t>1+1+1+1+1</t>
  </si>
  <si>
    <t>735151177</t>
  </si>
  <si>
    <t>Otopná tělesa panelová jednodesková PN 1,0 MPa, T do 110°C bez přídavné přestupní plochy výšky tělesa 600 mm stavební délky / výkonu 1000 mm / 604 W</t>
  </si>
  <si>
    <t>-285864438</t>
  </si>
  <si>
    <t>https://podminky.urs.cz/item/CS_URS_2025_01/735151177</t>
  </si>
  <si>
    <t>1+1</t>
  </si>
  <si>
    <t>735151179</t>
  </si>
  <si>
    <t>Otopná tělesa panelová jednodesková PN 1,0 MPa, T do 110°C bez přídavné přestupní plochy výšky tělesa 600 mm stavební délky / výkonu 1200 mm / 725 W</t>
  </si>
  <si>
    <t>-1944544372</t>
  </si>
  <si>
    <t>https://podminky.urs.cz/item/CS_URS_2025_01/735151179</t>
  </si>
  <si>
    <t>1+1+1+2+1</t>
  </si>
  <si>
    <t>735151180</t>
  </si>
  <si>
    <t>Otopná tělesa panelová jednodesková PN 1,0 MPa, T do 110°C bez přídavné přestupní plochy výšky tělesa 600 mm stavební délky / výkonu 1400 mm / 846 W</t>
  </si>
  <si>
    <t>-918883677</t>
  </si>
  <si>
    <t>https://podminky.urs.cz/item/CS_URS_2025_01/735151180</t>
  </si>
  <si>
    <t>2+2+3+3+1</t>
  </si>
  <si>
    <t>735191910</t>
  </si>
  <si>
    <t>Ostatní opravy otopných těles napuštění vody do otopného systému včetně potrubí (bez kotle a ohříváků) otopných těles</t>
  </si>
  <si>
    <t>-800954938</t>
  </si>
  <si>
    <t>https://podminky.urs.cz/item/CS_URS_2024_02/735191910</t>
  </si>
  <si>
    <t>735291800</t>
  </si>
  <si>
    <t>Demontáž konzol nebo držáků otopných těles, registrů, konvektorů do odpadu</t>
  </si>
  <si>
    <t>-1618178914</t>
  </si>
  <si>
    <t>https://podminky.urs.cz/item/CS_URS_2025_01/735291800</t>
  </si>
  <si>
    <t>735494811</t>
  </si>
  <si>
    <t>Vypuštění vody z otopných soustav bez kotlů, ohříváků, zásobníků a nádrží</t>
  </si>
  <si>
    <t>-71174551</t>
  </si>
  <si>
    <t>https://podminky.urs.cz/item/CS_URS_2024_02/735494811</t>
  </si>
  <si>
    <t>998735311</t>
  </si>
  <si>
    <t>Přesun hmot pro otopná tělesa stanovený procentní sazbou (%) z ceny vodorovná dopravní vzdálenost do 50 m ruční (bez užití mechanizace) v objektech výšky do 6 m</t>
  </si>
  <si>
    <t>1355962096</t>
  </si>
  <si>
    <t>https://podminky.urs.cz/item/CS_URS_2025_01/998735311</t>
  </si>
  <si>
    <t>998735319</t>
  </si>
  <si>
    <t>Přesun hmot pro otopná tělesa stanovený procentní sazbou (%) z ceny vodorovná dopravní vzdálenost do 50 m Příplatek k cenám za ruční zvětšený přesun přes vymezenou vodorovnou dopravní vzdálenost za každých dalších započatých 50 m</t>
  </si>
  <si>
    <t>-1275762017</t>
  </si>
  <si>
    <t>https://podminky.urs.cz/item/CS_URS_2025_01/998735319</t>
  </si>
  <si>
    <t>795</t>
  </si>
  <si>
    <t>Lokální vytápění</t>
  </si>
  <si>
    <t>795942016</t>
  </si>
  <si>
    <t>Napojení ohniště na komínový průduch (materiál ve specifikaci) kouřovodem ocelovým nebo nerezovým lomené D 200 mm</t>
  </si>
  <si>
    <t>-1808006885</t>
  </si>
  <si>
    <t>https://podminky.urs.cz/item/CS_URS_2025_01/795942016</t>
  </si>
  <si>
    <t>2+1</t>
  </si>
  <si>
    <t>54171020</t>
  </si>
  <si>
    <t>roura kouřová tl plechu 2mm dl 1m D 200mm</t>
  </si>
  <si>
    <t>-1212690398</t>
  </si>
  <si>
    <t>54171585</t>
  </si>
  <si>
    <t>oblouk přestavitelný 0-90° s víčkem D 200mm</t>
  </si>
  <si>
    <t>325146555</t>
  </si>
  <si>
    <t>05 - Větrání</t>
  </si>
  <si>
    <t xml:space="preserve">    751 - Vzduchotechnika</t>
  </si>
  <si>
    <t>751</t>
  </si>
  <si>
    <t>Vzduchotechnika</t>
  </si>
  <si>
    <t>751123884</t>
  </si>
  <si>
    <t>Demontáž ventilátoru radiálního vysokotlakého čtyřhranné potrubí, průřezu přes 0,210 do 0,280 m2</t>
  </si>
  <si>
    <t>154417215</t>
  </si>
  <si>
    <t>https://podminky.urs.cz/item/CS_URS_2025_01/751123884</t>
  </si>
  <si>
    <t>751311092</t>
  </si>
  <si>
    <t>Montáž vyústi čtyřhranné do čtyřhranného potrubí, průřezu přes 0,040 do 0,080 m2</t>
  </si>
  <si>
    <t>-225567057</t>
  </si>
  <si>
    <t>https://podminky.urs.cz/item/CS_URS_2025_01/751311092</t>
  </si>
  <si>
    <t>"1.1" 10</t>
  </si>
  <si>
    <t>"2.1" 10</t>
  </si>
  <si>
    <t>42972665</t>
  </si>
  <si>
    <t>výústka komfortní jednořadá Al 300x150mm</t>
  </si>
  <si>
    <t>1975536311</t>
  </si>
  <si>
    <t>751311093</t>
  </si>
  <si>
    <t>Montáž vyústi čtyřhranné do čtyřhranného potrubí, průřezu přes 0,080 do 0,150 m2</t>
  </si>
  <si>
    <t>-1326363616</t>
  </si>
  <si>
    <t>https://podminky.urs.cz/item/CS_URS_2025_01/751311093</t>
  </si>
  <si>
    <t>42972675</t>
  </si>
  <si>
    <t>výústka komfortní jednořadá Al 500x200mm</t>
  </si>
  <si>
    <t>896029327</t>
  </si>
  <si>
    <t>751311111</t>
  </si>
  <si>
    <t>Montáž vyústi čtyřhranné do kruhového potrubí, průřezu do 0,040 m2</t>
  </si>
  <si>
    <t>266586454</t>
  </si>
  <si>
    <t>https://podminky.urs.cz/item/CS_URS_2025_01/751311111</t>
  </si>
  <si>
    <t>42973009</t>
  </si>
  <si>
    <t>výusť jednořadá do kruhového potrubí SPIRO Pz 200x75mm</t>
  </si>
  <si>
    <t>-1221510893</t>
  </si>
  <si>
    <t>42973011</t>
  </si>
  <si>
    <t>výusť jednořadá do kruhového potrubí SPIRO Pz 300x75mm</t>
  </si>
  <si>
    <t>576270346</t>
  </si>
  <si>
    <t>42973014</t>
  </si>
  <si>
    <t>výusť jednořadá do kruhového potrubí SPIRO Pz 400x75mm</t>
  </si>
  <si>
    <t>1191165425</t>
  </si>
  <si>
    <t>751311819</t>
  </si>
  <si>
    <t>Demontáž vyústi čtyřhranné do čtyřhranného nebo kruhového potrubí, průřezu přes 0,250 m2</t>
  </si>
  <si>
    <t>-1640649114</t>
  </si>
  <si>
    <t>https://podminky.urs.cz/item/CS_URS_2025_01/751311819</t>
  </si>
  <si>
    <t>751322011</t>
  </si>
  <si>
    <t>Montáž talířových ventilů, anemostatů, dýz talířového ventilu, průměru do 100 mm</t>
  </si>
  <si>
    <t>-1242808917</t>
  </si>
  <si>
    <t>https://podminky.urs.cz/item/CS_URS_2025_01/751322011</t>
  </si>
  <si>
    <t>42972212</t>
  </si>
  <si>
    <t>ventil talířový pro odvod vzduchu kovový D 100mm</t>
  </si>
  <si>
    <t>-1708759299</t>
  </si>
  <si>
    <t>751322012</t>
  </si>
  <si>
    <t>Montáž talířových ventilů, anemostatů, dýz talířového ventilu, průměru přes 100 do 200 mm</t>
  </si>
  <si>
    <t>980754660</t>
  </si>
  <si>
    <t>https://podminky.urs.cz/item/CS_URS_2025_01/751322012</t>
  </si>
  <si>
    <t>42972214</t>
  </si>
  <si>
    <t>ventil talířový pro odvod vzduchu kovový D 150mm</t>
  </si>
  <si>
    <t>628183951</t>
  </si>
  <si>
    <t>42972216</t>
  </si>
  <si>
    <t>ventil talířový pro odvod vzduchu kovový D 200mm</t>
  </si>
  <si>
    <t>532217611</t>
  </si>
  <si>
    <t>751344114</t>
  </si>
  <si>
    <t>Montáž tlumičů hluku pro kruhové potrubí, průměru přes 300 do 400 mm</t>
  </si>
  <si>
    <t>1498629229</t>
  </si>
  <si>
    <t>https://podminky.urs.cz/item/CS_URS_2025_01/751344114</t>
  </si>
  <si>
    <t>42976010</t>
  </si>
  <si>
    <t>tlumič hluku kruhový Pz, D 315mm, l=1000mm</t>
  </si>
  <si>
    <t>1837275691</t>
  </si>
  <si>
    <t>751344121</t>
  </si>
  <si>
    <t>Montáž tlumičů hluku pro čtyřhranné potrubí, průřezu do 0,150 m2</t>
  </si>
  <si>
    <t>179960219</t>
  </si>
  <si>
    <t>https://podminky.urs.cz/item/CS_URS_2025_01/751344121</t>
  </si>
  <si>
    <t>42976031</t>
  </si>
  <si>
    <t>tlumič hluku čtyřhranný Pz 500x300x1000mm</t>
  </si>
  <si>
    <t>653020362</t>
  </si>
  <si>
    <t>751344122</t>
  </si>
  <si>
    <t>Montáž tlumičů hluku pro čtyřhranné potrubí, průřezu přes 0,150 do 0,300 m2</t>
  </si>
  <si>
    <t>20390497</t>
  </si>
  <si>
    <t>https://podminky.urs.cz/item/CS_URS_2025_01/751344122</t>
  </si>
  <si>
    <t>42976033</t>
  </si>
  <si>
    <t>tlumič hluku čtyřhranný Pz 600x350x1000mm</t>
  </si>
  <si>
    <t>-194184787</t>
  </si>
  <si>
    <t>42976034</t>
  </si>
  <si>
    <t>tlumič hluku čtyřhranný Pz 700x400x1000mm</t>
  </si>
  <si>
    <t>1533772839</t>
  </si>
  <si>
    <t>751377025</t>
  </si>
  <si>
    <t>Montáž odsávacích stropů, zákrytů odsávacího zákrytu (digestoř) průmyslového nástěnného, průřezu přes 2,5 do 3,0 m2</t>
  </si>
  <si>
    <t>347307241</t>
  </si>
  <si>
    <t>https://podminky.urs.cz/item/CS_URS_2025_01/751377025</t>
  </si>
  <si>
    <t>RMAT00023</t>
  </si>
  <si>
    <t>zákryt průmyslový odsávací nástěnná (digestoř) 1700x1650, 2x odsávací hrdlo pr. 200 mm, lamelový odlučovač 2ks, osvětlení 1X LED 44W, POL. 3.4</t>
  </si>
  <si>
    <t>-1985184015</t>
  </si>
  <si>
    <t>RMAT00024</t>
  </si>
  <si>
    <t>zákryt průmyslový odsávací nástěnná (digestoř) 1600x1600, 2x odsávací hrdlo pr. 200 mm, cyklonový odlučovač 2ks, osvětlení 1X LED 44W, POL. 3.5</t>
  </si>
  <si>
    <t>857553490</t>
  </si>
  <si>
    <t>751377029</t>
  </si>
  <si>
    <t>Montáž odsávacích stropů, zákrytů odsávacího zákrytu (digestoř) průmyslového nástěnného, průřezu přes 4,5 m2</t>
  </si>
  <si>
    <t>1386119221</t>
  </si>
  <si>
    <t>https://podminky.urs.cz/item/CS_URS_2025_01/751377029</t>
  </si>
  <si>
    <t>RMAT00021</t>
  </si>
  <si>
    <t>zákryt průmyslový odsávací nástěnná (digestoř) 3700x1600, 2x odsávací hrdlo pr. 200 mm, lamelová odlučovač 2ks, osvětlení 2X LED 44W, POL. 3.2</t>
  </si>
  <si>
    <t>-343630176</t>
  </si>
  <si>
    <t>RMAT00022</t>
  </si>
  <si>
    <t>zákryt průmyslový odsávací nástěnná (digestoř) 3150x1600, 2x odsávací hrdlo pr. 200 mm, lamelová odlučovač 2ks, osvětlení 2X LED 44W, POL. 3.3</t>
  </si>
  <si>
    <t>-1604571020</t>
  </si>
  <si>
    <t>RMAT00025</t>
  </si>
  <si>
    <t>zákryt průmyslový odsávací nástěnná (digestoř) 3320x1600, 2x odsávací hrdlo pr. 200 mm, cyklonový odlučovač 4ks, osvětlení 2X LED 44W, POL. 3.6</t>
  </si>
  <si>
    <t>1233229344</t>
  </si>
  <si>
    <t>751377048</t>
  </si>
  <si>
    <t>Montáž odsávacího zákrytu (digestoř) průmyslového závěsného, 5000x2350, 2x odsávací hrdlo pr. 400 mm, přívodní hrdlo pr. 280 mm 4x, přívodní výústky 12ks, cyklonový odlučovač 12ks, osvětlení 4X LED 55W</t>
  </si>
  <si>
    <t>-1765811552</t>
  </si>
  <si>
    <t>https://podminky.urs.cz/item/CS_URS_2025_01/751377048</t>
  </si>
  <si>
    <t>42958110</t>
  </si>
  <si>
    <t>zákryt průmyslový odsávací závěsný (digestoř) 5000x2350, 2x odsávací hrdlo pr. 400 mm, přívodní hrdlo pr. 280 mm 4x, přívodní výústky 12ks, cyklonový odlučovač 12ks, osvětlení 4X LED 55W, POL. 4.2</t>
  </si>
  <si>
    <t>-766515197</t>
  </si>
  <si>
    <t>751377827</t>
  </si>
  <si>
    <t>Demontáž odsávacích stropů, zákrytů odsávacího zákrytu (digestoř) průmyslového nástěnného, průřezu přes 3,5 do 4,0 m2</t>
  </si>
  <si>
    <t>889181089</t>
  </si>
  <si>
    <t>https://podminky.urs.cz/item/CS_URS_2025_01/751377827</t>
  </si>
  <si>
    <t>751398051</t>
  </si>
  <si>
    <t>Montáž ostatních zařízení protidešťové žaluzie nebo žaluziové klapky na čtyřhranné potrubí, průřezu do 0,150 m2</t>
  </si>
  <si>
    <t>884179105</t>
  </si>
  <si>
    <t>https://podminky.urs.cz/item/CS_URS_2025_01/751398051</t>
  </si>
  <si>
    <t>42972956</t>
  </si>
  <si>
    <t>žaluzie přetlaková samočinná lamely z Al plechu do 7m/s, pro potrubí 500x300mm</t>
  </si>
  <si>
    <t>1946240634</t>
  </si>
  <si>
    <t>429729171</t>
  </si>
  <si>
    <t>žaluzie protidešťová s pevnými lamelami, pozink, pro potrubí 315x315mm</t>
  </si>
  <si>
    <t>-156111695</t>
  </si>
  <si>
    <t>751398825</t>
  </si>
  <si>
    <t>Demontáž ostatních zařízení větrací mřížky stěnové, průřezu přes 0,200 m2</t>
  </si>
  <si>
    <t>1419218247</t>
  </si>
  <si>
    <t>https://podminky.urs.cz/item/CS_URS_2025_01/751398825</t>
  </si>
  <si>
    <t>751398842</t>
  </si>
  <si>
    <t>Demontáž ostatních zařízení protidešťové žaluzie nebo žaluziové klapky z kruhového potrubí, průměru přes 300 do 400 mm</t>
  </si>
  <si>
    <t>226975793</t>
  </si>
  <si>
    <t>https://podminky.urs.cz/item/CS_URS_2025_01/751398842</t>
  </si>
  <si>
    <t>751510012</t>
  </si>
  <si>
    <t>Vzduchotechnické potrubí z pozinkovaného plechu čtyřhranné s přírubou, průřezu přes 0,03 do 0,07 m2</t>
  </si>
  <si>
    <t>486243207</t>
  </si>
  <si>
    <t>https://podminky.urs.cz/item/CS_URS_2025_01/751510012</t>
  </si>
  <si>
    <t>"250x250" 2+2+2+1</t>
  </si>
  <si>
    <t>"300x150" 0,15*20</t>
  </si>
  <si>
    <t>751510013</t>
  </si>
  <si>
    <t>Vzduchotechnické potrubí z pozinkovaného plechu čtyřhranné s přírubou, průřezu přes 0,07 do 0,13 m2</t>
  </si>
  <si>
    <t>-144418820</t>
  </si>
  <si>
    <t>https://podminky.urs.cz/item/CS_URS_2025_01/751510013</t>
  </si>
  <si>
    <t>"400x250"3+1,5+1,5+3</t>
  </si>
  <si>
    <t>"500x250"3+3+5,73</t>
  </si>
  <si>
    <t>"300X250"3,5</t>
  </si>
  <si>
    <t>"315x315"0,76+0,65+0,8+0,8+0,3+0,3+0,8+0,5</t>
  </si>
  <si>
    <t>751510014</t>
  </si>
  <si>
    <t>Vzduchotechnické potrubí z pozinkovaného plechu čtyřhranné s přírubou, průřezu přes 0,13 do 0,28 m2</t>
  </si>
  <si>
    <t>1991131964</t>
  </si>
  <si>
    <t>https://podminky.urs.cz/item/CS_URS_2025_01/751510014</t>
  </si>
  <si>
    <t>"500x300"0,9+1,76+7,55+6,9+1,78+3,82+2,45+0,91+2+2,9+2+1,7+0,8+2+0,8+3,9+2</t>
  </si>
  <si>
    <t>"600x300"4,94+1+4,7+2,96</t>
  </si>
  <si>
    <t>"600x350"1,93+0,95+0,95+1,71</t>
  </si>
  <si>
    <t>"400x400"0,35+0,5+1,1+0,5</t>
  </si>
  <si>
    <t>"400x500"1,82+0,35</t>
  </si>
  <si>
    <t>"700x250"0,5</t>
  </si>
  <si>
    <t>"600x250"0,5+0,9+5,9+1,95</t>
  </si>
  <si>
    <t>"500x400"1,03+2,48+2,51+0,9</t>
  </si>
  <si>
    <t>751510015</t>
  </si>
  <si>
    <t>Vzduchotechnické potrubí z pozinkovaného plechu čtyřhranné s přírubou, průřezu přes 0,28 do 0,50 m2</t>
  </si>
  <si>
    <t>-1974370165</t>
  </si>
  <si>
    <t>https://podminky.urs.cz/item/CS_URS_2025_01/751510015</t>
  </si>
  <si>
    <t>"710x400" 1,2+0,88+1,65+3,17+0,81+1,51+1,63+1,3+5,36+1,36+2,84+4,45</t>
  </si>
  <si>
    <t>"710x400" 2,52+3,86+1+2,65+7,84+3,17</t>
  </si>
  <si>
    <t>"900x400"1,65+1,1+1,4+1,65+2</t>
  </si>
  <si>
    <t>751510041</t>
  </si>
  <si>
    <t>Vzduchotechnické potrubí z pozinkovaného plechu kruhové, trouba spirálně vinutá bez příruby, průměru do 100 mm</t>
  </si>
  <si>
    <t>1375414984</t>
  </si>
  <si>
    <t>https://podminky.urs.cz/item/CS_URS_2025_01/751510041</t>
  </si>
  <si>
    <t>"100"1+1,5+0,35+1+0,5+1+1+1,76</t>
  </si>
  <si>
    <t>751510042</t>
  </si>
  <si>
    <t>Vzduchotechnické potrubí z pozinkovaného plechu kruhové, trouba spirálně vinutá bez příruby, průměru přes 100 do 200 mm</t>
  </si>
  <si>
    <t>-1543195448</t>
  </si>
  <si>
    <t>https://podminky.urs.cz/item/CS_URS_2025_01/751510042</t>
  </si>
  <si>
    <t>"200"0,5*2+1,73*2+1+1,4+1+1+0,6+2,36+1,6+0,4+0,5+1+1+0,5+0,25+0,8+0,45+1+1+0,5+1+0,4+1+1+0,8+0,9+1+0,3+1+1+2,4+0,9+0,5</t>
  </si>
  <si>
    <t>"150"0,5+1,9+0,6+0,73+0,6+3,3</t>
  </si>
  <si>
    <t>"200"1,95+0,9+0,25+1+4+1,73+4,16+1,02+1</t>
  </si>
  <si>
    <t>751510043</t>
  </si>
  <si>
    <t>Vzduchotechnické potrubí z pozinkovaného plechu kruhové, trouba spirálně vinutá bez příruby, průměru přes 200 do 300 mm</t>
  </si>
  <si>
    <t>-468195754</t>
  </si>
  <si>
    <t>https://podminky.urs.cz/item/CS_URS_2025_01/751510043</t>
  </si>
  <si>
    <t>"280"2+1+1+1+1</t>
  </si>
  <si>
    <t>"250"3,92+0,3+2+1+4,2+0,89</t>
  </si>
  <si>
    <t>751510044</t>
  </si>
  <si>
    <t>Vzduchotechnické potrubí z pozinkovaného plechu kruhové, trouba spirálně vinutá bez příruby, průměru přes 300 do 400 mm</t>
  </si>
  <si>
    <t>-1617224528</t>
  </si>
  <si>
    <t>https://podminky.urs.cz/item/CS_URS_2025_01/751510044</t>
  </si>
  <si>
    <t>"315" 0,62+0,3+1,8+4,8+1,8+0,9+0,75+0,65+1,5+0,3+1,97+0,5+1,4+1,05+1,74+0,92+4,8</t>
  </si>
  <si>
    <t>"400"3,2+0,78+0,35+1+1</t>
  </si>
  <si>
    <t>751510862</t>
  </si>
  <si>
    <t>Demontáž vzduchotechnického potrubí plechového do suti čtyřhranného s přírubou, průřezu přes 0,13 do 0,50 m2</t>
  </si>
  <si>
    <t>1747806659</t>
  </si>
  <si>
    <t>https://podminky.urs.cz/item/CS_URS_2025_01/751510862</t>
  </si>
  <si>
    <t>2+3,5+7+2,5+8,5+10,3+2+2+18+7+3+3+3</t>
  </si>
  <si>
    <t>751514553</t>
  </si>
  <si>
    <t>Montáž spojky do plechového potrubí pružné čtyřhranné s přírubou, průřezu přes 0,140 do 0,210 m2</t>
  </si>
  <si>
    <t>-1373145259</t>
  </si>
  <si>
    <t>https://podminky.urs.cz/item/CS_URS_2025_01/751514553</t>
  </si>
  <si>
    <t>429753171</t>
  </si>
  <si>
    <t>spojka potrubí k ventilátoru pružná, Pz příruba s PVC a PA tkaninou</t>
  </si>
  <si>
    <t>1369454677</t>
  </si>
  <si>
    <t>"400x400" 6</t>
  </si>
  <si>
    <t>"400x500"3</t>
  </si>
  <si>
    <t>"315x315"5</t>
  </si>
  <si>
    <t>751571004</t>
  </si>
  <si>
    <t>Závěs čtyřhranného potrubí na montovanou konstrukci z nosníku, kotvenou do trapézového plechu, průřezu potrubí přes 0,07 do 0,13 m2</t>
  </si>
  <si>
    <t>-703286351</t>
  </si>
  <si>
    <t>https://podminky.urs.cz/item/CS_URS_2025_01/751571004</t>
  </si>
  <si>
    <t>10+29,14</t>
  </si>
  <si>
    <t>751571005</t>
  </si>
  <si>
    <t>Závěs čtyřhranného potrubí na montovanou konstrukci z nosníku, kotvenou do trapézového plechu, průřezu potrubí přes 0,13 do 0,28 m2</t>
  </si>
  <si>
    <t>-147985290</t>
  </si>
  <si>
    <t>https://podminky.urs.cz/item/CS_URS_2025_01/751571005</t>
  </si>
  <si>
    <t>84,6</t>
  </si>
  <si>
    <t>751571006</t>
  </si>
  <si>
    <t>Závěs čtyřhranného potrubí na montovanou konstrukci z nosníku, kotvenou do trapézového plechu, průřezu potrubí přes 0,28 do 0,50 m2</t>
  </si>
  <si>
    <t>495338310</t>
  </si>
  <si>
    <t>https://podminky.urs.cz/item/CS_URS_2025_01/751571006</t>
  </si>
  <si>
    <t>751572061</t>
  </si>
  <si>
    <t>Závěs kruhového potrubí pomocí objímky, kotvené do trapézového plechu průměru potrubí do 100 mm</t>
  </si>
  <si>
    <t>1248419372</t>
  </si>
  <si>
    <t>https://podminky.urs.cz/item/CS_URS_2025_01/751572061</t>
  </si>
  <si>
    <t>8,11</t>
  </si>
  <si>
    <t>751572062</t>
  </si>
  <si>
    <t>Závěs kruhového potrubí pomocí objímky, kotvené do trapézového plechu průměru potrubí přes 100 do 200 mm</t>
  </si>
  <si>
    <t>-2078611439</t>
  </si>
  <si>
    <t>https://podminky.urs.cz/item/CS_URS_2025_01/751572062</t>
  </si>
  <si>
    <t>56,66</t>
  </si>
  <si>
    <t>751572063</t>
  </si>
  <si>
    <t>Závěs kruhového potrubí pomocí objímky, kotvené do trapézového plechu průměru potrubí přes 200 do 300 mm</t>
  </si>
  <si>
    <t>-1448043399</t>
  </si>
  <si>
    <t>https://podminky.urs.cz/item/CS_URS_2025_01/751572063</t>
  </si>
  <si>
    <t>18,31</t>
  </si>
  <si>
    <t>751572064</t>
  </si>
  <si>
    <t>Závěs kruhového potrubí pomocí objímky, kotvené do trapézového plechu průměru potrubí přes 300 do 400 mm</t>
  </si>
  <si>
    <t>-1105240365</t>
  </si>
  <si>
    <t>https://podminky.urs.cz/item/CS_URS_2025_01/751572064</t>
  </si>
  <si>
    <t>32,13</t>
  </si>
  <si>
    <t>751611116</t>
  </si>
  <si>
    <t>Montáž vzduchotechnické jednotky s rekuperací tepla centrální stojaté s výměnou vzduchu přes 1000 do 5000 m3/h</t>
  </si>
  <si>
    <t>-372369801</t>
  </si>
  <si>
    <t>https://podminky.urs.cz/item/CS_URS_2025_01/751611116</t>
  </si>
  <si>
    <t>429441921</t>
  </si>
  <si>
    <t xml:space="preserve">jednotka VZT stojatá vnitřníí s rekuperací tepla /protiproudý rekuperátor/, vodním ohřívačem a přímým chladičem, 4600 m3/h, 600 Pa, s ovládací jednotkou </t>
  </si>
  <si>
    <t>-594278197</t>
  </si>
  <si>
    <t>751611117</t>
  </si>
  <si>
    <t>Montáž vzduchotechnické jednotky s rekuperací tepla centrální stojaté s výměnou vzduchu přes 5000 do 9000 m3/h</t>
  </si>
  <si>
    <t>-1375548743</t>
  </si>
  <si>
    <t>https://podminky.urs.cz/item/CS_URS_2025_01/751611117</t>
  </si>
  <si>
    <t>429441931</t>
  </si>
  <si>
    <t>jednotka VZT stojatá vnitřníí s rekuperací tepla /protiproudý rekuperátor/, vodním ohřívačem a přímým chladičem, 6000m3/h, 400 Pa, s ovládací jednotkou</t>
  </si>
  <si>
    <t>-1651754775</t>
  </si>
  <si>
    <t>751611122</t>
  </si>
  <si>
    <t>Montáž vzduchotechnické jednotky s rekuperací tepla centrální podstropní s výměnou vzduchu přes 1000 do 4500 m3/h</t>
  </si>
  <si>
    <t>-272152268</t>
  </si>
  <si>
    <t>https://podminky.urs.cz/item/CS_URS_2025_01/751611122</t>
  </si>
  <si>
    <t>429440321</t>
  </si>
  <si>
    <t xml:space="preserve">jednotka VZT podstropní s rekuperací tepla /protiproudý rekuperátor/, vodním ohřívačem a přímým chladičem, 1400 m3/h, 250 Pa, s ovládací jednotkou </t>
  </si>
  <si>
    <t>731024987</t>
  </si>
  <si>
    <t>42944031</t>
  </si>
  <si>
    <t xml:space="preserve">jednotka VZT podstropní s rekuperací tepla  /protiproudý rekuperátor/, vodním ohřívačem a přímým chladičem, 680 m3/h, 200 Pa, s ovládací jednotkou </t>
  </si>
  <si>
    <t>-107492406</t>
  </si>
  <si>
    <t>751613113</t>
  </si>
  <si>
    <t>Montáž ostatních zařízení dodatečné izolace potrubí kruhového izolačním návlekem</t>
  </si>
  <si>
    <t>608426918</t>
  </si>
  <si>
    <t>https://podminky.urs.cz/item/CS_URS_2025_01/751613113</t>
  </si>
  <si>
    <t>1,2</t>
  </si>
  <si>
    <t>63152508</t>
  </si>
  <si>
    <t>návlek tepelně izolační tl 25mm s hliníkovým laminátem pro VZT potrubí, délka 10m D 315mm</t>
  </si>
  <si>
    <t>1515130429</t>
  </si>
  <si>
    <t>751613114</t>
  </si>
  <si>
    <t>Montáž ostatních zařízení dodatečné izolace potrubí čtyřhranného samolepicí izolací</t>
  </si>
  <si>
    <t>720537183</t>
  </si>
  <si>
    <t>https://podminky.urs.cz/item/CS_URS_2025_01/751613114</t>
  </si>
  <si>
    <t>51,108*2</t>
  </si>
  <si>
    <t>27127203</t>
  </si>
  <si>
    <t>izolace plošná kaučuková samolepící tl 19mm</t>
  </si>
  <si>
    <t>533034180</t>
  </si>
  <si>
    <t>(0,8+1,85+2)*(0,5+0,3)*2</t>
  </si>
  <si>
    <t>(3,5+2)*(0,5+0,3)*2</t>
  </si>
  <si>
    <t>2*2*(0,5+0,3)*2</t>
  </si>
  <si>
    <t>(0,7+0,4)*2*(3,17+0,8+1,65+0,85)*2</t>
  </si>
  <si>
    <t>27127207</t>
  </si>
  <si>
    <t>izolace plošná kaučuková s metalickým povrchem samolepící tl 19mm</t>
  </si>
  <si>
    <t>600841049</t>
  </si>
  <si>
    <t>751621811</t>
  </si>
  <si>
    <t>Demontáž vytápěcí a větrací přívodní jednotky s ohřevem plynovým, elektrickým nebo vodním nástěnné s výměnou vzduchu do 7000 m3/h</t>
  </si>
  <si>
    <t>-1746844876</t>
  </si>
  <si>
    <t>https://podminky.urs.cz/item/CS_URS_2025_01/751621811</t>
  </si>
  <si>
    <t>751691111</t>
  </si>
  <si>
    <t>Zaregulování systému vzduchotechnického zařízení za 1 koncový (distribuční) prvek</t>
  </si>
  <si>
    <t>1898530645</t>
  </si>
  <si>
    <t>https://podminky.urs.cz/item/CS_URS_2025_01/751691111</t>
  </si>
  <si>
    <t>20+7+9+4+6+6</t>
  </si>
  <si>
    <t>7517211211</t>
  </si>
  <si>
    <t xml:space="preserve">Montáž klimatizační jednotky venkovní s trojfázovým napájením </t>
  </si>
  <si>
    <t>406385018</t>
  </si>
  <si>
    <t>429520241</t>
  </si>
  <si>
    <t>jednotka klimatizační venkovní trojfázové napájení chladící výkon 61,5kW včetně komunikačního modulu, vstřikovacího ventilu a izolátorů chvění</t>
  </si>
  <si>
    <t>1842524422</t>
  </si>
  <si>
    <t>7517211211.1</t>
  </si>
  <si>
    <t>Montáž klimatizační jednotky venkovní trojfázové napájení pro VZT jednotky</t>
  </si>
  <si>
    <t>724186100</t>
  </si>
  <si>
    <t>429520241.1</t>
  </si>
  <si>
    <t>jednotka klimatizační venkovní trojfázové napájení chladící výkon 61,5 kW včetně komunikačního modulu, vstřikovacího ventilu, izolátorů chvění</t>
  </si>
  <si>
    <t>855821129</t>
  </si>
  <si>
    <t>751791111</t>
  </si>
  <si>
    <t>Montáž napojovacího potrubí měděného předizolovaného, D mm (" x tl. stěny) 6 (1/4" x 0,8)</t>
  </si>
  <si>
    <t>-1337272346</t>
  </si>
  <si>
    <t>https://podminky.urs.cz/item/CS_URS_2025_01/751791111</t>
  </si>
  <si>
    <t>1,5+4+2</t>
  </si>
  <si>
    <t>42981907</t>
  </si>
  <si>
    <t>trubka předizolovaná Cu 1/4" (6 mm), stěna tl 0,8 mm, izolace 9mm</t>
  </si>
  <si>
    <t>970843746</t>
  </si>
  <si>
    <t>7,5*1,03 'Přepočtené koeficientem množství</t>
  </si>
  <si>
    <t>751791112</t>
  </si>
  <si>
    <t>Montáž napojovacího potrubí měděného předizolovaného, D mm (" x tl. stěny) 10 (3/8" x 0,8)</t>
  </si>
  <si>
    <t>-957541334</t>
  </si>
  <si>
    <t>https://podminky.urs.cz/item/CS_URS_2025_01/751791112</t>
  </si>
  <si>
    <t>1,8+3+1+2,5+3+1</t>
  </si>
  <si>
    <t>42981908</t>
  </si>
  <si>
    <t>trubka předizolovaná Cu 3/8" (10 mm), stěna tl 0,8 mm, izolace 9mm</t>
  </si>
  <si>
    <t>-1665840058</t>
  </si>
  <si>
    <t>12,3*1,03 'Přepočtené koeficientem množství</t>
  </si>
  <si>
    <t>751791113</t>
  </si>
  <si>
    <t>Montáž napojovacího potrubí měděného předizolovaného, D mm (" x tl. stěny) 12 (1/2" x 0,8)</t>
  </si>
  <si>
    <t>1919402540</t>
  </si>
  <si>
    <t>https://podminky.urs.cz/item/CS_URS_2024_02/751791113</t>
  </si>
  <si>
    <t>1,1+6,5+9,5+1,1+4+2+0,2+4+10+1+1+4+3+4+7+2,1+4+3</t>
  </si>
  <si>
    <t>42981909</t>
  </si>
  <si>
    <t>trubka předizolovaná Cu 1/2" (12 mm), stěna tl 0,8 mm, izolace 9mm</t>
  </si>
  <si>
    <t>-834569679</t>
  </si>
  <si>
    <t>751791114</t>
  </si>
  <si>
    <t>Montáž napojovacího potrubí měděného předizolovaného, D mm (" x tl. stěny) 16 (5/8" x 1,0)</t>
  </si>
  <si>
    <t>313233297</t>
  </si>
  <si>
    <t>https://podminky.urs.cz/item/CS_URS_2024_02/751791114</t>
  </si>
  <si>
    <t>3,5+0,5+4+25,7</t>
  </si>
  <si>
    <t>42981910</t>
  </si>
  <si>
    <t>trubka předizolovaná Cu 5/8" (16 mm), stěna tl 1,0 mm, izolace 9mm</t>
  </si>
  <si>
    <t>1533104471</t>
  </si>
  <si>
    <t>751791115</t>
  </si>
  <si>
    <t>Montáž napojovacího potrubí měděného předizolovaného, D mm (" x tl. stěny) 18 (3/4" x 1,0)</t>
  </si>
  <si>
    <t>802509019</t>
  </si>
  <si>
    <t>https://podminky.urs.cz/item/CS_URS_2024_02/751791115</t>
  </si>
  <si>
    <t>14,2+4+4+10,8+2+4+6,6+2+3+4</t>
  </si>
  <si>
    <t>42981911</t>
  </si>
  <si>
    <t>trubka předizolovaná Cu 3/4" (18 mm), stěna tl 1,0 mm, izolace 9mm</t>
  </si>
  <si>
    <t>744780260</t>
  </si>
  <si>
    <t>751791116</t>
  </si>
  <si>
    <t>Montáž napojovacího potrubí měděného předizolovaného, D mm (" x tl. stěny) 22 (7/8" x 1,0)</t>
  </si>
  <si>
    <t>-1239982956</t>
  </si>
  <si>
    <t>https://podminky.urs.cz/item/CS_URS_2025_01/751791116</t>
  </si>
  <si>
    <t>2+3+3+3,5+3+2</t>
  </si>
  <si>
    <t>42981912</t>
  </si>
  <si>
    <t>trubka předizolovaná Cu 7/8" (22 mm), stěna tl 1,0 mm, izolace 9mm</t>
  </si>
  <si>
    <t>1324431796</t>
  </si>
  <si>
    <t>16,5*1,03 'Přepočtené koeficientem množství</t>
  </si>
  <si>
    <t>751791146</t>
  </si>
  <si>
    <t>Montáž napojovacího potrubí měděného neizolované tyče, D x tl. stěny 28 x 1</t>
  </si>
  <si>
    <t>1839126266</t>
  </si>
  <si>
    <t>https://podminky.urs.cz/item/CS_URS_2024_02/751791146</t>
  </si>
  <si>
    <t>3,2+4+26+9,5+6,5+1</t>
  </si>
  <si>
    <t>19632695</t>
  </si>
  <si>
    <t>trubka Cu 99,99 stav tvrdý D 28 tl stěny 1,0mm</t>
  </si>
  <si>
    <t>1136936050</t>
  </si>
  <si>
    <t>751791147</t>
  </si>
  <si>
    <t>Montáž napojovacího potrubí měděného neizolované tyče, D x tl. stěny 35 x 1,5 tyč 5 m</t>
  </si>
  <si>
    <t>-878368564</t>
  </si>
  <si>
    <t>https://podminky.urs.cz/item/CS_URS_2024_02/751791147</t>
  </si>
  <si>
    <t>4+14</t>
  </si>
  <si>
    <t>19632716</t>
  </si>
  <si>
    <t>trubka Cu 99,99 stav tvrdý D 35 tl stěny 1,5mm</t>
  </si>
  <si>
    <t>-1817938660</t>
  </si>
  <si>
    <t>751791301</t>
  </si>
  <si>
    <t>Montáž napojovacího potrubí měděného zkouška těsnosti potrubí</t>
  </si>
  <si>
    <t>hod</t>
  </si>
  <si>
    <t>-1771947564</t>
  </si>
  <si>
    <t>https://podminky.urs.cz/item/CS_URS_2024_02/751791301</t>
  </si>
  <si>
    <t>751791401</t>
  </si>
  <si>
    <t>Montáž napojovacího potrubí měděného vakuování potrubí</t>
  </si>
  <si>
    <t>-1153452438</t>
  </si>
  <si>
    <t>https://podminky.urs.cz/item/CS_URS_2024_02/751791401</t>
  </si>
  <si>
    <t>751792005</t>
  </si>
  <si>
    <t>Montáž ostatních zařízení uložení pro klimatizační jednotky na střechu konstrukce (1 ks)</t>
  </si>
  <si>
    <t>-21044100</t>
  </si>
  <si>
    <t>https://podminky.urs.cz/item/CS_URS_2024_02/751792005</t>
  </si>
  <si>
    <t>42990013</t>
  </si>
  <si>
    <t>konstrukce podstavná na rovné střechy nebo zpevněné plochy, dva pohyblivé příčníky, nosnost do 700 kg, 1000x1700mm</t>
  </si>
  <si>
    <t>-1519500012</t>
  </si>
  <si>
    <t>751792006</t>
  </si>
  <si>
    <t>Montáž ostatních zařízení pro odvod kondenzátu klimatizace čerpadla</t>
  </si>
  <si>
    <t>2058462226</t>
  </si>
  <si>
    <t>https://podminky.urs.cz/item/CS_URS_2024_02/751792006</t>
  </si>
  <si>
    <t>48481002</t>
  </si>
  <si>
    <t>přečerpávač kondenzátu</t>
  </si>
  <si>
    <t>388268850</t>
  </si>
  <si>
    <t>751792007</t>
  </si>
  <si>
    <t>Montáž ostatních zařízení pro odvod kondenzátu klimatizace sifonu</t>
  </si>
  <si>
    <t>1841804404</t>
  </si>
  <si>
    <t>https://podminky.urs.cz/item/CS_URS_2024_02/751792007</t>
  </si>
  <si>
    <t>48481003</t>
  </si>
  <si>
    <t>sifon pro odvod kondenzátu</t>
  </si>
  <si>
    <t>2038550860</t>
  </si>
  <si>
    <t>751792008</t>
  </si>
  <si>
    <t>Montáž ostatních zařízení pro odvod kondenzátu klimatizace hadice</t>
  </si>
  <si>
    <t>12416471</t>
  </si>
  <si>
    <t>https://podminky.urs.cz/item/CS_URS_2024_02/751792008</t>
  </si>
  <si>
    <t>48481004</t>
  </si>
  <si>
    <t>hadice pro odvod kondenzátu</t>
  </si>
  <si>
    <t>-316791074</t>
  </si>
  <si>
    <t>751792009</t>
  </si>
  <si>
    <t>Montáž ostatních zařízení izolace rozvodů klimatizace</t>
  </si>
  <si>
    <t>-738138719</t>
  </si>
  <si>
    <t>https://podminky.urs.cz/item/CS_URS_2024_02/751792009</t>
  </si>
  <si>
    <t>28655581</t>
  </si>
  <si>
    <t>trubice tepelně izolační pro chlazení/klimatizaci/vzduchotechniku 38/13mm</t>
  </si>
  <si>
    <t>-545894356</t>
  </si>
  <si>
    <t>27127017</t>
  </si>
  <si>
    <t>pouzdro izolační potrubní z EPDM kaučuku samolepící 28/19mm</t>
  </si>
  <si>
    <t>2117735511</t>
  </si>
  <si>
    <t>68,2</t>
  </si>
  <si>
    <t>751793001</t>
  </si>
  <si>
    <t>Doplnění chladiva do systému</t>
  </si>
  <si>
    <t>-761919667</t>
  </si>
  <si>
    <t>https://podminky.urs.cz/item/CS_URS_2024_02/751793001</t>
  </si>
  <si>
    <t>10892003</t>
  </si>
  <si>
    <t>chladivo R410A 10kg</t>
  </si>
  <si>
    <t>-1954437328</t>
  </si>
  <si>
    <t>998751311</t>
  </si>
  <si>
    <t>Přesun hmot pro vzduchotechniku stanovený procentní sazbou (%) z ceny vodorovná dopravní vzdálenost do 50 m ruční (bez užití mechanizace) v objektech výšky do 12 m</t>
  </si>
  <si>
    <t>-1072219134</t>
  </si>
  <si>
    <t>https://podminky.urs.cz/item/CS_URS_2025_01/998751311</t>
  </si>
  <si>
    <t>998751319</t>
  </si>
  <si>
    <t>Přesun hmot pro vzduchotechniku stanovený procentní sazbou (%) z ceny vodorovná dopravní vzdálenost do 50 m Příplatek k cenám za ruční zvětšený přesun přes vymezenou vodorovnou dopravní vzdálenost za každých dalších započatých 50 m</t>
  </si>
  <si>
    <t>1768240609</t>
  </si>
  <si>
    <t>https://podminky.urs.cz/item/CS_URS_2025_01/998751319</t>
  </si>
  <si>
    <t>06 - Silnoproudé elektroinstalace</t>
  </si>
  <si>
    <t xml:space="preserve">    741 - Elektroinstalace - silnoproud</t>
  </si>
  <si>
    <t>741</t>
  </si>
  <si>
    <t>Elektroinstalace - silnoproud</t>
  </si>
  <si>
    <t>741110041</t>
  </si>
  <si>
    <t>Montáž trubek elektroinstalačních s nasunutím nebo našroubováním do krabic plastových ohebných, uložených pevně, vnější Ø přes 11 do 23 mm</t>
  </si>
  <si>
    <t>239992600</t>
  </si>
  <si>
    <t>https://podminky.urs.cz/item/CS_URS_2025_01/741110041</t>
  </si>
  <si>
    <t>34571349</t>
  </si>
  <si>
    <t>trubka elektroinstalační ohebná lehce odolná z PVC-U D 14,5/20mm poloměr ohybu &gt;80mm</t>
  </si>
  <si>
    <t>2049318319</t>
  </si>
  <si>
    <t>300*1,05 'Přepočtené koeficientem množství</t>
  </si>
  <si>
    <t>741110042</t>
  </si>
  <si>
    <t>Montáž trubek elektroinstalačních s nasunutím nebo našroubováním do krabic plastových ohebných, uložených pevně, vnější Ø přes 23 do 35 mm</t>
  </si>
  <si>
    <t>1461073953</t>
  </si>
  <si>
    <t>https://podminky.urs.cz/item/CS_URS_2025_01/741110042</t>
  </si>
  <si>
    <t>34571350</t>
  </si>
  <si>
    <t>trubka elektroinstalační ohebná dvouplášťová korugovaná HDPE (chránička) D 32/40mm</t>
  </si>
  <si>
    <t>-1518640170</t>
  </si>
  <si>
    <t>100*1,05 'Přepočtené koeficientem množství</t>
  </si>
  <si>
    <t>741111801xxx</t>
  </si>
  <si>
    <t>Demontáž stávající elektroinstalace včetně svítidel</t>
  </si>
  <si>
    <t>1352936447</t>
  </si>
  <si>
    <t>741112001</t>
  </si>
  <si>
    <t>Montáž krabic elektroinstalačních bez napojení na trubky a lišty, demontáže a montáže víčka a přístroje protahovacích nebo odbočných zapuštěných plastových kruhových do zdiva</t>
  </si>
  <si>
    <t>-1637178534</t>
  </si>
  <si>
    <t>https://podminky.urs.cz/item/CS_URS_2025_01/741112001</t>
  </si>
  <si>
    <t>34571457</t>
  </si>
  <si>
    <t>krabice pod omítku PVC odbočná kruhová D 70mm s víčkem</t>
  </si>
  <si>
    <t>-1651008874</t>
  </si>
  <si>
    <t>741112061</t>
  </si>
  <si>
    <t>Montáž krabic elektroinstalačních bez napojení na trubky a lišty, demontáže a montáže víčka a přístroje přístrojových zapuštěných plastových kruhových do zdiva</t>
  </si>
  <si>
    <t>-1315444062</t>
  </si>
  <si>
    <t>https://podminky.urs.cz/item/CS_URS_2025_01/741112061</t>
  </si>
  <si>
    <t>34571450</t>
  </si>
  <si>
    <t>krabice pod omítku PVC přístrojová kruhová D 70mm</t>
  </si>
  <si>
    <t>-1557188930</t>
  </si>
  <si>
    <t>34571452</t>
  </si>
  <si>
    <t>krabice pod omítku PVC přístrojová kruhová D 70mm dvojnásobná</t>
  </si>
  <si>
    <t>-245116616</t>
  </si>
  <si>
    <t>741122015</t>
  </si>
  <si>
    <t>Montáž kabelů měděných bez ukončení uložených pod omítku plných kulatých (např. CYKY), počtu a průřezu žil 3x1,5 mm2</t>
  </si>
  <si>
    <t>-875075328</t>
  </si>
  <si>
    <t>https://podminky.urs.cz/item/CS_URS_2025_01/741122015</t>
  </si>
  <si>
    <t>34111030</t>
  </si>
  <si>
    <t>kabel instalační jádro Cu plné izolace PVC plášť PVC 450/750V (CYKY) 3x1,5mm2</t>
  </si>
  <si>
    <t>-2001915761</t>
  </si>
  <si>
    <t>900*1,15 'Přepočtené koeficientem množství</t>
  </si>
  <si>
    <t>741122016</t>
  </si>
  <si>
    <t>Montáž kabelů měděných bez ukončení uložených pod omítku plných kulatých (např. CYKY), počtu a průřezu žil 3x2,5 až 6 mm2</t>
  </si>
  <si>
    <t>1992789847</t>
  </si>
  <si>
    <t>https://podminky.urs.cz/item/CS_URS_2025_01/741122016</t>
  </si>
  <si>
    <t>34111036</t>
  </si>
  <si>
    <t>kabel instalační jádro Cu plné izolace PVC plášť PVC 450/750V (CYKY) 3x2,5mm2</t>
  </si>
  <si>
    <t>815408856</t>
  </si>
  <si>
    <t>600*1,15 'Přepočtené koeficientem množství</t>
  </si>
  <si>
    <t>741122031</t>
  </si>
  <si>
    <t>Montáž kabelů měděných bez ukončení uložených pod omítku plných kulatých (např. CYKY), počtu a průřezu žil 5x1,5 až 2,5 mm2</t>
  </si>
  <si>
    <t>-1311779975</t>
  </si>
  <si>
    <t>https://podminky.urs.cz/item/CS_URS_2025_01/741122031</t>
  </si>
  <si>
    <t>34111090</t>
  </si>
  <si>
    <t>kabel instalační jádro Cu plné izolace PVC plášť PVC 450/750V (CYKY) 5x1,5mm2</t>
  </si>
  <si>
    <t>1965895918</t>
  </si>
  <si>
    <t>310,869565217391*1,15 'Přepočtené koeficientem množství</t>
  </si>
  <si>
    <t>34111094</t>
  </si>
  <si>
    <t>kabel instalační jádro Cu plné izolace PVC plášť PVC 450/750V (CYKY) 5x2,5mm2</t>
  </si>
  <si>
    <t>689445223</t>
  </si>
  <si>
    <t>400*1,15 'Přepočtené koeficientem množství</t>
  </si>
  <si>
    <t>741122032</t>
  </si>
  <si>
    <t>Montáž kabelů měděných bez ukončení uložených pod omítku plných kulatých (např. CYKY), počtu a průřezu žil 5x4 až 6 mm2</t>
  </si>
  <si>
    <t>764939845</t>
  </si>
  <si>
    <t>https://podminky.urs.cz/item/CS_URS_2025_01/741122032</t>
  </si>
  <si>
    <t>34111098</t>
  </si>
  <si>
    <t>kabel instalační jádro Cu plné izolace PVC plášť PVC 450/750V (CYKY) 5x4mm2</t>
  </si>
  <si>
    <t>1436004828</t>
  </si>
  <si>
    <t>34111100</t>
  </si>
  <si>
    <t>kabel instalační jádro Cu plné izolace PVC plášť PVC 450/750V (CYKY) 5x6mm2</t>
  </si>
  <si>
    <t>-196263740</t>
  </si>
  <si>
    <t>741122033</t>
  </si>
  <si>
    <t>Montáž kabelů měděných bez ukončení uložených pod omítku plných kulatých (např. CYKY), počtu a průřezu žil 5x10 mm2</t>
  </si>
  <si>
    <t>-1401125276</t>
  </si>
  <si>
    <t>https://podminky.urs.cz/item/CS_URS_2025_01/741122033</t>
  </si>
  <si>
    <t>34113034</t>
  </si>
  <si>
    <t>kabel instalační jádro Cu plné izolace PVC plášť PVC 450/750V (CYKY) 5x10mm2</t>
  </si>
  <si>
    <t>-634566583</t>
  </si>
  <si>
    <t>50*1,15 'Přepočtené koeficientem množství</t>
  </si>
  <si>
    <t>741122034</t>
  </si>
  <si>
    <t>Montáž kabelů měděných bez ukončení uložených pod omítku plných kulatých (např. CYKY), počtu a průřezu žil 5x25 až 35 mm2</t>
  </si>
  <si>
    <t>797447254</t>
  </si>
  <si>
    <t>https://podminky.urs.cz/item/CS_URS_2025_01/741122034</t>
  </si>
  <si>
    <t>34113134</t>
  </si>
  <si>
    <t>kabel silový jádro Cu izolace PVC plášť PVC 0,6/1kV (1-CYKY) 5x25mm2</t>
  </si>
  <si>
    <t>-1975939993</t>
  </si>
  <si>
    <t>69,5652173913044*1,15 'Přepočtené koeficientem množství</t>
  </si>
  <si>
    <t>34113201</t>
  </si>
  <si>
    <t>kabel instalační pancéřovaný jádro Cu plné izolace PVC vnitřní a vnější plášť PVC 0,6/1kV (CYKYPY) 5x16mm2</t>
  </si>
  <si>
    <t>391684601</t>
  </si>
  <si>
    <t>741122141</t>
  </si>
  <si>
    <t>Montáž kabelů měděných bez ukončení uložených v trubkách zatažených plných kulatých nebo bezhalogenových (např. CYKY) počtu a průřezu žil 3x185+95 až 240+120 mm2</t>
  </si>
  <si>
    <t>-248536990</t>
  </si>
  <si>
    <t>https://podminky.urs.cz/item/CS_URS_2025_01/741122141</t>
  </si>
  <si>
    <t>34111673</t>
  </si>
  <si>
    <t>kabel silový jádro Cu izolace PVC plášť PVC 0,6/1kV (1-CYKY) 3x240+120mm2</t>
  </si>
  <si>
    <t>1578690718</t>
  </si>
  <si>
    <t>6,95652173913044*1,15 'Přepočtené koeficientem množství</t>
  </si>
  <si>
    <t>34113133</t>
  </si>
  <si>
    <t>kabel silový jádro Cu izolace PVC plášť PVC 0,6/1kV (1-CYKY) 4x240mm2</t>
  </si>
  <si>
    <t>2092813785</t>
  </si>
  <si>
    <t>8,69565217391304*1,15 'Přepočtené koeficientem množství</t>
  </si>
  <si>
    <t>34113129</t>
  </si>
  <si>
    <t>kabel silový jádro Cu izolace PVC plášť PVC 0,6/1kV (1-CYKY) 4x95mm2</t>
  </si>
  <si>
    <t>1761697133</t>
  </si>
  <si>
    <t>26,0869565217391*1,15 'Přepočtené koeficientem množství</t>
  </si>
  <si>
    <t>34113127</t>
  </si>
  <si>
    <t>kabel silový jádro Cu izolace PVC plášť PVC 0,6/1kV (1-CYKY) 4x50mm2</t>
  </si>
  <si>
    <t>738725998</t>
  </si>
  <si>
    <t>17,3913043478261*1,15 'Přepočtené koeficientem množství</t>
  </si>
  <si>
    <t>34111620</t>
  </si>
  <si>
    <t>kabel silový jádro Cu izolace PVC plášť PVC 0,6/1kV (1-CYKY) 4x35mm2</t>
  </si>
  <si>
    <t>334375526</t>
  </si>
  <si>
    <t>741210005</t>
  </si>
  <si>
    <t>Montáž rozvodnic oceloplechových nebo plastových bez zapojení vodičů běžných, hmotnosti do 200 kg</t>
  </si>
  <si>
    <t>-1339434688</t>
  </si>
  <si>
    <t>https://podminky.urs.cz/item/CS_URS_2024_02/741210005</t>
  </si>
  <si>
    <t>35711005</t>
  </si>
  <si>
    <t xml:space="preserve">rozvodnice zapuštěná, průhledné dveře, IP41, 48 modulárních jednotek, vč. N/pE  včetně vystrojení přístroji dle schemat</t>
  </si>
  <si>
    <t>1143597021</t>
  </si>
  <si>
    <t>741210103</t>
  </si>
  <si>
    <t>Montáž rozvaděčů litinových, hliníkových nebo plastových bez zapojení vodičů sestavy hmotnosti do 300 kg</t>
  </si>
  <si>
    <t>1929994705</t>
  </si>
  <si>
    <t>https://podminky.urs.cz/item/CS_URS_2025_01/741210103</t>
  </si>
  <si>
    <t>RMAT0006</t>
  </si>
  <si>
    <t>rozvaděč elektroměrový včetně vystrojení přístroji dle schemat</t>
  </si>
  <si>
    <t>-1527593226</t>
  </si>
  <si>
    <t>RMAT00061</t>
  </si>
  <si>
    <t>rozvaděč 200 modulů včetně vystrojení přístroji dle schemat</t>
  </si>
  <si>
    <t>-615114311</t>
  </si>
  <si>
    <t>741310101</t>
  </si>
  <si>
    <t>Montáž spínačů jedno nebo dvoupólových polozapuštěných nebo zapuštěných se zapojením vodičů bezšroubové připojení spínačů, řazení 1-jednopólových</t>
  </si>
  <si>
    <t>1378385687</t>
  </si>
  <si>
    <t>https://podminky.urs.cz/item/CS_URS_2025_01/741310101</t>
  </si>
  <si>
    <t>34539015</t>
  </si>
  <si>
    <t>přístroj spínače jednopólového, řazení 1, 1So, 1S bezšroubové svorky</t>
  </si>
  <si>
    <t>2082902548</t>
  </si>
  <si>
    <t>741310122</t>
  </si>
  <si>
    <t>Montáž spínačů jedno nebo dvoupólových polozapuštěných nebo zapuštěných se zapojením vodičů bezšroubové připojení přepínačů, řazení 6-střídavých</t>
  </si>
  <si>
    <t>-769791656</t>
  </si>
  <si>
    <t>https://podminky.urs.cz/item/CS_URS_2025_01/741310122</t>
  </si>
  <si>
    <t>34539016</t>
  </si>
  <si>
    <t>přístroj přepínače střídavého, řazení 6, 6So, 6S bezšroubové svorky</t>
  </si>
  <si>
    <t>1279210958</t>
  </si>
  <si>
    <t>741310126</t>
  </si>
  <si>
    <t>Montáž spínačů jedno nebo dvoupólových polozapuštěných nebo zapuštěných se zapojením vodičů bezšroubové připojení přepínačů, řazení 7-křížových</t>
  </si>
  <si>
    <t>356771432</t>
  </si>
  <si>
    <t>https://podminky.urs.cz/item/CS_URS_2025_01/741310126</t>
  </si>
  <si>
    <t>34539014</t>
  </si>
  <si>
    <t>přístroj přepínače křížového, řazení 7, 7So bezšroubové svorky</t>
  </si>
  <si>
    <t>-1003299427</t>
  </si>
  <si>
    <t>741311003</t>
  </si>
  <si>
    <t>Montáž spínačů speciálních se zapojením vodičů čidla pohybu vestavného</t>
  </si>
  <si>
    <t>1309749208</t>
  </si>
  <si>
    <t>https://podminky.urs.cz/item/CS_URS_2025_01/741311003</t>
  </si>
  <si>
    <t>40461058</t>
  </si>
  <si>
    <t>čidlo pohybové a prezenční stropní 360°</t>
  </si>
  <si>
    <t>-649853840</t>
  </si>
  <si>
    <t>741312531</t>
  </si>
  <si>
    <t>Montáž odpínačů bez zapojení vodičů kompaktních do 750 V třípólových do 63 A</t>
  </si>
  <si>
    <t>1744925416</t>
  </si>
  <si>
    <t>https://podminky.urs.cz/item/CS_URS_2025_01/741312531</t>
  </si>
  <si>
    <t>34535125</t>
  </si>
  <si>
    <t>odpínač trojpólový v krytu IP65 63A</t>
  </si>
  <si>
    <t>1761857632</t>
  </si>
  <si>
    <t>741313002</t>
  </si>
  <si>
    <t>Montáž zásuvek domovních se zapojením vodičů bezšroubové připojení polozapuštěných nebo zapuštěných 10/16 A, provedení 2P + PE dvojí zapojení pro průběžnou montáž</t>
  </si>
  <si>
    <t>1714498583</t>
  </si>
  <si>
    <t>https://podminky.urs.cz/item/CS_URS_2025_01/741313002</t>
  </si>
  <si>
    <t>34555241</t>
  </si>
  <si>
    <t>přístroj zásuvky zapuštěné jednonásobné, krytka s clonkami, bezšroubové svorky</t>
  </si>
  <si>
    <t>-1291582871</t>
  </si>
  <si>
    <t>741313003</t>
  </si>
  <si>
    <t>Montáž zásuvek domovních se zapojením vodičů bezšroubové připojení polozapuštěných nebo zapuštěných 10/16 A, provedení 2x (2P + PE) dvojnásobná</t>
  </si>
  <si>
    <t>-88915587</t>
  </si>
  <si>
    <t>https://podminky.urs.cz/item/CS_URS_2025_01/741313003</t>
  </si>
  <si>
    <t>RMAT0004</t>
  </si>
  <si>
    <t>přístroj zásuvky zapuštěné dvojnásobné, krytka s clonkami, bezšroubové svorky</t>
  </si>
  <si>
    <t>-1092459853</t>
  </si>
  <si>
    <t>741313085</t>
  </si>
  <si>
    <t>Montáž zásuvek domovních se zapojením vodičů šroubové připojení venkovní nebo mokré, provedení 3P + N + PE</t>
  </si>
  <si>
    <t>-98495514</t>
  </si>
  <si>
    <t>https://podminky.urs.cz/item/CS_URS_2025_01/741313085</t>
  </si>
  <si>
    <t>RMAT0005</t>
  </si>
  <si>
    <t>zásuvka kompletní 3P+N+PE prostředí venkovní, mokré se zapojením vodičů</t>
  </si>
  <si>
    <t>-258082100</t>
  </si>
  <si>
    <t>741320302</t>
  </si>
  <si>
    <t>Montáž jističů se zapojením vodičů čtyřpólových nn deionových vestavných s elektrickou spouští do 300 A</t>
  </si>
  <si>
    <t>2007872256</t>
  </si>
  <si>
    <t>https://podminky.urs.cz/item/CS_URS_2024_02/741320302</t>
  </si>
  <si>
    <t>35822785</t>
  </si>
  <si>
    <t>jistič 3-pólový do 630 A vypínací schopnost 36 kA spínací blok pevného provedení bez nadproudových spouští</t>
  </si>
  <si>
    <t>779633165</t>
  </si>
  <si>
    <t>741321003</t>
  </si>
  <si>
    <t>Montáž proudových chráničů se zapojením vodičů dvoupólových nn do 25 A ve skříni</t>
  </si>
  <si>
    <t>-1925848007</t>
  </si>
  <si>
    <t>https://podminky.urs.cz/item/CS_URS_2025_01/741321003</t>
  </si>
  <si>
    <t>RMAT0002</t>
  </si>
  <si>
    <t>proudový chránič dvoupólový</t>
  </si>
  <si>
    <t>-2024397122</t>
  </si>
  <si>
    <t>741321033</t>
  </si>
  <si>
    <t>Montáž proudových chráničů se zapojením vodičů čtyřpólových nn do 25 A ve skříni</t>
  </si>
  <si>
    <t>-1039327236</t>
  </si>
  <si>
    <t>https://podminky.urs.cz/item/CS_URS_2025_01/741321033</t>
  </si>
  <si>
    <t>35889206</t>
  </si>
  <si>
    <t>chránič proudový 4 pólový 25A typ AC 0,03A</t>
  </si>
  <si>
    <t>-324509071</t>
  </si>
  <si>
    <t>741321043</t>
  </si>
  <si>
    <t>Montáž proudových chráničů se zapojením vodičů čtyřpólových nn do 63 A ve skříni</t>
  </si>
  <si>
    <t>971345137</t>
  </si>
  <si>
    <t>https://podminky.urs.cz/item/CS_URS_2025_01/741321043</t>
  </si>
  <si>
    <t>RMAT0001</t>
  </si>
  <si>
    <t>proudový chránič čtyřpólový 63A/4/0,03</t>
  </si>
  <si>
    <t>728837288</t>
  </si>
  <si>
    <t>741370021</t>
  </si>
  <si>
    <t>Montáž svítidel žárovkových se zapojením vodičů bytových nebo společenských místností stropních vestavných 1 zdroj</t>
  </si>
  <si>
    <t>-1466538281</t>
  </si>
  <si>
    <t>https://podminky.urs.cz/item/CS_URS_2025_01/741370021</t>
  </si>
  <si>
    <t>348250111</t>
  </si>
  <si>
    <t>svítidlo vestavné stropní panelové čtvercové 600x600 3490lm, LED 1x26W, 4000K</t>
  </si>
  <si>
    <t>1696869637</t>
  </si>
  <si>
    <t>"jídelna" 20</t>
  </si>
  <si>
    <t>"kancelář" 4</t>
  </si>
  <si>
    <t>"WC" 5</t>
  </si>
  <si>
    <t>348250112</t>
  </si>
  <si>
    <t>svítidlo vestavné stropní panelové čtvercové 600x600 4805lm, LED 1x38W, 4000K</t>
  </si>
  <si>
    <t>-820359607</t>
  </si>
  <si>
    <t>"jídelna" 3</t>
  </si>
  <si>
    <t>"hala" 3</t>
  </si>
  <si>
    <t>"šatna" 6</t>
  </si>
  <si>
    <t>741371011</t>
  </si>
  <si>
    <t>Montáž svítidlo zářivkových závěsných 1 zdroj</t>
  </si>
  <si>
    <t>1708568905</t>
  </si>
  <si>
    <t>https://podminky.urs.cz/item/CS_URS_2025_01/741371011</t>
  </si>
  <si>
    <t>348331022</t>
  </si>
  <si>
    <t>svítidlo zářivkové průmyslové prachotěsné IP66, čirý akrylát,LED 1x26W, délka 1250mm, 4360lm, 5000K</t>
  </si>
  <si>
    <t>2063932673</t>
  </si>
  <si>
    <t>"příprava zeleniny"2</t>
  </si>
  <si>
    <t>348331021</t>
  </si>
  <si>
    <t>svítidlo zářivkové průmyslové prachotěsné IP66, čirý akrylát,LED 1x20W, délka 1250mm, 3670llm, 5000K</t>
  </si>
  <si>
    <t>-1939077481</t>
  </si>
  <si>
    <t>"kuchyně" 7</t>
  </si>
  <si>
    <t>"mytí nádobí" 1</t>
  </si>
  <si>
    <t>"chodba" 6</t>
  </si>
  <si>
    <t>348331023</t>
  </si>
  <si>
    <t>svítidlo zářivkové průmyslové prachotěsné IP66, čirý akrylát,LED 1x38W, délka 1250mm, 6020lm, 5000K</t>
  </si>
  <si>
    <t>-629076487</t>
  </si>
  <si>
    <t>"kotelna" 2</t>
  </si>
  <si>
    <t>"strojovna VZT" 3</t>
  </si>
  <si>
    <t>"šatna" 3</t>
  </si>
  <si>
    <t>348331024</t>
  </si>
  <si>
    <t>svítidlo zářivkové průmyslové prachotěsné IP66, čirý akrylát,LED 1x41W, délka 1250mm, 7070lm, 5000K</t>
  </si>
  <si>
    <t>-1274697317</t>
  </si>
  <si>
    <t>"kuchyně"3</t>
  </si>
  <si>
    <t>"VÝDEJ JÍDEL" 3</t>
  </si>
  <si>
    <t>"mytí nádobí" 2</t>
  </si>
  <si>
    <t>"přípravna masa" 4</t>
  </si>
  <si>
    <t>"sklad" 1</t>
  </si>
  <si>
    <t>"prádelna"1</t>
  </si>
  <si>
    <t>"denni m" 3</t>
  </si>
  <si>
    <t>741372022</t>
  </si>
  <si>
    <t>Montáž svítidel s integrovaným zdrojem LED se zapojením vodičů interiérových přisazených nástěnných hranatých nebo kruhových, plochy přes 0,09 do 0,36 m2</t>
  </si>
  <si>
    <t>-1944625668</t>
  </si>
  <si>
    <t>https://podminky.urs.cz/item/CS_URS_2025_01/741372022</t>
  </si>
  <si>
    <t>34825003</t>
  </si>
  <si>
    <t>svítidlo interiérové stropní přisazené kruhové D 300-450mm 2500lm (S3)</t>
  </si>
  <si>
    <t>1274715218</t>
  </si>
  <si>
    <t>"chodba" 9</t>
  </si>
  <si>
    <t>"jídelna" 4</t>
  </si>
  <si>
    <t>"hala" 2</t>
  </si>
  <si>
    <t>"úklid"1</t>
  </si>
  <si>
    <t>"odpadky" 1</t>
  </si>
  <si>
    <t>"prádelna WC" 2</t>
  </si>
  <si>
    <t>"WC zam" 3</t>
  </si>
  <si>
    <t>741372063</t>
  </si>
  <si>
    <t>Montáž svítidel s integrovaným zdrojem LED se zapojením vodičů exteriérových přisazených nástěnných hranatých nebo kruhových</t>
  </si>
  <si>
    <t>-4979858</t>
  </si>
  <si>
    <t>https://podminky.urs.cz/item/CS_URS_2025_01/741372063</t>
  </si>
  <si>
    <t>34845005</t>
  </si>
  <si>
    <t>svítidlo exteriérové nástěnné přisazené LED 1000-1500lm</t>
  </si>
  <si>
    <t>1843830401</t>
  </si>
  <si>
    <t>741378026</t>
  </si>
  <si>
    <t>Zřízení upevňovacích bodů pro svítidla s vyvrtáním díry závěsu stropního lankového v podhledu</t>
  </si>
  <si>
    <t>-1348640405</t>
  </si>
  <si>
    <t>https://podminky.urs.cz/item/CS_URS_2025_01/741378026</t>
  </si>
  <si>
    <t>43*2</t>
  </si>
  <si>
    <t>35442178</t>
  </si>
  <si>
    <t>lanko pr. 3mm nerez</t>
  </si>
  <si>
    <t>545662367</t>
  </si>
  <si>
    <t>86*1,1 'Přepočtené koeficientem množství</t>
  </si>
  <si>
    <t>741410021</t>
  </si>
  <si>
    <t>Montáž uzemňovacího vedení s upevněním, propojením a připojením pomocí svorek v zemi s izolací spojů pásku průřezu do 120 mm2 v městské zástavbě</t>
  </si>
  <si>
    <t>747300929</t>
  </si>
  <si>
    <t>https://podminky.urs.cz/item/CS_URS_2025_01/741410021</t>
  </si>
  <si>
    <t>35442062</t>
  </si>
  <si>
    <t>pás zemnící 30x4mm FeZn</t>
  </si>
  <si>
    <t>-424653497</t>
  </si>
  <si>
    <t>741410071</t>
  </si>
  <si>
    <t>Montáž uzemňovacího vedení s upevněním, propojením a připojením pomocí svorek doplňků ostatních konstrukcí vodičem průřezu do 16 mm2, uloženým volně nebo pod omítkou</t>
  </si>
  <si>
    <t>-15186893</t>
  </si>
  <si>
    <t>https://podminky.urs.cz/item/CS_URS_2025_01/741410071</t>
  </si>
  <si>
    <t>34141044</t>
  </si>
  <si>
    <t>vodič propojovací jádro Cu plné dvojitá izolace PVC 450/750V (CYY) 1x6mm2</t>
  </si>
  <si>
    <t>910441910</t>
  </si>
  <si>
    <t>741420001</t>
  </si>
  <si>
    <t>Montáž hromosvodného vedení svodových drátů nebo lan s podpěrami, Ø do 10 mm</t>
  </si>
  <si>
    <t>-1618014396</t>
  </si>
  <si>
    <t>https://podminky.urs.cz/item/CS_URS_2025_01/741420001</t>
  </si>
  <si>
    <t>35441073</t>
  </si>
  <si>
    <t>drát D 10mm FeZn</t>
  </si>
  <si>
    <t>598004707</t>
  </si>
  <si>
    <t>741420021</t>
  </si>
  <si>
    <t>Montáž hromosvodného vedení svorek se 2 šrouby</t>
  </si>
  <si>
    <t>-1028048295</t>
  </si>
  <si>
    <t>https://podminky.urs.cz/item/CS_URS_2025_01/741420021</t>
  </si>
  <si>
    <t>35441885</t>
  </si>
  <si>
    <t>svorka spojovací pro lano D 8-10mm</t>
  </si>
  <si>
    <t>-684779192</t>
  </si>
  <si>
    <t>741420022</t>
  </si>
  <si>
    <t>Montáž hromosvodného vedení svorek se 3 a více šrouby</t>
  </si>
  <si>
    <t>34622480</t>
  </si>
  <si>
    <t>https://podminky.urs.cz/item/CS_URS_2025_01/741420022</t>
  </si>
  <si>
    <t>5+24</t>
  </si>
  <si>
    <t>35441860</t>
  </si>
  <si>
    <t>svorka FeZn k jímací tyči - 4 šrouby</t>
  </si>
  <si>
    <t>931823085</t>
  </si>
  <si>
    <t>741420023</t>
  </si>
  <si>
    <t>Montáž hromosvodného vedení svorek na okapové žlaby</t>
  </si>
  <si>
    <t>-1245037971</t>
  </si>
  <si>
    <t>https://podminky.urs.cz/item/CS_URS_2025_01/741420023</t>
  </si>
  <si>
    <t>35442024</t>
  </si>
  <si>
    <t>svorka uzemnění Cu na okapové žlaby, 50mm</t>
  </si>
  <si>
    <t>1253039520</t>
  </si>
  <si>
    <t>741420101</t>
  </si>
  <si>
    <t>Montáž oddáleného vedení držáků do zdiva</t>
  </si>
  <si>
    <t>1302403919</t>
  </si>
  <si>
    <t>https://podminky.urs.cz/item/CS_URS_2025_01/741420101</t>
  </si>
  <si>
    <t>35442206</t>
  </si>
  <si>
    <t>držák oddáleného hromosvodu do zdiva s vrutem Fezn</t>
  </si>
  <si>
    <t>1910997265</t>
  </si>
  <si>
    <t>741430004</t>
  </si>
  <si>
    <t>Montáž jímacích tyčí délky do 3 m, na střešní hřeben</t>
  </si>
  <si>
    <t>-1123215295</t>
  </si>
  <si>
    <t>https://podminky.urs.cz/item/CS_URS_2025_01/741430004</t>
  </si>
  <si>
    <t>35441055</t>
  </si>
  <si>
    <t>tyč jímací s kovaným hrotem 1500mm FeZn</t>
  </si>
  <si>
    <t>-332880448</t>
  </si>
  <si>
    <t>741440031</t>
  </si>
  <si>
    <t>Montáž zemnicích desek a tyčí s připojením na svodové nebo uzemňovací vedení bez příslušenství tyčí, délky do 2 m</t>
  </si>
  <si>
    <t>1970795803</t>
  </si>
  <si>
    <t>https://podminky.urs.cz/item/CS_URS_2025_01/741440031</t>
  </si>
  <si>
    <t>35442092</t>
  </si>
  <si>
    <t>tyč zemnící 1,5m FeZn</t>
  </si>
  <si>
    <t>-289054110</t>
  </si>
  <si>
    <t>741450001</t>
  </si>
  <si>
    <t>Montáž prvků pro vyrovnání potenciálu svorkovnice hlavního pospojení</t>
  </si>
  <si>
    <t>-286858622</t>
  </si>
  <si>
    <t>https://podminky.urs.cz/item/CS_URS_2025_01/741450001</t>
  </si>
  <si>
    <t>34565002</t>
  </si>
  <si>
    <t>svorkovnice ekvipotenciální 200x65mm</t>
  </si>
  <si>
    <t>662584444</t>
  </si>
  <si>
    <t>741810003</t>
  </si>
  <si>
    <t>Zkoušky a prohlídky elektrických rozvodů a zařízení celková prohlídka a vyhotovení revizní zprávy pro objem montážních prací přes 500 do 1000 tis. Kč</t>
  </si>
  <si>
    <t>-1457923526</t>
  </si>
  <si>
    <t>https://podminky.urs.cz/item/CS_URS_2025_01/741810003</t>
  </si>
  <si>
    <t>741810011</t>
  </si>
  <si>
    <t>Zkoušky a prohlídky elektrických rozvodů a zařízení celková prohlídka a vyhotovení revizní zprávy pro objem montážních prací Příplatek k ceně 0003 za každých dalších i započatých 500 tis. Kč přes 1000 tis. Kč</t>
  </si>
  <si>
    <t>1913450321</t>
  </si>
  <si>
    <t>https://podminky.urs.cz/item/CS_URS_2024_02/741810011</t>
  </si>
  <si>
    <t>741811012</t>
  </si>
  <si>
    <t>Zkoušky a prohlídky rozvodných zařízení kontrola rozváděčů nn, (1 pole) silových, hmotnosti přes 200 do 300 kg</t>
  </si>
  <si>
    <t>294887668</t>
  </si>
  <si>
    <t>https://podminky.urs.cz/item/CS_URS_2025_01/741811012</t>
  </si>
  <si>
    <t>741811013</t>
  </si>
  <si>
    <t>Zkoušky a prohlídky rozvodných zařízení kontrola rozváděčů nn, (1 pole) silových, hmotnosti přes 300 do 400 kg</t>
  </si>
  <si>
    <t>387601497</t>
  </si>
  <si>
    <t>https://podminky.urs.cz/item/CS_URS_2024_02/741811013</t>
  </si>
  <si>
    <t>741811021</t>
  </si>
  <si>
    <t>Zkoušky a prohlídky rozvodných zařízení oživení jednoho pole rozváděče zhotoveného subdodavatelem v podmínkách externí montáže se složitou výstrojí</t>
  </si>
  <si>
    <t>-367829392</t>
  </si>
  <si>
    <t>https://podminky.urs.cz/item/CS_URS_2025_01/741811021</t>
  </si>
  <si>
    <t>741812011</t>
  </si>
  <si>
    <t>Zkoušky vodičů a kabelů izolační kabelu silového do 1 kV, počtu a průřezu žil do 4x 25 mm2</t>
  </si>
  <si>
    <t>589148754</t>
  </si>
  <si>
    <t>https://podminky.urs.cz/item/CS_URS_2025_01/741812011</t>
  </si>
  <si>
    <t>741812044</t>
  </si>
  <si>
    <t>Zkoušky vodičů a kabelů izolační kabelu ovládacího přes 14 do 16 žil</t>
  </si>
  <si>
    <t>-177806106</t>
  </si>
  <si>
    <t>https://podminky.urs.cz/item/CS_URS_2025_01/741812044</t>
  </si>
  <si>
    <t>741813001</t>
  </si>
  <si>
    <t>Zkoušky a prohlídky elektrických přístrojů měření impedance nulové smyčky okruhu vedení jednofázového 220 V</t>
  </si>
  <si>
    <t>629117412</t>
  </si>
  <si>
    <t>https://podminky.urs.cz/item/CS_URS_2024_02/741813001</t>
  </si>
  <si>
    <t>741813002</t>
  </si>
  <si>
    <t>Zkoušky a prohlídky elektrických přístrojů měření impedance nulové smyčky okruhu vedení třífázového 3x380 V</t>
  </si>
  <si>
    <t>-274537427</t>
  </si>
  <si>
    <t>https://podminky.urs.cz/item/CS_URS_2024_02/741813002</t>
  </si>
  <si>
    <t>741813021</t>
  </si>
  <si>
    <t>Zkoušky a prohlídky elektrických přístrojů revize, seřízení a nastavení ochranných relé včetně vystavení protokolu</t>
  </si>
  <si>
    <t>1209858553</t>
  </si>
  <si>
    <t>https://podminky.urs.cz/item/CS_URS_2024_02/741813021</t>
  </si>
  <si>
    <t>741820001</t>
  </si>
  <si>
    <t>Měření zemních odporů zemniče</t>
  </si>
  <si>
    <t>-1623519929</t>
  </si>
  <si>
    <t>https://podminky.urs.cz/item/CS_URS_2024_02/741820001</t>
  </si>
  <si>
    <t>741820101</t>
  </si>
  <si>
    <t>Měření osvětlovacího zařízení izolačního stavu svítidel na pracovišti do. 200 ks svítidel</t>
  </si>
  <si>
    <t>1487777934</t>
  </si>
  <si>
    <t>https://podminky.urs.cz/item/CS_URS_2024_02/741820101</t>
  </si>
  <si>
    <t>741820102</t>
  </si>
  <si>
    <t>Měření osvětlovacího zařízení intenzity osvětlení na pracovišti do 50 svítidel</t>
  </si>
  <si>
    <t>-1237055713</t>
  </si>
  <si>
    <t>https://podminky.urs.cz/item/CS_URS_2024_02/741820102</t>
  </si>
  <si>
    <t>998741311</t>
  </si>
  <si>
    <t>Přesun hmot pro silnoproud stanovený procentní sazbou (%) z ceny vodorovná dopravní vzdálenost do 50 m ruční (bez užití mechanizace) v objektech výšky do 6 m</t>
  </si>
  <si>
    <t>1262335791</t>
  </si>
  <si>
    <t>https://podminky.urs.cz/item/CS_URS_2025_01/998741311</t>
  </si>
  <si>
    <t>998741319</t>
  </si>
  <si>
    <t>Přesun hmot pro silnoproud stanovený procentní sazbou (%) z ceny vodorovná dopravní vzdálenost do 50 m Příplatek k cenám za ruční zvětšený přesun přes vymezenou vodorovnou dopravní vzdálenost za každých dalších započatých 50 m</t>
  </si>
  <si>
    <t>318258908</t>
  </si>
  <si>
    <t>https://podminky.urs.cz/item/CS_URS_2025_01/998741319</t>
  </si>
  <si>
    <t>07 - Slaboproudé elektroinstalace</t>
  </si>
  <si>
    <t xml:space="preserve">    742 - Elektroinstalace - slaboproud</t>
  </si>
  <si>
    <t>M - Práce a dodávky M</t>
  </si>
  <si>
    <t>742</t>
  </si>
  <si>
    <t>Elektroinstalace - slaboproud</t>
  </si>
  <si>
    <t>742110002</t>
  </si>
  <si>
    <t>Montáž trubek elektroinstalačních plastových ohebných uložených pod omítku</t>
  </si>
  <si>
    <t>34155265</t>
  </si>
  <si>
    <t>https://podminky.urs.cz/item/CS_URS_2025_01/742110002</t>
  </si>
  <si>
    <t>34571383</t>
  </si>
  <si>
    <t>trubka elektroinstalační plastová bezhalogenová ohebná lehce odolná D 14,4/20mm poloměr ohybu &gt;80mm</t>
  </si>
  <si>
    <t>-1950353313</t>
  </si>
  <si>
    <t>742110504</t>
  </si>
  <si>
    <t>Montáž krabic elektroinstalačních s víčkem zapuštěných plastových odbočných kruhových</t>
  </si>
  <si>
    <t>572790492</t>
  </si>
  <si>
    <t>https://podminky.urs.cz/item/CS_URS_2025_01/742110504</t>
  </si>
  <si>
    <t>1302468726</t>
  </si>
  <si>
    <t>742121001</t>
  </si>
  <si>
    <t>Montáž kabelů sdělovacích pro vnitřní rozvody počtu žil do 15</t>
  </si>
  <si>
    <t>188685263</t>
  </si>
  <si>
    <t>https://podminky.urs.cz/item/CS_URS_2025_01/742121001</t>
  </si>
  <si>
    <t>26,6+16</t>
  </si>
  <si>
    <t>34126056</t>
  </si>
  <si>
    <t>kabel sdělovací stíněný laminovanou Al folií jádro Cu plné izolace PE plášť PE 150V (TCEKFLE) 5x4x0,8mm2</t>
  </si>
  <si>
    <t>-9774669</t>
  </si>
  <si>
    <t>12+1,6+3+1,5*2+2*2+3</t>
  </si>
  <si>
    <t>341211221</t>
  </si>
  <si>
    <t>kabel sběrnice 485, dle technologie</t>
  </si>
  <si>
    <t>1295034095</t>
  </si>
  <si>
    <t>341211361</t>
  </si>
  <si>
    <t>kabel napájecí, dle technologie s funkčností při požáru min. PH15-R reakce na oheň B2ca</t>
  </si>
  <si>
    <t>-325152070</t>
  </si>
  <si>
    <t>341211381</t>
  </si>
  <si>
    <t>kabel ovládací, dle technologie s funkčností při požáru min. PH15-R reakce na oheň B2ca</t>
  </si>
  <si>
    <t>575239839</t>
  </si>
  <si>
    <t>742123001</t>
  </si>
  <si>
    <t>Montáž přepěťové ochrany pro slaboproudá zařízení</t>
  </si>
  <si>
    <t>1782042054</t>
  </si>
  <si>
    <t>https://podminky.urs.cz/item/CS_URS_2025_01/742123001</t>
  </si>
  <si>
    <t>35889540</t>
  </si>
  <si>
    <t>svodič přepětí - ochrana 3.stupně odnímatelné provedení, 230 V, signalizace, na DIN lištu</t>
  </si>
  <si>
    <t>-562038847</t>
  </si>
  <si>
    <t>7421900010</t>
  </si>
  <si>
    <t>Zaškolení obsluhy</t>
  </si>
  <si>
    <t>1703992950</t>
  </si>
  <si>
    <t>742190004</t>
  </si>
  <si>
    <t>Vysekání drážky pro slaboproud</t>
  </si>
  <si>
    <t>409281266</t>
  </si>
  <si>
    <t>742190006</t>
  </si>
  <si>
    <t>prostup zdivem do tl. 910 cm pro slaboproud</t>
  </si>
  <si>
    <t>974069963</t>
  </si>
  <si>
    <t>742190007</t>
  </si>
  <si>
    <t>Utěsnění prostupu protipožárně</t>
  </si>
  <si>
    <t>-1805531291</t>
  </si>
  <si>
    <t>742190008</t>
  </si>
  <si>
    <t>Připojení na silnoproudé rozvody</t>
  </si>
  <si>
    <t>1858775808</t>
  </si>
  <si>
    <t>742190009</t>
  </si>
  <si>
    <t>Revize, kontrola provozuschopnosti, protokoly dle vyhl. č. 246/2001 Sb.</t>
  </si>
  <si>
    <t>779144768</t>
  </si>
  <si>
    <t>742260001</t>
  </si>
  <si>
    <t>Montáž detekce plynů a par ústředny DPP</t>
  </si>
  <si>
    <t>1689906801</t>
  </si>
  <si>
    <t>https://podminky.urs.cz/item/CS_URS_2024_02/742260001</t>
  </si>
  <si>
    <t>404620171</t>
  </si>
  <si>
    <t xml:space="preserve">ústředna pro detekci plynu s certifikací, max.  4 snímače, RS485, 5xrelé, 24VDC/230VAC, optická a akustická signalizace</t>
  </si>
  <si>
    <t>-1296673893</t>
  </si>
  <si>
    <t>742260011</t>
  </si>
  <si>
    <t>Montáž detekce plynů a snímače plynu Ex</t>
  </si>
  <si>
    <t>-1338533522</t>
  </si>
  <si>
    <t>https://podminky.urs.cz/item/CS_URS_2024_02/742260011</t>
  </si>
  <si>
    <t>404610931</t>
  </si>
  <si>
    <t>Snímač Metan, 0-100% DMV, 4-20mA, RS485</t>
  </si>
  <si>
    <t>1232492057</t>
  </si>
  <si>
    <t>404610932</t>
  </si>
  <si>
    <t>Snímač Oxid uhelnatý, 0-1000 ppm, 4-20mA, RS485</t>
  </si>
  <si>
    <t>2057521879</t>
  </si>
  <si>
    <t>742260101</t>
  </si>
  <si>
    <t>Montáž detekce plynů a par nastavení kalibrace snímače</t>
  </si>
  <si>
    <t>-670686359</t>
  </si>
  <si>
    <t>https://podminky.urs.cz/item/CS_URS_2024_02/742260101</t>
  </si>
  <si>
    <t>998742311</t>
  </si>
  <si>
    <t>Přesun hmot pro slaboproud stanovený procentní sazbou (%) z ceny vodorovná dopravní vzdálenost do 50 m ruční (bez užití mechanizace) v objektech výšky do 6 m</t>
  </si>
  <si>
    <t>-448330672</t>
  </si>
  <si>
    <t>https://podminky.urs.cz/item/CS_URS_2025_01/998742311</t>
  </si>
  <si>
    <t>998742319</t>
  </si>
  <si>
    <t>Přesun hmot pro slaboproud stanovený procentní sazbou (%) z ceny vodorovná dopravní vzdálenost do 50 m Příplatek k cenám za ruční zvětšený přesun přes vymezenou vodorovnou dopravní vzdálenost za každých dalších započatých 50 m</t>
  </si>
  <si>
    <t>376007360</t>
  </si>
  <si>
    <t>https://podminky.urs.cz/item/CS_URS_2025_01/998742319</t>
  </si>
  <si>
    <t>Práce a dodávky M</t>
  </si>
  <si>
    <t>74212</t>
  </si>
  <si>
    <t>D+M bezkontaktní čtečka TF EM/Mif USB</t>
  </si>
  <si>
    <t>461741114</t>
  </si>
  <si>
    <t>74213</t>
  </si>
  <si>
    <t>D+M výdejní terminál LOGIC 2 (PoE) EM vč. ramena pro držák VESA flexi M1060</t>
  </si>
  <si>
    <t>komplet</t>
  </si>
  <si>
    <t>1429011854</t>
  </si>
  <si>
    <t>742131</t>
  </si>
  <si>
    <t>D+M zavedení stravovacího systému Stravné 5 včetně školení</t>
  </si>
  <si>
    <t>1518302325</t>
  </si>
  <si>
    <t>08 - MaR</t>
  </si>
  <si>
    <t>751614110</t>
  </si>
  <si>
    <t>Montáž monitorovacího, řídícího a ovládacího zařízení servopohonu</t>
  </si>
  <si>
    <t>-1297628461</t>
  </si>
  <si>
    <t>https://podminky.urs.cz/item/CS_URS_2025_01/751614110</t>
  </si>
  <si>
    <t>42900079</t>
  </si>
  <si>
    <t>servopohon pro rekuperátor VZT jednotky kroutící moment 2Nm</t>
  </si>
  <si>
    <t>299084698</t>
  </si>
  <si>
    <t>42900072</t>
  </si>
  <si>
    <t>servopohon klapkový IP54 kroutící moment 10Nm</t>
  </si>
  <si>
    <t>62549513</t>
  </si>
  <si>
    <t>751614111</t>
  </si>
  <si>
    <t>Montáž monitorovacího, řídícího a ovládacího zařízení termostatu</t>
  </si>
  <si>
    <t>1227546979</t>
  </si>
  <si>
    <t>https://podminky.urs.cz/item/CS_URS_2025_01/751614111</t>
  </si>
  <si>
    <t>4+32</t>
  </si>
  <si>
    <t>40561110</t>
  </si>
  <si>
    <t>termostat prostorový</t>
  </si>
  <si>
    <t>969765616</t>
  </si>
  <si>
    <t>40511061</t>
  </si>
  <si>
    <t>čidlo teplotní kanálové</t>
  </si>
  <si>
    <t>367076047</t>
  </si>
  <si>
    <t>40565002</t>
  </si>
  <si>
    <t>ovladač dotykový VZT jednotky na omítku</t>
  </si>
  <si>
    <t>1860521663</t>
  </si>
  <si>
    <t>40565005</t>
  </si>
  <si>
    <t>ovládací jednotka VZT</t>
  </si>
  <si>
    <t>-778396316</t>
  </si>
  <si>
    <t>40565006</t>
  </si>
  <si>
    <t>modul pro dvoudrátové propojení VZT jednotky s regulátorem</t>
  </si>
  <si>
    <t>1529207652</t>
  </si>
  <si>
    <t>751614121</t>
  </si>
  <si>
    <t>Montáž monitorovacího, řídícího a ovládacího zařízení čidla CO2</t>
  </si>
  <si>
    <t>264605228</t>
  </si>
  <si>
    <t>https://podminky.urs.cz/item/CS_URS_2025_01/751614121</t>
  </si>
  <si>
    <t>40461006</t>
  </si>
  <si>
    <t>čidlo CO2 prostorové</t>
  </si>
  <si>
    <t>896468892</t>
  </si>
  <si>
    <t>751614123</t>
  </si>
  <si>
    <t>Montáž monitorovacího, řídícího a ovládacího zařízení čidla vlhkosti</t>
  </si>
  <si>
    <t>1971315829</t>
  </si>
  <si>
    <t>https://podminky.urs.cz/item/CS_URS_2025_01/751614123</t>
  </si>
  <si>
    <t>40461010</t>
  </si>
  <si>
    <t>čidlo RH prostorové</t>
  </si>
  <si>
    <t>2026438104</t>
  </si>
  <si>
    <t>751614125</t>
  </si>
  <si>
    <t>Montáž monitorovacího, řídícího a ovládacího zařízení čidla kombinovaného</t>
  </si>
  <si>
    <t>-108529992</t>
  </si>
  <si>
    <t>https://podminky.urs.cz/item/CS_URS_2024_02/751614125</t>
  </si>
  <si>
    <t>40461014</t>
  </si>
  <si>
    <t>čidlo prostorové kombinované RH a T</t>
  </si>
  <si>
    <t>499694412</t>
  </si>
  <si>
    <t>751614130.1</t>
  </si>
  <si>
    <t>Montáž monitorovacího, řídícího a ovládacího zařízení regulace, ovladače, dotykového ovladače, mechanického ovladače VZT jednotky na omítku</t>
  </si>
  <si>
    <t>-1139819304</t>
  </si>
  <si>
    <t>https://podminky.urs.cz/item/CS_URS_2024_02/751614130.1</t>
  </si>
  <si>
    <t>618419399</t>
  </si>
  <si>
    <t>-386628869</t>
  </si>
  <si>
    <t>40461018</t>
  </si>
  <si>
    <t>sloučení výstupů max 8 čidel</t>
  </si>
  <si>
    <t>-607472641</t>
  </si>
  <si>
    <t>741124733</t>
  </si>
  <si>
    <t>Montáž kabelů měděných ovládacích bez ukončení uložených pevně stíněných ovládacích s plným jádrem (např. JYTY) počtu a průměru žil 2 až 19x1 mm2</t>
  </si>
  <si>
    <t>-1980831036</t>
  </si>
  <si>
    <t>https://podminky.urs.cz/item/CS_URS_2025_01/741124733</t>
  </si>
  <si>
    <t>34113151</t>
  </si>
  <si>
    <t>kabel ovládací průmyslový stíněný laminovanou Al fólií s příložným Cu drátem jádro Cu plné izolace PVC plášť PVC 250V (JYTY) 7x1,00mm2</t>
  </si>
  <si>
    <t>1930923425</t>
  </si>
  <si>
    <t>200*1,15 'Přepočtené koeficientem množství</t>
  </si>
  <si>
    <t>967841221</t>
  </si>
  <si>
    <t>1875827484</t>
  </si>
  <si>
    <t>09 - Interiér</t>
  </si>
  <si>
    <t>00001</t>
  </si>
  <si>
    <t>D+M kancelářský stůl výška 75 cm T1</t>
  </si>
  <si>
    <t>-2126696596</t>
  </si>
  <si>
    <t>00002</t>
  </si>
  <si>
    <t>D+M kancelářský stůl výška 75 cm T2</t>
  </si>
  <si>
    <t>-1803649987</t>
  </si>
  <si>
    <t>00003</t>
  </si>
  <si>
    <t>D+M skříňka na batohy s 8 uzamykatelnými oddíly T3</t>
  </si>
  <si>
    <t>958880043</t>
  </si>
  <si>
    <t>00004</t>
  </si>
  <si>
    <t>D+M kancelářská židle T4</t>
  </si>
  <si>
    <t>1787835712</t>
  </si>
  <si>
    <t>00005</t>
  </si>
  <si>
    <t>D+M sestavy šatních skříněk T5</t>
  </si>
  <si>
    <t>kompl.</t>
  </si>
  <si>
    <t>384639946</t>
  </si>
  <si>
    <t>00006</t>
  </si>
  <si>
    <t>D+M stůl 80x160/760 T6</t>
  </si>
  <si>
    <t>1046241259</t>
  </si>
  <si>
    <t>00007</t>
  </si>
  <si>
    <t>D+M jídelní židle T7</t>
  </si>
  <si>
    <t>344428415</t>
  </si>
  <si>
    <t>00008</t>
  </si>
  <si>
    <t>D+M kuch. linka spodní skříňky s vestavěným nerezovým dřezem T8</t>
  </si>
  <si>
    <t>1656878532</t>
  </si>
  <si>
    <t>-380432969</t>
  </si>
  <si>
    <t>-394845901</t>
  </si>
  <si>
    <t>10 - Gastro technologie</t>
  </si>
  <si>
    <t>PSV - PSV</t>
  </si>
  <si>
    <t xml:space="preserve">    701 - Gastro technologie</t>
  </si>
  <si>
    <t>701</t>
  </si>
  <si>
    <t>D+M Gastro technologie viz. samostatný rozpočet př. č.1</t>
  </si>
  <si>
    <t>kompl</t>
  </si>
  <si>
    <t>-1554598211</t>
  </si>
  <si>
    <t>11 -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</si>
  <si>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</si>
  <si>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</si>
  <si>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</si>
  <si>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</si>
  <si>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</si>
  <si>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VRN6 - Územní vlivy</t>
  </si>
  <si>
    <t xml:space="preserve">    VRN7 - Provozní vlivy</t>
  </si>
  <si>
    <t xml:space="preserve">    VRN9 - Ostatní náklady</t>
  </si>
  <si>
    <t>Vedlejší rozpočtové náklady</t>
  </si>
  <si>
    <t>VRN1</t>
  </si>
  <si>
    <t>Průzkumné, geodetické a projektové práce</t>
  </si>
  <si>
    <t>013254000</t>
  </si>
  <si>
    <t>Dokumentace skutečného provedení stavby</t>
  </si>
  <si>
    <t>1024</t>
  </si>
  <si>
    <t>-2122275880</t>
  </si>
  <si>
    <t>https://podminky.urs.cz/item/CS_URS_2024_02/013254000</t>
  </si>
  <si>
    <t>013274000</t>
  </si>
  <si>
    <t>Pasportizace stávajícího a okolních objektů před započetím prací</t>
  </si>
  <si>
    <t>-752499666</t>
  </si>
  <si>
    <t>https://podminky.urs.cz/item/CS_URS_2024_02/013274000</t>
  </si>
  <si>
    <t>013294000</t>
  </si>
  <si>
    <t>Ostatní dokumentace stavby - výrobní a dodavatelská dokumentace</t>
  </si>
  <si>
    <t>676471212</t>
  </si>
  <si>
    <t>https://podminky.urs.cz/item/CS_URS_2025_01/013294000</t>
  </si>
  <si>
    <t>VRN3</t>
  </si>
  <si>
    <t>Zařízení staveniště</t>
  </si>
  <si>
    <t>031303000</t>
  </si>
  <si>
    <t>Náklady na zábor</t>
  </si>
  <si>
    <t>745882137</t>
  </si>
  <si>
    <t>https://podminky.urs.cz/item/CS_URS_2024_02/031303000</t>
  </si>
  <si>
    <t>032103000</t>
  </si>
  <si>
    <t>Náklady na stavební buňky, úpravu stávajících objektů</t>
  </si>
  <si>
    <t>1224666148</t>
  </si>
  <si>
    <t>https://podminky.urs.cz/item/CS_URS_2024_02/032103000</t>
  </si>
  <si>
    <t>032903000</t>
  </si>
  <si>
    <t>Náklady na provoz a údržbu vybavení staveniště</t>
  </si>
  <si>
    <t>1499804440</t>
  </si>
  <si>
    <t>https://podminky.urs.cz/item/CS_URS_2024_02/032903000</t>
  </si>
  <si>
    <t>033103000</t>
  </si>
  <si>
    <t>Připojení energií pro zařízení staveniště</t>
  </si>
  <si>
    <t>2000652194</t>
  </si>
  <si>
    <t>https://podminky.urs.cz/item/CS_URS_2024_02/033103000</t>
  </si>
  <si>
    <t>033203000</t>
  </si>
  <si>
    <t>Spotřeba energií pro zařízení staveniště</t>
  </si>
  <si>
    <t>-1486295905</t>
  </si>
  <si>
    <t>https://podminky.urs.cz/item/CS_URS_2024_02/033203000</t>
  </si>
  <si>
    <t>034103000</t>
  </si>
  <si>
    <t>Oplocení staveniště</t>
  </si>
  <si>
    <t>387727978</t>
  </si>
  <si>
    <t>https://podminky.urs.cz/item/CS_URS_2024_02/034103000</t>
  </si>
  <si>
    <t>34+31</t>
  </si>
  <si>
    <t>034403000</t>
  </si>
  <si>
    <t>Osvětlení staveniště</t>
  </si>
  <si>
    <t>870619256</t>
  </si>
  <si>
    <t>https://podminky.urs.cz/item/CS_URS_2024_02/034403000</t>
  </si>
  <si>
    <t>034503000</t>
  </si>
  <si>
    <t>Informační tabule na staveništi</t>
  </si>
  <si>
    <t>-1463004833</t>
  </si>
  <si>
    <t>https://podminky.urs.cz/item/CS_URS_2024_02/034503000</t>
  </si>
  <si>
    <t>039103000</t>
  </si>
  <si>
    <t>Rozebrání, bourání a odvoz zařízení staveniště</t>
  </si>
  <si>
    <t>-253500220</t>
  </si>
  <si>
    <t>https://podminky.urs.cz/item/CS_URS_2024_02/039103000</t>
  </si>
  <si>
    <t>039203000</t>
  </si>
  <si>
    <t>Úprava terénu po zrušení zařízení staveniště</t>
  </si>
  <si>
    <t>-385962341</t>
  </si>
  <si>
    <t>https://podminky.urs.cz/item/CS_URS_2024_02/039203000</t>
  </si>
  <si>
    <t>VRN4</t>
  </si>
  <si>
    <t>Inženýrská činnost</t>
  </si>
  <si>
    <t>041424000</t>
  </si>
  <si>
    <t>Koordinátor BOZP</t>
  </si>
  <si>
    <t>994397184</t>
  </si>
  <si>
    <t>https://podminky.urs.cz/item/CS_URS_2024_02/041424000</t>
  </si>
  <si>
    <t>045203000</t>
  </si>
  <si>
    <t>Kompletační činnost</t>
  </si>
  <si>
    <t>-1520234606</t>
  </si>
  <si>
    <t>https://podminky.urs.cz/item/CS_URS_2024_02/045203000</t>
  </si>
  <si>
    <t>045303000</t>
  </si>
  <si>
    <t>Koordinační činnost</t>
  </si>
  <si>
    <t>1052519630</t>
  </si>
  <si>
    <t>https://podminky.urs.cz/item/CS_URS_2024_02/045303000</t>
  </si>
  <si>
    <t>049103000</t>
  </si>
  <si>
    <t>Náklady vzniklé v souvislosti s realizací stavby, realizace protiprašných opatření, látkové zástěny, zkrápění</t>
  </si>
  <si>
    <t>-1982985423</t>
  </si>
  <si>
    <t>https://podminky.urs.cz/item/CS_URS_2024_02/049103000</t>
  </si>
  <si>
    <t>049203001</t>
  </si>
  <si>
    <t>Odběr a laboratorní posouzení kvality vody</t>
  </si>
  <si>
    <t>73222599</t>
  </si>
  <si>
    <t>049203002</t>
  </si>
  <si>
    <t>Měření intenzity elektrického osvětlení</t>
  </si>
  <si>
    <t>-631716340</t>
  </si>
  <si>
    <t>049203003</t>
  </si>
  <si>
    <t>Měření ekvivalentní hladiny akustického tlaku stacionárních zdrojů hluku</t>
  </si>
  <si>
    <t>-1450886111</t>
  </si>
  <si>
    <t>049303000</t>
  </si>
  <si>
    <t>Náklady vzniklé v souvislosti s předáním stavby</t>
  </si>
  <si>
    <t>-858506229</t>
  </si>
  <si>
    <t>https://podminky.urs.cz/item/CS_URS_2024_02/049303000</t>
  </si>
  <si>
    <t>VRN5</t>
  </si>
  <si>
    <t>Finanční náklady</t>
  </si>
  <si>
    <t>051002000</t>
  </si>
  <si>
    <t>Pojistné</t>
  </si>
  <si>
    <t>686226750</t>
  </si>
  <si>
    <t>https://podminky.urs.cz/item/CS_URS_2025_01/051002000</t>
  </si>
  <si>
    <t>056002000</t>
  </si>
  <si>
    <t>Bankovní záruka</t>
  </si>
  <si>
    <t>-1159275606</t>
  </si>
  <si>
    <t>https://podminky.urs.cz/item/CS_URS_2025_01/056002000</t>
  </si>
  <si>
    <t>VRN6</t>
  </si>
  <si>
    <t>Územní vlivy</t>
  </si>
  <si>
    <t>061002000</t>
  </si>
  <si>
    <t>Vliv klimatických podmínek</t>
  </si>
  <si>
    <t>1072741024</t>
  </si>
  <si>
    <t>https://podminky.urs.cz/item/CS_URS_2024_02/061002000</t>
  </si>
  <si>
    <t>062103000</t>
  </si>
  <si>
    <t>Překládání nákladu</t>
  </si>
  <si>
    <t>-1556330915</t>
  </si>
  <si>
    <t>https://podminky.urs.cz/item/CS_URS_2024_02/062103000</t>
  </si>
  <si>
    <t>065103000</t>
  </si>
  <si>
    <t>Mimostaveništní doprava materiálů a výrobků</t>
  </si>
  <si>
    <t>-2106569087</t>
  </si>
  <si>
    <t>https://podminky.urs.cz/item/CS_URS_2024_02/065103000</t>
  </si>
  <si>
    <t>065203000</t>
  </si>
  <si>
    <t>Mimostaveništní doprava strojů</t>
  </si>
  <si>
    <t>483204511</t>
  </si>
  <si>
    <t>https://podminky.urs.cz/item/CS_URS_2024_02/065203000</t>
  </si>
  <si>
    <t>VRN7</t>
  </si>
  <si>
    <t>Provozní vlivy</t>
  </si>
  <si>
    <t>071002000</t>
  </si>
  <si>
    <t>Provoz investora, třetích osob</t>
  </si>
  <si>
    <t>-638527948</t>
  </si>
  <si>
    <t>https://podminky.urs.cz/item/CS_URS_2024_02/071002000</t>
  </si>
  <si>
    <t>072103000</t>
  </si>
  <si>
    <t>Silniční provoz - projednání DIO a zajištění DIR</t>
  </si>
  <si>
    <t>76796424</t>
  </si>
  <si>
    <t>https://podminky.urs.cz/item/CS_URS_2025_01/072103000</t>
  </si>
  <si>
    <t>072203000</t>
  </si>
  <si>
    <t>Silniční provoz - zajištění DIO (dopravní značení)</t>
  </si>
  <si>
    <t>1845857668</t>
  </si>
  <si>
    <t>https://podminky.urs.cz/item/CS_URS_2025_01/072203000</t>
  </si>
  <si>
    <t>073002000</t>
  </si>
  <si>
    <t>Ztížený pohyb vozidel v centrech měst</t>
  </si>
  <si>
    <t>2097236682</t>
  </si>
  <si>
    <t>https://podminky.urs.cz/item/CS_URS_2024_02/073002000</t>
  </si>
  <si>
    <t>VRN9</t>
  </si>
  <si>
    <t>Ostatní náklady</t>
  </si>
  <si>
    <t>092103000</t>
  </si>
  <si>
    <t>Náklady na zkušební provoz</t>
  </si>
  <si>
    <t>-200611028</t>
  </si>
  <si>
    <t>https://podminky.urs.cz/item/CS_URS_2024_02/092103000</t>
  </si>
  <si>
    <t>092203000</t>
  </si>
  <si>
    <t>Náklady na zaškolení</t>
  </si>
  <si>
    <t>168004648</t>
  </si>
  <si>
    <t>https://podminky.urs.cz/item/CS_URS_2024_02/092203000</t>
  </si>
  <si>
    <t>094103000</t>
  </si>
  <si>
    <t>Náklady na vyklizení objektu</t>
  </si>
  <si>
    <t>-1696437840</t>
  </si>
  <si>
    <t>https://podminky.urs.cz/item/CS_URS_2024_02/094103000</t>
  </si>
  <si>
    <t>094203000</t>
  </si>
  <si>
    <t>Zimní opatření na stavbě</t>
  </si>
  <si>
    <t>-669676889</t>
  </si>
  <si>
    <t>https://podminky.urs.cz/item/CS_URS_2024_02/094203000</t>
  </si>
  <si>
    <t>094303000</t>
  </si>
  <si>
    <t>Ostraha stavby</t>
  </si>
  <si>
    <t>1600056429</t>
  </si>
  <si>
    <t>https://podminky.urs.cz/item/CS_URS_2024_02/094303000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</si>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</sst>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7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37" fillId="2" borderId="20" xfId="0" applyFont="1" applyFill="1" applyBorder="1" applyAlignment="1" applyProtection="1">
      <alignment horizontal="left" vertical="center"/>
      <protection locked="0"/>
    </xf>
    <xf numFmtId="0" fontId="37" fillId="0" borderId="21" xfId="0" applyFont="1" applyBorder="1" applyAlignment="1" applyProtection="1">
      <alignment horizontal="center"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styles" Target="styles.xml" /><Relationship Id="rId15" Type="http://schemas.openxmlformats.org/officeDocument/2006/relationships/theme" Target="theme/theme1.xml" /><Relationship Id="rId16" Type="http://schemas.openxmlformats.org/officeDocument/2006/relationships/calcChain" Target="calcChain.xml" /><Relationship Id="rId1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998766311" TargetMode="External" /><Relationship Id="rId2" Type="http://schemas.openxmlformats.org/officeDocument/2006/relationships/hyperlink" Target="https://podminky.urs.cz/item/CS_URS_2025_01/998766319" TargetMode="External" /><Relationship Id="rId3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013254000" TargetMode="External" /><Relationship Id="rId2" Type="http://schemas.openxmlformats.org/officeDocument/2006/relationships/hyperlink" Target="https://podminky.urs.cz/item/CS_URS_2024_02/013274000" TargetMode="External" /><Relationship Id="rId3" Type="http://schemas.openxmlformats.org/officeDocument/2006/relationships/hyperlink" Target="https://podminky.urs.cz/item/CS_URS_2025_01/013294000" TargetMode="External" /><Relationship Id="rId4" Type="http://schemas.openxmlformats.org/officeDocument/2006/relationships/hyperlink" Target="https://podminky.urs.cz/item/CS_URS_2024_02/031303000" TargetMode="External" /><Relationship Id="rId5" Type="http://schemas.openxmlformats.org/officeDocument/2006/relationships/hyperlink" Target="https://podminky.urs.cz/item/CS_URS_2024_02/032103000" TargetMode="External" /><Relationship Id="rId6" Type="http://schemas.openxmlformats.org/officeDocument/2006/relationships/hyperlink" Target="https://podminky.urs.cz/item/CS_URS_2024_02/032903000" TargetMode="External" /><Relationship Id="rId7" Type="http://schemas.openxmlformats.org/officeDocument/2006/relationships/hyperlink" Target="https://podminky.urs.cz/item/CS_URS_2024_02/033103000" TargetMode="External" /><Relationship Id="rId8" Type="http://schemas.openxmlformats.org/officeDocument/2006/relationships/hyperlink" Target="https://podminky.urs.cz/item/CS_URS_2024_02/033203000" TargetMode="External" /><Relationship Id="rId9" Type="http://schemas.openxmlformats.org/officeDocument/2006/relationships/hyperlink" Target="https://podminky.urs.cz/item/CS_URS_2024_02/034103000" TargetMode="External" /><Relationship Id="rId10" Type="http://schemas.openxmlformats.org/officeDocument/2006/relationships/hyperlink" Target="https://podminky.urs.cz/item/CS_URS_2024_02/034403000" TargetMode="External" /><Relationship Id="rId11" Type="http://schemas.openxmlformats.org/officeDocument/2006/relationships/hyperlink" Target="https://podminky.urs.cz/item/CS_URS_2024_02/034503000" TargetMode="External" /><Relationship Id="rId12" Type="http://schemas.openxmlformats.org/officeDocument/2006/relationships/hyperlink" Target="https://podminky.urs.cz/item/CS_URS_2024_02/039103000" TargetMode="External" /><Relationship Id="rId13" Type="http://schemas.openxmlformats.org/officeDocument/2006/relationships/hyperlink" Target="https://podminky.urs.cz/item/CS_URS_2024_02/039203000" TargetMode="External" /><Relationship Id="rId14" Type="http://schemas.openxmlformats.org/officeDocument/2006/relationships/hyperlink" Target="https://podminky.urs.cz/item/CS_URS_2024_02/041424000" TargetMode="External" /><Relationship Id="rId15" Type="http://schemas.openxmlformats.org/officeDocument/2006/relationships/hyperlink" Target="https://podminky.urs.cz/item/CS_URS_2024_02/045203000" TargetMode="External" /><Relationship Id="rId16" Type="http://schemas.openxmlformats.org/officeDocument/2006/relationships/hyperlink" Target="https://podminky.urs.cz/item/CS_URS_2024_02/045303000" TargetMode="External" /><Relationship Id="rId17" Type="http://schemas.openxmlformats.org/officeDocument/2006/relationships/hyperlink" Target="https://podminky.urs.cz/item/CS_URS_2024_02/049103000" TargetMode="External" /><Relationship Id="rId18" Type="http://schemas.openxmlformats.org/officeDocument/2006/relationships/hyperlink" Target="https://podminky.urs.cz/item/CS_URS_2024_02/049303000" TargetMode="External" /><Relationship Id="rId19" Type="http://schemas.openxmlformats.org/officeDocument/2006/relationships/hyperlink" Target="https://podminky.urs.cz/item/CS_URS_2025_01/051002000" TargetMode="External" /><Relationship Id="rId20" Type="http://schemas.openxmlformats.org/officeDocument/2006/relationships/hyperlink" Target="https://podminky.urs.cz/item/CS_URS_2025_01/056002000" TargetMode="External" /><Relationship Id="rId21" Type="http://schemas.openxmlformats.org/officeDocument/2006/relationships/hyperlink" Target="https://podminky.urs.cz/item/CS_URS_2024_02/061002000" TargetMode="External" /><Relationship Id="rId22" Type="http://schemas.openxmlformats.org/officeDocument/2006/relationships/hyperlink" Target="https://podminky.urs.cz/item/CS_URS_2024_02/062103000" TargetMode="External" /><Relationship Id="rId23" Type="http://schemas.openxmlformats.org/officeDocument/2006/relationships/hyperlink" Target="https://podminky.urs.cz/item/CS_URS_2024_02/065103000" TargetMode="External" /><Relationship Id="rId24" Type="http://schemas.openxmlformats.org/officeDocument/2006/relationships/hyperlink" Target="https://podminky.urs.cz/item/CS_URS_2024_02/065203000" TargetMode="External" /><Relationship Id="rId25" Type="http://schemas.openxmlformats.org/officeDocument/2006/relationships/hyperlink" Target="https://podminky.urs.cz/item/CS_URS_2024_02/071002000" TargetMode="External" /><Relationship Id="rId26" Type="http://schemas.openxmlformats.org/officeDocument/2006/relationships/hyperlink" Target="https://podminky.urs.cz/item/CS_URS_2025_01/072103000" TargetMode="External" /><Relationship Id="rId27" Type="http://schemas.openxmlformats.org/officeDocument/2006/relationships/hyperlink" Target="https://podminky.urs.cz/item/CS_URS_2025_01/072203000" TargetMode="External" /><Relationship Id="rId28" Type="http://schemas.openxmlformats.org/officeDocument/2006/relationships/hyperlink" Target="https://podminky.urs.cz/item/CS_URS_2024_02/073002000" TargetMode="External" /><Relationship Id="rId29" Type="http://schemas.openxmlformats.org/officeDocument/2006/relationships/hyperlink" Target="https://podminky.urs.cz/item/CS_URS_2024_02/092103000" TargetMode="External" /><Relationship Id="rId30" Type="http://schemas.openxmlformats.org/officeDocument/2006/relationships/hyperlink" Target="https://podminky.urs.cz/item/CS_URS_2024_02/092203000" TargetMode="External" /><Relationship Id="rId31" Type="http://schemas.openxmlformats.org/officeDocument/2006/relationships/hyperlink" Target="https://podminky.urs.cz/item/CS_URS_2024_02/094103000" TargetMode="External" /><Relationship Id="rId32" Type="http://schemas.openxmlformats.org/officeDocument/2006/relationships/hyperlink" Target="https://podminky.urs.cz/item/CS_URS_2024_02/094203000" TargetMode="External" /><Relationship Id="rId33" Type="http://schemas.openxmlformats.org/officeDocument/2006/relationships/hyperlink" Target="https://podminky.urs.cz/item/CS_URS_2024_02/094303000" TargetMode="External" /><Relationship Id="rId34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2101122" TargetMode="External" /><Relationship Id="rId2" Type="http://schemas.openxmlformats.org/officeDocument/2006/relationships/hyperlink" Target="https://podminky.urs.cz/item/CS_URS_2025_01/112251105" TargetMode="External" /><Relationship Id="rId3" Type="http://schemas.openxmlformats.org/officeDocument/2006/relationships/hyperlink" Target="https://podminky.urs.cz/item/CS_URS_2025_01/113106123" TargetMode="External" /><Relationship Id="rId4" Type="http://schemas.openxmlformats.org/officeDocument/2006/relationships/hyperlink" Target="https://podminky.urs.cz/item/CS_URS_2025_01/121151103" TargetMode="External" /><Relationship Id="rId5" Type="http://schemas.openxmlformats.org/officeDocument/2006/relationships/hyperlink" Target="https://podminky.urs.cz/item/CS_URS_2025_01/131251201" TargetMode="External" /><Relationship Id="rId6" Type="http://schemas.openxmlformats.org/officeDocument/2006/relationships/hyperlink" Target="https://podminky.urs.cz/item/CS_URS_2025_01/132212122" TargetMode="External" /><Relationship Id="rId7" Type="http://schemas.openxmlformats.org/officeDocument/2006/relationships/hyperlink" Target="https://podminky.urs.cz/item/CS_URS_2025_01/132251101" TargetMode="External" /><Relationship Id="rId8" Type="http://schemas.openxmlformats.org/officeDocument/2006/relationships/hyperlink" Target="https://podminky.urs.cz/item/CS_URS_2025_01/132251251" TargetMode="External" /><Relationship Id="rId9" Type="http://schemas.openxmlformats.org/officeDocument/2006/relationships/hyperlink" Target="https://podminky.urs.cz/item/CS_URS_2025_01/151101201" TargetMode="External" /><Relationship Id="rId10" Type="http://schemas.openxmlformats.org/officeDocument/2006/relationships/hyperlink" Target="https://podminky.urs.cz/item/CS_URS_2025_01/151101211" TargetMode="External" /><Relationship Id="rId11" Type="http://schemas.openxmlformats.org/officeDocument/2006/relationships/hyperlink" Target="https://podminky.urs.cz/item/CS_URS_2025_01/151101301" TargetMode="External" /><Relationship Id="rId12" Type="http://schemas.openxmlformats.org/officeDocument/2006/relationships/hyperlink" Target="https://podminky.urs.cz/item/CS_URS_2025_01/151101311" TargetMode="External" /><Relationship Id="rId13" Type="http://schemas.openxmlformats.org/officeDocument/2006/relationships/hyperlink" Target="https://podminky.urs.cz/item/CS_URS_2025_01/161151103" TargetMode="External" /><Relationship Id="rId14" Type="http://schemas.openxmlformats.org/officeDocument/2006/relationships/hyperlink" Target="https://podminky.urs.cz/item/CS_URS_2025_01/162351103" TargetMode="External" /><Relationship Id="rId15" Type="http://schemas.openxmlformats.org/officeDocument/2006/relationships/hyperlink" Target="https://podminky.urs.cz/item/CS_URS_2025_01/162751117" TargetMode="External" /><Relationship Id="rId16" Type="http://schemas.openxmlformats.org/officeDocument/2006/relationships/hyperlink" Target="https://podminky.urs.cz/item/CS_URS_2025_01/167151101" TargetMode="External" /><Relationship Id="rId17" Type="http://schemas.openxmlformats.org/officeDocument/2006/relationships/hyperlink" Target="https://podminky.urs.cz/item/CS_URS_2025_01/171201221" TargetMode="External" /><Relationship Id="rId18" Type="http://schemas.openxmlformats.org/officeDocument/2006/relationships/hyperlink" Target="https://podminky.urs.cz/item/CS_URS_2025_01/171251201" TargetMode="External" /><Relationship Id="rId19" Type="http://schemas.openxmlformats.org/officeDocument/2006/relationships/hyperlink" Target="https://podminky.urs.cz/item/CS_URS_2025_01/174111101" TargetMode="External" /><Relationship Id="rId20" Type="http://schemas.openxmlformats.org/officeDocument/2006/relationships/hyperlink" Target="https://podminky.urs.cz/item/CS_URS_2025_01/174151101" TargetMode="External" /><Relationship Id="rId21" Type="http://schemas.openxmlformats.org/officeDocument/2006/relationships/hyperlink" Target="https://podminky.urs.cz/item/CS_URS_2025_01/175111101" TargetMode="External" /><Relationship Id="rId22" Type="http://schemas.openxmlformats.org/officeDocument/2006/relationships/hyperlink" Target="https://podminky.urs.cz/item/CS_URS_2025_01/181311103" TargetMode="External" /><Relationship Id="rId23" Type="http://schemas.openxmlformats.org/officeDocument/2006/relationships/hyperlink" Target="https://podminky.urs.cz/item/CS_URS_2025_01/183101115" TargetMode="External" /><Relationship Id="rId24" Type="http://schemas.openxmlformats.org/officeDocument/2006/relationships/hyperlink" Target="https://podminky.urs.cz/item/CS_URS_2025_01/184102113" TargetMode="External" /><Relationship Id="rId25" Type="http://schemas.openxmlformats.org/officeDocument/2006/relationships/hyperlink" Target="https://podminky.urs.cz/item/CS_URS_2025_01/184215132" TargetMode="External" /><Relationship Id="rId26" Type="http://schemas.openxmlformats.org/officeDocument/2006/relationships/hyperlink" Target="https://podminky.urs.cz/item/CS_URS_2025_01/184801121" TargetMode="External" /><Relationship Id="rId27" Type="http://schemas.openxmlformats.org/officeDocument/2006/relationships/hyperlink" Target="https://podminky.urs.cz/item/CS_URS_2025_01/184813241" TargetMode="External" /><Relationship Id="rId28" Type="http://schemas.openxmlformats.org/officeDocument/2006/relationships/hyperlink" Target="https://podminky.urs.cz/item/CS_URS_2025_01/184911421" TargetMode="External" /><Relationship Id="rId29" Type="http://schemas.openxmlformats.org/officeDocument/2006/relationships/hyperlink" Target="https://podminky.urs.cz/item/CS_URS_2025_01/273321411" TargetMode="External" /><Relationship Id="rId30" Type="http://schemas.openxmlformats.org/officeDocument/2006/relationships/hyperlink" Target="https://podminky.urs.cz/item/CS_URS_2025_01/273362021" TargetMode="External" /><Relationship Id="rId31" Type="http://schemas.openxmlformats.org/officeDocument/2006/relationships/hyperlink" Target="https://podminky.urs.cz/item/CS_URS_2025_01/274313611" TargetMode="External" /><Relationship Id="rId32" Type="http://schemas.openxmlformats.org/officeDocument/2006/relationships/hyperlink" Target="https://podminky.urs.cz/item/CS_URS_2025_01/274321411" TargetMode="External" /><Relationship Id="rId33" Type="http://schemas.openxmlformats.org/officeDocument/2006/relationships/hyperlink" Target="https://podminky.urs.cz/item/CS_URS_2025_01/274361821" TargetMode="External" /><Relationship Id="rId34" Type="http://schemas.openxmlformats.org/officeDocument/2006/relationships/hyperlink" Target="https://podminky.urs.cz/item/CS_URS_2025_01/279113144" TargetMode="External" /><Relationship Id="rId35" Type="http://schemas.openxmlformats.org/officeDocument/2006/relationships/hyperlink" Target="https://podminky.urs.cz/item/CS_URS_2025_01/279113146" TargetMode="External" /><Relationship Id="rId36" Type="http://schemas.openxmlformats.org/officeDocument/2006/relationships/hyperlink" Target="https://podminky.urs.cz/item/CS_URS_2025_01/279361821" TargetMode="External" /><Relationship Id="rId37" Type="http://schemas.openxmlformats.org/officeDocument/2006/relationships/hyperlink" Target="https://podminky.urs.cz/item/CS_URS_2025_01/311235141" TargetMode="External" /><Relationship Id="rId38" Type="http://schemas.openxmlformats.org/officeDocument/2006/relationships/hyperlink" Target="https://podminky.urs.cz/item/CS_URS_2025_01/311272141" TargetMode="External" /><Relationship Id="rId39" Type="http://schemas.openxmlformats.org/officeDocument/2006/relationships/hyperlink" Target="https://podminky.urs.cz/item/CS_URS_2025_01/311272241" TargetMode="External" /><Relationship Id="rId40" Type="http://schemas.openxmlformats.org/officeDocument/2006/relationships/hyperlink" Target="https://podminky.urs.cz/item/CS_URS_2025_01/311273121" TargetMode="External" /><Relationship Id="rId41" Type="http://schemas.openxmlformats.org/officeDocument/2006/relationships/hyperlink" Target="https://podminky.urs.cz/item/CS_URS_2025_01/317143433" TargetMode="External" /><Relationship Id="rId42" Type="http://schemas.openxmlformats.org/officeDocument/2006/relationships/hyperlink" Target="https://podminky.urs.cz/item/CS_URS_2025_01/317143444" TargetMode="External" /><Relationship Id="rId43" Type="http://schemas.openxmlformats.org/officeDocument/2006/relationships/hyperlink" Target="https://podminky.urs.cz/item/CS_URS_2025_01/317143445" TargetMode="External" /><Relationship Id="rId44" Type="http://schemas.openxmlformats.org/officeDocument/2006/relationships/hyperlink" Target="https://podminky.urs.cz/item/CS_URS_2025_01/317143452" TargetMode="External" /><Relationship Id="rId45" Type="http://schemas.openxmlformats.org/officeDocument/2006/relationships/hyperlink" Target="https://podminky.urs.cz/item/CS_URS_2025_01/317143455" TargetMode="External" /><Relationship Id="rId46" Type="http://schemas.openxmlformats.org/officeDocument/2006/relationships/hyperlink" Target="https://podminky.urs.cz/item/CS_URS_2025_01/317168052" TargetMode="External" /><Relationship Id="rId47" Type="http://schemas.openxmlformats.org/officeDocument/2006/relationships/hyperlink" Target="https://podminky.urs.cz/item/CS_URS_2025_01/317168053" TargetMode="External" /><Relationship Id="rId48" Type="http://schemas.openxmlformats.org/officeDocument/2006/relationships/hyperlink" Target="https://podminky.urs.cz/item/CS_URS_2025_01/317168054" TargetMode="External" /><Relationship Id="rId49" Type="http://schemas.openxmlformats.org/officeDocument/2006/relationships/hyperlink" Target="https://podminky.urs.cz/item/CS_URS_2025_01/317168057" TargetMode="External" /><Relationship Id="rId50" Type="http://schemas.openxmlformats.org/officeDocument/2006/relationships/hyperlink" Target="https://podminky.urs.cz/item/CS_URS_2025_01/317941123" TargetMode="External" /><Relationship Id="rId51" Type="http://schemas.openxmlformats.org/officeDocument/2006/relationships/hyperlink" Target="https://podminky.urs.cz/item/CS_URS_2025_01/342244201" TargetMode="External" /><Relationship Id="rId52" Type="http://schemas.openxmlformats.org/officeDocument/2006/relationships/hyperlink" Target="https://podminky.urs.cz/item/CS_URS_2025_01/342244211" TargetMode="External" /><Relationship Id="rId53" Type="http://schemas.openxmlformats.org/officeDocument/2006/relationships/hyperlink" Target="https://podminky.urs.cz/item/CS_URS_2025_01/342244221" TargetMode="External" /><Relationship Id="rId54" Type="http://schemas.openxmlformats.org/officeDocument/2006/relationships/hyperlink" Target="https://podminky.urs.cz/item/CS_URS_2025_01/417321515" TargetMode="External" /><Relationship Id="rId55" Type="http://schemas.openxmlformats.org/officeDocument/2006/relationships/hyperlink" Target="https://podminky.urs.cz/item/CS_URS_2025_01/417351115" TargetMode="External" /><Relationship Id="rId56" Type="http://schemas.openxmlformats.org/officeDocument/2006/relationships/hyperlink" Target="https://podminky.urs.cz/item/CS_URS_2025_01/417351116" TargetMode="External" /><Relationship Id="rId57" Type="http://schemas.openxmlformats.org/officeDocument/2006/relationships/hyperlink" Target="https://podminky.urs.cz/item/CS_URS_2025_01/434313115" TargetMode="External" /><Relationship Id="rId58" Type="http://schemas.openxmlformats.org/officeDocument/2006/relationships/hyperlink" Target="https://podminky.urs.cz/item/CS_URS_2025_01/451577777" TargetMode="External" /><Relationship Id="rId59" Type="http://schemas.openxmlformats.org/officeDocument/2006/relationships/hyperlink" Target="https://podminky.urs.cz/item/CS_URS_2025_01/417361821" TargetMode="External" /><Relationship Id="rId60" Type="http://schemas.openxmlformats.org/officeDocument/2006/relationships/hyperlink" Target="https://podminky.urs.cz/item/CS_URS_2025_01/564750001" TargetMode="External" /><Relationship Id="rId61" Type="http://schemas.openxmlformats.org/officeDocument/2006/relationships/hyperlink" Target="https://podminky.urs.cz/item/CS_URS_2025_01/564750101" TargetMode="External" /><Relationship Id="rId62" Type="http://schemas.openxmlformats.org/officeDocument/2006/relationships/hyperlink" Target="https://podminky.urs.cz/item/CS_URS_2025_01/596212210" TargetMode="External" /><Relationship Id="rId63" Type="http://schemas.openxmlformats.org/officeDocument/2006/relationships/hyperlink" Target="https://podminky.urs.cz/item/CS_URS_2025_01/612121100" TargetMode="External" /><Relationship Id="rId64" Type="http://schemas.openxmlformats.org/officeDocument/2006/relationships/hyperlink" Target="https://podminky.urs.cz/item/CS_URS_2025_01/612131100" TargetMode="External" /><Relationship Id="rId65" Type="http://schemas.openxmlformats.org/officeDocument/2006/relationships/hyperlink" Target="https://podminky.urs.cz/item/CS_URS_2025_01/612131121" TargetMode="External" /><Relationship Id="rId66" Type="http://schemas.openxmlformats.org/officeDocument/2006/relationships/hyperlink" Target="https://podminky.urs.cz/item/CS_URS_2025_01/612142001" TargetMode="External" /><Relationship Id="rId67" Type="http://schemas.openxmlformats.org/officeDocument/2006/relationships/hyperlink" Target="https://podminky.urs.cz/item/CS_URS_2025_01/612311101" TargetMode="External" /><Relationship Id="rId68" Type="http://schemas.openxmlformats.org/officeDocument/2006/relationships/hyperlink" Target="https://podminky.urs.cz/item/CS_URS_2025_01/612321131" TargetMode="External" /><Relationship Id="rId69" Type="http://schemas.openxmlformats.org/officeDocument/2006/relationships/hyperlink" Target="https://podminky.urs.cz/item/CS_URS_2025_01/621221122" TargetMode="External" /><Relationship Id="rId70" Type="http://schemas.openxmlformats.org/officeDocument/2006/relationships/hyperlink" Target="https://podminky.urs.cz/item/CS_URS_2025_01/622131111" TargetMode="External" /><Relationship Id="rId71" Type="http://schemas.openxmlformats.org/officeDocument/2006/relationships/hyperlink" Target="https://podminky.urs.cz/item/CS_URS_2025_01/622142001" TargetMode="External" /><Relationship Id="rId72" Type="http://schemas.openxmlformats.org/officeDocument/2006/relationships/hyperlink" Target="https://podminky.urs.cz/item/CS_URS_2025_01/622151011" TargetMode="External" /><Relationship Id="rId73" Type="http://schemas.openxmlformats.org/officeDocument/2006/relationships/hyperlink" Target="https://podminky.urs.cz/item/CS_URS_2025_01/622151021" TargetMode="External" /><Relationship Id="rId74" Type="http://schemas.openxmlformats.org/officeDocument/2006/relationships/hyperlink" Target="https://podminky.urs.cz/item/CS_URS_2025_01/622211021" TargetMode="External" /><Relationship Id="rId75" Type="http://schemas.openxmlformats.org/officeDocument/2006/relationships/hyperlink" Target="https://podminky.urs.cz/item/CS_URS_2025_01/622251105" TargetMode="External" /><Relationship Id="rId76" Type="http://schemas.openxmlformats.org/officeDocument/2006/relationships/hyperlink" Target="https://podminky.urs.cz/item/CS_URS_2025_01/622251201" TargetMode="External" /><Relationship Id="rId77" Type="http://schemas.openxmlformats.org/officeDocument/2006/relationships/hyperlink" Target="https://podminky.urs.cz/item/CS_URS_2025_01/622251211" TargetMode="External" /><Relationship Id="rId78" Type="http://schemas.openxmlformats.org/officeDocument/2006/relationships/hyperlink" Target="https://podminky.urs.cz/item/CS_URS_2025_01/622252001" TargetMode="External" /><Relationship Id="rId79" Type="http://schemas.openxmlformats.org/officeDocument/2006/relationships/hyperlink" Target="https://podminky.urs.cz/item/CS_URS_2025_01/622252002" TargetMode="External" /><Relationship Id="rId80" Type="http://schemas.openxmlformats.org/officeDocument/2006/relationships/hyperlink" Target="https://podminky.urs.cz/item/CS_URS_2025_01/622511112" TargetMode="External" /><Relationship Id="rId81" Type="http://schemas.openxmlformats.org/officeDocument/2006/relationships/hyperlink" Target="https://podminky.urs.cz/item/CS_URS_2025_01/622521012" TargetMode="External" /><Relationship Id="rId82" Type="http://schemas.openxmlformats.org/officeDocument/2006/relationships/hyperlink" Target="https://podminky.urs.cz/item/CS_URS_2025_01/631311115" TargetMode="External" /><Relationship Id="rId83" Type="http://schemas.openxmlformats.org/officeDocument/2006/relationships/hyperlink" Target="https://podminky.urs.cz/item/CS_URS_2025_01/631319011" TargetMode="External" /><Relationship Id="rId84" Type="http://schemas.openxmlformats.org/officeDocument/2006/relationships/hyperlink" Target="https://podminky.urs.cz/item/CS_URS_2025_01/634112113" TargetMode="External" /><Relationship Id="rId85" Type="http://schemas.openxmlformats.org/officeDocument/2006/relationships/hyperlink" Target="https://podminky.urs.cz/item/CS_URS_2025_01/642942111" TargetMode="External" /><Relationship Id="rId86" Type="http://schemas.openxmlformats.org/officeDocument/2006/relationships/hyperlink" Target="https://podminky.urs.cz/item/CS_URS_2025_01/642942221" TargetMode="External" /><Relationship Id="rId87" Type="http://schemas.openxmlformats.org/officeDocument/2006/relationships/hyperlink" Target="https://podminky.urs.cz/item/CS_URS_2025_01/642942591" TargetMode="External" /><Relationship Id="rId88" Type="http://schemas.openxmlformats.org/officeDocument/2006/relationships/hyperlink" Target="https://podminky.urs.cz/item/CS_URS_2025_01/642946111" TargetMode="External" /><Relationship Id="rId89" Type="http://schemas.openxmlformats.org/officeDocument/2006/relationships/hyperlink" Target="https://podminky.urs.cz/item/CS_URS_2025_01/642946112" TargetMode="External" /><Relationship Id="rId90" Type="http://schemas.openxmlformats.org/officeDocument/2006/relationships/hyperlink" Target="https://podminky.urs.cz/item/CS_URS_2025_01/941111111" TargetMode="External" /><Relationship Id="rId91" Type="http://schemas.openxmlformats.org/officeDocument/2006/relationships/hyperlink" Target="https://podminky.urs.cz/item/CS_URS_2025_01/941111211" TargetMode="External" /><Relationship Id="rId92" Type="http://schemas.openxmlformats.org/officeDocument/2006/relationships/hyperlink" Target="https://podminky.urs.cz/item/CS_URS_2025_01/941111311" TargetMode="External" /><Relationship Id="rId93" Type="http://schemas.openxmlformats.org/officeDocument/2006/relationships/hyperlink" Target="https://podminky.urs.cz/item/CS_URS_2025_01/941111312" TargetMode="External" /><Relationship Id="rId94" Type="http://schemas.openxmlformats.org/officeDocument/2006/relationships/hyperlink" Target="https://podminky.urs.cz/item/CS_URS_2025_01/941111811" TargetMode="External" /><Relationship Id="rId95" Type="http://schemas.openxmlformats.org/officeDocument/2006/relationships/hyperlink" Target="https://podminky.urs.cz/item/CS_URS_2025_01/944111111" TargetMode="External" /><Relationship Id="rId96" Type="http://schemas.openxmlformats.org/officeDocument/2006/relationships/hyperlink" Target="https://podminky.urs.cz/item/CS_URS_2025_01/944111811" TargetMode="External" /><Relationship Id="rId97" Type="http://schemas.openxmlformats.org/officeDocument/2006/relationships/hyperlink" Target="https://podminky.urs.cz/item/CS_URS_2025_01/944511111" TargetMode="External" /><Relationship Id="rId98" Type="http://schemas.openxmlformats.org/officeDocument/2006/relationships/hyperlink" Target="https://podminky.urs.cz/item/CS_URS_2025_01/944511811" TargetMode="External" /><Relationship Id="rId99" Type="http://schemas.openxmlformats.org/officeDocument/2006/relationships/hyperlink" Target="https://podminky.urs.cz/item/CS_URS_2025_01/952901111" TargetMode="External" /><Relationship Id="rId100" Type="http://schemas.openxmlformats.org/officeDocument/2006/relationships/hyperlink" Target="https://podminky.urs.cz/item/CS_URS_2025_01/962031132" TargetMode="External" /><Relationship Id="rId101" Type="http://schemas.openxmlformats.org/officeDocument/2006/relationships/hyperlink" Target="https://podminky.urs.cz/item/CS_URS_2025_01/962031133" TargetMode="External" /><Relationship Id="rId102" Type="http://schemas.openxmlformats.org/officeDocument/2006/relationships/hyperlink" Target="https://podminky.urs.cz/item/CS_URS_2025_01/962032182" TargetMode="External" /><Relationship Id="rId103" Type="http://schemas.openxmlformats.org/officeDocument/2006/relationships/hyperlink" Target="https://podminky.urs.cz/item/CS_URS_2025_01/962032241" TargetMode="External" /><Relationship Id="rId104" Type="http://schemas.openxmlformats.org/officeDocument/2006/relationships/hyperlink" Target="https://podminky.urs.cz/item/CS_URS_2025_01/962032253" TargetMode="External" /><Relationship Id="rId105" Type="http://schemas.openxmlformats.org/officeDocument/2006/relationships/hyperlink" Target="https://podminky.urs.cz/item/CS_URS_2025_01/962086110" TargetMode="External" /><Relationship Id="rId106" Type="http://schemas.openxmlformats.org/officeDocument/2006/relationships/hyperlink" Target="https://podminky.urs.cz/item/CS_URS_2025_01/963051113" TargetMode="External" /><Relationship Id="rId107" Type="http://schemas.openxmlformats.org/officeDocument/2006/relationships/hyperlink" Target="https://podminky.urs.cz/item/CS_URS_2025_01/964011221" TargetMode="External" /><Relationship Id="rId108" Type="http://schemas.openxmlformats.org/officeDocument/2006/relationships/hyperlink" Target="https://podminky.urs.cz/item/CS_URS_2025_01/964011231" TargetMode="External" /><Relationship Id="rId109" Type="http://schemas.openxmlformats.org/officeDocument/2006/relationships/hyperlink" Target="https://podminky.urs.cz/item/CS_URS_2025_01/964073221" TargetMode="External" /><Relationship Id="rId110" Type="http://schemas.openxmlformats.org/officeDocument/2006/relationships/hyperlink" Target="https://podminky.urs.cz/item/CS_URS_2025_01/968072455" TargetMode="External" /><Relationship Id="rId111" Type="http://schemas.openxmlformats.org/officeDocument/2006/relationships/hyperlink" Target="https://podminky.urs.cz/item/CS_URS_2025_01/968072456" TargetMode="External" /><Relationship Id="rId112" Type="http://schemas.openxmlformats.org/officeDocument/2006/relationships/hyperlink" Target="https://podminky.urs.cz/item/CS_URS_2025_01/968082015" TargetMode="External" /><Relationship Id="rId113" Type="http://schemas.openxmlformats.org/officeDocument/2006/relationships/hyperlink" Target="https://podminky.urs.cz/item/CS_URS_2025_01/968082016" TargetMode="External" /><Relationship Id="rId114" Type="http://schemas.openxmlformats.org/officeDocument/2006/relationships/hyperlink" Target="https://podminky.urs.cz/item/CS_URS_2025_01/968082017" TargetMode="External" /><Relationship Id="rId115" Type="http://schemas.openxmlformats.org/officeDocument/2006/relationships/hyperlink" Target="https://podminky.urs.cz/item/CS_URS_2025_01/968082018" TargetMode="External" /><Relationship Id="rId116" Type="http://schemas.openxmlformats.org/officeDocument/2006/relationships/hyperlink" Target="https://podminky.urs.cz/item/CS_URS_2025_01/973031513" TargetMode="External" /><Relationship Id="rId117" Type="http://schemas.openxmlformats.org/officeDocument/2006/relationships/hyperlink" Target="https://podminky.urs.cz/item/CS_URS_2025_01/978035127" TargetMode="External" /><Relationship Id="rId118" Type="http://schemas.openxmlformats.org/officeDocument/2006/relationships/hyperlink" Target="https://podminky.urs.cz/item/CS_URS_2025_01/997013211" TargetMode="External" /><Relationship Id="rId119" Type="http://schemas.openxmlformats.org/officeDocument/2006/relationships/hyperlink" Target="https://podminky.urs.cz/item/CS_URS_2025_01/997013501" TargetMode="External" /><Relationship Id="rId120" Type="http://schemas.openxmlformats.org/officeDocument/2006/relationships/hyperlink" Target="https://podminky.urs.cz/item/CS_URS_2025_01/997013509" TargetMode="External" /><Relationship Id="rId121" Type="http://schemas.openxmlformats.org/officeDocument/2006/relationships/hyperlink" Target="https://podminky.urs.cz/item/CS_URS_2025_01/997013631" TargetMode="External" /><Relationship Id="rId122" Type="http://schemas.openxmlformats.org/officeDocument/2006/relationships/hyperlink" Target="https://podminky.urs.cz/item/CS_URS_2025_01/998011008" TargetMode="External" /><Relationship Id="rId123" Type="http://schemas.openxmlformats.org/officeDocument/2006/relationships/hyperlink" Target="https://podminky.urs.cz/item/CS_URS_2025_01/711111001" TargetMode="External" /><Relationship Id="rId124" Type="http://schemas.openxmlformats.org/officeDocument/2006/relationships/hyperlink" Target="https://podminky.urs.cz/item/CS_URS_2025_01/711112001" TargetMode="External" /><Relationship Id="rId125" Type="http://schemas.openxmlformats.org/officeDocument/2006/relationships/hyperlink" Target="https://podminky.urs.cz/item/CS_URS_2025_01/711141559" TargetMode="External" /><Relationship Id="rId126" Type="http://schemas.openxmlformats.org/officeDocument/2006/relationships/hyperlink" Target="https://podminky.urs.cz/item/CS_URS_2025_01/711142559" TargetMode="External" /><Relationship Id="rId127" Type="http://schemas.openxmlformats.org/officeDocument/2006/relationships/hyperlink" Target="https://podminky.urs.cz/item/CS_URS_2025_01/711471053" TargetMode="External" /><Relationship Id="rId128" Type="http://schemas.openxmlformats.org/officeDocument/2006/relationships/hyperlink" Target="https://podminky.urs.cz/item/CS_URS_2025_01/711541164" TargetMode="External" /><Relationship Id="rId129" Type="http://schemas.openxmlformats.org/officeDocument/2006/relationships/hyperlink" Target="https://podminky.urs.cz/item/CS_URS_2025_01/998711311" TargetMode="External" /><Relationship Id="rId130" Type="http://schemas.openxmlformats.org/officeDocument/2006/relationships/hyperlink" Target="https://podminky.urs.cz/item/CS_URS_2025_01/998711319" TargetMode="External" /><Relationship Id="rId131" Type="http://schemas.openxmlformats.org/officeDocument/2006/relationships/hyperlink" Target="https://podminky.urs.cz/item/CS_URS_2024_02/713120812" TargetMode="External" /><Relationship Id="rId132" Type="http://schemas.openxmlformats.org/officeDocument/2006/relationships/hyperlink" Target="https://podminky.urs.cz/item/CS_URS_2024_02/713120822" TargetMode="External" /><Relationship Id="rId133" Type="http://schemas.openxmlformats.org/officeDocument/2006/relationships/hyperlink" Target="https://podminky.urs.cz/item/CS_URS_2024_02/713121111" TargetMode="External" /><Relationship Id="rId134" Type="http://schemas.openxmlformats.org/officeDocument/2006/relationships/hyperlink" Target="https://podminky.urs.cz/item/CS_URS_2024_02/713191132" TargetMode="External" /><Relationship Id="rId135" Type="http://schemas.openxmlformats.org/officeDocument/2006/relationships/hyperlink" Target="https://podminky.urs.cz/item/CS_URS_2025_01/998713311" TargetMode="External" /><Relationship Id="rId136" Type="http://schemas.openxmlformats.org/officeDocument/2006/relationships/hyperlink" Target="https://podminky.urs.cz/item/CS_URS_2025_01/998713319" TargetMode="External" /><Relationship Id="rId137" Type="http://schemas.openxmlformats.org/officeDocument/2006/relationships/hyperlink" Target="https://podminky.urs.cz/item/CS_URS_2025_01/762083122" TargetMode="External" /><Relationship Id="rId138" Type="http://schemas.openxmlformats.org/officeDocument/2006/relationships/hyperlink" Target="https://podminky.urs.cz/item/CS_URS_2025_01/762132135" TargetMode="External" /><Relationship Id="rId139" Type="http://schemas.openxmlformats.org/officeDocument/2006/relationships/hyperlink" Target="https://podminky.urs.cz/item/CS_URS_2025_01/762195000" TargetMode="External" /><Relationship Id="rId140" Type="http://schemas.openxmlformats.org/officeDocument/2006/relationships/hyperlink" Target="https://podminky.urs.cz/item/CS_URS_2025_01/762322911" TargetMode="External" /><Relationship Id="rId141" Type="http://schemas.openxmlformats.org/officeDocument/2006/relationships/hyperlink" Target="https://podminky.urs.cz/item/CS_URS_2025_01/762331812" TargetMode="External" /><Relationship Id="rId142" Type="http://schemas.openxmlformats.org/officeDocument/2006/relationships/hyperlink" Target="https://podminky.urs.cz/item/CS_URS_2025_01/762341210" TargetMode="External" /><Relationship Id="rId143" Type="http://schemas.openxmlformats.org/officeDocument/2006/relationships/hyperlink" Target="https://podminky.urs.cz/item/CS_URS_2025_01/762341811" TargetMode="External" /><Relationship Id="rId144" Type="http://schemas.openxmlformats.org/officeDocument/2006/relationships/hyperlink" Target="https://podminky.urs.cz/item/CS_URS_2025_01/762342216" TargetMode="External" /><Relationship Id="rId145" Type="http://schemas.openxmlformats.org/officeDocument/2006/relationships/hyperlink" Target="https://podminky.urs.cz/item/CS_URS_2025_01/762342812" TargetMode="External" /><Relationship Id="rId146" Type="http://schemas.openxmlformats.org/officeDocument/2006/relationships/hyperlink" Target="https://podminky.urs.cz/item/CS_URS_2025_01/762351110" TargetMode="External" /><Relationship Id="rId147" Type="http://schemas.openxmlformats.org/officeDocument/2006/relationships/hyperlink" Target="https://podminky.urs.cz/item/CS_URS_2025_01/762395000" TargetMode="External" /><Relationship Id="rId148" Type="http://schemas.openxmlformats.org/officeDocument/2006/relationships/hyperlink" Target="https://podminky.urs.cz/item/CS_URS_2025_01/762841210" TargetMode="External" /><Relationship Id="rId149" Type="http://schemas.openxmlformats.org/officeDocument/2006/relationships/hyperlink" Target="https://podminky.urs.cz/item/CS_URS_2025_01/762895000" TargetMode="External" /><Relationship Id="rId150" Type="http://schemas.openxmlformats.org/officeDocument/2006/relationships/hyperlink" Target="https://podminky.urs.cz/item/CS_URS_2025_01/998762311" TargetMode="External" /><Relationship Id="rId151" Type="http://schemas.openxmlformats.org/officeDocument/2006/relationships/hyperlink" Target="https://podminky.urs.cz/item/CS_URS_2025_01/998762319" TargetMode="External" /><Relationship Id="rId152" Type="http://schemas.openxmlformats.org/officeDocument/2006/relationships/hyperlink" Target="https://podminky.urs.cz/item/CS_URS_2025_01/763131415" TargetMode="External" /><Relationship Id="rId153" Type="http://schemas.openxmlformats.org/officeDocument/2006/relationships/hyperlink" Target="https://podminky.urs.cz/item/CS_URS_2025_01/763131751" TargetMode="External" /><Relationship Id="rId154" Type="http://schemas.openxmlformats.org/officeDocument/2006/relationships/hyperlink" Target="https://podminky.urs.cz/item/CS_URS_2025_01/763131811" TargetMode="External" /><Relationship Id="rId155" Type="http://schemas.openxmlformats.org/officeDocument/2006/relationships/hyperlink" Target="https://podminky.urs.cz/item/CS_URS_2025_01/763131821" TargetMode="External" /><Relationship Id="rId156" Type="http://schemas.openxmlformats.org/officeDocument/2006/relationships/hyperlink" Target="https://podminky.urs.cz/item/CS_URS_2025_01/763135102" TargetMode="External" /><Relationship Id="rId157" Type="http://schemas.openxmlformats.org/officeDocument/2006/relationships/hyperlink" Target="https://podminky.urs.cz/item/CS_URS_2025_01/763135811" TargetMode="External" /><Relationship Id="rId158" Type="http://schemas.openxmlformats.org/officeDocument/2006/relationships/hyperlink" Target="https://podminky.urs.cz/item/CS_URS_2025_01/763411111" TargetMode="External" /><Relationship Id="rId159" Type="http://schemas.openxmlformats.org/officeDocument/2006/relationships/hyperlink" Target="https://podminky.urs.cz/item/CS_URS_2025_01/763411121" TargetMode="External" /><Relationship Id="rId160" Type="http://schemas.openxmlformats.org/officeDocument/2006/relationships/hyperlink" Target="https://podminky.urs.cz/item/CS_URS_2025_01/763732113" TargetMode="External" /><Relationship Id="rId161" Type="http://schemas.openxmlformats.org/officeDocument/2006/relationships/hyperlink" Target="https://podminky.urs.cz/item/CS_URS_2025_01/763732114" TargetMode="External" /><Relationship Id="rId162" Type="http://schemas.openxmlformats.org/officeDocument/2006/relationships/hyperlink" Target="https://podminky.urs.cz/item/CS_URS_2025_01/763732115" TargetMode="External" /><Relationship Id="rId163" Type="http://schemas.openxmlformats.org/officeDocument/2006/relationships/hyperlink" Target="https://podminky.urs.cz/item/CS_URS_2025_01/998763511" TargetMode="External" /><Relationship Id="rId164" Type="http://schemas.openxmlformats.org/officeDocument/2006/relationships/hyperlink" Target="https://podminky.urs.cz/item/CS_URS_2025_01/998763519" TargetMode="External" /><Relationship Id="rId165" Type="http://schemas.openxmlformats.org/officeDocument/2006/relationships/hyperlink" Target="https://podminky.urs.cz/item/CS_URS_2025_01/764001801" TargetMode="External" /><Relationship Id="rId166" Type="http://schemas.openxmlformats.org/officeDocument/2006/relationships/hyperlink" Target="https://podminky.urs.cz/item/CS_URS_2025_01/764001821" TargetMode="External" /><Relationship Id="rId167" Type="http://schemas.openxmlformats.org/officeDocument/2006/relationships/hyperlink" Target="https://podminky.urs.cz/item/CS_URS_2025_01/764001831" TargetMode="External" /><Relationship Id="rId168" Type="http://schemas.openxmlformats.org/officeDocument/2006/relationships/hyperlink" Target="https://podminky.urs.cz/item/CS_URS_2025_01/764001891" TargetMode="External" /><Relationship Id="rId169" Type="http://schemas.openxmlformats.org/officeDocument/2006/relationships/hyperlink" Target="https://podminky.urs.cz/item/CS_URS_2025_01/764002812" TargetMode="External" /><Relationship Id="rId170" Type="http://schemas.openxmlformats.org/officeDocument/2006/relationships/hyperlink" Target="https://podminky.urs.cz/item/CS_URS_2025_01/764002841" TargetMode="External" /><Relationship Id="rId171" Type="http://schemas.openxmlformats.org/officeDocument/2006/relationships/hyperlink" Target="https://podminky.urs.cz/item/CS_URS_2025_01/764002851" TargetMode="External" /><Relationship Id="rId172" Type="http://schemas.openxmlformats.org/officeDocument/2006/relationships/hyperlink" Target="https://podminky.urs.cz/item/CS_URS_2025_01/764002871" TargetMode="External" /><Relationship Id="rId173" Type="http://schemas.openxmlformats.org/officeDocument/2006/relationships/hyperlink" Target="https://podminky.urs.cz/item/CS_URS_2025_01/764002881" TargetMode="External" /><Relationship Id="rId174" Type="http://schemas.openxmlformats.org/officeDocument/2006/relationships/hyperlink" Target="https://podminky.urs.cz/item/CS_URS_2025_01/764004801" TargetMode="External" /><Relationship Id="rId175" Type="http://schemas.openxmlformats.org/officeDocument/2006/relationships/hyperlink" Target="https://podminky.urs.cz/item/CS_URS_2025_01/764004841" TargetMode="External" /><Relationship Id="rId176" Type="http://schemas.openxmlformats.org/officeDocument/2006/relationships/hyperlink" Target="https://podminky.urs.cz/item/CS_URS_2025_01/764004861" TargetMode="External" /><Relationship Id="rId177" Type="http://schemas.openxmlformats.org/officeDocument/2006/relationships/hyperlink" Target="https://podminky.urs.cz/item/CS_URS_2025_01/764004871" TargetMode="External" /><Relationship Id="rId178" Type="http://schemas.openxmlformats.org/officeDocument/2006/relationships/hyperlink" Target="https://podminky.urs.cz/item/CS_URS_2025_01/764141411" TargetMode="External" /><Relationship Id="rId179" Type="http://schemas.openxmlformats.org/officeDocument/2006/relationships/hyperlink" Target="https://podminky.urs.cz/item/CS_URS_2025_01/764241407" TargetMode="External" /><Relationship Id="rId180" Type="http://schemas.openxmlformats.org/officeDocument/2006/relationships/hyperlink" Target="https://podminky.urs.cz/item/CS_URS_2025_01/764242403" TargetMode="External" /><Relationship Id="rId181" Type="http://schemas.openxmlformats.org/officeDocument/2006/relationships/hyperlink" Target="https://podminky.urs.cz/item/CS_URS_2025_01/764242433" TargetMode="External" /><Relationship Id="rId182" Type="http://schemas.openxmlformats.org/officeDocument/2006/relationships/hyperlink" Target="https://podminky.urs.cz/item/CS_URS_2025_01/764244406" TargetMode="External" /><Relationship Id="rId183" Type="http://schemas.openxmlformats.org/officeDocument/2006/relationships/hyperlink" Target="https://podminky.urs.cz/item/CS_URS_2025_01/764246402" TargetMode="External" /><Relationship Id="rId184" Type="http://schemas.openxmlformats.org/officeDocument/2006/relationships/hyperlink" Target="https://podminky.urs.cz/item/CS_URS_2025_01/764541405" TargetMode="External" /><Relationship Id="rId185" Type="http://schemas.openxmlformats.org/officeDocument/2006/relationships/hyperlink" Target="https://podminky.urs.cz/item/CS_URS_2025_01/764541446" TargetMode="External" /><Relationship Id="rId186" Type="http://schemas.openxmlformats.org/officeDocument/2006/relationships/hyperlink" Target="https://podminky.urs.cz/item/CS_URS_2025_01/764548423" TargetMode="External" /><Relationship Id="rId187" Type="http://schemas.openxmlformats.org/officeDocument/2006/relationships/hyperlink" Target="https://podminky.urs.cz/item/CS_URS_2025_01/998764311" TargetMode="External" /><Relationship Id="rId188" Type="http://schemas.openxmlformats.org/officeDocument/2006/relationships/hyperlink" Target="https://podminky.urs.cz/item/CS_URS_2025_01/998764319" TargetMode="External" /><Relationship Id="rId189" Type="http://schemas.openxmlformats.org/officeDocument/2006/relationships/hyperlink" Target="https://podminky.urs.cz/item/CS_URS_2025_01/766411821" TargetMode="External" /><Relationship Id="rId190" Type="http://schemas.openxmlformats.org/officeDocument/2006/relationships/hyperlink" Target="https://podminky.urs.cz/item/CS_URS_2025_01/766622131" TargetMode="External" /><Relationship Id="rId191" Type="http://schemas.openxmlformats.org/officeDocument/2006/relationships/hyperlink" Target="https://podminky.urs.cz/item/CS_URS_2025_01/766622132" TargetMode="External" /><Relationship Id="rId192" Type="http://schemas.openxmlformats.org/officeDocument/2006/relationships/hyperlink" Target="https://podminky.urs.cz/item/CS_URS_2025_01/766622133" TargetMode="External" /><Relationship Id="rId193" Type="http://schemas.openxmlformats.org/officeDocument/2006/relationships/hyperlink" Target="https://podminky.urs.cz/item/CS_URS_2025_01/766660001" TargetMode="External" /><Relationship Id="rId194" Type="http://schemas.openxmlformats.org/officeDocument/2006/relationships/hyperlink" Target="https://podminky.urs.cz/item/CS_URS_2025_01/766660002" TargetMode="External" /><Relationship Id="rId195" Type="http://schemas.openxmlformats.org/officeDocument/2006/relationships/hyperlink" Target="https://podminky.urs.cz/item/CS_URS_2025_01/766660011" TargetMode="External" /><Relationship Id="rId196" Type="http://schemas.openxmlformats.org/officeDocument/2006/relationships/hyperlink" Target="https://podminky.urs.cz/item/CS_URS_2025_01/766660012" TargetMode="External" /><Relationship Id="rId197" Type="http://schemas.openxmlformats.org/officeDocument/2006/relationships/hyperlink" Target="https://podminky.urs.cz/item/CS_URS_2025_01/766660021" TargetMode="External" /><Relationship Id="rId198" Type="http://schemas.openxmlformats.org/officeDocument/2006/relationships/hyperlink" Target="https://podminky.urs.cz/item/CS_URS_2025_01/766660022" TargetMode="External" /><Relationship Id="rId199" Type="http://schemas.openxmlformats.org/officeDocument/2006/relationships/hyperlink" Target="https://podminky.urs.cz/item/CS_URS_2025_01/766660031" TargetMode="External" /><Relationship Id="rId200" Type="http://schemas.openxmlformats.org/officeDocument/2006/relationships/hyperlink" Target="https://podminky.urs.cz/item/CS_URS_2025_01/766660041" TargetMode="External" /><Relationship Id="rId201" Type="http://schemas.openxmlformats.org/officeDocument/2006/relationships/hyperlink" Target="https://podminky.urs.cz/item/CS_URS_2025_01/766660411" TargetMode="External" /><Relationship Id="rId202" Type="http://schemas.openxmlformats.org/officeDocument/2006/relationships/hyperlink" Target="https://podminky.urs.cz/item/CS_URS_2025_01/766660451" TargetMode="External" /><Relationship Id="rId203" Type="http://schemas.openxmlformats.org/officeDocument/2006/relationships/hyperlink" Target="https://podminky.urs.cz/item/CS_URS_2025_01/766691811" TargetMode="External" /><Relationship Id="rId204" Type="http://schemas.openxmlformats.org/officeDocument/2006/relationships/hyperlink" Target="https://podminky.urs.cz/item/CS_URS_2025_01/766691914" TargetMode="External" /><Relationship Id="rId205" Type="http://schemas.openxmlformats.org/officeDocument/2006/relationships/hyperlink" Target="https://podminky.urs.cz/item/CS_URS_2025_01/766691925" TargetMode="External" /><Relationship Id="rId206" Type="http://schemas.openxmlformats.org/officeDocument/2006/relationships/hyperlink" Target="https://podminky.urs.cz/item/CS_URS_2025_01/998766311" TargetMode="External" /><Relationship Id="rId207" Type="http://schemas.openxmlformats.org/officeDocument/2006/relationships/hyperlink" Target="https://podminky.urs.cz/item/CS_URS_2025_01/998766319" TargetMode="External" /><Relationship Id="rId208" Type="http://schemas.openxmlformats.org/officeDocument/2006/relationships/hyperlink" Target="https://podminky.urs.cz/item/CS_URS_2025_01/767122112" TargetMode="External" /><Relationship Id="rId209" Type="http://schemas.openxmlformats.org/officeDocument/2006/relationships/hyperlink" Target="https://podminky.urs.cz/item/CS_URS_2025_01/767581802" TargetMode="External" /><Relationship Id="rId210" Type="http://schemas.openxmlformats.org/officeDocument/2006/relationships/hyperlink" Target="https://podminky.urs.cz/item/CS_URS_2025_01/767584801" TargetMode="External" /><Relationship Id="rId211" Type="http://schemas.openxmlformats.org/officeDocument/2006/relationships/hyperlink" Target="https://podminky.urs.cz/item/CS_URS_2025_01/767832102" TargetMode="External" /><Relationship Id="rId212" Type="http://schemas.openxmlformats.org/officeDocument/2006/relationships/hyperlink" Target="https://podminky.urs.cz/item/CS_URS_2025_01/767991911" TargetMode="External" /><Relationship Id="rId213" Type="http://schemas.openxmlformats.org/officeDocument/2006/relationships/hyperlink" Target="https://podminky.urs.cz/item/CS_URS_2025_01/767991912" TargetMode="External" /><Relationship Id="rId214" Type="http://schemas.openxmlformats.org/officeDocument/2006/relationships/hyperlink" Target="https://podminky.urs.cz/item/CS_URS_2025_01/767995112" TargetMode="External" /><Relationship Id="rId215" Type="http://schemas.openxmlformats.org/officeDocument/2006/relationships/hyperlink" Target="https://podminky.urs.cz/item/CS_URS_2025_01/767995113" TargetMode="External" /><Relationship Id="rId216" Type="http://schemas.openxmlformats.org/officeDocument/2006/relationships/hyperlink" Target="https://podminky.urs.cz/item/CS_URS_2025_01/767995114" TargetMode="External" /><Relationship Id="rId217" Type="http://schemas.openxmlformats.org/officeDocument/2006/relationships/hyperlink" Target="https://podminky.urs.cz/item/CS_URS_2025_01/767995115" TargetMode="External" /><Relationship Id="rId218" Type="http://schemas.openxmlformats.org/officeDocument/2006/relationships/hyperlink" Target="https://podminky.urs.cz/item/CS_URS_2025_01/767995116" TargetMode="External" /><Relationship Id="rId219" Type="http://schemas.openxmlformats.org/officeDocument/2006/relationships/hyperlink" Target="https://podminky.urs.cz/item/CS_URS_2025_01/767995117" TargetMode="External" /><Relationship Id="rId220" Type="http://schemas.openxmlformats.org/officeDocument/2006/relationships/hyperlink" Target="https://podminky.urs.cz/item/CS_URS_2025_01/998767311" TargetMode="External" /><Relationship Id="rId221" Type="http://schemas.openxmlformats.org/officeDocument/2006/relationships/hyperlink" Target="https://podminky.urs.cz/item/CS_URS_2025_01/998767319" TargetMode="External" /><Relationship Id="rId222" Type="http://schemas.openxmlformats.org/officeDocument/2006/relationships/hyperlink" Target="https://podminky.urs.cz/item/CS_URS_2025_01/771111011" TargetMode="External" /><Relationship Id="rId223" Type="http://schemas.openxmlformats.org/officeDocument/2006/relationships/hyperlink" Target="https://podminky.urs.cz/item/CS_URS_2025_01/771121011" TargetMode="External" /><Relationship Id="rId224" Type="http://schemas.openxmlformats.org/officeDocument/2006/relationships/hyperlink" Target="https://podminky.urs.cz/item/CS_URS_2025_01/771121022" TargetMode="External" /><Relationship Id="rId225" Type="http://schemas.openxmlformats.org/officeDocument/2006/relationships/hyperlink" Target="https://podminky.urs.cz/item/CS_URS_2025_01/771471810" TargetMode="External" /><Relationship Id="rId226" Type="http://schemas.openxmlformats.org/officeDocument/2006/relationships/hyperlink" Target="https://podminky.urs.cz/item/CS_URS_2025_01/771474112" TargetMode="External" /><Relationship Id="rId227" Type="http://schemas.openxmlformats.org/officeDocument/2006/relationships/hyperlink" Target="https://podminky.urs.cz/item/CS_URS_2025_01/771571810" TargetMode="External" /><Relationship Id="rId228" Type="http://schemas.openxmlformats.org/officeDocument/2006/relationships/hyperlink" Target="https://podminky.urs.cz/item/CS_URS_2025_01/771574436" TargetMode="External" /><Relationship Id="rId229" Type="http://schemas.openxmlformats.org/officeDocument/2006/relationships/hyperlink" Target="https://podminky.urs.cz/item/CS_URS_2025_01/771574479" TargetMode="External" /><Relationship Id="rId230" Type="http://schemas.openxmlformats.org/officeDocument/2006/relationships/hyperlink" Target="https://podminky.urs.cz/item/CS_URS_2025_01/771591112" TargetMode="External" /><Relationship Id="rId231" Type="http://schemas.openxmlformats.org/officeDocument/2006/relationships/hyperlink" Target="https://podminky.urs.cz/item/CS_URS_2025_01/771591115" TargetMode="External" /><Relationship Id="rId232" Type="http://schemas.openxmlformats.org/officeDocument/2006/relationships/hyperlink" Target="https://podminky.urs.cz/item/CS_URS_2025_01/771591121" TargetMode="External" /><Relationship Id="rId233" Type="http://schemas.openxmlformats.org/officeDocument/2006/relationships/hyperlink" Target="https://podminky.urs.cz/item/CS_URS_2025_01/771591232" TargetMode="External" /><Relationship Id="rId234" Type="http://schemas.openxmlformats.org/officeDocument/2006/relationships/hyperlink" Target="https://podminky.urs.cz/item/CS_URS_2025_01/771591241" TargetMode="External" /><Relationship Id="rId235" Type="http://schemas.openxmlformats.org/officeDocument/2006/relationships/hyperlink" Target="https://podminky.urs.cz/item/CS_URS_2025_01/771591242" TargetMode="External" /><Relationship Id="rId236" Type="http://schemas.openxmlformats.org/officeDocument/2006/relationships/hyperlink" Target="https://podminky.urs.cz/item/CS_URS_2025_01/771591251" TargetMode="External" /><Relationship Id="rId237" Type="http://schemas.openxmlformats.org/officeDocument/2006/relationships/hyperlink" Target="https://podminky.urs.cz/item/CS_URS_2025_01/771591264" TargetMode="External" /><Relationship Id="rId238" Type="http://schemas.openxmlformats.org/officeDocument/2006/relationships/hyperlink" Target="https://podminky.urs.cz/item/CS_URS_2025_01/771592011" TargetMode="External" /><Relationship Id="rId239" Type="http://schemas.openxmlformats.org/officeDocument/2006/relationships/hyperlink" Target="https://podminky.urs.cz/item/CS_URS_2025_01/998771311" TargetMode="External" /><Relationship Id="rId240" Type="http://schemas.openxmlformats.org/officeDocument/2006/relationships/hyperlink" Target="https://podminky.urs.cz/item/CS_URS_2025_01/998771319" TargetMode="External" /><Relationship Id="rId241" Type="http://schemas.openxmlformats.org/officeDocument/2006/relationships/hyperlink" Target="https://podminky.urs.cz/item/CS_URS_2025_01/776111112" TargetMode="External" /><Relationship Id="rId242" Type="http://schemas.openxmlformats.org/officeDocument/2006/relationships/hyperlink" Target="https://podminky.urs.cz/item/CS_URS_2025_01/776111311" TargetMode="External" /><Relationship Id="rId243" Type="http://schemas.openxmlformats.org/officeDocument/2006/relationships/hyperlink" Target="https://podminky.urs.cz/item/CS_URS_2025_01/776111411" TargetMode="External" /><Relationship Id="rId244" Type="http://schemas.openxmlformats.org/officeDocument/2006/relationships/hyperlink" Target="https://podminky.urs.cz/item/CS_URS_2025_01/776121112" TargetMode="External" /><Relationship Id="rId245" Type="http://schemas.openxmlformats.org/officeDocument/2006/relationships/hyperlink" Target="https://podminky.urs.cz/item/CS_URS_2025_01/776141121" TargetMode="External" /><Relationship Id="rId246" Type="http://schemas.openxmlformats.org/officeDocument/2006/relationships/hyperlink" Target="https://podminky.urs.cz/item/CS_URS_2025_01/776201812" TargetMode="External" /><Relationship Id="rId247" Type="http://schemas.openxmlformats.org/officeDocument/2006/relationships/hyperlink" Target="https://podminky.urs.cz/item/CS_URS_2025_01/776211111" TargetMode="External" /><Relationship Id="rId248" Type="http://schemas.openxmlformats.org/officeDocument/2006/relationships/hyperlink" Target="https://podminky.urs.cz/item/CS_URS_2025_01/776410811" TargetMode="External" /><Relationship Id="rId249" Type="http://schemas.openxmlformats.org/officeDocument/2006/relationships/hyperlink" Target="https://podminky.urs.cz/item/CS_URS_2025_01/776411111" TargetMode="External" /><Relationship Id="rId250" Type="http://schemas.openxmlformats.org/officeDocument/2006/relationships/hyperlink" Target="https://podminky.urs.cz/item/CS_URS_2025_01/776421312" TargetMode="External" /><Relationship Id="rId251" Type="http://schemas.openxmlformats.org/officeDocument/2006/relationships/hyperlink" Target="https://podminky.urs.cz/item/CS_URS_2025_01/776991121" TargetMode="External" /><Relationship Id="rId252" Type="http://schemas.openxmlformats.org/officeDocument/2006/relationships/hyperlink" Target="https://podminky.urs.cz/item/CS_URS_2025_01/776991111" TargetMode="External" /><Relationship Id="rId253" Type="http://schemas.openxmlformats.org/officeDocument/2006/relationships/hyperlink" Target="https://podminky.urs.cz/item/CS_URS_2025_01/776991141" TargetMode="External" /><Relationship Id="rId254" Type="http://schemas.openxmlformats.org/officeDocument/2006/relationships/hyperlink" Target="https://podminky.urs.cz/item/CS_URS_2025_01/998776311" TargetMode="External" /><Relationship Id="rId255" Type="http://schemas.openxmlformats.org/officeDocument/2006/relationships/hyperlink" Target="https://podminky.urs.cz/item/CS_URS_2025_01/998776319" TargetMode="External" /><Relationship Id="rId256" Type="http://schemas.openxmlformats.org/officeDocument/2006/relationships/hyperlink" Target="https://podminky.urs.cz/item/CS_URS_2025_01/781111011" TargetMode="External" /><Relationship Id="rId257" Type="http://schemas.openxmlformats.org/officeDocument/2006/relationships/hyperlink" Target="https://podminky.urs.cz/item/CS_URS_2025_01/781121011" TargetMode="External" /><Relationship Id="rId258" Type="http://schemas.openxmlformats.org/officeDocument/2006/relationships/hyperlink" Target="https://podminky.urs.cz/item/CS_URS_2025_01/781131112" TargetMode="External" /><Relationship Id="rId259" Type="http://schemas.openxmlformats.org/officeDocument/2006/relationships/hyperlink" Target="https://podminky.urs.cz/item/CS_URS_2025_01/781472217" TargetMode="External" /><Relationship Id="rId260" Type="http://schemas.openxmlformats.org/officeDocument/2006/relationships/hyperlink" Target="https://podminky.urs.cz/item/CS_URS_2025_01/781473810" TargetMode="External" /><Relationship Id="rId261" Type="http://schemas.openxmlformats.org/officeDocument/2006/relationships/hyperlink" Target="https://podminky.urs.cz/item/CS_URS_2025_01/781492251" TargetMode="External" /><Relationship Id="rId262" Type="http://schemas.openxmlformats.org/officeDocument/2006/relationships/hyperlink" Target="https://podminky.urs.cz/item/CS_URS_2025_01/781495211" TargetMode="External" /><Relationship Id="rId263" Type="http://schemas.openxmlformats.org/officeDocument/2006/relationships/hyperlink" Target="https://podminky.urs.cz/item/CS_URS_2025_01/781571141" TargetMode="External" /><Relationship Id="rId264" Type="http://schemas.openxmlformats.org/officeDocument/2006/relationships/hyperlink" Target="https://podminky.urs.cz/item/CS_URS_2025_01/781674113" TargetMode="External" /><Relationship Id="rId265" Type="http://schemas.openxmlformats.org/officeDocument/2006/relationships/hyperlink" Target="https://podminky.urs.cz/item/CS_URS_2025_01/998781311" TargetMode="External" /><Relationship Id="rId266" Type="http://schemas.openxmlformats.org/officeDocument/2006/relationships/hyperlink" Target="https://podminky.urs.cz/item/CS_URS_2025_01/998781319" TargetMode="External" /><Relationship Id="rId267" Type="http://schemas.openxmlformats.org/officeDocument/2006/relationships/hyperlink" Target="https://podminky.urs.cz/item/CS_URS_2025_01/783301303" TargetMode="External" /><Relationship Id="rId268" Type="http://schemas.openxmlformats.org/officeDocument/2006/relationships/hyperlink" Target="https://podminky.urs.cz/item/CS_URS_2025_01/783301313" TargetMode="External" /><Relationship Id="rId269" Type="http://schemas.openxmlformats.org/officeDocument/2006/relationships/hyperlink" Target="https://podminky.urs.cz/item/CS_URS_2025_01/783301401" TargetMode="External" /><Relationship Id="rId270" Type="http://schemas.openxmlformats.org/officeDocument/2006/relationships/hyperlink" Target="https://podminky.urs.cz/item/CS_URS_2025_01/783314205" TargetMode="External" /><Relationship Id="rId271" Type="http://schemas.openxmlformats.org/officeDocument/2006/relationships/hyperlink" Target="https://podminky.urs.cz/item/CS_URS_2025_01/783317107" TargetMode="External" /><Relationship Id="rId272" Type="http://schemas.openxmlformats.org/officeDocument/2006/relationships/hyperlink" Target="https://podminky.urs.cz/item/CS_URS_2025_01/784111001" TargetMode="External" /><Relationship Id="rId273" Type="http://schemas.openxmlformats.org/officeDocument/2006/relationships/hyperlink" Target="https://podminky.urs.cz/item/CS_URS_2025_01/784111011" TargetMode="External" /><Relationship Id="rId274" Type="http://schemas.openxmlformats.org/officeDocument/2006/relationships/hyperlink" Target="https://podminky.urs.cz/item/CS_URS_2025_01/784171001" TargetMode="External" /><Relationship Id="rId275" Type="http://schemas.openxmlformats.org/officeDocument/2006/relationships/hyperlink" Target="https://podminky.urs.cz/item/CS_URS_2025_01/784171101" TargetMode="External" /><Relationship Id="rId276" Type="http://schemas.openxmlformats.org/officeDocument/2006/relationships/hyperlink" Target="https://podminky.urs.cz/item/CS_URS_2025_01/784171111" TargetMode="External" /><Relationship Id="rId277" Type="http://schemas.openxmlformats.org/officeDocument/2006/relationships/hyperlink" Target="https://podminky.urs.cz/item/CS_URS_2025_01/784181011" TargetMode="External" /><Relationship Id="rId278" Type="http://schemas.openxmlformats.org/officeDocument/2006/relationships/hyperlink" Target="https://podminky.urs.cz/item/CS_URS_2025_01/784191003" TargetMode="External" /><Relationship Id="rId279" Type="http://schemas.openxmlformats.org/officeDocument/2006/relationships/hyperlink" Target="https://podminky.urs.cz/item/CS_URS_2025_01/784191007" TargetMode="External" /><Relationship Id="rId280" Type="http://schemas.openxmlformats.org/officeDocument/2006/relationships/hyperlink" Target="https://podminky.urs.cz/item/CS_URS_2025_01/784211101" TargetMode="External" /><Relationship Id="rId281" Type="http://schemas.openxmlformats.org/officeDocument/2006/relationships/hyperlink" Target="https://podminky.urs.cz/item/CS_URS_2025_01/789421232" TargetMode="External" /><Relationship Id="rId282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386131116" TargetMode="External" /><Relationship Id="rId2" Type="http://schemas.openxmlformats.org/officeDocument/2006/relationships/hyperlink" Target="https://podminky.urs.cz/item/CS_URS_2025_01/721110802" TargetMode="External" /><Relationship Id="rId3" Type="http://schemas.openxmlformats.org/officeDocument/2006/relationships/hyperlink" Target="https://podminky.urs.cz/item/CS_URS_2025_01/721110806" TargetMode="External" /><Relationship Id="rId4" Type="http://schemas.openxmlformats.org/officeDocument/2006/relationships/hyperlink" Target="https://podminky.urs.cz/item/CS_URS_2025_01/721171803" TargetMode="External" /><Relationship Id="rId5" Type="http://schemas.openxmlformats.org/officeDocument/2006/relationships/hyperlink" Target="https://podminky.urs.cz/item/CS_URS_2025_01/721173401" TargetMode="External" /><Relationship Id="rId6" Type="http://schemas.openxmlformats.org/officeDocument/2006/relationships/hyperlink" Target="https://podminky.urs.cz/item/CS_URS_2025_01/721173402" TargetMode="External" /><Relationship Id="rId7" Type="http://schemas.openxmlformats.org/officeDocument/2006/relationships/hyperlink" Target="https://podminky.urs.cz/item/CS_URS_2025_01/721173403" TargetMode="External" /><Relationship Id="rId8" Type="http://schemas.openxmlformats.org/officeDocument/2006/relationships/hyperlink" Target="https://podminky.urs.cz/item/CS_URS_2025_01/721173404" TargetMode="External" /><Relationship Id="rId9" Type="http://schemas.openxmlformats.org/officeDocument/2006/relationships/hyperlink" Target="https://podminky.urs.cz/item/CS_URS_2025_01/721174024" TargetMode="External" /><Relationship Id="rId10" Type="http://schemas.openxmlformats.org/officeDocument/2006/relationships/hyperlink" Target="https://podminky.urs.cz/item/CS_URS_2025_01/721174025" TargetMode="External" /><Relationship Id="rId11" Type="http://schemas.openxmlformats.org/officeDocument/2006/relationships/hyperlink" Target="https://podminky.urs.cz/item/CS_URS_2025_01/721174042" TargetMode="External" /><Relationship Id="rId12" Type="http://schemas.openxmlformats.org/officeDocument/2006/relationships/hyperlink" Target="https://podminky.urs.cz/item/CS_URS_2025_01/721174043" TargetMode="External" /><Relationship Id="rId13" Type="http://schemas.openxmlformats.org/officeDocument/2006/relationships/hyperlink" Target="https://podminky.urs.cz/item/CS_URS_2025_01/721174044" TargetMode="External" /><Relationship Id="rId14" Type="http://schemas.openxmlformats.org/officeDocument/2006/relationships/hyperlink" Target="https://podminky.urs.cz/item/CS_URS_2025_01/721174045" TargetMode="External" /><Relationship Id="rId15" Type="http://schemas.openxmlformats.org/officeDocument/2006/relationships/hyperlink" Target="https://podminky.urs.cz/item/CS_URS_2025_01/721194104" TargetMode="External" /><Relationship Id="rId16" Type="http://schemas.openxmlformats.org/officeDocument/2006/relationships/hyperlink" Target="https://podminky.urs.cz/item/CS_URS_2025_01/721194105" TargetMode="External" /><Relationship Id="rId17" Type="http://schemas.openxmlformats.org/officeDocument/2006/relationships/hyperlink" Target="https://podminky.urs.cz/item/CS_URS_2025_01/721194109" TargetMode="External" /><Relationship Id="rId18" Type="http://schemas.openxmlformats.org/officeDocument/2006/relationships/hyperlink" Target="https://podminky.urs.cz/item/CS_URS_2025_01/721211422" TargetMode="External" /><Relationship Id="rId19" Type="http://schemas.openxmlformats.org/officeDocument/2006/relationships/hyperlink" Target="https://podminky.urs.cz/item/CS_URS_2025_01/721211913" TargetMode="External" /><Relationship Id="rId20" Type="http://schemas.openxmlformats.org/officeDocument/2006/relationships/hyperlink" Target="https://podminky.urs.cz/item/CS_URS_2025_01/721220801" TargetMode="External" /><Relationship Id="rId21" Type="http://schemas.openxmlformats.org/officeDocument/2006/relationships/hyperlink" Target="https://podminky.urs.cz/item/CS_URS_2025_01/721274121" TargetMode="External" /><Relationship Id="rId22" Type="http://schemas.openxmlformats.org/officeDocument/2006/relationships/hyperlink" Target="https://podminky.urs.cz/item/CS_URS_2025_01/721274122" TargetMode="External" /><Relationship Id="rId23" Type="http://schemas.openxmlformats.org/officeDocument/2006/relationships/hyperlink" Target="https://podminky.urs.cz/item/CS_URS_2025_01/721290111" TargetMode="External" /><Relationship Id="rId24" Type="http://schemas.openxmlformats.org/officeDocument/2006/relationships/hyperlink" Target="https://podminky.urs.cz/item/CS_URS_2025_01/721290112" TargetMode="External" /><Relationship Id="rId25" Type="http://schemas.openxmlformats.org/officeDocument/2006/relationships/hyperlink" Target="https://podminky.urs.cz/item/CS_URS_2025_01/998721311" TargetMode="External" /><Relationship Id="rId26" Type="http://schemas.openxmlformats.org/officeDocument/2006/relationships/hyperlink" Target="https://podminky.urs.cz/item/CS_URS_2025_01/998721319" TargetMode="External" /><Relationship Id="rId27" Type="http://schemas.openxmlformats.org/officeDocument/2006/relationships/hyperlink" Target="https://podminky.urs.cz/item/CS_URS_2025_01/722130105" TargetMode="External" /><Relationship Id="rId28" Type="http://schemas.openxmlformats.org/officeDocument/2006/relationships/hyperlink" Target="https://podminky.urs.cz/item/CS_URS_2025_01/722170801" TargetMode="External" /><Relationship Id="rId29" Type="http://schemas.openxmlformats.org/officeDocument/2006/relationships/hyperlink" Target="https://podminky.urs.cz/item/CS_URS_2025_01/722170804" TargetMode="External" /><Relationship Id="rId30" Type="http://schemas.openxmlformats.org/officeDocument/2006/relationships/hyperlink" Target="https://podminky.urs.cz/item/CS_URS_2025_01/722174022" TargetMode="External" /><Relationship Id="rId31" Type="http://schemas.openxmlformats.org/officeDocument/2006/relationships/hyperlink" Target="https://podminky.urs.cz/item/CS_URS_2025_01/722174023" TargetMode="External" /><Relationship Id="rId32" Type="http://schemas.openxmlformats.org/officeDocument/2006/relationships/hyperlink" Target="https://podminky.urs.cz/item/CS_URS_2025_01/722174024" TargetMode="External" /><Relationship Id="rId33" Type="http://schemas.openxmlformats.org/officeDocument/2006/relationships/hyperlink" Target="https://podminky.urs.cz/item/CS_URS_2025_01/722174025" TargetMode="External" /><Relationship Id="rId34" Type="http://schemas.openxmlformats.org/officeDocument/2006/relationships/hyperlink" Target="https://podminky.urs.cz/item/CS_URS_2025_01/722174026" TargetMode="External" /><Relationship Id="rId35" Type="http://schemas.openxmlformats.org/officeDocument/2006/relationships/hyperlink" Target="https://podminky.urs.cz/item/CS_URS_2025_01/722174062" TargetMode="External" /><Relationship Id="rId36" Type="http://schemas.openxmlformats.org/officeDocument/2006/relationships/hyperlink" Target="https://podminky.urs.cz/item/CS_URS_2025_01/722174063" TargetMode="External" /><Relationship Id="rId37" Type="http://schemas.openxmlformats.org/officeDocument/2006/relationships/hyperlink" Target="https://podminky.urs.cz/item/CS_URS_2025_01/722174064" TargetMode="External" /><Relationship Id="rId38" Type="http://schemas.openxmlformats.org/officeDocument/2006/relationships/hyperlink" Target="https://podminky.urs.cz/item/CS_URS_2025_01/722174065" TargetMode="External" /><Relationship Id="rId39" Type="http://schemas.openxmlformats.org/officeDocument/2006/relationships/hyperlink" Target="https://podminky.urs.cz/item/CS_URS_2025_01/722181113" TargetMode="External" /><Relationship Id="rId40" Type="http://schemas.openxmlformats.org/officeDocument/2006/relationships/hyperlink" Target="https://podminky.urs.cz/item/CS_URS_2025_01/722181231" TargetMode="External" /><Relationship Id="rId41" Type="http://schemas.openxmlformats.org/officeDocument/2006/relationships/hyperlink" Target="https://podminky.urs.cz/item/CS_URS_2025_01/722181232" TargetMode="External" /><Relationship Id="rId42" Type="http://schemas.openxmlformats.org/officeDocument/2006/relationships/hyperlink" Target="https://podminky.urs.cz/item/CS_URS_2025_01/722181851" TargetMode="External" /><Relationship Id="rId43" Type="http://schemas.openxmlformats.org/officeDocument/2006/relationships/hyperlink" Target="https://podminky.urs.cz/item/CS_URS_2025_01/722190401" TargetMode="External" /><Relationship Id="rId44" Type="http://schemas.openxmlformats.org/officeDocument/2006/relationships/hyperlink" Target="https://podminky.urs.cz/item/CS_URS_2025_01/722220111" TargetMode="External" /><Relationship Id="rId45" Type="http://schemas.openxmlformats.org/officeDocument/2006/relationships/hyperlink" Target="https://podminky.urs.cz/item/CS_URS_2025_01/722220121" TargetMode="External" /><Relationship Id="rId46" Type="http://schemas.openxmlformats.org/officeDocument/2006/relationships/hyperlink" Target="https://podminky.urs.cz/item/CS_URS_2025_01/722220211" TargetMode="External" /><Relationship Id="rId47" Type="http://schemas.openxmlformats.org/officeDocument/2006/relationships/hyperlink" Target="https://podminky.urs.cz/item/CS_URS_2025_01/722220861" TargetMode="External" /><Relationship Id="rId48" Type="http://schemas.openxmlformats.org/officeDocument/2006/relationships/hyperlink" Target="https://podminky.urs.cz/item/CS_URS_2025_01/722230104" TargetMode="External" /><Relationship Id="rId49" Type="http://schemas.openxmlformats.org/officeDocument/2006/relationships/hyperlink" Target="https://podminky.urs.cz/item/CS_URS_2025_01/722231073" TargetMode="External" /><Relationship Id="rId50" Type="http://schemas.openxmlformats.org/officeDocument/2006/relationships/hyperlink" Target="https://podminky.urs.cz/item/CS_URS_2025_01/722231222" TargetMode="External" /><Relationship Id="rId51" Type="http://schemas.openxmlformats.org/officeDocument/2006/relationships/hyperlink" Target="https://podminky.urs.cz/item/CS_URS_2025_01/722232071" TargetMode="External" /><Relationship Id="rId52" Type="http://schemas.openxmlformats.org/officeDocument/2006/relationships/hyperlink" Target="https://podminky.urs.cz/item/CS_URS_2025_01/722232072" TargetMode="External" /><Relationship Id="rId53" Type="http://schemas.openxmlformats.org/officeDocument/2006/relationships/hyperlink" Target="https://podminky.urs.cz/item/CS_URS_2025_01/722232073" TargetMode="External" /><Relationship Id="rId54" Type="http://schemas.openxmlformats.org/officeDocument/2006/relationships/hyperlink" Target="https://podminky.urs.cz/item/CS_URS_2025_01/722234264" TargetMode="External" /><Relationship Id="rId55" Type="http://schemas.openxmlformats.org/officeDocument/2006/relationships/hyperlink" Target="https://podminky.urs.cz/item/CS_URS_2025_01/722250101" TargetMode="External" /><Relationship Id="rId56" Type="http://schemas.openxmlformats.org/officeDocument/2006/relationships/hyperlink" Target="https://podminky.urs.cz/item/CS_URS_2025_01/722250143" TargetMode="External" /><Relationship Id="rId57" Type="http://schemas.openxmlformats.org/officeDocument/2006/relationships/hyperlink" Target="https://podminky.urs.cz/item/CS_URS_2025_01/722270103" TargetMode="External" /><Relationship Id="rId58" Type="http://schemas.openxmlformats.org/officeDocument/2006/relationships/hyperlink" Target="https://podminky.urs.cz/item/CS_URS_2025_01/722290234" TargetMode="External" /><Relationship Id="rId59" Type="http://schemas.openxmlformats.org/officeDocument/2006/relationships/hyperlink" Target="https://podminky.urs.cz/item/CS_URS_2025_01/722290246" TargetMode="External" /><Relationship Id="rId60" Type="http://schemas.openxmlformats.org/officeDocument/2006/relationships/hyperlink" Target="https://podminky.urs.cz/item/CS_URS_2025_01/998722311" TargetMode="External" /><Relationship Id="rId61" Type="http://schemas.openxmlformats.org/officeDocument/2006/relationships/hyperlink" Target="https://podminky.urs.cz/item/CS_URS_2025_01/998722319" TargetMode="External" /><Relationship Id="rId62" Type="http://schemas.openxmlformats.org/officeDocument/2006/relationships/hyperlink" Target="https://podminky.urs.cz/item/CS_URS_2024_02/724233006" TargetMode="External" /><Relationship Id="rId63" Type="http://schemas.openxmlformats.org/officeDocument/2006/relationships/hyperlink" Target="https://podminky.urs.cz/item/CS_URS_2025_01/998724311" TargetMode="External" /><Relationship Id="rId64" Type="http://schemas.openxmlformats.org/officeDocument/2006/relationships/hyperlink" Target="https://podminky.urs.cz/item/CS_URS_2025_01/998724319" TargetMode="External" /><Relationship Id="rId65" Type="http://schemas.openxmlformats.org/officeDocument/2006/relationships/hyperlink" Target="https://podminky.urs.cz/item/CS_URS_2025_01/725110811" TargetMode="External" /><Relationship Id="rId66" Type="http://schemas.openxmlformats.org/officeDocument/2006/relationships/hyperlink" Target="https://podminky.urs.cz/item/CS_URS_2025_01/725121521" TargetMode="External" /><Relationship Id="rId67" Type="http://schemas.openxmlformats.org/officeDocument/2006/relationships/hyperlink" Target="https://podminky.urs.cz/item/CS_URS_2025_01/725122813" TargetMode="External" /><Relationship Id="rId68" Type="http://schemas.openxmlformats.org/officeDocument/2006/relationships/hyperlink" Target="https://podminky.urs.cz/item/CS_URS_2025_01/725210821" TargetMode="External" /><Relationship Id="rId69" Type="http://schemas.openxmlformats.org/officeDocument/2006/relationships/hyperlink" Target="https://podminky.urs.cz/item/CS_URS_2025_01/725211617" TargetMode="External" /><Relationship Id="rId70" Type="http://schemas.openxmlformats.org/officeDocument/2006/relationships/hyperlink" Target="https://podminky.urs.cz/item/CS_URS_2025_01/725211681" TargetMode="External" /><Relationship Id="rId71" Type="http://schemas.openxmlformats.org/officeDocument/2006/relationships/hyperlink" Target="https://podminky.urs.cz/item/CS_URS_2025_01/725241213" TargetMode="External" /><Relationship Id="rId72" Type="http://schemas.openxmlformats.org/officeDocument/2006/relationships/hyperlink" Target="https://podminky.urs.cz/item/CS_URS_2025_01/725291650" TargetMode="External" /><Relationship Id="rId73" Type="http://schemas.openxmlformats.org/officeDocument/2006/relationships/hyperlink" Target="https://podminky.urs.cz/item/CS_URS_2025_01/725291652" TargetMode="External" /><Relationship Id="rId74" Type="http://schemas.openxmlformats.org/officeDocument/2006/relationships/hyperlink" Target="https://podminky.urs.cz/item/CS_URS_2025_01/725291653" TargetMode="External" /><Relationship Id="rId75" Type="http://schemas.openxmlformats.org/officeDocument/2006/relationships/hyperlink" Target="https://podminky.urs.cz/item/CS_URS_2025_01/725291654" TargetMode="External" /><Relationship Id="rId76" Type="http://schemas.openxmlformats.org/officeDocument/2006/relationships/hyperlink" Target="https://podminky.urs.cz/item/CS_URS_2025_01/725291664" TargetMode="External" /><Relationship Id="rId77" Type="http://schemas.openxmlformats.org/officeDocument/2006/relationships/hyperlink" Target="https://podminky.urs.cz/item/CS_URS_2025_01/725310828" TargetMode="External" /><Relationship Id="rId78" Type="http://schemas.openxmlformats.org/officeDocument/2006/relationships/hyperlink" Target="https://podminky.urs.cz/item/CS_URS_2025_01/725320828" TargetMode="External" /><Relationship Id="rId79" Type="http://schemas.openxmlformats.org/officeDocument/2006/relationships/hyperlink" Target="https://podminky.urs.cz/item/CS_URS_2025_01/725330820" TargetMode="External" /><Relationship Id="rId80" Type="http://schemas.openxmlformats.org/officeDocument/2006/relationships/hyperlink" Target="https://podminky.urs.cz/item/CS_URS_2025_01/725330840" TargetMode="External" /><Relationship Id="rId81" Type="http://schemas.openxmlformats.org/officeDocument/2006/relationships/hyperlink" Target="https://podminky.urs.cz/item/CS_URS_2025_01/725331112" TargetMode="External" /><Relationship Id="rId82" Type="http://schemas.openxmlformats.org/officeDocument/2006/relationships/hyperlink" Target="https://podminky.urs.cz/item/CS_URS_2024_02/725510802" TargetMode="External" /><Relationship Id="rId83" Type="http://schemas.openxmlformats.org/officeDocument/2006/relationships/hyperlink" Target="https://podminky.urs.cz/item/CS_URS_2024_02/725515248" TargetMode="External" /><Relationship Id="rId84" Type="http://schemas.openxmlformats.org/officeDocument/2006/relationships/hyperlink" Target="https://podminky.urs.cz/item/CS_URS_2025_01/725822611" TargetMode="External" /><Relationship Id="rId85" Type="http://schemas.openxmlformats.org/officeDocument/2006/relationships/hyperlink" Target="https://podminky.urs.cz/item/CS_URS_2025_01/725829121" TargetMode="External" /><Relationship Id="rId86" Type="http://schemas.openxmlformats.org/officeDocument/2006/relationships/hyperlink" Target="https://podminky.urs.cz/item/CS_URS_2025_01/725831313" TargetMode="External" /><Relationship Id="rId87" Type="http://schemas.openxmlformats.org/officeDocument/2006/relationships/hyperlink" Target="https://podminky.urs.cz/item/CS_URS_2025_01/725841322" TargetMode="External" /><Relationship Id="rId88" Type="http://schemas.openxmlformats.org/officeDocument/2006/relationships/hyperlink" Target="https://podminky.urs.cz/item/CS_URS_2025_01/725861102" TargetMode="External" /><Relationship Id="rId89" Type="http://schemas.openxmlformats.org/officeDocument/2006/relationships/hyperlink" Target="https://podminky.urs.cz/item/CS_URS_2024_02/725862103" TargetMode="External" /><Relationship Id="rId90" Type="http://schemas.openxmlformats.org/officeDocument/2006/relationships/hyperlink" Target="https://podminky.urs.cz/item/CS_URS_2025_01/725865311" TargetMode="External" /><Relationship Id="rId91" Type="http://schemas.openxmlformats.org/officeDocument/2006/relationships/hyperlink" Target="https://podminky.urs.cz/item/CS_URS_2025_01/725865411" TargetMode="External" /><Relationship Id="rId92" Type="http://schemas.openxmlformats.org/officeDocument/2006/relationships/hyperlink" Target="https://podminky.urs.cz/item/CS_URS_2025_01/998725311" TargetMode="External" /><Relationship Id="rId93" Type="http://schemas.openxmlformats.org/officeDocument/2006/relationships/hyperlink" Target="https://podminky.urs.cz/item/CS_URS_2025_01/998725319" TargetMode="External" /><Relationship Id="rId94" Type="http://schemas.openxmlformats.org/officeDocument/2006/relationships/hyperlink" Target="https://podminky.urs.cz/item/CS_URS_2025_01/726131021" TargetMode="External" /><Relationship Id="rId95" Type="http://schemas.openxmlformats.org/officeDocument/2006/relationships/hyperlink" Target="https://podminky.urs.cz/item/CS_URS_2025_01/726131041" TargetMode="External" /><Relationship Id="rId96" Type="http://schemas.openxmlformats.org/officeDocument/2006/relationships/hyperlink" Target="https://podminky.urs.cz/item/CS_URS_2025_01/726191001" TargetMode="External" /><Relationship Id="rId97" Type="http://schemas.openxmlformats.org/officeDocument/2006/relationships/hyperlink" Target="https://podminky.urs.cz/item/CS_URS_2025_01/726191002" TargetMode="External" /><Relationship Id="rId98" Type="http://schemas.openxmlformats.org/officeDocument/2006/relationships/hyperlink" Target="https://podminky.urs.cz/item/CS_URS_2025_01/726191011" TargetMode="External" /><Relationship Id="rId99" Type="http://schemas.openxmlformats.org/officeDocument/2006/relationships/hyperlink" Target="https://podminky.urs.cz/item/CS_URS_2025_01/998726311" TargetMode="External" /><Relationship Id="rId100" Type="http://schemas.openxmlformats.org/officeDocument/2006/relationships/hyperlink" Target="https://podminky.urs.cz/item/CS_URS_2025_01/998726319" TargetMode="External" /><Relationship Id="rId10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23150312" TargetMode="External" /><Relationship Id="rId2" Type="http://schemas.openxmlformats.org/officeDocument/2006/relationships/hyperlink" Target="https://podminky.urs.cz/item/CS_URS_2025_01/723150801" TargetMode="External" /><Relationship Id="rId3" Type="http://schemas.openxmlformats.org/officeDocument/2006/relationships/hyperlink" Target="https://podminky.urs.cz/item/CS_URS_2025_01/723160313" TargetMode="External" /><Relationship Id="rId4" Type="http://schemas.openxmlformats.org/officeDocument/2006/relationships/hyperlink" Target="https://podminky.urs.cz/item/CS_URS_2025_01/723160338" TargetMode="External" /><Relationship Id="rId5" Type="http://schemas.openxmlformats.org/officeDocument/2006/relationships/hyperlink" Target="https://podminky.urs.cz/item/CS_URS_2025_01/723160823" TargetMode="External" /><Relationship Id="rId6" Type="http://schemas.openxmlformats.org/officeDocument/2006/relationships/hyperlink" Target="https://podminky.urs.cz/item/CS_URS_2025_01/723160833" TargetMode="External" /><Relationship Id="rId7" Type="http://schemas.openxmlformats.org/officeDocument/2006/relationships/hyperlink" Target="https://podminky.urs.cz/item/CS_URS_2025_01/723170116" TargetMode="External" /><Relationship Id="rId8" Type="http://schemas.openxmlformats.org/officeDocument/2006/relationships/hyperlink" Target="https://podminky.urs.cz/item/CS_URS_2025_01/723181011" TargetMode="External" /><Relationship Id="rId9" Type="http://schemas.openxmlformats.org/officeDocument/2006/relationships/hyperlink" Target="https://podminky.urs.cz/item/CS_URS_2025_01/723181013" TargetMode="External" /><Relationship Id="rId10" Type="http://schemas.openxmlformats.org/officeDocument/2006/relationships/hyperlink" Target="https://podminky.urs.cz/item/CS_URS_2025_01/723181024" TargetMode="External" /><Relationship Id="rId11" Type="http://schemas.openxmlformats.org/officeDocument/2006/relationships/hyperlink" Target="https://podminky.urs.cz/item/CS_URS_2025_01/723181025" TargetMode="External" /><Relationship Id="rId12" Type="http://schemas.openxmlformats.org/officeDocument/2006/relationships/hyperlink" Target="https://podminky.urs.cz/item/CS_URS_2025_01/723190209" TargetMode="External" /><Relationship Id="rId13" Type="http://schemas.openxmlformats.org/officeDocument/2006/relationships/hyperlink" Target="https://podminky.urs.cz/item/CS_URS_2025_01/723190251" TargetMode="External" /><Relationship Id="rId14" Type="http://schemas.openxmlformats.org/officeDocument/2006/relationships/hyperlink" Target="https://podminky.urs.cz/item/CS_URS_2025_01/723190253" TargetMode="External" /><Relationship Id="rId15" Type="http://schemas.openxmlformats.org/officeDocument/2006/relationships/hyperlink" Target="https://podminky.urs.cz/item/CS_URS_2025_01/723214135" TargetMode="External" /><Relationship Id="rId16" Type="http://schemas.openxmlformats.org/officeDocument/2006/relationships/hyperlink" Target="https://podminky.urs.cz/item/CS_URS_2025_01/723230102" TargetMode="External" /><Relationship Id="rId17" Type="http://schemas.openxmlformats.org/officeDocument/2006/relationships/hyperlink" Target="https://podminky.urs.cz/item/CS_URS_2025_01/723230104" TargetMode="External" /><Relationship Id="rId18" Type="http://schemas.openxmlformats.org/officeDocument/2006/relationships/hyperlink" Target="https://podminky.urs.cz/item/CS_URS_2025_01/723230142" TargetMode="External" /><Relationship Id="rId19" Type="http://schemas.openxmlformats.org/officeDocument/2006/relationships/hyperlink" Target="https://podminky.urs.cz/item/CS_URS_2025_01/723230144" TargetMode="External" /><Relationship Id="rId20" Type="http://schemas.openxmlformats.org/officeDocument/2006/relationships/hyperlink" Target="https://podminky.urs.cz/item/CS_URS_2025_01/723260801" TargetMode="External" /><Relationship Id="rId21" Type="http://schemas.openxmlformats.org/officeDocument/2006/relationships/hyperlink" Target="https://podminky.urs.cz/item/CS_URS_2025_01/998723311" TargetMode="External" /><Relationship Id="rId22" Type="http://schemas.openxmlformats.org/officeDocument/2006/relationships/hyperlink" Target="https://podminky.urs.cz/item/CS_URS_2025_01/998723319" TargetMode="External" /><Relationship Id="rId23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389842412" TargetMode="External" /><Relationship Id="rId2" Type="http://schemas.openxmlformats.org/officeDocument/2006/relationships/hyperlink" Target="https://podminky.urs.cz/item/CS_URS_2025_01/953841122" TargetMode="External" /><Relationship Id="rId3" Type="http://schemas.openxmlformats.org/officeDocument/2006/relationships/hyperlink" Target="https://podminky.urs.cz/item/CS_URS_2025_01/731200826" TargetMode="External" /><Relationship Id="rId4" Type="http://schemas.openxmlformats.org/officeDocument/2006/relationships/hyperlink" Target="https://podminky.urs.cz/item/CS_URS_2025_01/731244008" TargetMode="External" /><Relationship Id="rId5" Type="http://schemas.openxmlformats.org/officeDocument/2006/relationships/hyperlink" Target="https://podminky.urs.cz/item/CS_URS_2025_01/731341140" TargetMode="External" /><Relationship Id="rId6" Type="http://schemas.openxmlformats.org/officeDocument/2006/relationships/hyperlink" Target="https://podminky.urs.cz/item/CS_URS_2025_01/731391811" TargetMode="External" /><Relationship Id="rId7" Type="http://schemas.openxmlformats.org/officeDocument/2006/relationships/hyperlink" Target="https://podminky.urs.cz/item/CS_URS_2025_01/731810312" TargetMode="External" /><Relationship Id="rId8" Type="http://schemas.openxmlformats.org/officeDocument/2006/relationships/hyperlink" Target="https://podminky.urs.cz/item/CS_URS_2025_01/731810342" TargetMode="External" /><Relationship Id="rId9" Type="http://schemas.openxmlformats.org/officeDocument/2006/relationships/hyperlink" Target="https://podminky.urs.cz/item/CS_URS_2025_01/998731311" TargetMode="External" /><Relationship Id="rId10" Type="http://schemas.openxmlformats.org/officeDocument/2006/relationships/hyperlink" Target="https://podminky.urs.cz/item/CS_URS_2025_01/998731319" TargetMode="External" /><Relationship Id="rId11" Type="http://schemas.openxmlformats.org/officeDocument/2006/relationships/hyperlink" Target="https://podminky.urs.cz/item/CS_URS_2025_01/732110811" TargetMode="External" /><Relationship Id="rId12" Type="http://schemas.openxmlformats.org/officeDocument/2006/relationships/hyperlink" Target="https://podminky.urs.cz/item/CS_URS_2024_02/732112225" TargetMode="External" /><Relationship Id="rId13" Type="http://schemas.openxmlformats.org/officeDocument/2006/relationships/hyperlink" Target="https://podminky.urs.cz/item/CS_URS_2025_01/732212815" TargetMode="External" /><Relationship Id="rId14" Type="http://schemas.openxmlformats.org/officeDocument/2006/relationships/hyperlink" Target="https://podminky.urs.cz/item/CS_URS_2025_01/732213813" TargetMode="External" /><Relationship Id="rId15" Type="http://schemas.openxmlformats.org/officeDocument/2006/relationships/hyperlink" Target="https://podminky.urs.cz/item/CS_URS_2025_01/732214813" TargetMode="External" /><Relationship Id="rId16" Type="http://schemas.openxmlformats.org/officeDocument/2006/relationships/hyperlink" Target="https://podminky.urs.cz/item/CS_URS_2025_01/732331107" TargetMode="External" /><Relationship Id="rId17" Type="http://schemas.openxmlformats.org/officeDocument/2006/relationships/hyperlink" Target="https://podminky.urs.cz/item/CS_URS_2024_02/732420811" TargetMode="External" /><Relationship Id="rId18" Type="http://schemas.openxmlformats.org/officeDocument/2006/relationships/hyperlink" Target="https://podminky.urs.cz/item/CS_URS_2024_02/732420812" TargetMode="External" /><Relationship Id="rId19" Type="http://schemas.openxmlformats.org/officeDocument/2006/relationships/hyperlink" Target="https://podminky.urs.cz/item/CS_URS_2025_01/732421205" TargetMode="External" /><Relationship Id="rId20" Type="http://schemas.openxmlformats.org/officeDocument/2006/relationships/hyperlink" Target="https://podminky.urs.cz/item/CS_URS_2025_01/732421419" TargetMode="External" /><Relationship Id="rId21" Type="http://schemas.openxmlformats.org/officeDocument/2006/relationships/hyperlink" Target="https://podminky.urs.cz/item/CS_URS_2025_01/732421472" TargetMode="External" /><Relationship Id="rId22" Type="http://schemas.openxmlformats.org/officeDocument/2006/relationships/hyperlink" Target="https://podminky.urs.cz/item/CS_URS_2025_01/998732311" TargetMode="External" /><Relationship Id="rId23" Type="http://schemas.openxmlformats.org/officeDocument/2006/relationships/hyperlink" Target="https://podminky.urs.cz/item/CS_URS_2025_01/998732319" TargetMode="External" /><Relationship Id="rId24" Type="http://schemas.openxmlformats.org/officeDocument/2006/relationships/hyperlink" Target="https://podminky.urs.cz/item/CS_URS_2024_02/733110803" TargetMode="External" /><Relationship Id="rId25" Type="http://schemas.openxmlformats.org/officeDocument/2006/relationships/hyperlink" Target="https://podminky.urs.cz/item/CS_URS_2025_01/733110806" TargetMode="External" /><Relationship Id="rId26" Type="http://schemas.openxmlformats.org/officeDocument/2006/relationships/hyperlink" Target="https://podminky.urs.cz/item/CS_URS_2024_02/733222303" TargetMode="External" /><Relationship Id="rId27" Type="http://schemas.openxmlformats.org/officeDocument/2006/relationships/hyperlink" Target="https://podminky.urs.cz/item/CS_URS_2025_01/733222304" TargetMode="External" /><Relationship Id="rId28" Type="http://schemas.openxmlformats.org/officeDocument/2006/relationships/hyperlink" Target="https://podminky.urs.cz/item/CS_URS_2025_01/733223304" TargetMode="External" /><Relationship Id="rId29" Type="http://schemas.openxmlformats.org/officeDocument/2006/relationships/hyperlink" Target="https://podminky.urs.cz/item/CS_URS_2024_02/733223305" TargetMode="External" /><Relationship Id="rId30" Type="http://schemas.openxmlformats.org/officeDocument/2006/relationships/hyperlink" Target="https://podminky.urs.cz/item/CS_URS_2024_02/733291101" TargetMode="External" /><Relationship Id="rId31" Type="http://schemas.openxmlformats.org/officeDocument/2006/relationships/hyperlink" Target="https://podminky.urs.cz/item/CS_URS_2024_02/733811241" TargetMode="External" /><Relationship Id="rId32" Type="http://schemas.openxmlformats.org/officeDocument/2006/relationships/hyperlink" Target="https://podminky.urs.cz/item/CS_URS_2024_02/733811242" TargetMode="External" /><Relationship Id="rId33" Type="http://schemas.openxmlformats.org/officeDocument/2006/relationships/hyperlink" Target="https://podminky.urs.cz/item/CS_URS_2025_01/998733311" TargetMode="External" /><Relationship Id="rId34" Type="http://schemas.openxmlformats.org/officeDocument/2006/relationships/hyperlink" Target="https://podminky.urs.cz/item/CS_URS_2025_01/998733319" TargetMode="External" /><Relationship Id="rId35" Type="http://schemas.openxmlformats.org/officeDocument/2006/relationships/hyperlink" Target="https://podminky.urs.cz/item/CS_URS_2025_01/734100811" TargetMode="External" /><Relationship Id="rId36" Type="http://schemas.openxmlformats.org/officeDocument/2006/relationships/hyperlink" Target="https://podminky.urs.cz/item/CS_URS_2025_01/734111412" TargetMode="External" /><Relationship Id="rId37" Type="http://schemas.openxmlformats.org/officeDocument/2006/relationships/hyperlink" Target="https://podminky.urs.cz/item/CS_URS_2025_01/734111413" TargetMode="External" /><Relationship Id="rId38" Type="http://schemas.openxmlformats.org/officeDocument/2006/relationships/hyperlink" Target="https://podminky.urs.cz/item/CS_URS_2025_01/734163443" TargetMode="External" /><Relationship Id="rId39" Type="http://schemas.openxmlformats.org/officeDocument/2006/relationships/hyperlink" Target="https://podminky.urs.cz/item/CS_URS_2025_01/734163444" TargetMode="External" /><Relationship Id="rId40" Type="http://schemas.openxmlformats.org/officeDocument/2006/relationships/hyperlink" Target="https://podminky.urs.cz/item/CS_URS_2025_01/734172112" TargetMode="External" /><Relationship Id="rId41" Type="http://schemas.openxmlformats.org/officeDocument/2006/relationships/hyperlink" Target="https://podminky.urs.cz/item/CS_URS_2025_01/734172113" TargetMode="External" /><Relationship Id="rId42" Type="http://schemas.openxmlformats.org/officeDocument/2006/relationships/hyperlink" Target="https://podminky.urs.cz/item/CS_URS_2025_01/734200823" TargetMode="External" /><Relationship Id="rId43" Type="http://schemas.openxmlformats.org/officeDocument/2006/relationships/hyperlink" Target="https://podminky.urs.cz/item/CS_URS_2025_01/734209115" TargetMode="External" /><Relationship Id="rId44" Type="http://schemas.openxmlformats.org/officeDocument/2006/relationships/hyperlink" Target="https://podminky.urs.cz/item/CS_URS_2025_01/734209116" TargetMode="External" /><Relationship Id="rId45" Type="http://schemas.openxmlformats.org/officeDocument/2006/relationships/hyperlink" Target="https://podminky.urs.cz/item/CS_URS_2025_01/734261333" TargetMode="External" /><Relationship Id="rId46" Type="http://schemas.openxmlformats.org/officeDocument/2006/relationships/hyperlink" Target="https://podminky.urs.cz/item/CS_URS_2025_01/734261402" TargetMode="External" /><Relationship Id="rId47" Type="http://schemas.openxmlformats.org/officeDocument/2006/relationships/hyperlink" Target="https://podminky.urs.cz/item/CS_URS_2025_01/734290814" TargetMode="External" /><Relationship Id="rId48" Type="http://schemas.openxmlformats.org/officeDocument/2006/relationships/hyperlink" Target="https://podminky.urs.cz/item/CS_URS_2025_01/734292723" TargetMode="External" /><Relationship Id="rId49" Type="http://schemas.openxmlformats.org/officeDocument/2006/relationships/hyperlink" Target="https://podminky.urs.cz/item/CS_URS_2025_01/734292725" TargetMode="External" /><Relationship Id="rId50" Type="http://schemas.openxmlformats.org/officeDocument/2006/relationships/hyperlink" Target="https://podminky.urs.cz/item/CS_URS_2025_01/734295022" TargetMode="External" /><Relationship Id="rId51" Type="http://schemas.openxmlformats.org/officeDocument/2006/relationships/hyperlink" Target="https://podminky.urs.cz/item/CS_URS_2025_01/734295023" TargetMode="External" /><Relationship Id="rId52" Type="http://schemas.openxmlformats.org/officeDocument/2006/relationships/hyperlink" Target="https://podminky.urs.cz/item/CS_URS_2024_02/734295261" TargetMode="External" /><Relationship Id="rId53" Type="http://schemas.openxmlformats.org/officeDocument/2006/relationships/hyperlink" Target="https://podminky.urs.cz/item/CS_URS_2025_01/734410811" TargetMode="External" /><Relationship Id="rId54" Type="http://schemas.openxmlformats.org/officeDocument/2006/relationships/hyperlink" Target="https://podminky.urs.cz/item/CS_URS_2025_01/734411103" TargetMode="External" /><Relationship Id="rId55" Type="http://schemas.openxmlformats.org/officeDocument/2006/relationships/hyperlink" Target="https://podminky.urs.cz/item/CS_URS_2025_01/734420811" TargetMode="External" /><Relationship Id="rId56" Type="http://schemas.openxmlformats.org/officeDocument/2006/relationships/hyperlink" Target="https://podminky.urs.cz/item/CS_URS_2025_01/734421102" TargetMode="External" /><Relationship Id="rId57" Type="http://schemas.openxmlformats.org/officeDocument/2006/relationships/hyperlink" Target="https://podminky.urs.cz/item/CS_URS_2025_01/998734311" TargetMode="External" /><Relationship Id="rId58" Type="http://schemas.openxmlformats.org/officeDocument/2006/relationships/hyperlink" Target="https://podminky.urs.cz/item/CS_URS_2025_01/998734319" TargetMode="External" /><Relationship Id="rId59" Type="http://schemas.openxmlformats.org/officeDocument/2006/relationships/hyperlink" Target="https://podminky.urs.cz/item/CS_URS_2025_01/735111810" TargetMode="External" /><Relationship Id="rId60" Type="http://schemas.openxmlformats.org/officeDocument/2006/relationships/hyperlink" Target="https://podminky.urs.cz/item/CS_URS_2025_01/735151173" TargetMode="External" /><Relationship Id="rId61" Type="http://schemas.openxmlformats.org/officeDocument/2006/relationships/hyperlink" Target="https://podminky.urs.cz/item/CS_URS_2025_01/735151175" TargetMode="External" /><Relationship Id="rId62" Type="http://schemas.openxmlformats.org/officeDocument/2006/relationships/hyperlink" Target="https://podminky.urs.cz/item/CS_URS_2025_01/735151177" TargetMode="External" /><Relationship Id="rId63" Type="http://schemas.openxmlformats.org/officeDocument/2006/relationships/hyperlink" Target="https://podminky.urs.cz/item/CS_URS_2025_01/735151179" TargetMode="External" /><Relationship Id="rId64" Type="http://schemas.openxmlformats.org/officeDocument/2006/relationships/hyperlink" Target="https://podminky.urs.cz/item/CS_URS_2025_01/735151180" TargetMode="External" /><Relationship Id="rId65" Type="http://schemas.openxmlformats.org/officeDocument/2006/relationships/hyperlink" Target="https://podminky.urs.cz/item/CS_URS_2024_02/735191910" TargetMode="External" /><Relationship Id="rId66" Type="http://schemas.openxmlformats.org/officeDocument/2006/relationships/hyperlink" Target="https://podminky.urs.cz/item/CS_URS_2025_01/735291800" TargetMode="External" /><Relationship Id="rId67" Type="http://schemas.openxmlformats.org/officeDocument/2006/relationships/hyperlink" Target="https://podminky.urs.cz/item/CS_URS_2024_02/735494811" TargetMode="External" /><Relationship Id="rId68" Type="http://schemas.openxmlformats.org/officeDocument/2006/relationships/hyperlink" Target="https://podminky.urs.cz/item/CS_URS_2025_01/998735311" TargetMode="External" /><Relationship Id="rId69" Type="http://schemas.openxmlformats.org/officeDocument/2006/relationships/hyperlink" Target="https://podminky.urs.cz/item/CS_URS_2025_01/998735319" TargetMode="External" /><Relationship Id="rId70" Type="http://schemas.openxmlformats.org/officeDocument/2006/relationships/hyperlink" Target="https://podminky.urs.cz/item/CS_URS_2025_01/795942016" TargetMode="External" /><Relationship Id="rId7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51123884" TargetMode="External" /><Relationship Id="rId2" Type="http://schemas.openxmlformats.org/officeDocument/2006/relationships/hyperlink" Target="https://podminky.urs.cz/item/CS_URS_2025_01/751311092" TargetMode="External" /><Relationship Id="rId3" Type="http://schemas.openxmlformats.org/officeDocument/2006/relationships/hyperlink" Target="https://podminky.urs.cz/item/CS_URS_2025_01/751311093" TargetMode="External" /><Relationship Id="rId4" Type="http://schemas.openxmlformats.org/officeDocument/2006/relationships/hyperlink" Target="https://podminky.urs.cz/item/CS_URS_2025_01/751311111" TargetMode="External" /><Relationship Id="rId5" Type="http://schemas.openxmlformats.org/officeDocument/2006/relationships/hyperlink" Target="https://podminky.urs.cz/item/CS_URS_2025_01/751311819" TargetMode="External" /><Relationship Id="rId6" Type="http://schemas.openxmlformats.org/officeDocument/2006/relationships/hyperlink" Target="https://podminky.urs.cz/item/CS_URS_2025_01/751322011" TargetMode="External" /><Relationship Id="rId7" Type="http://schemas.openxmlformats.org/officeDocument/2006/relationships/hyperlink" Target="https://podminky.urs.cz/item/CS_URS_2025_01/751322012" TargetMode="External" /><Relationship Id="rId8" Type="http://schemas.openxmlformats.org/officeDocument/2006/relationships/hyperlink" Target="https://podminky.urs.cz/item/CS_URS_2025_01/751344114" TargetMode="External" /><Relationship Id="rId9" Type="http://schemas.openxmlformats.org/officeDocument/2006/relationships/hyperlink" Target="https://podminky.urs.cz/item/CS_URS_2025_01/751344121" TargetMode="External" /><Relationship Id="rId10" Type="http://schemas.openxmlformats.org/officeDocument/2006/relationships/hyperlink" Target="https://podminky.urs.cz/item/CS_URS_2025_01/751344122" TargetMode="External" /><Relationship Id="rId11" Type="http://schemas.openxmlformats.org/officeDocument/2006/relationships/hyperlink" Target="https://podminky.urs.cz/item/CS_URS_2025_01/751377025" TargetMode="External" /><Relationship Id="rId12" Type="http://schemas.openxmlformats.org/officeDocument/2006/relationships/hyperlink" Target="https://podminky.urs.cz/item/CS_URS_2025_01/751377029" TargetMode="External" /><Relationship Id="rId13" Type="http://schemas.openxmlformats.org/officeDocument/2006/relationships/hyperlink" Target="https://podminky.urs.cz/item/CS_URS_2025_01/751377048" TargetMode="External" /><Relationship Id="rId14" Type="http://schemas.openxmlformats.org/officeDocument/2006/relationships/hyperlink" Target="https://podminky.urs.cz/item/CS_URS_2025_01/751377827" TargetMode="External" /><Relationship Id="rId15" Type="http://schemas.openxmlformats.org/officeDocument/2006/relationships/hyperlink" Target="https://podminky.urs.cz/item/CS_URS_2025_01/751398051" TargetMode="External" /><Relationship Id="rId16" Type="http://schemas.openxmlformats.org/officeDocument/2006/relationships/hyperlink" Target="https://podminky.urs.cz/item/CS_URS_2025_01/751398825" TargetMode="External" /><Relationship Id="rId17" Type="http://schemas.openxmlformats.org/officeDocument/2006/relationships/hyperlink" Target="https://podminky.urs.cz/item/CS_URS_2025_01/751398842" TargetMode="External" /><Relationship Id="rId18" Type="http://schemas.openxmlformats.org/officeDocument/2006/relationships/hyperlink" Target="https://podminky.urs.cz/item/CS_URS_2025_01/751510012" TargetMode="External" /><Relationship Id="rId19" Type="http://schemas.openxmlformats.org/officeDocument/2006/relationships/hyperlink" Target="https://podminky.urs.cz/item/CS_URS_2025_01/751510013" TargetMode="External" /><Relationship Id="rId20" Type="http://schemas.openxmlformats.org/officeDocument/2006/relationships/hyperlink" Target="https://podminky.urs.cz/item/CS_URS_2025_01/751510014" TargetMode="External" /><Relationship Id="rId21" Type="http://schemas.openxmlformats.org/officeDocument/2006/relationships/hyperlink" Target="https://podminky.urs.cz/item/CS_URS_2025_01/751510015" TargetMode="External" /><Relationship Id="rId22" Type="http://schemas.openxmlformats.org/officeDocument/2006/relationships/hyperlink" Target="https://podminky.urs.cz/item/CS_URS_2025_01/751510041" TargetMode="External" /><Relationship Id="rId23" Type="http://schemas.openxmlformats.org/officeDocument/2006/relationships/hyperlink" Target="https://podminky.urs.cz/item/CS_URS_2025_01/751510042" TargetMode="External" /><Relationship Id="rId24" Type="http://schemas.openxmlformats.org/officeDocument/2006/relationships/hyperlink" Target="https://podminky.urs.cz/item/CS_URS_2025_01/751510043" TargetMode="External" /><Relationship Id="rId25" Type="http://schemas.openxmlformats.org/officeDocument/2006/relationships/hyperlink" Target="https://podminky.urs.cz/item/CS_URS_2025_01/751510044" TargetMode="External" /><Relationship Id="rId26" Type="http://schemas.openxmlformats.org/officeDocument/2006/relationships/hyperlink" Target="https://podminky.urs.cz/item/CS_URS_2025_01/751510862" TargetMode="External" /><Relationship Id="rId27" Type="http://schemas.openxmlformats.org/officeDocument/2006/relationships/hyperlink" Target="https://podminky.urs.cz/item/CS_URS_2025_01/751514553" TargetMode="External" /><Relationship Id="rId28" Type="http://schemas.openxmlformats.org/officeDocument/2006/relationships/hyperlink" Target="https://podminky.urs.cz/item/CS_URS_2025_01/751571004" TargetMode="External" /><Relationship Id="rId29" Type="http://schemas.openxmlformats.org/officeDocument/2006/relationships/hyperlink" Target="https://podminky.urs.cz/item/CS_URS_2025_01/751571005" TargetMode="External" /><Relationship Id="rId30" Type="http://schemas.openxmlformats.org/officeDocument/2006/relationships/hyperlink" Target="https://podminky.urs.cz/item/CS_URS_2025_01/751571006" TargetMode="External" /><Relationship Id="rId31" Type="http://schemas.openxmlformats.org/officeDocument/2006/relationships/hyperlink" Target="https://podminky.urs.cz/item/CS_URS_2025_01/751572061" TargetMode="External" /><Relationship Id="rId32" Type="http://schemas.openxmlformats.org/officeDocument/2006/relationships/hyperlink" Target="https://podminky.urs.cz/item/CS_URS_2025_01/751572062" TargetMode="External" /><Relationship Id="rId33" Type="http://schemas.openxmlformats.org/officeDocument/2006/relationships/hyperlink" Target="https://podminky.urs.cz/item/CS_URS_2025_01/751572063" TargetMode="External" /><Relationship Id="rId34" Type="http://schemas.openxmlformats.org/officeDocument/2006/relationships/hyperlink" Target="https://podminky.urs.cz/item/CS_URS_2025_01/751572064" TargetMode="External" /><Relationship Id="rId35" Type="http://schemas.openxmlformats.org/officeDocument/2006/relationships/hyperlink" Target="https://podminky.urs.cz/item/CS_URS_2025_01/751611116" TargetMode="External" /><Relationship Id="rId36" Type="http://schemas.openxmlformats.org/officeDocument/2006/relationships/hyperlink" Target="https://podminky.urs.cz/item/CS_URS_2025_01/751611117" TargetMode="External" /><Relationship Id="rId37" Type="http://schemas.openxmlformats.org/officeDocument/2006/relationships/hyperlink" Target="https://podminky.urs.cz/item/CS_URS_2025_01/751611122" TargetMode="External" /><Relationship Id="rId38" Type="http://schemas.openxmlformats.org/officeDocument/2006/relationships/hyperlink" Target="https://podminky.urs.cz/item/CS_URS_2025_01/751613113" TargetMode="External" /><Relationship Id="rId39" Type="http://schemas.openxmlformats.org/officeDocument/2006/relationships/hyperlink" Target="https://podminky.urs.cz/item/CS_URS_2025_01/751613114" TargetMode="External" /><Relationship Id="rId40" Type="http://schemas.openxmlformats.org/officeDocument/2006/relationships/hyperlink" Target="https://podminky.urs.cz/item/CS_URS_2025_01/751621811" TargetMode="External" /><Relationship Id="rId41" Type="http://schemas.openxmlformats.org/officeDocument/2006/relationships/hyperlink" Target="https://podminky.urs.cz/item/CS_URS_2025_01/751691111" TargetMode="External" /><Relationship Id="rId42" Type="http://schemas.openxmlformats.org/officeDocument/2006/relationships/hyperlink" Target="https://podminky.urs.cz/item/CS_URS_2025_01/751791111" TargetMode="External" /><Relationship Id="rId43" Type="http://schemas.openxmlformats.org/officeDocument/2006/relationships/hyperlink" Target="https://podminky.urs.cz/item/CS_URS_2025_01/751791112" TargetMode="External" /><Relationship Id="rId44" Type="http://schemas.openxmlformats.org/officeDocument/2006/relationships/hyperlink" Target="https://podminky.urs.cz/item/CS_URS_2024_02/751791113" TargetMode="External" /><Relationship Id="rId45" Type="http://schemas.openxmlformats.org/officeDocument/2006/relationships/hyperlink" Target="https://podminky.urs.cz/item/CS_URS_2024_02/751791114" TargetMode="External" /><Relationship Id="rId46" Type="http://schemas.openxmlformats.org/officeDocument/2006/relationships/hyperlink" Target="https://podminky.urs.cz/item/CS_URS_2024_02/751791115" TargetMode="External" /><Relationship Id="rId47" Type="http://schemas.openxmlformats.org/officeDocument/2006/relationships/hyperlink" Target="https://podminky.urs.cz/item/CS_URS_2025_01/751791116" TargetMode="External" /><Relationship Id="rId48" Type="http://schemas.openxmlformats.org/officeDocument/2006/relationships/hyperlink" Target="https://podminky.urs.cz/item/CS_URS_2024_02/751791146" TargetMode="External" /><Relationship Id="rId49" Type="http://schemas.openxmlformats.org/officeDocument/2006/relationships/hyperlink" Target="https://podminky.urs.cz/item/CS_URS_2024_02/751791147" TargetMode="External" /><Relationship Id="rId50" Type="http://schemas.openxmlformats.org/officeDocument/2006/relationships/hyperlink" Target="https://podminky.urs.cz/item/CS_URS_2024_02/751791301" TargetMode="External" /><Relationship Id="rId51" Type="http://schemas.openxmlformats.org/officeDocument/2006/relationships/hyperlink" Target="https://podminky.urs.cz/item/CS_URS_2024_02/751791401" TargetMode="External" /><Relationship Id="rId52" Type="http://schemas.openxmlformats.org/officeDocument/2006/relationships/hyperlink" Target="https://podminky.urs.cz/item/CS_URS_2024_02/751792005" TargetMode="External" /><Relationship Id="rId53" Type="http://schemas.openxmlformats.org/officeDocument/2006/relationships/hyperlink" Target="https://podminky.urs.cz/item/CS_URS_2024_02/751792006" TargetMode="External" /><Relationship Id="rId54" Type="http://schemas.openxmlformats.org/officeDocument/2006/relationships/hyperlink" Target="https://podminky.urs.cz/item/CS_URS_2024_02/751792007" TargetMode="External" /><Relationship Id="rId55" Type="http://schemas.openxmlformats.org/officeDocument/2006/relationships/hyperlink" Target="https://podminky.urs.cz/item/CS_URS_2024_02/751792008" TargetMode="External" /><Relationship Id="rId56" Type="http://schemas.openxmlformats.org/officeDocument/2006/relationships/hyperlink" Target="https://podminky.urs.cz/item/CS_URS_2024_02/751792009" TargetMode="External" /><Relationship Id="rId57" Type="http://schemas.openxmlformats.org/officeDocument/2006/relationships/hyperlink" Target="https://podminky.urs.cz/item/CS_URS_2024_02/751793001" TargetMode="External" /><Relationship Id="rId58" Type="http://schemas.openxmlformats.org/officeDocument/2006/relationships/hyperlink" Target="https://podminky.urs.cz/item/CS_URS_2025_01/998751311" TargetMode="External" /><Relationship Id="rId59" Type="http://schemas.openxmlformats.org/officeDocument/2006/relationships/hyperlink" Target="https://podminky.urs.cz/item/CS_URS_2025_01/998751319" TargetMode="External" /><Relationship Id="rId60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41110041" TargetMode="External" /><Relationship Id="rId2" Type="http://schemas.openxmlformats.org/officeDocument/2006/relationships/hyperlink" Target="https://podminky.urs.cz/item/CS_URS_2025_01/741110042" TargetMode="External" /><Relationship Id="rId3" Type="http://schemas.openxmlformats.org/officeDocument/2006/relationships/hyperlink" Target="https://podminky.urs.cz/item/CS_URS_2025_01/741112001" TargetMode="External" /><Relationship Id="rId4" Type="http://schemas.openxmlformats.org/officeDocument/2006/relationships/hyperlink" Target="https://podminky.urs.cz/item/CS_URS_2025_01/741112061" TargetMode="External" /><Relationship Id="rId5" Type="http://schemas.openxmlformats.org/officeDocument/2006/relationships/hyperlink" Target="https://podminky.urs.cz/item/CS_URS_2025_01/741122015" TargetMode="External" /><Relationship Id="rId6" Type="http://schemas.openxmlformats.org/officeDocument/2006/relationships/hyperlink" Target="https://podminky.urs.cz/item/CS_URS_2025_01/741122016" TargetMode="External" /><Relationship Id="rId7" Type="http://schemas.openxmlformats.org/officeDocument/2006/relationships/hyperlink" Target="https://podminky.urs.cz/item/CS_URS_2025_01/741122031" TargetMode="External" /><Relationship Id="rId8" Type="http://schemas.openxmlformats.org/officeDocument/2006/relationships/hyperlink" Target="https://podminky.urs.cz/item/CS_URS_2025_01/741122032" TargetMode="External" /><Relationship Id="rId9" Type="http://schemas.openxmlformats.org/officeDocument/2006/relationships/hyperlink" Target="https://podminky.urs.cz/item/CS_URS_2025_01/741122033" TargetMode="External" /><Relationship Id="rId10" Type="http://schemas.openxmlformats.org/officeDocument/2006/relationships/hyperlink" Target="https://podminky.urs.cz/item/CS_URS_2025_01/741122034" TargetMode="External" /><Relationship Id="rId11" Type="http://schemas.openxmlformats.org/officeDocument/2006/relationships/hyperlink" Target="https://podminky.urs.cz/item/CS_URS_2025_01/741122141" TargetMode="External" /><Relationship Id="rId12" Type="http://schemas.openxmlformats.org/officeDocument/2006/relationships/hyperlink" Target="https://podminky.urs.cz/item/CS_URS_2024_02/741210005" TargetMode="External" /><Relationship Id="rId13" Type="http://schemas.openxmlformats.org/officeDocument/2006/relationships/hyperlink" Target="https://podminky.urs.cz/item/CS_URS_2025_01/741210103" TargetMode="External" /><Relationship Id="rId14" Type="http://schemas.openxmlformats.org/officeDocument/2006/relationships/hyperlink" Target="https://podminky.urs.cz/item/CS_URS_2025_01/741310101" TargetMode="External" /><Relationship Id="rId15" Type="http://schemas.openxmlformats.org/officeDocument/2006/relationships/hyperlink" Target="https://podminky.urs.cz/item/CS_URS_2025_01/741310122" TargetMode="External" /><Relationship Id="rId16" Type="http://schemas.openxmlformats.org/officeDocument/2006/relationships/hyperlink" Target="https://podminky.urs.cz/item/CS_URS_2025_01/741310126" TargetMode="External" /><Relationship Id="rId17" Type="http://schemas.openxmlformats.org/officeDocument/2006/relationships/hyperlink" Target="https://podminky.urs.cz/item/CS_URS_2025_01/741311003" TargetMode="External" /><Relationship Id="rId18" Type="http://schemas.openxmlformats.org/officeDocument/2006/relationships/hyperlink" Target="https://podminky.urs.cz/item/CS_URS_2025_01/741312531" TargetMode="External" /><Relationship Id="rId19" Type="http://schemas.openxmlformats.org/officeDocument/2006/relationships/hyperlink" Target="https://podminky.urs.cz/item/CS_URS_2025_01/741313002" TargetMode="External" /><Relationship Id="rId20" Type="http://schemas.openxmlformats.org/officeDocument/2006/relationships/hyperlink" Target="https://podminky.urs.cz/item/CS_URS_2025_01/741313003" TargetMode="External" /><Relationship Id="rId21" Type="http://schemas.openxmlformats.org/officeDocument/2006/relationships/hyperlink" Target="https://podminky.urs.cz/item/CS_URS_2025_01/741313085" TargetMode="External" /><Relationship Id="rId22" Type="http://schemas.openxmlformats.org/officeDocument/2006/relationships/hyperlink" Target="https://podminky.urs.cz/item/CS_URS_2024_02/741320302" TargetMode="External" /><Relationship Id="rId23" Type="http://schemas.openxmlformats.org/officeDocument/2006/relationships/hyperlink" Target="https://podminky.urs.cz/item/CS_URS_2025_01/741321003" TargetMode="External" /><Relationship Id="rId24" Type="http://schemas.openxmlformats.org/officeDocument/2006/relationships/hyperlink" Target="https://podminky.urs.cz/item/CS_URS_2025_01/741321033" TargetMode="External" /><Relationship Id="rId25" Type="http://schemas.openxmlformats.org/officeDocument/2006/relationships/hyperlink" Target="https://podminky.urs.cz/item/CS_URS_2025_01/741321043" TargetMode="External" /><Relationship Id="rId26" Type="http://schemas.openxmlformats.org/officeDocument/2006/relationships/hyperlink" Target="https://podminky.urs.cz/item/CS_URS_2025_01/741370021" TargetMode="External" /><Relationship Id="rId27" Type="http://schemas.openxmlformats.org/officeDocument/2006/relationships/hyperlink" Target="https://podminky.urs.cz/item/CS_URS_2025_01/741371011" TargetMode="External" /><Relationship Id="rId28" Type="http://schemas.openxmlformats.org/officeDocument/2006/relationships/hyperlink" Target="https://podminky.urs.cz/item/CS_URS_2025_01/741372022" TargetMode="External" /><Relationship Id="rId29" Type="http://schemas.openxmlformats.org/officeDocument/2006/relationships/hyperlink" Target="https://podminky.urs.cz/item/CS_URS_2025_01/741372063" TargetMode="External" /><Relationship Id="rId30" Type="http://schemas.openxmlformats.org/officeDocument/2006/relationships/hyperlink" Target="https://podminky.urs.cz/item/CS_URS_2025_01/741378026" TargetMode="External" /><Relationship Id="rId31" Type="http://schemas.openxmlformats.org/officeDocument/2006/relationships/hyperlink" Target="https://podminky.urs.cz/item/CS_URS_2025_01/741410021" TargetMode="External" /><Relationship Id="rId32" Type="http://schemas.openxmlformats.org/officeDocument/2006/relationships/hyperlink" Target="https://podminky.urs.cz/item/CS_URS_2025_01/741410071" TargetMode="External" /><Relationship Id="rId33" Type="http://schemas.openxmlformats.org/officeDocument/2006/relationships/hyperlink" Target="https://podminky.urs.cz/item/CS_URS_2025_01/741420001" TargetMode="External" /><Relationship Id="rId34" Type="http://schemas.openxmlformats.org/officeDocument/2006/relationships/hyperlink" Target="https://podminky.urs.cz/item/CS_URS_2025_01/741420021" TargetMode="External" /><Relationship Id="rId35" Type="http://schemas.openxmlformats.org/officeDocument/2006/relationships/hyperlink" Target="https://podminky.urs.cz/item/CS_URS_2025_01/741420022" TargetMode="External" /><Relationship Id="rId36" Type="http://schemas.openxmlformats.org/officeDocument/2006/relationships/hyperlink" Target="https://podminky.urs.cz/item/CS_URS_2025_01/741420023" TargetMode="External" /><Relationship Id="rId37" Type="http://schemas.openxmlformats.org/officeDocument/2006/relationships/hyperlink" Target="https://podminky.urs.cz/item/CS_URS_2025_01/741420101" TargetMode="External" /><Relationship Id="rId38" Type="http://schemas.openxmlformats.org/officeDocument/2006/relationships/hyperlink" Target="https://podminky.urs.cz/item/CS_URS_2025_01/741430004" TargetMode="External" /><Relationship Id="rId39" Type="http://schemas.openxmlformats.org/officeDocument/2006/relationships/hyperlink" Target="https://podminky.urs.cz/item/CS_URS_2025_01/741440031" TargetMode="External" /><Relationship Id="rId40" Type="http://schemas.openxmlformats.org/officeDocument/2006/relationships/hyperlink" Target="https://podminky.urs.cz/item/CS_URS_2025_01/741450001" TargetMode="External" /><Relationship Id="rId41" Type="http://schemas.openxmlformats.org/officeDocument/2006/relationships/hyperlink" Target="https://podminky.urs.cz/item/CS_URS_2025_01/741810003" TargetMode="External" /><Relationship Id="rId42" Type="http://schemas.openxmlformats.org/officeDocument/2006/relationships/hyperlink" Target="https://podminky.urs.cz/item/CS_URS_2024_02/741810011" TargetMode="External" /><Relationship Id="rId43" Type="http://schemas.openxmlformats.org/officeDocument/2006/relationships/hyperlink" Target="https://podminky.urs.cz/item/CS_URS_2025_01/741811012" TargetMode="External" /><Relationship Id="rId44" Type="http://schemas.openxmlformats.org/officeDocument/2006/relationships/hyperlink" Target="https://podminky.urs.cz/item/CS_URS_2024_02/741811013" TargetMode="External" /><Relationship Id="rId45" Type="http://schemas.openxmlformats.org/officeDocument/2006/relationships/hyperlink" Target="https://podminky.urs.cz/item/CS_URS_2025_01/741811021" TargetMode="External" /><Relationship Id="rId46" Type="http://schemas.openxmlformats.org/officeDocument/2006/relationships/hyperlink" Target="https://podminky.urs.cz/item/CS_URS_2025_01/741812011" TargetMode="External" /><Relationship Id="rId47" Type="http://schemas.openxmlformats.org/officeDocument/2006/relationships/hyperlink" Target="https://podminky.urs.cz/item/CS_URS_2025_01/741812044" TargetMode="External" /><Relationship Id="rId48" Type="http://schemas.openxmlformats.org/officeDocument/2006/relationships/hyperlink" Target="https://podminky.urs.cz/item/CS_URS_2024_02/741813001" TargetMode="External" /><Relationship Id="rId49" Type="http://schemas.openxmlformats.org/officeDocument/2006/relationships/hyperlink" Target="https://podminky.urs.cz/item/CS_URS_2024_02/741813002" TargetMode="External" /><Relationship Id="rId50" Type="http://schemas.openxmlformats.org/officeDocument/2006/relationships/hyperlink" Target="https://podminky.urs.cz/item/CS_URS_2024_02/741813021" TargetMode="External" /><Relationship Id="rId51" Type="http://schemas.openxmlformats.org/officeDocument/2006/relationships/hyperlink" Target="https://podminky.urs.cz/item/CS_URS_2024_02/741820001" TargetMode="External" /><Relationship Id="rId52" Type="http://schemas.openxmlformats.org/officeDocument/2006/relationships/hyperlink" Target="https://podminky.urs.cz/item/CS_URS_2024_02/741820101" TargetMode="External" /><Relationship Id="rId53" Type="http://schemas.openxmlformats.org/officeDocument/2006/relationships/hyperlink" Target="https://podminky.urs.cz/item/CS_URS_2024_02/741820102" TargetMode="External" /><Relationship Id="rId54" Type="http://schemas.openxmlformats.org/officeDocument/2006/relationships/hyperlink" Target="https://podminky.urs.cz/item/CS_URS_2025_01/998741311" TargetMode="External" /><Relationship Id="rId55" Type="http://schemas.openxmlformats.org/officeDocument/2006/relationships/hyperlink" Target="https://podminky.urs.cz/item/CS_URS_2025_01/998741319" TargetMode="External" /><Relationship Id="rId56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42110002" TargetMode="External" /><Relationship Id="rId2" Type="http://schemas.openxmlformats.org/officeDocument/2006/relationships/hyperlink" Target="https://podminky.urs.cz/item/CS_URS_2025_01/742110504" TargetMode="External" /><Relationship Id="rId3" Type="http://schemas.openxmlformats.org/officeDocument/2006/relationships/hyperlink" Target="https://podminky.urs.cz/item/CS_URS_2025_01/742121001" TargetMode="External" /><Relationship Id="rId4" Type="http://schemas.openxmlformats.org/officeDocument/2006/relationships/hyperlink" Target="https://podminky.urs.cz/item/CS_URS_2025_01/742123001" TargetMode="External" /><Relationship Id="rId5" Type="http://schemas.openxmlformats.org/officeDocument/2006/relationships/hyperlink" Target="https://podminky.urs.cz/item/CS_URS_2024_02/742260001" TargetMode="External" /><Relationship Id="rId6" Type="http://schemas.openxmlformats.org/officeDocument/2006/relationships/hyperlink" Target="https://podminky.urs.cz/item/CS_URS_2024_02/742260011" TargetMode="External" /><Relationship Id="rId7" Type="http://schemas.openxmlformats.org/officeDocument/2006/relationships/hyperlink" Target="https://podminky.urs.cz/item/CS_URS_2024_02/742260101" TargetMode="External" /><Relationship Id="rId8" Type="http://schemas.openxmlformats.org/officeDocument/2006/relationships/hyperlink" Target="https://podminky.urs.cz/item/CS_URS_2025_01/998742311" TargetMode="External" /><Relationship Id="rId9" Type="http://schemas.openxmlformats.org/officeDocument/2006/relationships/hyperlink" Target="https://podminky.urs.cz/item/CS_URS_2025_01/998742319" TargetMode="External" /><Relationship Id="rId10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51614110" TargetMode="External" /><Relationship Id="rId2" Type="http://schemas.openxmlformats.org/officeDocument/2006/relationships/hyperlink" Target="https://podminky.urs.cz/item/CS_URS_2025_01/751614111" TargetMode="External" /><Relationship Id="rId3" Type="http://schemas.openxmlformats.org/officeDocument/2006/relationships/hyperlink" Target="https://podminky.urs.cz/item/CS_URS_2025_01/751614121" TargetMode="External" /><Relationship Id="rId4" Type="http://schemas.openxmlformats.org/officeDocument/2006/relationships/hyperlink" Target="https://podminky.urs.cz/item/CS_URS_2025_01/751614123" TargetMode="External" /><Relationship Id="rId5" Type="http://schemas.openxmlformats.org/officeDocument/2006/relationships/hyperlink" Target="https://podminky.urs.cz/item/CS_URS_2024_02/751614125" TargetMode="External" /><Relationship Id="rId6" Type="http://schemas.openxmlformats.org/officeDocument/2006/relationships/hyperlink" Target="https://podminky.urs.cz/item/CS_URS_2024_02/751614130.1" TargetMode="External" /><Relationship Id="rId7" Type="http://schemas.openxmlformats.org/officeDocument/2006/relationships/hyperlink" Target="https://podminky.urs.cz/item/CS_URS_2025_01/741124733" TargetMode="External" /><Relationship Id="rId8" Type="http://schemas.openxmlformats.org/officeDocument/2006/relationships/hyperlink" Target="https://podminky.urs.cz/item/CS_URS_2025_01/998751311" TargetMode="External" /><Relationship Id="rId9" Type="http://schemas.openxmlformats.org/officeDocument/2006/relationships/hyperlink" Target="https://podminky.urs.cz/item/CS_URS_2025_01/998751319" TargetMode="External" /><Relationship Id="rId10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30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31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31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31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32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33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35</v>
      </c>
      <c r="AO17" s="24"/>
      <c r="AP17" s="24"/>
      <c r="AQ17" s="24"/>
      <c r="AR17" s="22"/>
      <c r="BE17" s="33"/>
      <c r="BS17" s="19" t="s">
        <v>36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37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33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34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35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38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39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40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41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42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43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44</v>
      </c>
      <c r="E29" s="49"/>
      <c r="F29" s="34" t="s">
        <v>45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46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47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48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49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50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51</v>
      </c>
      <c r="U35" s="56"/>
      <c r="V35" s="56"/>
      <c r="W35" s="56"/>
      <c r="X35" s="58" t="s">
        <v>52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53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307027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Rekonstrukce a rozšíření školní jídelny a kuchyně ZŠ Žižkov Kutná Hora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Kutná Hora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10. 1. 2025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Město Kutná Hora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32</v>
      </c>
      <c r="AJ49" s="42"/>
      <c r="AK49" s="42"/>
      <c r="AL49" s="42"/>
      <c r="AM49" s="75" t="str">
        <f>IF(E17="","",E17)</f>
        <v>STATUS stavební a.s.</v>
      </c>
      <c r="AN49" s="66"/>
      <c r="AO49" s="66"/>
      <c r="AP49" s="66"/>
      <c r="AQ49" s="42"/>
      <c r="AR49" s="46"/>
      <c r="AS49" s="76" t="s">
        <v>54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30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37</v>
      </c>
      <c r="AJ50" s="42"/>
      <c r="AK50" s="42"/>
      <c r="AL50" s="42"/>
      <c r="AM50" s="75" t="str">
        <f>IF(E20="","",E20)</f>
        <v>STATUS stavební a.s.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55</v>
      </c>
      <c r="D52" s="89"/>
      <c r="E52" s="89"/>
      <c r="F52" s="89"/>
      <c r="G52" s="89"/>
      <c r="H52" s="90"/>
      <c r="I52" s="91" t="s">
        <v>56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57</v>
      </c>
      <c r="AH52" s="89"/>
      <c r="AI52" s="89"/>
      <c r="AJ52" s="89"/>
      <c r="AK52" s="89"/>
      <c r="AL52" s="89"/>
      <c r="AM52" s="89"/>
      <c r="AN52" s="91" t="s">
        <v>58</v>
      </c>
      <c r="AO52" s="89"/>
      <c r="AP52" s="89"/>
      <c r="AQ52" s="93" t="s">
        <v>59</v>
      </c>
      <c r="AR52" s="46"/>
      <c r="AS52" s="94" t="s">
        <v>60</v>
      </c>
      <c r="AT52" s="95" t="s">
        <v>61</v>
      </c>
      <c r="AU52" s="95" t="s">
        <v>62</v>
      </c>
      <c r="AV52" s="95" t="s">
        <v>63</v>
      </c>
      <c r="AW52" s="95" t="s">
        <v>64</v>
      </c>
      <c r="AX52" s="95" t="s">
        <v>65</v>
      </c>
      <c r="AY52" s="95" t="s">
        <v>66</v>
      </c>
      <c r="AZ52" s="95" t="s">
        <v>67</v>
      </c>
      <c r="BA52" s="95" t="s">
        <v>68</v>
      </c>
      <c r="BB52" s="95" t="s">
        <v>69</v>
      </c>
      <c r="BC52" s="95" t="s">
        <v>70</v>
      </c>
      <c r="BD52" s="96" t="s">
        <v>71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72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ROUND(SUM(AG55:AG65),2)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ROUND(SUM(AS55:AS65),2)</f>
        <v>0</v>
      </c>
      <c r="AT54" s="108">
        <f>ROUND(SUM(AV54:AW54),2)</f>
        <v>0</v>
      </c>
      <c r="AU54" s="109">
        <f>ROUND(SUM(AU55:AU65),5)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ROUND(SUM(AZ55:AZ65),2)</f>
        <v>0</v>
      </c>
      <c r="BA54" s="108">
        <f>ROUND(SUM(BA55:BA65),2)</f>
        <v>0</v>
      </c>
      <c r="BB54" s="108">
        <f>ROUND(SUM(BB55:BB65),2)</f>
        <v>0</v>
      </c>
      <c r="BC54" s="108">
        <f>ROUND(SUM(BC55:BC65),2)</f>
        <v>0</v>
      </c>
      <c r="BD54" s="110">
        <f>ROUND(SUM(BD55:BD65),2)</f>
        <v>0</v>
      </c>
      <c r="BE54" s="6"/>
      <c r="BS54" s="111" t="s">
        <v>73</v>
      </c>
      <c r="BT54" s="111" t="s">
        <v>74</v>
      </c>
      <c r="BU54" s="112" t="s">
        <v>75</v>
      </c>
      <c r="BV54" s="111" t="s">
        <v>76</v>
      </c>
      <c r="BW54" s="111" t="s">
        <v>5</v>
      </c>
      <c r="BX54" s="111" t="s">
        <v>77</v>
      </c>
      <c r="CL54" s="111" t="s">
        <v>19</v>
      </c>
    </row>
    <row r="55" s="7" customFormat="1" ht="16.5" customHeight="1">
      <c r="A55" s="113" t="s">
        <v>78</v>
      </c>
      <c r="B55" s="114"/>
      <c r="C55" s="115"/>
      <c r="D55" s="116" t="s">
        <v>79</v>
      </c>
      <c r="E55" s="116"/>
      <c r="F55" s="116"/>
      <c r="G55" s="116"/>
      <c r="H55" s="116"/>
      <c r="I55" s="117"/>
      <c r="J55" s="116" t="s">
        <v>80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'01 - Rekonstrukce a příst...'!J30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81</v>
      </c>
      <c r="AR55" s="120"/>
      <c r="AS55" s="121">
        <v>0</v>
      </c>
      <c r="AT55" s="122">
        <f>ROUND(SUM(AV55:AW55),2)</f>
        <v>0</v>
      </c>
      <c r="AU55" s="123">
        <f>'01 - Rekonstrukce a příst...'!P103</f>
        <v>0</v>
      </c>
      <c r="AV55" s="122">
        <f>'01 - Rekonstrukce a příst...'!J33</f>
        <v>0</v>
      </c>
      <c r="AW55" s="122">
        <f>'01 - Rekonstrukce a příst...'!J34</f>
        <v>0</v>
      </c>
      <c r="AX55" s="122">
        <f>'01 - Rekonstrukce a příst...'!J35</f>
        <v>0</v>
      </c>
      <c r="AY55" s="122">
        <f>'01 - Rekonstrukce a příst...'!J36</f>
        <v>0</v>
      </c>
      <c r="AZ55" s="122">
        <f>'01 - Rekonstrukce a příst...'!F33</f>
        <v>0</v>
      </c>
      <c r="BA55" s="122">
        <f>'01 - Rekonstrukce a příst...'!F34</f>
        <v>0</v>
      </c>
      <c r="BB55" s="122">
        <f>'01 - Rekonstrukce a příst...'!F35</f>
        <v>0</v>
      </c>
      <c r="BC55" s="122">
        <f>'01 - Rekonstrukce a příst...'!F36</f>
        <v>0</v>
      </c>
      <c r="BD55" s="124">
        <f>'01 - Rekonstrukce a příst...'!F37</f>
        <v>0</v>
      </c>
      <c r="BE55" s="7"/>
      <c r="BT55" s="125" t="s">
        <v>82</v>
      </c>
      <c r="BV55" s="125" t="s">
        <v>76</v>
      </c>
      <c r="BW55" s="125" t="s">
        <v>83</v>
      </c>
      <c r="BX55" s="125" t="s">
        <v>5</v>
      </c>
      <c r="CL55" s="125" t="s">
        <v>19</v>
      </c>
      <c r="CM55" s="125" t="s">
        <v>84</v>
      </c>
    </row>
    <row r="56" s="7" customFormat="1" ht="16.5" customHeight="1">
      <c r="A56" s="113" t="s">
        <v>78</v>
      </c>
      <c r="B56" s="114"/>
      <c r="C56" s="115"/>
      <c r="D56" s="116" t="s">
        <v>85</v>
      </c>
      <c r="E56" s="116"/>
      <c r="F56" s="116"/>
      <c r="G56" s="116"/>
      <c r="H56" s="116"/>
      <c r="I56" s="117"/>
      <c r="J56" s="116" t="s">
        <v>86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'02 - Zdravotně technické 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81</v>
      </c>
      <c r="AR56" s="120"/>
      <c r="AS56" s="121">
        <v>0</v>
      </c>
      <c r="AT56" s="122">
        <f>ROUND(SUM(AV56:AW56),2)</f>
        <v>0</v>
      </c>
      <c r="AU56" s="123">
        <f>'02 - Zdravotně technické ...'!P87</f>
        <v>0</v>
      </c>
      <c r="AV56" s="122">
        <f>'02 - Zdravotně technické ...'!J33</f>
        <v>0</v>
      </c>
      <c r="AW56" s="122">
        <f>'02 - Zdravotně technické ...'!J34</f>
        <v>0</v>
      </c>
      <c r="AX56" s="122">
        <f>'02 - Zdravotně technické ...'!J35</f>
        <v>0</v>
      </c>
      <c r="AY56" s="122">
        <f>'02 - Zdravotně technické ...'!J36</f>
        <v>0</v>
      </c>
      <c r="AZ56" s="122">
        <f>'02 - Zdravotně technické ...'!F33</f>
        <v>0</v>
      </c>
      <c r="BA56" s="122">
        <f>'02 - Zdravotně technické ...'!F34</f>
        <v>0</v>
      </c>
      <c r="BB56" s="122">
        <f>'02 - Zdravotně technické ...'!F35</f>
        <v>0</v>
      </c>
      <c r="BC56" s="122">
        <f>'02 - Zdravotně technické ...'!F36</f>
        <v>0</v>
      </c>
      <c r="BD56" s="124">
        <f>'02 - Zdravotně technické ...'!F37</f>
        <v>0</v>
      </c>
      <c r="BE56" s="7"/>
      <c r="BT56" s="125" t="s">
        <v>82</v>
      </c>
      <c r="BV56" s="125" t="s">
        <v>76</v>
      </c>
      <c r="BW56" s="125" t="s">
        <v>87</v>
      </c>
      <c r="BX56" s="125" t="s">
        <v>5</v>
      </c>
      <c r="CL56" s="125" t="s">
        <v>19</v>
      </c>
      <c r="CM56" s="125" t="s">
        <v>84</v>
      </c>
    </row>
    <row r="57" s="7" customFormat="1" ht="16.5" customHeight="1">
      <c r="A57" s="113" t="s">
        <v>78</v>
      </c>
      <c r="B57" s="114"/>
      <c r="C57" s="115"/>
      <c r="D57" s="116" t="s">
        <v>88</v>
      </c>
      <c r="E57" s="116"/>
      <c r="F57" s="116"/>
      <c r="G57" s="116"/>
      <c r="H57" s="116"/>
      <c r="I57" s="117"/>
      <c r="J57" s="116" t="s">
        <v>89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'03 - Plynovod'!J30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81</v>
      </c>
      <c r="AR57" s="120"/>
      <c r="AS57" s="121">
        <v>0</v>
      </c>
      <c r="AT57" s="122">
        <f>ROUND(SUM(AV57:AW57),2)</f>
        <v>0</v>
      </c>
      <c r="AU57" s="123">
        <f>'03 - Plynovod'!P81</f>
        <v>0</v>
      </c>
      <c r="AV57" s="122">
        <f>'03 - Plynovod'!J33</f>
        <v>0</v>
      </c>
      <c r="AW57" s="122">
        <f>'03 - Plynovod'!J34</f>
        <v>0</v>
      </c>
      <c r="AX57" s="122">
        <f>'03 - Plynovod'!J35</f>
        <v>0</v>
      </c>
      <c r="AY57" s="122">
        <f>'03 - Plynovod'!J36</f>
        <v>0</v>
      </c>
      <c r="AZ57" s="122">
        <f>'03 - Plynovod'!F33</f>
        <v>0</v>
      </c>
      <c r="BA57" s="122">
        <f>'03 - Plynovod'!F34</f>
        <v>0</v>
      </c>
      <c r="BB57" s="122">
        <f>'03 - Plynovod'!F35</f>
        <v>0</v>
      </c>
      <c r="BC57" s="122">
        <f>'03 - Plynovod'!F36</f>
        <v>0</v>
      </c>
      <c r="BD57" s="124">
        <f>'03 - Plynovod'!F37</f>
        <v>0</v>
      </c>
      <c r="BE57" s="7"/>
      <c r="BT57" s="125" t="s">
        <v>82</v>
      </c>
      <c r="BV57" s="125" t="s">
        <v>76</v>
      </c>
      <c r="BW57" s="125" t="s">
        <v>90</v>
      </c>
      <c r="BX57" s="125" t="s">
        <v>5</v>
      </c>
      <c r="CL57" s="125" t="s">
        <v>19</v>
      </c>
      <c r="CM57" s="125" t="s">
        <v>84</v>
      </c>
    </row>
    <row r="58" s="7" customFormat="1" ht="16.5" customHeight="1">
      <c r="A58" s="113" t="s">
        <v>78</v>
      </c>
      <c r="B58" s="114"/>
      <c r="C58" s="115"/>
      <c r="D58" s="116" t="s">
        <v>91</v>
      </c>
      <c r="E58" s="116"/>
      <c r="F58" s="116"/>
      <c r="G58" s="116"/>
      <c r="H58" s="116"/>
      <c r="I58" s="117"/>
      <c r="J58" s="116" t="s">
        <v>92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'04 - Vytápění'!J30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81</v>
      </c>
      <c r="AR58" s="120"/>
      <c r="AS58" s="121">
        <v>0</v>
      </c>
      <c r="AT58" s="122">
        <f>ROUND(SUM(AV58:AW58),2)</f>
        <v>0</v>
      </c>
      <c r="AU58" s="123">
        <f>'04 - Vytápění'!P89</f>
        <v>0</v>
      </c>
      <c r="AV58" s="122">
        <f>'04 - Vytápění'!J33</f>
        <v>0</v>
      </c>
      <c r="AW58" s="122">
        <f>'04 - Vytápění'!J34</f>
        <v>0</v>
      </c>
      <c r="AX58" s="122">
        <f>'04 - Vytápění'!J35</f>
        <v>0</v>
      </c>
      <c r="AY58" s="122">
        <f>'04 - Vytápění'!J36</f>
        <v>0</v>
      </c>
      <c r="AZ58" s="122">
        <f>'04 - Vytápění'!F33</f>
        <v>0</v>
      </c>
      <c r="BA58" s="122">
        <f>'04 - Vytápění'!F34</f>
        <v>0</v>
      </c>
      <c r="BB58" s="122">
        <f>'04 - Vytápění'!F35</f>
        <v>0</v>
      </c>
      <c r="BC58" s="122">
        <f>'04 - Vytápění'!F36</f>
        <v>0</v>
      </c>
      <c r="BD58" s="124">
        <f>'04 - Vytápění'!F37</f>
        <v>0</v>
      </c>
      <c r="BE58" s="7"/>
      <c r="BT58" s="125" t="s">
        <v>82</v>
      </c>
      <c r="BV58" s="125" t="s">
        <v>76</v>
      </c>
      <c r="BW58" s="125" t="s">
        <v>93</v>
      </c>
      <c r="BX58" s="125" t="s">
        <v>5</v>
      </c>
      <c r="CL58" s="125" t="s">
        <v>19</v>
      </c>
      <c r="CM58" s="125" t="s">
        <v>84</v>
      </c>
    </row>
    <row r="59" s="7" customFormat="1" ht="16.5" customHeight="1">
      <c r="A59" s="113" t="s">
        <v>78</v>
      </c>
      <c r="B59" s="114"/>
      <c r="C59" s="115"/>
      <c r="D59" s="116" t="s">
        <v>94</v>
      </c>
      <c r="E59" s="116"/>
      <c r="F59" s="116"/>
      <c r="G59" s="116"/>
      <c r="H59" s="116"/>
      <c r="I59" s="117"/>
      <c r="J59" s="116" t="s">
        <v>95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8">
        <f>'05 - Větrání'!J30</f>
        <v>0</v>
      </c>
      <c r="AH59" s="117"/>
      <c r="AI59" s="117"/>
      <c r="AJ59" s="117"/>
      <c r="AK59" s="117"/>
      <c r="AL59" s="117"/>
      <c r="AM59" s="117"/>
      <c r="AN59" s="118">
        <f>SUM(AG59,AT59)</f>
        <v>0</v>
      </c>
      <c r="AO59" s="117"/>
      <c r="AP59" s="117"/>
      <c r="AQ59" s="119" t="s">
        <v>81</v>
      </c>
      <c r="AR59" s="120"/>
      <c r="AS59" s="121">
        <v>0</v>
      </c>
      <c r="AT59" s="122">
        <f>ROUND(SUM(AV59:AW59),2)</f>
        <v>0</v>
      </c>
      <c r="AU59" s="123">
        <f>'05 - Větrání'!P81</f>
        <v>0</v>
      </c>
      <c r="AV59" s="122">
        <f>'05 - Větrání'!J33</f>
        <v>0</v>
      </c>
      <c r="AW59" s="122">
        <f>'05 - Větrání'!J34</f>
        <v>0</v>
      </c>
      <c r="AX59" s="122">
        <f>'05 - Větrání'!J35</f>
        <v>0</v>
      </c>
      <c r="AY59" s="122">
        <f>'05 - Větrání'!J36</f>
        <v>0</v>
      </c>
      <c r="AZ59" s="122">
        <f>'05 - Větrání'!F33</f>
        <v>0</v>
      </c>
      <c r="BA59" s="122">
        <f>'05 - Větrání'!F34</f>
        <v>0</v>
      </c>
      <c r="BB59" s="122">
        <f>'05 - Větrání'!F35</f>
        <v>0</v>
      </c>
      <c r="BC59" s="122">
        <f>'05 - Větrání'!F36</f>
        <v>0</v>
      </c>
      <c r="BD59" s="124">
        <f>'05 - Větrání'!F37</f>
        <v>0</v>
      </c>
      <c r="BE59" s="7"/>
      <c r="BT59" s="125" t="s">
        <v>82</v>
      </c>
      <c r="BV59" s="125" t="s">
        <v>76</v>
      </c>
      <c r="BW59" s="125" t="s">
        <v>96</v>
      </c>
      <c r="BX59" s="125" t="s">
        <v>5</v>
      </c>
      <c r="CL59" s="125" t="s">
        <v>19</v>
      </c>
      <c r="CM59" s="125" t="s">
        <v>84</v>
      </c>
    </row>
    <row r="60" s="7" customFormat="1" ht="16.5" customHeight="1">
      <c r="A60" s="113" t="s">
        <v>78</v>
      </c>
      <c r="B60" s="114"/>
      <c r="C60" s="115"/>
      <c r="D60" s="116" t="s">
        <v>97</v>
      </c>
      <c r="E60" s="116"/>
      <c r="F60" s="116"/>
      <c r="G60" s="116"/>
      <c r="H60" s="116"/>
      <c r="I60" s="117"/>
      <c r="J60" s="116" t="s">
        <v>98</v>
      </c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8">
        <f>'06 - Silnoproudé elektroi...'!J30</f>
        <v>0</v>
      </c>
      <c r="AH60" s="117"/>
      <c r="AI60" s="117"/>
      <c r="AJ60" s="117"/>
      <c r="AK60" s="117"/>
      <c r="AL60" s="117"/>
      <c r="AM60" s="117"/>
      <c r="AN60" s="118">
        <f>SUM(AG60,AT60)</f>
        <v>0</v>
      </c>
      <c r="AO60" s="117"/>
      <c r="AP60" s="117"/>
      <c r="AQ60" s="119" t="s">
        <v>81</v>
      </c>
      <c r="AR60" s="120"/>
      <c r="AS60" s="121">
        <v>0</v>
      </c>
      <c r="AT60" s="122">
        <f>ROUND(SUM(AV60:AW60),2)</f>
        <v>0</v>
      </c>
      <c r="AU60" s="123">
        <f>'06 - Silnoproudé elektroi...'!P81</f>
        <v>0</v>
      </c>
      <c r="AV60" s="122">
        <f>'06 - Silnoproudé elektroi...'!J33</f>
        <v>0</v>
      </c>
      <c r="AW60" s="122">
        <f>'06 - Silnoproudé elektroi...'!J34</f>
        <v>0</v>
      </c>
      <c r="AX60" s="122">
        <f>'06 - Silnoproudé elektroi...'!J35</f>
        <v>0</v>
      </c>
      <c r="AY60" s="122">
        <f>'06 - Silnoproudé elektroi...'!J36</f>
        <v>0</v>
      </c>
      <c r="AZ60" s="122">
        <f>'06 - Silnoproudé elektroi...'!F33</f>
        <v>0</v>
      </c>
      <c r="BA60" s="122">
        <f>'06 - Silnoproudé elektroi...'!F34</f>
        <v>0</v>
      </c>
      <c r="BB60" s="122">
        <f>'06 - Silnoproudé elektroi...'!F35</f>
        <v>0</v>
      </c>
      <c r="BC60" s="122">
        <f>'06 - Silnoproudé elektroi...'!F36</f>
        <v>0</v>
      </c>
      <c r="BD60" s="124">
        <f>'06 - Silnoproudé elektroi...'!F37</f>
        <v>0</v>
      </c>
      <c r="BE60" s="7"/>
      <c r="BT60" s="125" t="s">
        <v>82</v>
      </c>
      <c r="BV60" s="125" t="s">
        <v>76</v>
      </c>
      <c r="BW60" s="125" t="s">
        <v>99</v>
      </c>
      <c r="BX60" s="125" t="s">
        <v>5</v>
      </c>
      <c r="CL60" s="125" t="s">
        <v>19</v>
      </c>
      <c r="CM60" s="125" t="s">
        <v>84</v>
      </c>
    </row>
    <row r="61" s="7" customFormat="1" ht="16.5" customHeight="1">
      <c r="A61" s="113" t="s">
        <v>78</v>
      </c>
      <c r="B61" s="114"/>
      <c r="C61" s="115"/>
      <c r="D61" s="116" t="s">
        <v>100</v>
      </c>
      <c r="E61" s="116"/>
      <c r="F61" s="116"/>
      <c r="G61" s="116"/>
      <c r="H61" s="116"/>
      <c r="I61" s="117"/>
      <c r="J61" s="116" t="s">
        <v>101</v>
      </c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8">
        <f>'07 - Slaboproudé elektroi...'!J30</f>
        <v>0</v>
      </c>
      <c r="AH61" s="117"/>
      <c r="AI61" s="117"/>
      <c r="AJ61" s="117"/>
      <c r="AK61" s="117"/>
      <c r="AL61" s="117"/>
      <c r="AM61" s="117"/>
      <c r="AN61" s="118">
        <f>SUM(AG61,AT61)</f>
        <v>0</v>
      </c>
      <c r="AO61" s="117"/>
      <c r="AP61" s="117"/>
      <c r="AQ61" s="119" t="s">
        <v>81</v>
      </c>
      <c r="AR61" s="120"/>
      <c r="AS61" s="121">
        <v>0</v>
      </c>
      <c r="AT61" s="122">
        <f>ROUND(SUM(AV61:AW61),2)</f>
        <v>0</v>
      </c>
      <c r="AU61" s="123">
        <f>'07 - Slaboproudé elektroi...'!P82</f>
        <v>0</v>
      </c>
      <c r="AV61" s="122">
        <f>'07 - Slaboproudé elektroi...'!J33</f>
        <v>0</v>
      </c>
      <c r="AW61" s="122">
        <f>'07 - Slaboproudé elektroi...'!J34</f>
        <v>0</v>
      </c>
      <c r="AX61" s="122">
        <f>'07 - Slaboproudé elektroi...'!J35</f>
        <v>0</v>
      </c>
      <c r="AY61" s="122">
        <f>'07 - Slaboproudé elektroi...'!J36</f>
        <v>0</v>
      </c>
      <c r="AZ61" s="122">
        <f>'07 - Slaboproudé elektroi...'!F33</f>
        <v>0</v>
      </c>
      <c r="BA61" s="122">
        <f>'07 - Slaboproudé elektroi...'!F34</f>
        <v>0</v>
      </c>
      <c r="BB61" s="122">
        <f>'07 - Slaboproudé elektroi...'!F35</f>
        <v>0</v>
      </c>
      <c r="BC61" s="122">
        <f>'07 - Slaboproudé elektroi...'!F36</f>
        <v>0</v>
      </c>
      <c r="BD61" s="124">
        <f>'07 - Slaboproudé elektroi...'!F37</f>
        <v>0</v>
      </c>
      <c r="BE61" s="7"/>
      <c r="BT61" s="125" t="s">
        <v>82</v>
      </c>
      <c r="BV61" s="125" t="s">
        <v>76</v>
      </c>
      <c r="BW61" s="125" t="s">
        <v>102</v>
      </c>
      <c r="BX61" s="125" t="s">
        <v>5</v>
      </c>
      <c r="CL61" s="125" t="s">
        <v>19</v>
      </c>
      <c r="CM61" s="125" t="s">
        <v>84</v>
      </c>
    </row>
    <row r="62" s="7" customFormat="1" ht="16.5" customHeight="1">
      <c r="A62" s="113" t="s">
        <v>78</v>
      </c>
      <c r="B62" s="114"/>
      <c r="C62" s="115"/>
      <c r="D62" s="116" t="s">
        <v>103</v>
      </c>
      <c r="E62" s="116"/>
      <c r="F62" s="116"/>
      <c r="G62" s="116"/>
      <c r="H62" s="116"/>
      <c r="I62" s="117"/>
      <c r="J62" s="116" t="s">
        <v>104</v>
      </c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8">
        <f>'08 - MaR'!J30</f>
        <v>0</v>
      </c>
      <c r="AH62" s="117"/>
      <c r="AI62" s="117"/>
      <c r="AJ62" s="117"/>
      <c r="AK62" s="117"/>
      <c r="AL62" s="117"/>
      <c r="AM62" s="117"/>
      <c r="AN62" s="118">
        <f>SUM(AG62,AT62)</f>
        <v>0</v>
      </c>
      <c r="AO62" s="117"/>
      <c r="AP62" s="117"/>
      <c r="AQ62" s="119" t="s">
        <v>81</v>
      </c>
      <c r="AR62" s="120"/>
      <c r="AS62" s="121">
        <v>0</v>
      </c>
      <c r="AT62" s="122">
        <f>ROUND(SUM(AV62:AW62),2)</f>
        <v>0</v>
      </c>
      <c r="AU62" s="123">
        <f>'08 - MaR'!P81</f>
        <v>0</v>
      </c>
      <c r="AV62" s="122">
        <f>'08 - MaR'!J33</f>
        <v>0</v>
      </c>
      <c r="AW62" s="122">
        <f>'08 - MaR'!J34</f>
        <v>0</v>
      </c>
      <c r="AX62" s="122">
        <f>'08 - MaR'!J35</f>
        <v>0</v>
      </c>
      <c r="AY62" s="122">
        <f>'08 - MaR'!J36</f>
        <v>0</v>
      </c>
      <c r="AZ62" s="122">
        <f>'08 - MaR'!F33</f>
        <v>0</v>
      </c>
      <c r="BA62" s="122">
        <f>'08 - MaR'!F34</f>
        <v>0</v>
      </c>
      <c r="BB62" s="122">
        <f>'08 - MaR'!F35</f>
        <v>0</v>
      </c>
      <c r="BC62" s="122">
        <f>'08 - MaR'!F36</f>
        <v>0</v>
      </c>
      <c r="BD62" s="124">
        <f>'08 - MaR'!F37</f>
        <v>0</v>
      </c>
      <c r="BE62" s="7"/>
      <c r="BT62" s="125" t="s">
        <v>82</v>
      </c>
      <c r="BV62" s="125" t="s">
        <v>76</v>
      </c>
      <c r="BW62" s="125" t="s">
        <v>105</v>
      </c>
      <c r="BX62" s="125" t="s">
        <v>5</v>
      </c>
      <c r="CL62" s="125" t="s">
        <v>19</v>
      </c>
      <c r="CM62" s="125" t="s">
        <v>84</v>
      </c>
    </row>
    <row r="63" s="7" customFormat="1" ht="16.5" customHeight="1">
      <c r="A63" s="113" t="s">
        <v>78</v>
      </c>
      <c r="B63" s="114"/>
      <c r="C63" s="115"/>
      <c r="D63" s="116" t="s">
        <v>106</v>
      </c>
      <c r="E63" s="116"/>
      <c r="F63" s="116"/>
      <c r="G63" s="116"/>
      <c r="H63" s="116"/>
      <c r="I63" s="117"/>
      <c r="J63" s="116" t="s">
        <v>107</v>
      </c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8">
        <f>'09 - Interiér'!J30</f>
        <v>0</v>
      </c>
      <c r="AH63" s="117"/>
      <c r="AI63" s="117"/>
      <c r="AJ63" s="117"/>
      <c r="AK63" s="117"/>
      <c r="AL63" s="117"/>
      <c r="AM63" s="117"/>
      <c r="AN63" s="118">
        <f>SUM(AG63,AT63)</f>
        <v>0</v>
      </c>
      <c r="AO63" s="117"/>
      <c r="AP63" s="117"/>
      <c r="AQ63" s="119" t="s">
        <v>81</v>
      </c>
      <c r="AR63" s="120"/>
      <c r="AS63" s="121">
        <v>0</v>
      </c>
      <c r="AT63" s="122">
        <f>ROUND(SUM(AV63:AW63),2)</f>
        <v>0</v>
      </c>
      <c r="AU63" s="123">
        <f>'09 - Interiér'!P81</f>
        <v>0</v>
      </c>
      <c r="AV63" s="122">
        <f>'09 - Interiér'!J33</f>
        <v>0</v>
      </c>
      <c r="AW63" s="122">
        <f>'09 - Interiér'!J34</f>
        <v>0</v>
      </c>
      <c r="AX63" s="122">
        <f>'09 - Interiér'!J35</f>
        <v>0</v>
      </c>
      <c r="AY63" s="122">
        <f>'09 - Interiér'!J36</f>
        <v>0</v>
      </c>
      <c r="AZ63" s="122">
        <f>'09 - Interiér'!F33</f>
        <v>0</v>
      </c>
      <c r="BA63" s="122">
        <f>'09 - Interiér'!F34</f>
        <v>0</v>
      </c>
      <c r="BB63" s="122">
        <f>'09 - Interiér'!F35</f>
        <v>0</v>
      </c>
      <c r="BC63" s="122">
        <f>'09 - Interiér'!F36</f>
        <v>0</v>
      </c>
      <c r="BD63" s="124">
        <f>'09 - Interiér'!F37</f>
        <v>0</v>
      </c>
      <c r="BE63" s="7"/>
      <c r="BT63" s="125" t="s">
        <v>82</v>
      </c>
      <c r="BV63" s="125" t="s">
        <v>76</v>
      </c>
      <c r="BW63" s="125" t="s">
        <v>108</v>
      </c>
      <c r="BX63" s="125" t="s">
        <v>5</v>
      </c>
      <c r="CL63" s="125" t="s">
        <v>19</v>
      </c>
      <c r="CM63" s="125" t="s">
        <v>84</v>
      </c>
    </row>
    <row r="64" s="7" customFormat="1" ht="16.5" customHeight="1">
      <c r="A64" s="113" t="s">
        <v>78</v>
      </c>
      <c r="B64" s="114"/>
      <c r="C64" s="115"/>
      <c r="D64" s="116" t="s">
        <v>109</v>
      </c>
      <c r="E64" s="116"/>
      <c r="F64" s="116"/>
      <c r="G64" s="116"/>
      <c r="H64" s="116"/>
      <c r="I64" s="117"/>
      <c r="J64" s="116" t="s">
        <v>110</v>
      </c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8">
        <f>'10 - Gastro technologie'!J30</f>
        <v>0</v>
      </c>
      <c r="AH64" s="117"/>
      <c r="AI64" s="117"/>
      <c r="AJ64" s="117"/>
      <c r="AK64" s="117"/>
      <c r="AL64" s="117"/>
      <c r="AM64" s="117"/>
      <c r="AN64" s="118">
        <f>SUM(AG64,AT64)</f>
        <v>0</v>
      </c>
      <c r="AO64" s="117"/>
      <c r="AP64" s="117"/>
      <c r="AQ64" s="119" t="s">
        <v>81</v>
      </c>
      <c r="AR64" s="120"/>
      <c r="AS64" s="121">
        <v>0</v>
      </c>
      <c r="AT64" s="122">
        <f>ROUND(SUM(AV64:AW64),2)</f>
        <v>0</v>
      </c>
      <c r="AU64" s="123">
        <f>'10 - Gastro technologie'!P81</f>
        <v>0</v>
      </c>
      <c r="AV64" s="122">
        <f>'10 - Gastro technologie'!J33</f>
        <v>0</v>
      </c>
      <c r="AW64" s="122">
        <f>'10 - Gastro technologie'!J34</f>
        <v>0</v>
      </c>
      <c r="AX64" s="122">
        <f>'10 - Gastro technologie'!J35</f>
        <v>0</v>
      </c>
      <c r="AY64" s="122">
        <f>'10 - Gastro technologie'!J36</f>
        <v>0</v>
      </c>
      <c r="AZ64" s="122">
        <f>'10 - Gastro technologie'!F33</f>
        <v>0</v>
      </c>
      <c r="BA64" s="122">
        <f>'10 - Gastro technologie'!F34</f>
        <v>0</v>
      </c>
      <c r="BB64" s="122">
        <f>'10 - Gastro technologie'!F35</f>
        <v>0</v>
      </c>
      <c r="BC64" s="122">
        <f>'10 - Gastro technologie'!F36</f>
        <v>0</v>
      </c>
      <c r="BD64" s="124">
        <f>'10 - Gastro technologie'!F37</f>
        <v>0</v>
      </c>
      <c r="BE64" s="7"/>
      <c r="BT64" s="125" t="s">
        <v>82</v>
      </c>
      <c r="BV64" s="125" t="s">
        <v>76</v>
      </c>
      <c r="BW64" s="125" t="s">
        <v>111</v>
      </c>
      <c r="BX64" s="125" t="s">
        <v>5</v>
      </c>
      <c r="CL64" s="125" t="s">
        <v>19</v>
      </c>
      <c r="CM64" s="125" t="s">
        <v>84</v>
      </c>
    </row>
    <row r="65" s="7" customFormat="1" ht="16.5" customHeight="1">
      <c r="A65" s="113" t="s">
        <v>78</v>
      </c>
      <c r="B65" s="114"/>
      <c r="C65" s="115"/>
      <c r="D65" s="116" t="s">
        <v>112</v>
      </c>
      <c r="E65" s="116"/>
      <c r="F65" s="116"/>
      <c r="G65" s="116"/>
      <c r="H65" s="116"/>
      <c r="I65" s="117"/>
      <c r="J65" s="116" t="s">
        <v>113</v>
      </c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8">
        <f>'11 - VRN'!J30</f>
        <v>0</v>
      </c>
      <c r="AH65" s="117"/>
      <c r="AI65" s="117"/>
      <c r="AJ65" s="117"/>
      <c r="AK65" s="117"/>
      <c r="AL65" s="117"/>
      <c r="AM65" s="117"/>
      <c r="AN65" s="118">
        <f>SUM(AG65,AT65)</f>
        <v>0</v>
      </c>
      <c r="AO65" s="117"/>
      <c r="AP65" s="117"/>
      <c r="AQ65" s="119" t="s">
        <v>81</v>
      </c>
      <c r="AR65" s="120"/>
      <c r="AS65" s="126">
        <v>0</v>
      </c>
      <c r="AT65" s="127">
        <f>ROUND(SUM(AV65:AW65),2)</f>
        <v>0</v>
      </c>
      <c r="AU65" s="128">
        <f>'11 - VRN'!P87</f>
        <v>0</v>
      </c>
      <c r="AV65" s="127">
        <f>'11 - VRN'!J33</f>
        <v>0</v>
      </c>
      <c r="AW65" s="127">
        <f>'11 - VRN'!J34</f>
        <v>0</v>
      </c>
      <c r="AX65" s="127">
        <f>'11 - VRN'!J35</f>
        <v>0</v>
      </c>
      <c r="AY65" s="127">
        <f>'11 - VRN'!J36</f>
        <v>0</v>
      </c>
      <c r="AZ65" s="127">
        <f>'11 - VRN'!F33</f>
        <v>0</v>
      </c>
      <c r="BA65" s="127">
        <f>'11 - VRN'!F34</f>
        <v>0</v>
      </c>
      <c r="BB65" s="127">
        <f>'11 - VRN'!F35</f>
        <v>0</v>
      </c>
      <c r="BC65" s="127">
        <f>'11 - VRN'!F36</f>
        <v>0</v>
      </c>
      <c r="BD65" s="129">
        <f>'11 - VRN'!F37</f>
        <v>0</v>
      </c>
      <c r="BE65" s="7"/>
      <c r="BT65" s="125" t="s">
        <v>82</v>
      </c>
      <c r="BV65" s="125" t="s">
        <v>76</v>
      </c>
      <c r="BW65" s="125" t="s">
        <v>114</v>
      </c>
      <c r="BX65" s="125" t="s">
        <v>5</v>
      </c>
      <c r="CL65" s="125" t="s">
        <v>19</v>
      </c>
      <c r="CM65" s="125" t="s">
        <v>84</v>
      </c>
    </row>
    <row r="66" s="2" customFormat="1" ht="30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6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46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</sheetData>
  <sheetProtection sheet="1" formatColumns="0" formatRows="0" objects="1" scenarios="1" spinCount="100000" saltValue="2Fd8gLpakKL+pNXl+HuRhcNiRBSAyQbCVpUuWfdWDdKf2djUDXV90l8Xk9cY7FE3u+OEmZVHybODik21dRzzHg==" hashValue="hgJngl8Lh0GerEn733A7+b7B1s/hSWW81AxR9DoudlbhM4pLv+n7kUiU6owA/z0DNxAXQWU+sKtF2yj8quxz3Q==" algorithmName="SHA-512" password="CC35"/>
  <mergeCells count="82">
    <mergeCell ref="C52:G52"/>
    <mergeCell ref="D61:H61"/>
    <mergeCell ref="D58:H58"/>
    <mergeCell ref="D55:H55"/>
    <mergeCell ref="D59:H59"/>
    <mergeCell ref="D60:H60"/>
    <mergeCell ref="D56:H56"/>
    <mergeCell ref="D57:H57"/>
    <mergeCell ref="D62:H62"/>
    <mergeCell ref="D63:H63"/>
    <mergeCell ref="D64:H64"/>
    <mergeCell ref="I52:AF52"/>
    <mergeCell ref="J61:AF61"/>
    <mergeCell ref="J60:AF60"/>
    <mergeCell ref="J62:AF62"/>
    <mergeCell ref="J63:AF63"/>
    <mergeCell ref="J59:AF59"/>
    <mergeCell ref="J57:AF57"/>
    <mergeCell ref="J58:AF58"/>
    <mergeCell ref="J64:AF64"/>
    <mergeCell ref="J56:AF56"/>
    <mergeCell ref="J55:AF55"/>
    <mergeCell ref="L45:AO45"/>
    <mergeCell ref="D65:H65"/>
    <mergeCell ref="J65:AF65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63:AM63"/>
    <mergeCell ref="AG62:AM62"/>
    <mergeCell ref="AG52:AM52"/>
    <mergeCell ref="AG60:AM60"/>
    <mergeCell ref="AG55:AM55"/>
    <mergeCell ref="AG59:AM59"/>
    <mergeCell ref="AG61:AM61"/>
    <mergeCell ref="AG57:AM57"/>
    <mergeCell ref="AG64:AM64"/>
    <mergeCell ref="AG56:AM56"/>
    <mergeCell ref="AG58:AM58"/>
    <mergeCell ref="AM47:AN47"/>
    <mergeCell ref="AM49:AP49"/>
    <mergeCell ref="AM50:AP50"/>
    <mergeCell ref="AN64:AP64"/>
    <mergeCell ref="AN63:AP63"/>
    <mergeCell ref="AN57:AP57"/>
    <mergeCell ref="AN52:AP52"/>
    <mergeCell ref="AN62:AP62"/>
    <mergeCell ref="AN61:AP61"/>
    <mergeCell ref="AN56:AP56"/>
    <mergeCell ref="AN60:AP60"/>
    <mergeCell ref="AN58:AP58"/>
    <mergeCell ref="AN59:AP59"/>
    <mergeCell ref="AN55:AP55"/>
    <mergeCell ref="AS49:AT51"/>
    <mergeCell ref="AN65:AP65"/>
    <mergeCell ref="AG65:AM65"/>
    <mergeCell ref="AN54:AP54"/>
  </mergeCells>
  <hyperlinks>
    <hyperlink ref="A55" location="'01 - Rekonstrukce a příst...'!C2" display="/"/>
    <hyperlink ref="A56" location="'02 - Zdravotně technické ...'!C2" display="/"/>
    <hyperlink ref="A57" location="'03 - Plynovod'!C2" display="/"/>
    <hyperlink ref="A58" location="'04 - Vytápění'!C2" display="/"/>
    <hyperlink ref="A59" location="'05 - Větrání'!C2" display="/"/>
    <hyperlink ref="A60" location="'06 - Silnoproudé elektroi...'!C2" display="/"/>
    <hyperlink ref="A61" location="'07 - Slaboproudé elektroi...'!C2" display="/"/>
    <hyperlink ref="A62" location="'08 - MaR'!C2" display="/"/>
    <hyperlink ref="A63" location="'09 - Interiér'!C2" display="/"/>
    <hyperlink ref="A64" location="'10 - Gastro technologie'!C2" display="/"/>
    <hyperlink ref="A65" location="'11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108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115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Rekonstrukce a rozšíření školní jídelny a kuchyně ZŠ Žižkov Kutná Hora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116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4326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10. 1. 2025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35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37</v>
      </c>
      <c r="E23" s="40"/>
      <c r="F23" s="40"/>
      <c r="G23" s="40"/>
      <c r="H23" s="40"/>
      <c r="I23" s="134" t="s">
        <v>26</v>
      </c>
      <c r="J23" s="138" t="s">
        <v>33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34</v>
      </c>
      <c r="F24" s="40"/>
      <c r="G24" s="40"/>
      <c r="H24" s="40"/>
      <c r="I24" s="134" t="s">
        <v>29</v>
      </c>
      <c r="J24" s="138" t="s">
        <v>35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ROUND(J81,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ROUND((SUM(BE81:BE95)),  2)</f>
        <v>0</v>
      </c>
      <c r="G33" s="40"/>
      <c r="H33" s="40"/>
      <c r="I33" s="150">
        <v>0.20999999999999999</v>
      </c>
      <c r="J33" s="149">
        <f>ROUND(((SUM(BE81:BE95))*I33),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ROUND((SUM(BF81:BF95)),  2)</f>
        <v>0</v>
      </c>
      <c r="G34" s="40"/>
      <c r="H34" s="40"/>
      <c r="I34" s="150">
        <v>0.12</v>
      </c>
      <c r="J34" s="149">
        <f>ROUND(((SUM(BF81:BF95))*I34),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ROUND((SUM(BG81:BG95)),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ROUND((SUM(BH81:BH95)),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ROUND((SUM(BI81:BI95)),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Rekonstrukce a rozšíření školní jídelny a kuchyně ZŠ Žižkov Kutná Hora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09 - Interiér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Kutná Hora</v>
      </c>
      <c r="G52" s="42"/>
      <c r="H52" s="42"/>
      <c r="I52" s="34" t="s">
        <v>23</v>
      </c>
      <c r="J52" s="74" t="str">
        <f>IF(J12="","",J12)</f>
        <v>10. 1. 2025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Kutná Hora</v>
      </c>
      <c r="G54" s="42"/>
      <c r="H54" s="42"/>
      <c r="I54" s="34" t="s">
        <v>32</v>
      </c>
      <c r="J54" s="38" t="str">
        <f>E21</f>
        <v>STATUS stavební a.s.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STATUS stavební a.s.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119</v>
      </c>
      <c r="D57" s="164"/>
      <c r="E57" s="164"/>
      <c r="F57" s="164"/>
      <c r="G57" s="164"/>
      <c r="H57" s="164"/>
      <c r="I57" s="164"/>
      <c r="J57" s="165" t="s">
        <v>120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J81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121</v>
      </c>
    </row>
    <row r="60" s="9" customFormat="1" ht="24.96" customHeight="1">
      <c r="A60" s="9"/>
      <c r="B60" s="167"/>
      <c r="C60" s="168"/>
      <c r="D60" s="169" t="s">
        <v>132</v>
      </c>
      <c r="E60" s="170"/>
      <c r="F60" s="170"/>
      <c r="G60" s="170"/>
      <c r="H60" s="170"/>
      <c r="I60" s="170"/>
      <c r="J60" s="171">
        <f>J82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138</v>
      </c>
      <c r="E61" s="176"/>
      <c r="F61" s="176"/>
      <c r="G61" s="176"/>
      <c r="H61" s="176"/>
      <c r="I61" s="176"/>
      <c r="J61" s="177">
        <f>J83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3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6.96" customHeight="1">
      <c r="A63" s="40"/>
      <c r="B63" s="61"/>
      <c r="C63" s="62"/>
      <c r="D63" s="62"/>
      <c r="E63" s="62"/>
      <c r="F63" s="62"/>
      <c r="G63" s="62"/>
      <c r="H63" s="62"/>
      <c r="I63" s="62"/>
      <c r="J63" s="62"/>
      <c r="K63" s="6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7" s="2" customFormat="1" ht="6.96" customHeight="1">
      <c r="A67" s="40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24.96" customHeight="1">
      <c r="A68" s="40"/>
      <c r="B68" s="41"/>
      <c r="C68" s="25" t="s">
        <v>146</v>
      </c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2" customHeight="1">
      <c r="A70" s="40"/>
      <c r="B70" s="41"/>
      <c r="C70" s="34" t="s">
        <v>16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6.25" customHeight="1">
      <c r="A71" s="40"/>
      <c r="B71" s="41"/>
      <c r="C71" s="42"/>
      <c r="D71" s="42"/>
      <c r="E71" s="162" t="str">
        <f>E7</f>
        <v>Rekonstrukce a rozšíření školní jídelny a kuchyně ZŠ Žižkov Kutná Hora</v>
      </c>
      <c r="F71" s="34"/>
      <c r="G71" s="34"/>
      <c r="H71" s="34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116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71" t="str">
        <f>E9</f>
        <v>09 - Interiér</v>
      </c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21</v>
      </c>
      <c r="D75" s="42"/>
      <c r="E75" s="42"/>
      <c r="F75" s="29" t="str">
        <f>F12</f>
        <v>Kutná Hora</v>
      </c>
      <c r="G75" s="42"/>
      <c r="H75" s="42"/>
      <c r="I75" s="34" t="s">
        <v>23</v>
      </c>
      <c r="J75" s="74" t="str">
        <f>IF(J12="","",J12)</f>
        <v>10. 1. 2025</v>
      </c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5.15" customHeight="1">
      <c r="A77" s="40"/>
      <c r="B77" s="41"/>
      <c r="C77" s="34" t="s">
        <v>25</v>
      </c>
      <c r="D77" s="42"/>
      <c r="E77" s="42"/>
      <c r="F77" s="29" t="str">
        <f>E15</f>
        <v>Město Kutná Hora</v>
      </c>
      <c r="G77" s="42"/>
      <c r="H77" s="42"/>
      <c r="I77" s="34" t="s">
        <v>32</v>
      </c>
      <c r="J77" s="38" t="str">
        <f>E21</f>
        <v>STATUS stavební a.s.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30</v>
      </c>
      <c r="D78" s="42"/>
      <c r="E78" s="42"/>
      <c r="F78" s="29" t="str">
        <f>IF(E18="","",E18)</f>
        <v>Vyplň údaj</v>
      </c>
      <c r="G78" s="42"/>
      <c r="H78" s="42"/>
      <c r="I78" s="34" t="s">
        <v>37</v>
      </c>
      <c r="J78" s="38" t="str">
        <f>E24</f>
        <v>STATUS stavební a.s.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0.32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1" customFormat="1" ht="29.28" customHeight="1">
      <c r="A80" s="179"/>
      <c r="B80" s="180"/>
      <c r="C80" s="181" t="s">
        <v>147</v>
      </c>
      <c r="D80" s="182" t="s">
        <v>59</v>
      </c>
      <c r="E80" s="182" t="s">
        <v>55</v>
      </c>
      <c r="F80" s="182" t="s">
        <v>56</v>
      </c>
      <c r="G80" s="182" t="s">
        <v>148</v>
      </c>
      <c r="H80" s="182" t="s">
        <v>149</v>
      </c>
      <c r="I80" s="182" t="s">
        <v>150</v>
      </c>
      <c r="J80" s="182" t="s">
        <v>120</v>
      </c>
      <c r="K80" s="183" t="s">
        <v>151</v>
      </c>
      <c r="L80" s="184"/>
      <c r="M80" s="94" t="s">
        <v>19</v>
      </c>
      <c r="N80" s="95" t="s">
        <v>44</v>
      </c>
      <c r="O80" s="95" t="s">
        <v>152</v>
      </c>
      <c r="P80" s="95" t="s">
        <v>153</v>
      </c>
      <c r="Q80" s="95" t="s">
        <v>154</v>
      </c>
      <c r="R80" s="95" t="s">
        <v>155</v>
      </c>
      <c r="S80" s="95" t="s">
        <v>156</v>
      </c>
      <c r="T80" s="96" t="s">
        <v>157</v>
      </c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</row>
    <row r="81" s="2" customFormat="1" ht="22.8" customHeight="1">
      <c r="A81" s="40"/>
      <c r="B81" s="41"/>
      <c r="C81" s="101" t="s">
        <v>158</v>
      </c>
      <c r="D81" s="42"/>
      <c r="E81" s="42"/>
      <c r="F81" s="42"/>
      <c r="G81" s="42"/>
      <c r="H81" s="42"/>
      <c r="I81" s="42"/>
      <c r="J81" s="185">
        <f>BK81</f>
        <v>0</v>
      </c>
      <c r="K81" s="42"/>
      <c r="L81" s="46"/>
      <c r="M81" s="97"/>
      <c r="N81" s="186"/>
      <c r="O81" s="98"/>
      <c r="P81" s="187">
        <f>P82</f>
        <v>0</v>
      </c>
      <c r="Q81" s="98"/>
      <c r="R81" s="187">
        <f>R82</f>
        <v>0</v>
      </c>
      <c r="S81" s="98"/>
      <c r="T81" s="188">
        <f>T82</f>
        <v>0</v>
      </c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T81" s="19" t="s">
        <v>73</v>
      </c>
      <c r="AU81" s="19" t="s">
        <v>121</v>
      </c>
      <c r="BK81" s="189">
        <f>BK82</f>
        <v>0</v>
      </c>
    </row>
    <row r="82" s="12" customFormat="1" ht="25.92" customHeight="1">
      <c r="A82" s="12"/>
      <c r="B82" s="190"/>
      <c r="C82" s="191"/>
      <c r="D82" s="192" t="s">
        <v>73</v>
      </c>
      <c r="E82" s="193" t="s">
        <v>1121</v>
      </c>
      <c r="F82" s="193" t="s">
        <v>1122</v>
      </c>
      <c r="G82" s="191"/>
      <c r="H82" s="191"/>
      <c r="I82" s="194"/>
      <c r="J82" s="195">
        <f>BK82</f>
        <v>0</v>
      </c>
      <c r="K82" s="191"/>
      <c r="L82" s="196"/>
      <c r="M82" s="197"/>
      <c r="N82" s="198"/>
      <c r="O82" s="198"/>
      <c r="P82" s="199">
        <f>P83</f>
        <v>0</v>
      </c>
      <c r="Q82" s="198"/>
      <c r="R82" s="199">
        <f>R83</f>
        <v>0</v>
      </c>
      <c r="S82" s="198"/>
      <c r="T82" s="200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1" t="s">
        <v>84</v>
      </c>
      <c r="AT82" s="202" t="s">
        <v>73</v>
      </c>
      <c r="AU82" s="202" t="s">
        <v>74</v>
      </c>
      <c r="AY82" s="201" t="s">
        <v>161</v>
      </c>
      <c r="BK82" s="203">
        <f>BK83</f>
        <v>0</v>
      </c>
    </row>
    <row r="83" s="12" customFormat="1" ht="22.8" customHeight="1">
      <c r="A83" s="12"/>
      <c r="B83" s="190"/>
      <c r="C83" s="191"/>
      <c r="D83" s="192" t="s">
        <v>73</v>
      </c>
      <c r="E83" s="204" t="s">
        <v>1607</v>
      </c>
      <c r="F83" s="204" t="s">
        <v>1608</v>
      </c>
      <c r="G83" s="191"/>
      <c r="H83" s="191"/>
      <c r="I83" s="194"/>
      <c r="J83" s="205">
        <f>BK83</f>
        <v>0</v>
      </c>
      <c r="K83" s="191"/>
      <c r="L83" s="196"/>
      <c r="M83" s="197"/>
      <c r="N83" s="198"/>
      <c r="O83" s="198"/>
      <c r="P83" s="199">
        <f>SUM(P84:P95)</f>
        <v>0</v>
      </c>
      <c r="Q83" s="198"/>
      <c r="R83" s="199">
        <f>SUM(R84:R95)</f>
        <v>0</v>
      </c>
      <c r="S83" s="198"/>
      <c r="T83" s="200">
        <f>SUM(T84:T95)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1" t="s">
        <v>84</v>
      </c>
      <c r="AT83" s="202" t="s">
        <v>73</v>
      </c>
      <c r="AU83" s="202" t="s">
        <v>82</v>
      </c>
      <c r="AY83" s="201" t="s">
        <v>161</v>
      </c>
      <c r="BK83" s="203">
        <f>SUM(BK84:BK95)</f>
        <v>0</v>
      </c>
    </row>
    <row r="84" s="2" customFormat="1" ht="16.5" customHeight="1">
      <c r="A84" s="40"/>
      <c r="B84" s="41"/>
      <c r="C84" s="206" t="s">
        <v>208</v>
      </c>
      <c r="D84" s="206" t="s">
        <v>163</v>
      </c>
      <c r="E84" s="207" t="s">
        <v>4327</v>
      </c>
      <c r="F84" s="208" t="s">
        <v>4328</v>
      </c>
      <c r="G84" s="209" t="s">
        <v>166</v>
      </c>
      <c r="H84" s="210">
        <v>1</v>
      </c>
      <c r="I84" s="211"/>
      <c r="J84" s="212">
        <f>ROUND(I84*H84,2)</f>
        <v>0</v>
      </c>
      <c r="K84" s="208" t="s">
        <v>19</v>
      </c>
      <c r="L84" s="46"/>
      <c r="M84" s="213" t="s">
        <v>19</v>
      </c>
      <c r="N84" s="214" t="s">
        <v>45</v>
      </c>
      <c r="O84" s="86"/>
      <c r="P84" s="215">
        <f>O84*H84</f>
        <v>0</v>
      </c>
      <c r="Q84" s="215">
        <v>0</v>
      </c>
      <c r="R84" s="215">
        <f>Q84*H84</f>
        <v>0</v>
      </c>
      <c r="S84" s="215">
        <v>0</v>
      </c>
      <c r="T84" s="216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17" t="s">
        <v>256</v>
      </c>
      <c r="AT84" s="217" t="s">
        <v>163</v>
      </c>
      <c r="AU84" s="217" t="s">
        <v>84</v>
      </c>
      <c r="AY84" s="19" t="s">
        <v>161</v>
      </c>
      <c r="BE84" s="218">
        <f>IF(N84="základní",J84,0)</f>
        <v>0</v>
      </c>
      <c r="BF84" s="218">
        <f>IF(N84="snížená",J84,0)</f>
        <v>0</v>
      </c>
      <c r="BG84" s="218">
        <f>IF(N84="zákl. přenesená",J84,0)</f>
        <v>0</v>
      </c>
      <c r="BH84" s="218">
        <f>IF(N84="sníž. přenesená",J84,0)</f>
        <v>0</v>
      </c>
      <c r="BI84" s="218">
        <f>IF(N84="nulová",J84,0)</f>
        <v>0</v>
      </c>
      <c r="BJ84" s="19" t="s">
        <v>82</v>
      </c>
      <c r="BK84" s="218">
        <f>ROUND(I84*H84,2)</f>
        <v>0</v>
      </c>
      <c r="BL84" s="19" t="s">
        <v>256</v>
      </c>
      <c r="BM84" s="217" t="s">
        <v>4329</v>
      </c>
    </row>
    <row r="85" s="2" customFormat="1" ht="16.5" customHeight="1">
      <c r="A85" s="40"/>
      <c r="B85" s="41"/>
      <c r="C85" s="206" t="s">
        <v>82</v>
      </c>
      <c r="D85" s="206" t="s">
        <v>163</v>
      </c>
      <c r="E85" s="207" t="s">
        <v>4330</v>
      </c>
      <c r="F85" s="208" t="s">
        <v>4331</v>
      </c>
      <c r="G85" s="209" t="s">
        <v>166</v>
      </c>
      <c r="H85" s="210">
        <v>1</v>
      </c>
      <c r="I85" s="211"/>
      <c r="J85" s="212">
        <f>ROUND(I85*H85,2)</f>
        <v>0</v>
      </c>
      <c r="K85" s="208" t="s">
        <v>19</v>
      </c>
      <c r="L85" s="46"/>
      <c r="M85" s="213" t="s">
        <v>19</v>
      </c>
      <c r="N85" s="214" t="s">
        <v>45</v>
      </c>
      <c r="O85" s="86"/>
      <c r="P85" s="215">
        <f>O85*H85</f>
        <v>0</v>
      </c>
      <c r="Q85" s="215">
        <v>0</v>
      </c>
      <c r="R85" s="215">
        <f>Q85*H85</f>
        <v>0</v>
      </c>
      <c r="S85" s="215">
        <v>0</v>
      </c>
      <c r="T85" s="216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17" t="s">
        <v>256</v>
      </c>
      <c r="AT85" s="217" t="s">
        <v>163</v>
      </c>
      <c r="AU85" s="217" t="s">
        <v>84</v>
      </c>
      <c r="AY85" s="19" t="s">
        <v>161</v>
      </c>
      <c r="BE85" s="218">
        <f>IF(N85="základní",J85,0)</f>
        <v>0</v>
      </c>
      <c r="BF85" s="218">
        <f>IF(N85="snížená",J85,0)</f>
        <v>0</v>
      </c>
      <c r="BG85" s="218">
        <f>IF(N85="zákl. přenesená",J85,0)</f>
        <v>0</v>
      </c>
      <c r="BH85" s="218">
        <f>IF(N85="sníž. přenesená",J85,0)</f>
        <v>0</v>
      </c>
      <c r="BI85" s="218">
        <f>IF(N85="nulová",J85,0)</f>
        <v>0</v>
      </c>
      <c r="BJ85" s="19" t="s">
        <v>82</v>
      </c>
      <c r="BK85" s="218">
        <f>ROUND(I85*H85,2)</f>
        <v>0</v>
      </c>
      <c r="BL85" s="19" t="s">
        <v>256</v>
      </c>
      <c r="BM85" s="217" t="s">
        <v>4332</v>
      </c>
    </row>
    <row r="86" s="2" customFormat="1" ht="21.75" customHeight="1">
      <c r="A86" s="40"/>
      <c r="B86" s="41"/>
      <c r="C86" s="206" t="s">
        <v>217</v>
      </c>
      <c r="D86" s="206" t="s">
        <v>163</v>
      </c>
      <c r="E86" s="207" t="s">
        <v>4333</v>
      </c>
      <c r="F86" s="208" t="s">
        <v>4334</v>
      </c>
      <c r="G86" s="209" t="s">
        <v>166</v>
      </c>
      <c r="H86" s="210">
        <v>16</v>
      </c>
      <c r="I86" s="211"/>
      <c r="J86" s="212">
        <f>ROUND(I86*H86,2)</f>
        <v>0</v>
      </c>
      <c r="K86" s="208" t="s">
        <v>19</v>
      </c>
      <c r="L86" s="46"/>
      <c r="M86" s="213" t="s">
        <v>19</v>
      </c>
      <c r="N86" s="214" t="s">
        <v>45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256</v>
      </c>
      <c r="AT86" s="217" t="s">
        <v>163</v>
      </c>
      <c r="AU86" s="217" t="s">
        <v>84</v>
      </c>
      <c r="AY86" s="19" t="s">
        <v>161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82</v>
      </c>
      <c r="BK86" s="218">
        <f>ROUND(I86*H86,2)</f>
        <v>0</v>
      </c>
      <c r="BL86" s="19" t="s">
        <v>256</v>
      </c>
      <c r="BM86" s="217" t="s">
        <v>4335</v>
      </c>
    </row>
    <row r="87" s="2" customFormat="1" ht="16.5" customHeight="1">
      <c r="A87" s="40"/>
      <c r="B87" s="41"/>
      <c r="C87" s="206" t="s">
        <v>84</v>
      </c>
      <c r="D87" s="206" t="s">
        <v>163</v>
      </c>
      <c r="E87" s="207" t="s">
        <v>4336</v>
      </c>
      <c r="F87" s="208" t="s">
        <v>4337</v>
      </c>
      <c r="G87" s="209" t="s">
        <v>166</v>
      </c>
      <c r="H87" s="210">
        <v>2</v>
      </c>
      <c r="I87" s="211"/>
      <c r="J87" s="212">
        <f>ROUND(I87*H87,2)</f>
        <v>0</v>
      </c>
      <c r="K87" s="208" t="s">
        <v>19</v>
      </c>
      <c r="L87" s="46"/>
      <c r="M87" s="213" t="s">
        <v>19</v>
      </c>
      <c r="N87" s="214" t="s">
        <v>45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256</v>
      </c>
      <c r="AT87" s="217" t="s">
        <v>163</v>
      </c>
      <c r="AU87" s="217" t="s">
        <v>84</v>
      </c>
      <c r="AY87" s="19" t="s">
        <v>161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82</v>
      </c>
      <c r="BK87" s="218">
        <f>ROUND(I87*H87,2)</f>
        <v>0</v>
      </c>
      <c r="BL87" s="19" t="s">
        <v>256</v>
      </c>
      <c r="BM87" s="217" t="s">
        <v>4338</v>
      </c>
    </row>
    <row r="88" s="2" customFormat="1" ht="16.5" customHeight="1">
      <c r="A88" s="40"/>
      <c r="B88" s="41"/>
      <c r="C88" s="206" t="s">
        <v>175</v>
      </c>
      <c r="D88" s="206" t="s">
        <v>163</v>
      </c>
      <c r="E88" s="207" t="s">
        <v>4339</v>
      </c>
      <c r="F88" s="208" t="s">
        <v>4340</v>
      </c>
      <c r="G88" s="209" t="s">
        <v>4341</v>
      </c>
      <c r="H88" s="210">
        <v>1</v>
      </c>
      <c r="I88" s="211"/>
      <c r="J88" s="212">
        <f>ROUND(I88*H88,2)</f>
        <v>0</v>
      </c>
      <c r="K88" s="208" t="s">
        <v>19</v>
      </c>
      <c r="L88" s="46"/>
      <c r="M88" s="213" t="s">
        <v>19</v>
      </c>
      <c r="N88" s="214" t="s">
        <v>45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256</v>
      </c>
      <c r="AT88" s="217" t="s">
        <v>163</v>
      </c>
      <c r="AU88" s="217" t="s">
        <v>84</v>
      </c>
      <c r="AY88" s="19" t="s">
        <v>161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82</v>
      </c>
      <c r="BK88" s="218">
        <f>ROUND(I88*H88,2)</f>
        <v>0</v>
      </c>
      <c r="BL88" s="19" t="s">
        <v>256</v>
      </c>
      <c r="BM88" s="217" t="s">
        <v>4342</v>
      </c>
    </row>
    <row r="89" s="2" customFormat="1" ht="16.5" customHeight="1">
      <c r="A89" s="40"/>
      <c r="B89" s="41"/>
      <c r="C89" s="206" t="s">
        <v>109</v>
      </c>
      <c r="D89" s="206" t="s">
        <v>163</v>
      </c>
      <c r="E89" s="207" t="s">
        <v>4343</v>
      </c>
      <c r="F89" s="208" t="s">
        <v>4344</v>
      </c>
      <c r="G89" s="209" t="s">
        <v>166</v>
      </c>
      <c r="H89" s="210">
        <v>1</v>
      </c>
      <c r="I89" s="211"/>
      <c r="J89" s="212">
        <f>ROUND(I89*H89,2)</f>
        <v>0</v>
      </c>
      <c r="K89" s="208" t="s">
        <v>19</v>
      </c>
      <c r="L89" s="46"/>
      <c r="M89" s="213" t="s">
        <v>19</v>
      </c>
      <c r="N89" s="214" t="s">
        <v>45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256</v>
      </c>
      <c r="AT89" s="217" t="s">
        <v>163</v>
      </c>
      <c r="AU89" s="217" t="s">
        <v>84</v>
      </c>
      <c r="AY89" s="19" t="s">
        <v>161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82</v>
      </c>
      <c r="BK89" s="218">
        <f>ROUND(I89*H89,2)</f>
        <v>0</v>
      </c>
      <c r="BL89" s="19" t="s">
        <v>256</v>
      </c>
      <c r="BM89" s="217" t="s">
        <v>4345</v>
      </c>
    </row>
    <row r="90" s="2" customFormat="1" ht="16.5" customHeight="1">
      <c r="A90" s="40"/>
      <c r="B90" s="41"/>
      <c r="C90" s="206" t="s">
        <v>112</v>
      </c>
      <c r="D90" s="206" t="s">
        <v>163</v>
      </c>
      <c r="E90" s="207" t="s">
        <v>4346</v>
      </c>
      <c r="F90" s="208" t="s">
        <v>4347</v>
      </c>
      <c r="G90" s="209" t="s">
        <v>166</v>
      </c>
      <c r="H90" s="210">
        <v>6</v>
      </c>
      <c r="I90" s="211"/>
      <c r="J90" s="212">
        <f>ROUND(I90*H90,2)</f>
        <v>0</v>
      </c>
      <c r="K90" s="208" t="s">
        <v>19</v>
      </c>
      <c r="L90" s="46"/>
      <c r="M90" s="213" t="s">
        <v>19</v>
      </c>
      <c r="N90" s="214" t="s">
        <v>45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256</v>
      </c>
      <c r="AT90" s="217" t="s">
        <v>163</v>
      </c>
      <c r="AU90" s="217" t="s">
        <v>84</v>
      </c>
      <c r="AY90" s="19" t="s">
        <v>161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82</v>
      </c>
      <c r="BK90" s="218">
        <f>ROUND(I90*H90,2)</f>
        <v>0</v>
      </c>
      <c r="BL90" s="19" t="s">
        <v>256</v>
      </c>
      <c r="BM90" s="217" t="s">
        <v>4348</v>
      </c>
    </row>
    <row r="91" s="2" customFormat="1" ht="24.15" customHeight="1">
      <c r="A91" s="40"/>
      <c r="B91" s="41"/>
      <c r="C91" s="206" t="s">
        <v>168</v>
      </c>
      <c r="D91" s="206" t="s">
        <v>163</v>
      </c>
      <c r="E91" s="207" t="s">
        <v>4349</v>
      </c>
      <c r="F91" s="208" t="s">
        <v>4350</v>
      </c>
      <c r="G91" s="209" t="s">
        <v>166</v>
      </c>
      <c r="H91" s="210">
        <v>1</v>
      </c>
      <c r="I91" s="211"/>
      <c r="J91" s="212">
        <f>ROUND(I91*H91,2)</f>
        <v>0</v>
      </c>
      <c r="K91" s="208" t="s">
        <v>19</v>
      </c>
      <c r="L91" s="46"/>
      <c r="M91" s="213" t="s">
        <v>19</v>
      </c>
      <c r="N91" s="214" t="s">
        <v>45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256</v>
      </c>
      <c r="AT91" s="217" t="s">
        <v>163</v>
      </c>
      <c r="AU91" s="217" t="s">
        <v>84</v>
      </c>
      <c r="AY91" s="19" t="s">
        <v>161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82</v>
      </c>
      <c r="BK91" s="218">
        <f>ROUND(I91*H91,2)</f>
        <v>0</v>
      </c>
      <c r="BL91" s="19" t="s">
        <v>256</v>
      </c>
      <c r="BM91" s="217" t="s">
        <v>4351</v>
      </c>
    </row>
    <row r="92" s="2" customFormat="1" ht="49.05" customHeight="1">
      <c r="A92" s="40"/>
      <c r="B92" s="41"/>
      <c r="C92" s="206" t="s">
        <v>193</v>
      </c>
      <c r="D92" s="206" t="s">
        <v>163</v>
      </c>
      <c r="E92" s="207" t="s">
        <v>1772</v>
      </c>
      <c r="F92" s="208" t="s">
        <v>1773</v>
      </c>
      <c r="G92" s="209" t="s">
        <v>1196</v>
      </c>
      <c r="H92" s="258"/>
      <c r="I92" s="211"/>
      <c r="J92" s="212">
        <f>ROUND(I92*H92,2)</f>
        <v>0</v>
      </c>
      <c r="K92" s="208" t="s">
        <v>167</v>
      </c>
      <c r="L92" s="46"/>
      <c r="M92" s="213" t="s">
        <v>19</v>
      </c>
      <c r="N92" s="214" t="s">
        <v>45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256</v>
      </c>
      <c r="AT92" s="217" t="s">
        <v>163</v>
      </c>
      <c r="AU92" s="217" t="s">
        <v>84</v>
      </c>
      <c r="AY92" s="19" t="s">
        <v>161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82</v>
      </c>
      <c r="BK92" s="218">
        <f>ROUND(I92*H92,2)</f>
        <v>0</v>
      </c>
      <c r="BL92" s="19" t="s">
        <v>256</v>
      </c>
      <c r="BM92" s="217" t="s">
        <v>4352</v>
      </c>
    </row>
    <row r="93" s="2" customFormat="1">
      <c r="A93" s="40"/>
      <c r="B93" s="41"/>
      <c r="C93" s="42"/>
      <c r="D93" s="219" t="s">
        <v>170</v>
      </c>
      <c r="E93" s="42"/>
      <c r="F93" s="220" t="s">
        <v>1775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170</v>
      </c>
      <c r="AU93" s="19" t="s">
        <v>84</v>
      </c>
    </row>
    <row r="94" s="2" customFormat="1" ht="66.75" customHeight="1">
      <c r="A94" s="40"/>
      <c r="B94" s="41"/>
      <c r="C94" s="206" t="s">
        <v>200</v>
      </c>
      <c r="D94" s="206" t="s">
        <v>163</v>
      </c>
      <c r="E94" s="207" t="s">
        <v>1777</v>
      </c>
      <c r="F94" s="208" t="s">
        <v>1778</v>
      </c>
      <c r="G94" s="209" t="s">
        <v>1196</v>
      </c>
      <c r="H94" s="258"/>
      <c r="I94" s="211"/>
      <c r="J94" s="212">
        <f>ROUND(I94*H94,2)</f>
        <v>0</v>
      </c>
      <c r="K94" s="208" t="s">
        <v>167</v>
      </c>
      <c r="L94" s="46"/>
      <c r="M94" s="213" t="s">
        <v>19</v>
      </c>
      <c r="N94" s="214" t="s">
        <v>45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256</v>
      </c>
      <c r="AT94" s="217" t="s">
        <v>163</v>
      </c>
      <c r="AU94" s="217" t="s">
        <v>84</v>
      </c>
      <c r="AY94" s="19" t="s">
        <v>161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82</v>
      </c>
      <c r="BK94" s="218">
        <f>ROUND(I94*H94,2)</f>
        <v>0</v>
      </c>
      <c r="BL94" s="19" t="s">
        <v>256</v>
      </c>
      <c r="BM94" s="217" t="s">
        <v>4353</v>
      </c>
    </row>
    <row r="95" s="2" customFormat="1">
      <c r="A95" s="40"/>
      <c r="B95" s="41"/>
      <c r="C95" s="42"/>
      <c r="D95" s="219" t="s">
        <v>170</v>
      </c>
      <c r="E95" s="42"/>
      <c r="F95" s="220" t="s">
        <v>1780</v>
      </c>
      <c r="G95" s="42"/>
      <c r="H95" s="42"/>
      <c r="I95" s="221"/>
      <c r="J95" s="42"/>
      <c r="K95" s="42"/>
      <c r="L95" s="46"/>
      <c r="M95" s="272"/>
      <c r="N95" s="273"/>
      <c r="O95" s="274"/>
      <c r="P95" s="274"/>
      <c r="Q95" s="274"/>
      <c r="R95" s="274"/>
      <c r="S95" s="274"/>
      <c r="T95" s="275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170</v>
      </c>
      <c r="AU95" s="19" t="s">
        <v>84</v>
      </c>
    </row>
    <row r="96" s="2" customFormat="1" ht="6.96" customHeight="1">
      <c r="A96" s="40"/>
      <c r="B96" s="61"/>
      <c r="C96" s="62"/>
      <c r="D96" s="62"/>
      <c r="E96" s="62"/>
      <c r="F96" s="62"/>
      <c r="G96" s="62"/>
      <c r="H96" s="62"/>
      <c r="I96" s="62"/>
      <c r="J96" s="62"/>
      <c r="K96" s="62"/>
      <c r="L96" s="46"/>
      <c r="M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</sheetData>
  <sheetProtection sheet="1" autoFilter="0" formatColumns="0" formatRows="0" objects="1" scenarios="1" spinCount="100000" saltValue="ZTM153FUyHVDqqUuUkibPAdCPVu7nMydhcvFW+Ny4+VfWEmAay/sYfnQwbNGbaif7dLGnis27jH/PrccAWzJwQ==" hashValue="gMjjggxdo8iuTYqd3tN9oagBiZ8DGQ+Gbxpu4A+ZxWMHu05m9/oDHRxftFrIregQs2S5a7hjRBriwj8BikcIkQ==" algorithmName="SHA-512" password="CC35"/>
  <autoFilter ref="C80:K95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hyperlinks>
    <hyperlink ref="F93" r:id="rId1" display="https://podminky.urs.cz/item/CS_URS_2025_01/998766311"/>
    <hyperlink ref="F95" r:id="rId2" display="https://podminky.urs.cz/item/CS_URS_2025_01/998766319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115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Rekonstrukce a rozšíření školní jídelny a kuchyně ZŠ Žižkov Kutná Hora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116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4354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10. 1. 2025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35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37</v>
      </c>
      <c r="E23" s="40"/>
      <c r="F23" s="40"/>
      <c r="G23" s="40"/>
      <c r="H23" s="40"/>
      <c r="I23" s="134" t="s">
        <v>26</v>
      </c>
      <c r="J23" s="138" t="s">
        <v>33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34</v>
      </c>
      <c r="F24" s="40"/>
      <c r="G24" s="40"/>
      <c r="H24" s="40"/>
      <c r="I24" s="134" t="s">
        <v>29</v>
      </c>
      <c r="J24" s="138" t="s">
        <v>35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ROUND(J81,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ROUND((SUM(BE81:BE84)),  2)</f>
        <v>0</v>
      </c>
      <c r="G33" s="40"/>
      <c r="H33" s="40"/>
      <c r="I33" s="150">
        <v>0.20999999999999999</v>
      </c>
      <c r="J33" s="149">
        <f>ROUND(((SUM(BE81:BE84))*I33),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ROUND((SUM(BF81:BF84)),  2)</f>
        <v>0</v>
      </c>
      <c r="G34" s="40"/>
      <c r="H34" s="40"/>
      <c r="I34" s="150">
        <v>0.12</v>
      </c>
      <c r="J34" s="149">
        <f>ROUND(((SUM(BF81:BF84))*I34),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ROUND((SUM(BG81:BG84)),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ROUND((SUM(BH81:BH84)),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ROUND((SUM(BI81:BI84)),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Rekonstrukce a rozšíření školní jídelny a kuchyně ZŠ Žižkov Kutná Hora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10 - Gastro technologie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Kutná Hora</v>
      </c>
      <c r="G52" s="42"/>
      <c r="H52" s="42"/>
      <c r="I52" s="34" t="s">
        <v>23</v>
      </c>
      <c r="J52" s="74" t="str">
        <f>IF(J12="","",J12)</f>
        <v>10. 1. 2025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Kutná Hora</v>
      </c>
      <c r="G54" s="42"/>
      <c r="H54" s="42"/>
      <c r="I54" s="34" t="s">
        <v>32</v>
      </c>
      <c r="J54" s="38" t="str">
        <f>E21</f>
        <v>STATUS stavební a.s.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STATUS stavební a.s.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119</v>
      </c>
      <c r="D57" s="164"/>
      <c r="E57" s="164"/>
      <c r="F57" s="164"/>
      <c r="G57" s="164"/>
      <c r="H57" s="164"/>
      <c r="I57" s="164"/>
      <c r="J57" s="165" t="s">
        <v>120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J81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121</v>
      </c>
    </row>
    <row r="60" s="9" customFormat="1" ht="24.96" customHeight="1">
      <c r="A60" s="9"/>
      <c r="B60" s="167"/>
      <c r="C60" s="168"/>
      <c r="D60" s="169" t="s">
        <v>4355</v>
      </c>
      <c r="E60" s="170"/>
      <c r="F60" s="170"/>
      <c r="G60" s="170"/>
      <c r="H60" s="170"/>
      <c r="I60" s="170"/>
      <c r="J60" s="171">
        <f>J82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4356</v>
      </c>
      <c r="E61" s="176"/>
      <c r="F61" s="176"/>
      <c r="G61" s="176"/>
      <c r="H61" s="176"/>
      <c r="I61" s="176"/>
      <c r="J61" s="177">
        <f>J83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3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6.96" customHeight="1">
      <c r="A63" s="40"/>
      <c r="B63" s="61"/>
      <c r="C63" s="62"/>
      <c r="D63" s="62"/>
      <c r="E63" s="62"/>
      <c r="F63" s="62"/>
      <c r="G63" s="62"/>
      <c r="H63" s="62"/>
      <c r="I63" s="62"/>
      <c r="J63" s="62"/>
      <c r="K63" s="6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7" s="2" customFormat="1" ht="6.96" customHeight="1">
      <c r="A67" s="40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24.96" customHeight="1">
      <c r="A68" s="40"/>
      <c r="B68" s="41"/>
      <c r="C68" s="25" t="s">
        <v>146</v>
      </c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2" customHeight="1">
      <c r="A70" s="40"/>
      <c r="B70" s="41"/>
      <c r="C70" s="34" t="s">
        <v>16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6.25" customHeight="1">
      <c r="A71" s="40"/>
      <c r="B71" s="41"/>
      <c r="C71" s="42"/>
      <c r="D71" s="42"/>
      <c r="E71" s="162" t="str">
        <f>E7</f>
        <v>Rekonstrukce a rozšíření školní jídelny a kuchyně ZŠ Žižkov Kutná Hora</v>
      </c>
      <c r="F71" s="34"/>
      <c r="G71" s="34"/>
      <c r="H71" s="34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116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71" t="str">
        <f>E9</f>
        <v>10 - Gastro technologie</v>
      </c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21</v>
      </c>
      <c r="D75" s="42"/>
      <c r="E75" s="42"/>
      <c r="F75" s="29" t="str">
        <f>F12</f>
        <v>Kutná Hora</v>
      </c>
      <c r="G75" s="42"/>
      <c r="H75" s="42"/>
      <c r="I75" s="34" t="s">
        <v>23</v>
      </c>
      <c r="J75" s="74" t="str">
        <f>IF(J12="","",J12)</f>
        <v>10. 1. 2025</v>
      </c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5.15" customHeight="1">
      <c r="A77" s="40"/>
      <c r="B77" s="41"/>
      <c r="C77" s="34" t="s">
        <v>25</v>
      </c>
      <c r="D77" s="42"/>
      <c r="E77" s="42"/>
      <c r="F77" s="29" t="str">
        <f>E15</f>
        <v>Město Kutná Hora</v>
      </c>
      <c r="G77" s="42"/>
      <c r="H77" s="42"/>
      <c r="I77" s="34" t="s">
        <v>32</v>
      </c>
      <c r="J77" s="38" t="str">
        <f>E21</f>
        <v>STATUS stavební a.s.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30</v>
      </c>
      <c r="D78" s="42"/>
      <c r="E78" s="42"/>
      <c r="F78" s="29" t="str">
        <f>IF(E18="","",E18)</f>
        <v>Vyplň údaj</v>
      </c>
      <c r="G78" s="42"/>
      <c r="H78" s="42"/>
      <c r="I78" s="34" t="s">
        <v>37</v>
      </c>
      <c r="J78" s="38" t="str">
        <f>E24</f>
        <v>STATUS stavební a.s.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0.32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1" customFormat="1" ht="29.28" customHeight="1">
      <c r="A80" s="179"/>
      <c r="B80" s="180"/>
      <c r="C80" s="181" t="s">
        <v>147</v>
      </c>
      <c r="D80" s="182" t="s">
        <v>59</v>
      </c>
      <c r="E80" s="182" t="s">
        <v>55</v>
      </c>
      <c r="F80" s="182" t="s">
        <v>56</v>
      </c>
      <c r="G80" s="182" t="s">
        <v>148</v>
      </c>
      <c r="H80" s="182" t="s">
        <v>149</v>
      </c>
      <c r="I80" s="182" t="s">
        <v>150</v>
      </c>
      <c r="J80" s="182" t="s">
        <v>120</v>
      </c>
      <c r="K80" s="183" t="s">
        <v>151</v>
      </c>
      <c r="L80" s="184"/>
      <c r="M80" s="94" t="s">
        <v>19</v>
      </c>
      <c r="N80" s="95" t="s">
        <v>44</v>
      </c>
      <c r="O80" s="95" t="s">
        <v>152</v>
      </c>
      <c r="P80" s="95" t="s">
        <v>153</v>
      </c>
      <c r="Q80" s="95" t="s">
        <v>154</v>
      </c>
      <c r="R80" s="95" t="s">
        <v>155</v>
      </c>
      <c r="S80" s="95" t="s">
        <v>156</v>
      </c>
      <c r="T80" s="96" t="s">
        <v>157</v>
      </c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</row>
    <row r="81" s="2" customFormat="1" ht="22.8" customHeight="1">
      <c r="A81" s="40"/>
      <c r="B81" s="41"/>
      <c r="C81" s="101" t="s">
        <v>158</v>
      </c>
      <c r="D81" s="42"/>
      <c r="E81" s="42"/>
      <c r="F81" s="42"/>
      <c r="G81" s="42"/>
      <c r="H81" s="42"/>
      <c r="I81" s="42"/>
      <c r="J81" s="185">
        <f>BK81</f>
        <v>0</v>
      </c>
      <c r="K81" s="42"/>
      <c r="L81" s="46"/>
      <c r="M81" s="97"/>
      <c r="N81" s="186"/>
      <c r="O81" s="98"/>
      <c r="P81" s="187">
        <f>P82</f>
        <v>0</v>
      </c>
      <c r="Q81" s="98"/>
      <c r="R81" s="187">
        <f>R82</f>
        <v>0</v>
      </c>
      <c r="S81" s="98"/>
      <c r="T81" s="188">
        <f>T82</f>
        <v>0</v>
      </c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T81" s="19" t="s">
        <v>73</v>
      </c>
      <c r="AU81" s="19" t="s">
        <v>121</v>
      </c>
      <c r="BK81" s="189">
        <f>BK82</f>
        <v>0</v>
      </c>
    </row>
    <row r="82" s="12" customFormat="1" ht="25.92" customHeight="1">
      <c r="A82" s="12"/>
      <c r="B82" s="190"/>
      <c r="C82" s="191"/>
      <c r="D82" s="192" t="s">
        <v>73</v>
      </c>
      <c r="E82" s="193" t="s">
        <v>1121</v>
      </c>
      <c r="F82" s="193" t="s">
        <v>1121</v>
      </c>
      <c r="G82" s="191"/>
      <c r="H82" s="191"/>
      <c r="I82" s="194"/>
      <c r="J82" s="195">
        <f>BK82</f>
        <v>0</v>
      </c>
      <c r="K82" s="191"/>
      <c r="L82" s="196"/>
      <c r="M82" s="197"/>
      <c r="N82" s="198"/>
      <c r="O82" s="198"/>
      <c r="P82" s="199">
        <f>P83</f>
        <v>0</v>
      </c>
      <c r="Q82" s="198"/>
      <c r="R82" s="199">
        <f>R83</f>
        <v>0</v>
      </c>
      <c r="S82" s="198"/>
      <c r="T82" s="200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1" t="s">
        <v>84</v>
      </c>
      <c r="AT82" s="202" t="s">
        <v>73</v>
      </c>
      <c r="AU82" s="202" t="s">
        <v>74</v>
      </c>
      <c r="AY82" s="201" t="s">
        <v>161</v>
      </c>
      <c r="BK82" s="203">
        <f>BK83</f>
        <v>0</v>
      </c>
    </row>
    <row r="83" s="12" customFormat="1" ht="22.8" customHeight="1">
      <c r="A83" s="12"/>
      <c r="B83" s="190"/>
      <c r="C83" s="191"/>
      <c r="D83" s="192" t="s">
        <v>73</v>
      </c>
      <c r="E83" s="204" t="s">
        <v>4357</v>
      </c>
      <c r="F83" s="204" t="s">
        <v>110</v>
      </c>
      <c r="G83" s="191"/>
      <c r="H83" s="191"/>
      <c r="I83" s="194"/>
      <c r="J83" s="205">
        <f>BK83</f>
        <v>0</v>
      </c>
      <c r="K83" s="191"/>
      <c r="L83" s="196"/>
      <c r="M83" s="197"/>
      <c r="N83" s="198"/>
      <c r="O83" s="198"/>
      <c r="P83" s="199">
        <f>P84</f>
        <v>0</v>
      </c>
      <c r="Q83" s="198"/>
      <c r="R83" s="199">
        <f>R84</f>
        <v>0</v>
      </c>
      <c r="S83" s="198"/>
      <c r="T83" s="200">
        <f>T84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1" t="s">
        <v>84</v>
      </c>
      <c r="AT83" s="202" t="s">
        <v>73</v>
      </c>
      <c r="AU83" s="202" t="s">
        <v>82</v>
      </c>
      <c r="AY83" s="201" t="s">
        <v>161</v>
      </c>
      <c r="BK83" s="203">
        <f>BK84</f>
        <v>0</v>
      </c>
    </row>
    <row r="84" s="2" customFormat="1" ht="24.15" customHeight="1">
      <c r="A84" s="40"/>
      <c r="B84" s="41"/>
      <c r="C84" s="247" t="s">
        <v>82</v>
      </c>
      <c r="D84" s="247" t="s">
        <v>301</v>
      </c>
      <c r="E84" s="248" t="s">
        <v>4327</v>
      </c>
      <c r="F84" s="249" t="s">
        <v>4358</v>
      </c>
      <c r="G84" s="250" t="s">
        <v>4359</v>
      </c>
      <c r="H84" s="251">
        <v>1</v>
      </c>
      <c r="I84" s="252"/>
      <c r="J84" s="253">
        <f>ROUND(I84*H84,2)</f>
        <v>0</v>
      </c>
      <c r="K84" s="249" t="s">
        <v>19</v>
      </c>
      <c r="L84" s="254"/>
      <c r="M84" s="276" t="s">
        <v>19</v>
      </c>
      <c r="N84" s="277" t="s">
        <v>45</v>
      </c>
      <c r="O84" s="274"/>
      <c r="P84" s="278">
        <f>O84*H84</f>
        <v>0</v>
      </c>
      <c r="Q84" s="278">
        <v>0</v>
      </c>
      <c r="R84" s="278">
        <f>Q84*H84</f>
        <v>0</v>
      </c>
      <c r="S84" s="278">
        <v>0</v>
      </c>
      <c r="T84" s="279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17" t="s">
        <v>342</v>
      </c>
      <c r="AT84" s="217" t="s">
        <v>301</v>
      </c>
      <c r="AU84" s="217" t="s">
        <v>84</v>
      </c>
      <c r="AY84" s="19" t="s">
        <v>161</v>
      </c>
      <c r="BE84" s="218">
        <f>IF(N84="základní",J84,0)</f>
        <v>0</v>
      </c>
      <c r="BF84" s="218">
        <f>IF(N84="snížená",J84,0)</f>
        <v>0</v>
      </c>
      <c r="BG84" s="218">
        <f>IF(N84="zákl. přenesená",J84,0)</f>
        <v>0</v>
      </c>
      <c r="BH84" s="218">
        <f>IF(N84="sníž. přenesená",J84,0)</f>
        <v>0</v>
      </c>
      <c r="BI84" s="218">
        <f>IF(N84="nulová",J84,0)</f>
        <v>0</v>
      </c>
      <c r="BJ84" s="19" t="s">
        <v>82</v>
      </c>
      <c r="BK84" s="218">
        <f>ROUND(I84*H84,2)</f>
        <v>0</v>
      </c>
      <c r="BL84" s="19" t="s">
        <v>256</v>
      </c>
      <c r="BM84" s="217" t="s">
        <v>4360</v>
      </c>
    </row>
    <row r="85" s="2" customFormat="1" ht="6.96" customHeight="1">
      <c r="A85" s="40"/>
      <c r="B85" s="61"/>
      <c r="C85" s="62"/>
      <c r="D85" s="62"/>
      <c r="E85" s="62"/>
      <c r="F85" s="62"/>
      <c r="G85" s="62"/>
      <c r="H85" s="62"/>
      <c r="I85" s="62"/>
      <c r="J85" s="62"/>
      <c r="K85" s="62"/>
      <c r="L85" s="46"/>
      <c r="M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</sheetData>
  <sheetProtection sheet="1" autoFilter="0" formatColumns="0" formatRows="0" objects="1" scenarios="1" spinCount="100000" saltValue="QymiKsR7tQHSKCeCQuTvSMKNJzHu7V4SvKJg125ZauTJD9YO9ve2Ckz+PjJhXQ+D1Uo5NElvpowt5HCEe6fMQA==" hashValue="H245SFNqKf/yQGRA8e3FLQML2xIuXdZvV+t8FZdMloRiKaMYEiAvxvXme1UlEES1rMSDcNBPqwPgtZV05BYAKQ==" algorithmName="SHA-512" password="CC35"/>
  <autoFilter ref="C80:K84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114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115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Rekonstrukce a rozšíření školní jídelny a kuchyně ZŠ Žižkov Kutná Hora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116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4361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10. 1. 2025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35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37</v>
      </c>
      <c r="E23" s="40"/>
      <c r="F23" s="40"/>
      <c r="G23" s="40"/>
      <c r="H23" s="40"/>
      <c r="I23" s="134" t="s">
        <v>26</v>
      </c>
      <c r="J23" s="138" t="s">
        <v>33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34</v>
      </c>
      <c r="F24" s="40"/>
      <c r="G24" s="40"/>
      <c r="H24" s="40"/>
      <c r="I24" s="134" t="s">
        <v>29</v>
      </c>
      <c r="J24" s="138" t="s">
        <v>35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ROUND(J87,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ROUND((SUM(BE87:BE192)),  2)</f>
        <v>0</v>
      </c>
      <c r="G33" s="40"/>
      <c r="H33" s="40"/>
      <c r="I33" s="150">
        <v>0.20999999999999999</v>
      </c>
      <c r="J33" s="149">
        <f>ROUND(((SUM(BE87:BE192))*I33),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ROUND((SUM(BF87:BF192)),  2)</f>
        <v>0</v>
      </c>
      <c r="G34" s="40"/>
      <c r="H34" s="40"/>
      <c r="I34" s="150">
        <v>0.12</v>
      </c>
      <c r="J34" s="149">
        <f>ROUND(((SUM(BF87:BF192))*I34),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ROUND((SUM(BG87:BG192)),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ROUND((SUM(BH87:BH192)),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ROUND((SUM(BI87:BI192)),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Rekonstrukce a rozšíření školní jídelny a kuchyně ZŠ Žižkov Kutná Hora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11 - VRN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Kutná Hora</v>
      </c>
      <c r="G52" s="42"/>
      <c r="H52" s="42"/>
      <c r="I52" s="34" t="s">
        <v>23</v>
      </c>
      <c r="J52" s="74" t="str">
        <f>IF(J12="","",J12)</f>
        <v>10. 1. 2025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Kutná Hora</v>
      </c>
      <c r="G54" s="42"/>
      <c r="H54" s="42"/>
      <c r="I54" s="34" t="s">
        <v>32</v>
      </c>
      <c r="J54" s="38" t="str">
        <f>E21</f>
        <v>STATUS stavební a.s.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STATUS stavební a.s.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119</v>
      </c>
      <c r="D57" s="164"/>
      <c r="E57" s="164"/>
      <c r="F57" s="164"/>
      <c r="G57" s="164"/>
      <c r="H57" s="164"/>
      <c r="I57" s="164"/>
      <c r="J57" s="165" t="s">
        <v>120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J87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121</v>
      </c>
    </row>
    <row r="60" s="9" customFormat="1" ht="24.96" customHeight="1">
      <c r="A60" s="9"/>
      <c r="B60" s="167"/>
      <c r="C60" s="168"/>
      <c r="D60" s="169" t="s">
        <v>4362</v>
      </c>
      <c r="E60" s="170"/>
      <c r="F60" s="170"/>
      <c r="G60" s="170"/>
      <c r="H60" s="170"/>
      <c r="I60" s="170"/>
      <c r="J60" s="171">
        <f>J88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4363</v>
      </c>
      <c r="E61" s="176"/>
      <c r="F61" s="176"/>
      <c r="G61" s="176"/>
      <c r="H61" s="176"/>
      <c r="I61" s="176"/>
      <c r="J61" s="177">
        <f>J89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4364</v>
      </c>
      <c r="E62" s="176"/>
      <c r="F62" s="176"/>
      <c r="G62" s="176"/>
      <c r="H62" s="176"/>
      <c r="I62" s="176"/>
      <c r="J62" s="177">
        <f>J98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4365</v>
      </c>
      <c r="E63" s="176"/>
      <c r="F63" s="176"/>
      <c r="G63" s="176"/>
      <c r="H63" s="176"/>
      <c r="I63" s="176"/>
      <c r="J63" s="177">
        <f>J129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4366</v>
      </c>
      <c r="E64" s="176"/>
      <c r="F64" s="176"/>
      <c r="G64" s="176"/>
      <c r="H64" s="176"/>
      <c r="I64" s="176"/>
      <c r="J64" s="177">
        <f>J148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4367</v>
      </c>
      <c r="E65" s="176"/>
      <c r="F65" s="176"/>
      <c r="G65" s="176"/>
      <c r="H65" s="176"/>
      <c r="I65" s="176"/>
      <c r="J65" s="177">
        <f>J153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4368</v>
      </c>
      <c r="E66" s="176"/>
      <c r="F66" s="176"/>
      <c r="G66" s="176"/>
      <c r="H66" s="176"/>
      <c r="I66" s="176"/>
      <c r="J66" s="177">
        <f>J166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4369</v>
      </c>
      <c r="E67" s="176"/>
      <c r="F67" s="176"/>
      <c r="G67" s="176"/>
      <c r="H67" s="176"/>
      <c r="I67" s="176"/>
      <c r="J67" s="177">
        <f>J177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146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6.25" customHeight="1">
      <c r="A77" s="40"/>
      <c r="B77" s="41"/>
      <c r="C77" s="42"/>
      <c r="D77" s="42"/>
      <c r="E77" s="162" t="str">
        <f>E7</f>
        <v>Rekonstrukce a rozšíření školní jídelny a kuchyně ZŠ Žižkov Kutná Hora</v>
      </c>
      <c r="F77" s="34"/>
      <c r="G77" s="34"/>
      <c r="H77" s="34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116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E9</f>
        <v>11 - VRN</v>
      </c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21</v>
      </c>
      <c r="D81" s="42"/>
      <c r="E81" s="42"/>
      <c r="F81" s="29" t="str">
        <f>F12</f>
        <v>Kutná Hora</v>
      </c>
      <c r="G81" s="42"/>
      <c r="H81" s="42"/>
      <c r="I81" s="34" t="s">
        <v>23</v>
      </c>
      <c r="J81" s="74" t="str">
        <f>IF(J12="","",J12)</f>
        <v>10. 1. 2025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25</v>
      </c>
      <c r="D83" s="42"/>
      <c r="E83" s="42"/>
      <c r="F83" s="29" t="str">
        <f>E15</f>
        <v>Město Kutná Hora</v>
      </c>
      <c r="G83" s="42"/>
      <c r="H83" s="42"/>
      <c r="I83" s="34" t="s">
        <v>32</v>
      </c>
      <c r="J83" s="38" t="str">
        <f>E21</f>
        <v>STATUS stavební a.s.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30</v>
      </c>
      <c r="D84" s="42"/>
      <c r="E84" s="42"/>
      <c r="F84" s="29" t="str">
        <f>IF(E18="","",E18)</f>
        <v>Vyplň údaj</v>
      </c>
      <c r="G84" s="42"/>
      <c r="H84" s="42"/>
      <c r="I84" s="34" t="s">
        <v>37</v>
      </c>
      <c r="J84" s="38" t="str">
        <f>E24</f>
        <v>STATUS stavební a.s.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79"/>
      <c r="B86" s="180"/>
      <c r="C86" s="181" t="s">
        <v>147</v>
      </c>
      <c r="D86" s="182" t="s">
        <v>59</v>
      </c>
      <c r="E86" s="182" t="s">
        <v>55</v>
      </c>
      <c r="F86" s="182" t="s">
        <v>56</v>
      </c>
      <c r="G86" s="182" t="s">
        <v>148</v>
      </c>
      <c r="H86" s="182" t="s">
        <v>149</v>
      </c>
      <c r="I86" s="182" t="s">
        <v>150</v>
      </c>
      <c r="J86" s="182" t="s">
        <v>120</v>
      </c>
      <c r="K86" s="183" t="s">
        <v>151</v>
      </c>
      <c r="L86" s="184"/>
      <c r="M86" s="94" t="s">
        <v>19</v>
      </c>
      <c r="N86" s="95" t="s">
        <v>44</v>
      </c>
      <c r="O86" s="95" t="s">
        <v>152</v>
      </c>
      <c r="P86" s="95" t="s">
        <v>153</v>
      </c>
      <c r="Q86" s="95" t="s">
        <v>154</v>
      </c>
      <c r="R86" s="95" t="s">
        <v>155</v>
      </c>
      <c r="S86" s="95" t="s">
        <v>156</v>
      </c>
      <c r="T86" s="96" t="s">
        <v>157</v>
      </c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</row>
    <row r="87" s="2" customFormat="1" ht="22.8" customHeight="1">
      <c r="A87" s="40"/>
      <c r="B87" s="41"/>
      <c r="C87" s="101" t="s">
        <v>158</v>
      </c>
      <c r="D87" s="42"/>
      <c r="E87" s="42"/>
      <c r="F87" s="42"/>
      <c r="G87" s="42"/>
      <c r="H87" s="42"/>
      <c r="I87" s="42"/>
      <c r="J87" s="185">
        <f>BK87</f>
        <v>0</v>
      </c>
      <c r="K87" s="42"/>
      <c r="L87" s="46"/>
      <c r="M87" s="97"/>
      <c r="N87" s="186"/>
      <c r="O87" s="98"/>
      <c r="P87" s="187">
        <f>P88</f>
        <v>0</v>
      </c>
      <c r="Q87" s="98"/>
      <c r="R87" s="187">
        <f>R88</f>
        <v>0</v>
      </c>
      <c r="S87" s="98"/>
      <c r="T87" s="188">
        <f>T88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73</v>
      </c>
      <c r="AU87" s="19" t="s">
        <v>121</v>
      </c>
      <c r="BK87" s="189">
        <f>BK88</f>
        <v>0</v>
      </c>
    </row>
    <row r="88" s="12" customFormat="1" ht="25.92" customHeight="1">
      <c r="A88" s="12"/>
      <c r="B88" s="190"/>
      <c r="C88" s="191"/>
      <c r="D88" s="192" t="s">
        <v>73</v>
      </c>
      <c r="E88" s="193" t="s">
        <v>113</v>
      </c>
      <c r="F88" s="193" t="s">
        <v>4370</v>
      </c>
      <c r="G88" s="191"/>
      <c r="H88" s="191"/>
      <c r="I88" s="194"/>
      <c r="J88" s="195">
        <f>BK88</f>
        <v>0</v>
      </c>
      <c r="K88" s="191"/>
      <c r="L88" s="196"/>
      <c r="M88" s="197"/>
      <c r="N88" s="198"/>
      <c r="O88" s="198"/>
      <c r="P88" s="199">
        <f>P89+P98+P129+P148+P153+P166+P177</f>
        <v>0</v>
      </c>
      <c r="Q88" s="198"/>
      <c r="R88" s="199">
        <f>R89+R98+R129+R148+R153+R166+R177</f>
        <v>0</v>
      </c>
      <c r="S88" s="198"/>
      <c r="T88" s="200">
        <f>T89+T98+T129+T148+T153+T166+T177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188</v>
      </c>
      <c r="AT88" s="202" t="s">
        <v>73</v>
      </c>
      <c r="AU88" s="202" t="s">
        <v>74</v>
      </c>
      <c r="AY88" s="201" t="s">
        <v>161</v>
      </c>
      <c r="BK88" s="203">
        <f>BK89+BK98+BK129+BK148+BK153+BK166+BK177</f>
        <v>0</v>
      </c>
    </row>
    <row r="89" s="12" customFormat="1" ht="22.8" customHeight="1">
      <c r="A89" s="12"/>
      <c r="B89" s="190"/>
      <c r="C89" s="191"/>
      <c r="D89" s="192" t="s">
        <v>73</v>
      </c>
      <c r="E89" s="204" t="s">
        <v>4371</v>
      </c>
      <c r="F89" s="204" t="s">
        <v>4372</v>
      </c>
      <c r="G89" s="191"/>
      <c r="H89" s="191"/>
      <c r="I89" s="194"/>
      <c r="J89" s="205">
        <f>BK89</f>
        <v>0</v>
      </c>
      <c r="K89" s="191"/>
      <c r="L89" s="196"/>
      <c r="M89" s="197"/>
      <c r="N89" s="198"/>
      <c r="O89" s="198"/>
      <c r="P89" s="199">
        <f>SUM(P90:P97)</f>
        <v>0</v>
      </c>
      <c r="Q89" s="198"/>
      <c r="R89" s="199">
        <f>SUM(R90:R97)</f>
        <v>0</v>
      </c>
      <c r="S89" s="198"/>
      <c r="T89" s="200">
        <f>SUM(T90:T97)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188</v>
      </c>
      <c r="AT89" s="202" t="s">
        <v>73</v>
      </c>
      <c r="AU89" s="202" t="s">
        <v>82</v>
      </c>
      <c r="AY89" s="201" t="s">
        <v>161</v>
      </c>
      <c r="BK89" s="203">
        <f>SUM(BK90:BK97)</f>
        <v>0</v>
      </c>
    </row>
    <row r="90" s="2" customFormat="1" ht="16.5" customHeight="1">
      <c r="A90" s="40"/>
      <c r="B90" s="41"/>
      <c r="C90" s="206" t="s">
        <v>82</v>
      </c>
      <c r="D90" s="206" t="s">
        <v>163</v>
      </c>
      <c r="E90" s="207" t="s">
        <v>4373</v>
      </c>
      <c r="F90" s="208" t="s">
        <v>4374</v>
      </c>
      <c r="G90" s="209" t="s">
        <v>2655</v>
      </c>
      <c r="H90" s="210">
        <v>1</v>
      </c>
      <c r="I90" s="211"/>
      <c r="J90" s="212">
        <f>ROUND(I90*H90,2)</f>
        <v>0</v>
      </c>
      <c r="K90" s="208" t="s">
        <v>1209</v>
      </c>
      <c r="L90" s="46"/>
      <c r="M90" s="213" t="s">
        <v>19</v>
      </c>
      <c r="N90" s="214" t="s">
        <v>45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4375</v>
      </c>
      <c r="AT90" s="217" t="s">
        <v>163</v>
      </c>
      <c r="AU90" s="217" t="s">
        <v>84</v>
      </c>
      <c r="AY90" s="19" t="s">
        <v>161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82</v>
      </c>
      <c r="BK90" s="218">
        <f>ROUND(I90*H90,2)</f>
        <v>0</v>
      </c>
      <c r="BL90" s="19" t="s">
        <v>4375</v>
      </c>
      <c r="BM90" s="217" t="s">
        <v>4376</v>
      </c>
    </row>
    <row r="91" s="2" customFormat="1">
      <c r="A91" s="40"/>
      <c r="B91" s="41"/>
      <c r="C91" s="42"/>
      <c r="D91" s="219" t="s">
        <v>170</v>
      </c>
      <c r="E91" s="42"/>
      <c r="F91" s="220" t="s">
        <v>4377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170</v>
      </c>
      <c r="AU91" s="19" t="s">
        <v>84</v>
      </c>
    </row>
    <row r="92" s="13" customFormat="1">
      <c r="A92" s="13"/>
      <c r="B92" s="224"/>
      <c r="C92" s="225"/>
      <c r="D92" s="226" t="s">
        <v>185</v>
      </c>
      <c r="E92" s="227" t="s">
        <v>19</v>
      </c>
      <c r="F92" s="228" t="s">
        <v>82</v>
      </c>
      <c r="G92" s="225"/>
      <c r="H92" s="229">
        <v>1</v>
      </c>
      <c r="I92" s="230"/>
      <c r="J92" s="225"/>
      <c r="K92" s="225"/>
      <c r="L92" s="231"/>
      <c r="M92" s="232"/>
      <c r="N92" s="233"/>
      <c r="O92" s="233"/>
      <c r="P92" s="233"/>
      <c r="Q92" s="233"/>
      <c r="R92" s="233"/>
      <c r="S92" s="233"/>
      <c r="T92" s="234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5" t="s">
        <v>185</v>
      </c>
      <c r="AU92" s="235" t="s">
        <v>84</v>
      </c>
      <c r="AV92" s="13" t="s">
        <v>84</v>
      </c>
      <c r="AW92" s="13" t="s">
        <v>36</v>
      </c>
      <c r="AX92" s="13" t="s">
        <v>82</v>
      </c>
      <c r="AY92" s="235" t="s">
        <v>161</v>
      </c>
    </row>
    <row r="93" s="2" customFormat="1" ht="24.15" customHeight="1">
      <c r="A93" s="40"/>
      <c r="B93" s="41"/>
      <c r="C93" s="206" t="s">
        <v>84</v>
      </c>
      <c r="D93" s="206" t="s">
        <v>163</v>
      </c>
      <c r="E93" s="207" t="s">
        <v>4378</v>
      </c>
      <c r="F93" s="208" t="s">
        <v>4379</v>
      </c>
      <c r="G93" s="209" t="s">
        <v>2655</v>
      </c>
      <c r="H93" s="210">
        <v>1</v>
      </c>
      <c r="I93" s="211"/>
      <c r="J93" s="212">
        <f>ROUND(I93*H93,2)</f>
        <v>0</v>
      </c>
      <c r="K93" s="208" t="s">
        <v>1209</v>
      </c>
      <c r="L93" s="46"/>
      <c r="M93" s="213" t="s">
        <v>19</v>
      </c>
      <c r="N93" s="214" t="s">
        <v>45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4375</v>
      </c>
      <c r="AT93" s="217" t="s">
        <v>163</v>
      </c>
      <c r="AU93" s="217" t="s">
        <v>84</v>
      </c>
      <c r="AY93" s="19" t="s">
        <v>161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82</v>
      </c>
      <c r="BK93" s="218">
        <f>ROUND(I93*H93,2)</f>
        <v>0</v>
      </c>
      <c r="BL93" s="19" t="s">
        <v>4375</v>
      </c>
      <c r="BM93" s="217" t="s">
        <v>4380</v>
      </c>
    </row>
    <row r="94" s="2" customFormat="1">
      <c r="A94" s="40"/>
      <c r="B94" s="41"/>
      <c r="C94" s="42"/>
      <c r="D94" s="219" t="s">
        <v>170</v>
      </c>
      <c r="E94" s="42"/>
      <c r="F94" s="220" t="s">
        <v>4381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170</v>
      </c>
      <c r="AU94" s="19" t="s">
        <v>84</v>
      </c>
    </row>
    <row r="95" s="13" customFormat="1">
      <c r="A95" s="13"/>
      <c r="B95" s="224"/>
      <c r="C95" s="225"/>
      <c r="D95" s="226" t="s">
        <v>185</v>
      </c>
      <c r="E95" s="227" t="s">
        <v>19</v>
      </c>
      <c r="F95" s="228" t="s">
        <v>82</v>
      </c>
      <c r="G95" s="225"/>
      <c r="H95" s="229">
        <v>1</v>
      </c>
      <c r="I95" s="230"/>
      <c r="J95" s="225"/>
      <c r="K95" s="225"/>
      <c r="L95" s="231"/>
      <c r="M95" s="232"/>
      <c r="N95" s="233"/>
      <c r="O95" s="233"/>
      <c r="P95" s="233"/>
      <c r="Q95" s="233"/>
      <c r="R95" s="233"/>
      <c r="S95" s="233"/>
      <c r="T95" s="234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5" t="s">
        <v>185</v>
      </c>
      <c r="AU95" s="235" t="s">
        <v>84</v>
      </c>
      <c r="AV95" s="13" t="s">
        <v>84</v>
      </c>
      <c r="AW95" s="13" t="s">
        <v>36</v>
      </c>
      <c r="AX95" s="13" t="s">
        <v>82</v>
      </c>
      <c r="AY95" s="235" t="s">
        <v>161</v>
      </c>
    </row>
    <row r="96" s="2" customFormat="1" ht="24.15" customHeight="1">
      <c r="A96" s="40"/>
      <c r="B96" s="41"/>
      <c r="C96" s="206" t="s">
        <v>175</v>
      </c>
      <c r="D96" s="206" t="s">
        <v>163</v>
      </c>
      <c r="E96" s="207" t="s">
        <v>4382</v>
      </c>
      <c r="F96" s="208" t="s">
        <v>4383</v>
      </c>
      <c r="G96" s="209" t="s">
        <v>2655</v>
      </c>
      <c r="H96" s="210">
        <v>1</v>
      </c>
      <c r="I96" s="211"/>
      <c r="J96" s="212">
        <f>ROUND(I96*H96,2)</f>
        <v>0</v>
      </c>
      <c r="K96" s="208" t="s">
        <v>167</v>
      </c>
      <c r="L96" s="46"/>
      <c r="M96" s="213" t="s">
        <v>19</v>
      </c>
      <c r="N96" s="214" t="s">
        <v>45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4375</v>
      </c>
      <c r="AT96" s="217" t="s">
        <v>163</v>
      </c>
      <c r="AU96" s="217" t="s">
        <v>84</v>
      </c>
      <c r="AY96" s="19" t="s">
        <v>161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82</v>
      </c>
      <c r="BK96" s="218">
        <f>ROUND(I96*H96,2)</f>
        <v>0</v>
      </c>
      <c r="BL96" s="19" t="s">
        <v>4375</v>
      </c>
      <c r="BM96" s="217" t="s">
        <v>4384</v>
      </c>
    </row>
    <row r="97" s="2" customFormat="1">
      <c r="A97" s="40"/>
      <c r="B97" s="41"/>
      <c r="C97" s="42"/>
      <c r="D97" s="219" t="s">
        <v>170</v>
      </c>
      <c r="E97" s="42"/>
      <c r="F97" s="220" t="s">
        <v>4385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170</v>
      </c>
      <c r="AU97" s="19" t="s">
        <v>84</v>
      </c>
    </row>
    <row r="98" s="12" customFormat="1" ht="22.8" customHeight="1">
      <c r="A98" s="12"/>
      <c r="B98" s="190"/>
      <c r="C98" s="191"/>
      <c r="D98" s="192" t="s">
        <v>73</v>
      </c>
      <c r="E98" s="204" t="s">
        <v>4386</v>
      </c>
      <c r="F98" s="204" t="s">
        <v>4387</v>
      </c>
      <c r="G98" s="191"/>
      <c r="H98" s="191"/>
      <c r="I98" s="194"/>
      <c r="J98" s="205">
        <f>BK98</f>
        <v>0</v>
      </c>
      <c r="K98" s="191"/>
      <c r="L98" s="196"/>
      <c r="M98" s="197"/>
      <c r="N98" s="198"/>
      <c r="O98" s="198"/>
      <c r="P98" s="199">
        <f>SUM(P99:P128)</f>
        <v>0</v>
      </c>
      <c r="Q98" s="198"/>
      <c r="R98" s="199">
        <f>SUM(R99:R128)</f>
        <v>0</v>
      </c>
      <c r="S98" s="198"/>
      <c r="T98" s="200">
        <f>SUM(T99:T128)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1" t="s">
        <v>188</v>
      </c>
      <c r="AT98" s="202" t="s">
        <v>73</v>
      </c>
      <c r="AU98" s="202" t="s">
        <v>82</v>
      </c>
      <c r="AY98" s="201" t="s">
        <v>161</v>
      </c>
      <c r="BK98" s="203">
        <f>SUM(BK99:BK128)</f>
        <v>0</v>
      </c>
    </row>
    <row r="99" s="2" customFormat="1" ht="16.5" customHeight="1">
      <c r="A99" s="40"/>
      <c r="B99" s="41"/>
      <c r="C99" s="206" t="s">
        <v>168</v>
      </c>
      <c r="D99" s="206" t="s">
        <v>163</v>
      </c>
      <c r="E99" s="207" t="s">
        <v>4388</v>
      </c>
      <c r="F99" s="208" t="s">
        <v>4389</v>
      </c>
      <c r="G99" s="209" t="s">
        <v>2655</v>
      </c>
      <c r="H99" s="210">
        <v>1</v>
      </c>
      <c r="I99" s="211"/>
      <c r="J99" s="212">
        <f>ROUND(I99*H99,2)</f>
        <v>0</v>
      </c>
      <c r="K99" s="208" t="s">
        <v>1209</v>
      </c>
      <c r="L99" s="46"/>
      <c r="M99" s="213" t="s">
        <v>19</v>
      </c>
      <c r="N99" s="214" t="s">
        <v>45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4375</v>
      </c>
      <c r="AT99" s="217" t="s">
        <v>163</v>
      </c>
      <c r="AU99" s="217" t="s">
        <v>84</v>
      </c>
      <c r="AY99" s="19" t="s">
        <v>161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82</v>
      </c>
      <c r="BK99" s="218">
        <f>ROUND(I99*H99,2)</f>
        <v>0</v>
      </c>
      <c r="BL99" s="19" t="s">
        <v>4375</v>
      </c>
      <c r="BM99" s="217" t="s">
        <v>4390</v>
      </c>
    </row>
    <row r="100" s="2" customFormat="1">
      <c r="A100" s="40"/>
      <c r="B100" s="41"/>
      <c r="C100" s="42"/>
      <c r="D100" s="219" t="s">
        <v>170</v>
      </c>
      <c r="E100" s="42"/>
      <c r="F100" s="220" t="s">
        <v>4391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170</v>
      </c>
      <c r="AU100" s="19" t="s">
        <v>84</v>
      </c>
    </row>
    <row r="101" s="13" customFormat="1">
      <c r="A101" s="13"/>
      <c r="B101" s="224"/>
      <c r="C101" s="225"/>
      <c r="D101" s="226" t="s">
        <v>185</v>
      </c>
      <c r="E101" s="227" t="s">
        <v>19</v>
      </c>
      <c r="F101" s="228" t="s">
        <v>82</v>
      </c>
      <c r="G101" s="225"/>
      <c r="H101" s="229">
        <v>1</v>
      </c>
      <c r="I101" s="230"/>
      <c r="J101" s="225"/>
      <c r="K101" s="225"/>
      <c r="L101" s="231"/>
      <c r="M101" s="232"/>
      <c r="N101" s="233"/>
      <c r="O101" s="233"/>
      <c r="P101" s="233"/>
      <c r="Q101" s="233"/>
      <c r="R101" s="233"/>
      <c r="S101" s="233"/>
      <c r="T101" s="234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5" t="s">
        <v>185</v>
      </c>
      <c r="AU101" s="235" t="s">
        <v>84</v>
      </c>
      <c r="AV101" s="13" t="s">
        <v>84</v>
      </c>
      <c r="AW101" s="13" t="s">
        <v>36</v>
      </c>
      <c r="AX101" s="13" t="s">
        <v>82</v>
      </c>
      <c r="AY101" s="235" t="s">
        <v>161</v>
      </c>
    </row>
    <row r="102" s="2" customFormat="1" ht="21.75" customHeight="1">
      <c r="A102" s="40"/>
      <c r="B102" s="41"/>
      <c r="C102" s="206" t="s">
        <v>188</v>
      </c>
      <c r="D102" s="206" t="s">
        <v>163</v>
      </c>
      <c r="E102" s="207" t="s">
        <v>4392</v>
      </c>
      <c r="F102" s="208" t="s">
        <v>4393</v>
      </c>
      <c r="G102" s="209" t="s">
        <v>2655</v>
      </c>
      <c r="H102" s="210">
        <v>1</v>
      </c>
      <c r="I102" s="211"/>
      <c r="J102" s="212">
        <f>ROUND(I102*H102,2)</f>
        <v>0</v>
      </c>
      <c r="K102" s="208" t="s">
        <v>1209</v>
      </c>
      <c r="L102" s="46"/>
      <c r="M102" s="213" t="s">
        <v>19</v>
      </c>
      <c r="N102" s="214" t="s">
        <v>45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4375</v>
      </c>
      <c r="AT102" s="217" t="s">
        <v>163</v>
      </c>
      <c r="AU102" s="217" t="s">
        <v>84</v>
      </c>
      <c r="AY102" s="19" t="s">
        <v>161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82</v>
      </c>
      <c r="BK102" s="218">
        <f>ROUND(I102*H102,2)</f>
        <v>0</v>
      </c>
      <c r="BL102" s="19" t="s">
        <v>4375</v>
      </c>
      <c r="BM102" s="217" t="s">
        <v>4394</v>
      </c>
    </row>
    <row r="103" s="2" customFormat="1">
      <c r="A103" s="40"/>
      <c r="B103" s="41"/>
      <c r="C103" s="42"/>
      <c r="D103" s="219" t="s">
        <v>170</v>
      </c>
      <c r="E103" s="42"/>
      <c r="F103" s="220" t="s">
        <v>4395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170</v>
      </c>
      <c r="AU103" s="19" t="s">
        <v>84</v>
      </c>
    </row>
    <row r="104" s="13" customFormat="1">
      <c r="A104" s="13"/>
      <c r="B104" s="224"/>
      <c r="C104" s="225"/>
      <c r="D104" s="226" t="s">
        <v>185</v>
      </c>
      <c r="E104" s="227" t="s">
        <v>19</v>
      </c>
      <c r="F104" s="228" t="s">
        <v>82</v>
      </c>
      <c r="G104" s="225"/>
      <c r="H104" s="229">
        <v>1</v>
      </c>
      <c r="I104" s="230"/>
      <c r="J104" s="225"/>
      <c r="K104" s="225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185</v>
      </c>
      <c r="AU104" s="235" t="s">
        <v>84</v>
      </c>
      <c r="AV104" s="13" t="s">
        <v>84</v>
      </c>
      <c r="AW104" s="13" t="s">
        <v>36</v>
      </c>
      <c r="AX104" s="13" t="s">
        <v>82</v>
      </c>
      <c r="AY104" s="235" t="s">
        <v>161</v>
      </c>
    </row>
    <row r="105" s="2" customFormat="1" ht="16.5" customHeight="1">
      <c r="A105" s="40"/>
      <c r="B105" s="41"/>
      <c r="C105" s="206" t="s">
        <v>193</v>
      </c>
      <c r="D105" s="206" t="s">
        <v>163</v>
      </c>
      <c r="E105" s="207" t="s">
        <v>4396</v>
      </c>
      <c r="F105" s="208" t="s">
        <v>4397</v>
      </c>
      <c r="G105" s="209" t="s">
        <v>2655</v>
      </c>
      <c r="H105" s="210">
        <v>1</v>
      </c>
      <c r="I105" s="211"/>
      <c r="J105" s="212">
        <f>ROUND(I105*H105,2)</f>
        <v>0</v>
      </c>
      <c r="K105" s="208" t="s">
        <v>1209</v>
      </c>
      <c r="L105" s="46"/>
      <c r="M105" s="213" t="s">
        <v>19</v>
      </c>
      <c r="N105" s="214" t="s">
        <v>45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4375</v>
      </c>
      <c r="AT105" s="217" t="s">
        <v>163</v>
      </c>
      <c r="AU105" s="217" t="s">
        <v>84</v>
      </c>
      <c r="AY105" s="19" t="s">
        <v>161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82</v>
      </c>
      <c r="BK105" s="218">
        <f>ROUND(I105*H105,2)</f>
        <v>0</v>
      </c>
      <c r="BL105" s="19" t="s">
        <v>4375</v>
      </c>
      <c r="BM105" s="217" t="s">
        <v>4398</v>
      </c>
    </row>
    <row r="106" s="2" customFormat="1">
      <c r="A106" s="40"/>
      <c r="B106" s="41"/>
      <c r="C106" s="42"/>
      <c r="D106" s="219" t="s">
        <v>170</v>
      </c>
      <c r="E106" s="42"/>
      <c r="F106" s="220" t="s">
        <v>4399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170</v>
      </c>
      <c r="AU106" s="19" t="s">
        <v>84</v>
      </c>
    </row>
    <row r="107" s="13" customFormat="1">
      <c r="A107" s="13"/>
      <c r="B107" s="224"/>
      <c r="C107" s="225"/>
      <c r="D107" s="226" t="s">
        <v>185</v>
      </c>
      <c r="E107" s="227" t="s">
        <v>19</v>
      </c>
      <c r="F107" s="228" t="s">
        <v>82</v>
      </c>
      <c r="G107" s="225"/>
      <c r="H107" s="229">
        <v>1</v>
      </c>
      <c r="I107" s="230"/>
      <c r="J107" s="225"/>
      <c r="K107" s="225"/>
      <c r="L107" s="231"/>
      <c r="M107" s="232"/>
      <c r="N107" s="233"/>
      <c r="O107" s="233"/>
      <c r="P107" s="233"/>
      <c r="Q107" s="233"/>
      <c r="R107" s="233"/>
      <c r="S107" s="233"/>
      <c r="T107" s="23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5" t="s">
        <v>185</v>
      </c>
      <c r="AU107" s="235" t="s">
        <v>84</v>
      </c>
      <c r="AV107" s="13" t="s">
        <v>84</v>
      </c>
      <c r="AW107" s="13" t="s">
        <v>36</v>
      </c>
      <c r="AX107" s="13" t="s">
        <v>82</v>
      </c>
      <c r="AY107" s="235" t="s">
        <v>161</v>
      </c>
    </row>
    <row r="108" s="2" customFormat="1" ht="16.5" customHeight="1">
      <c r="A108" s="40"/>
      <c r="B108" s="41"/>
      <c r="C108" s="206" t="s">
        <v>200</v>
      </c>
      <c r="D108" s="206" t="s">
        <v>163</v>
      </c>
      <c r="E108" s="207" t="s">
        <v>4400</v>
      </c>
      <c r="F108" s="208" t="s">
        <v>4401</v>
      </c>
      <c r="G108" s="209" t="s">
        <v>2655</v>
      </c>
      <c r="H108" s="210">
        <v>1</v>
      </c>
      <c r="I108" s="211"/>
      <c r="J108" s="212">
        <f>ROUND(I108*H108,2)</f>
        <v>0</v>
      </c>
      <c r="K108" s="208" t="s">
        <v>1209</v>
      </c>
      <c r="L108" s="46"/>
      <c r="M108" s="213" t="s">
        <v>19</v>
      </c>
      <c r="N108" s="214" t="s">
        <v>45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4375</v>
      </c>
      <c r="AT108" s="217" t="s">
        <v>163</v>
      </c>
      <c r="AU108" s="217" t="s">
        <v>84</v>
      </c>
      <c r="AY108" s="19" t="s">
        <v>161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82</v>
      </c>
      <c r="BK108" s="218">
        <f>ROUND(I108*H108,2)</f>
        <v>0</v>
      </c>
      <c r="BL108" s="19" t="s">
        <v>4375</v>
      </c>
      <c r="BM108" s="217" t="s">
        <v>4402</v>
      </c>
    </row>
    <row r="109" s="2" customFormat="1">
      <c r="A109" s="40"/>
      <c r="B109" s="41"/>
      <c r="C109" s="42"/>
      <c r="D109" s="219" t="s">
        <v>170</v>
      </c>
      <c r="E109" s="42"/>
      <c r="F109" s="220" t="s">
        <v>4403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170</v>
      </c>
      <c r="AU109" s="19" t="s">
        <v>84</v>
      </c>
    </row>
    <row r="110" s="13" customFormat="1">
      <c r="A110" s="13"/>
      <c r="B110" s="224"/>
      <c r="C110" s="225"/>
      <c r="D110" s="226" t="s">
        <v>185</v>
      </c>
      <c r="E110" s="227" t="s">
        <v>19</v>
      </c>
      <c r="F110" s="228" t="s">
        <v>82</v>
      </c>
      <c r="G110" s="225"/>
      <c r="H110" s="229">
        <v>1</v>
      </c>
      <c r="I110" s="230"/>
      <c r="J110" s="225"/>
      <c r="K110" s="225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185</v>
      </c>
      <c r="AU110" s="235" t="s">
        <v>84</v>
      </c>
      <c r="AV110" s="13" t="s">
        <v>84</v>
      </c>
      <c r="AW110" s="13" t="s">
        <v>36</v>
      </c>
      <c r="AX110" s="13" t="s">
        <v>82</v>
      </c>
      <c r="AY110" s="235" t="s">
        <v>161</v>
      </c>
    </row>
    <row r="111" s="2" customFormat="1" ht="16.5" customHeight="1">
      <c r="A111" s="40"/>
      <c r="B111" s="41"/>
      <c r="C111" s="206" t="s">
        <v>208</v>
      </c>
      <c r="D111" s="206" t="s">
        <v>163</v>
      </c>
      <c r="E111" s="207" t="s">
        <v>4404</v>
      </c>
      <c r="F111" s="208" t="s">
        <v>4405</v>
      </c>
      <c r="G111" s="209" t="s">
        <v>2655</v>
      </c>
      <c r="H111" s="210">
        <v>1</v>
      </c>
      <c r="I111" s="211"/>
      <c r="J111" s="212">
        <f>ROUND(I111*H111,2)</f>
        <v>0</v>
      </c>
      <c r="K111" s="208" t="s">
        <v>1209</v>
      </c>
      <c r="L111" s="46"/>
      <c r="M111" s="213" t="s">
        <v>19</v>
      </c>
      <c r="N111" s="214" t="s">
        <v>45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4375</v>
      </c>
      <c r="AT111" s="217" t="s">
        <v>163</v>
      </c>
      <c r="AU111" s="217" t="s">
        <v>84</v>
      </c>
      <c r="AY111" s="19" t="s">
        <v>161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82</v>
      </c>
      <c r="BK111" s="218">
        <f>ROUND(I111*H111,2)</f>
        <v>0</v>
      </c>
      <c r="BL111" s="19" t="s">
        <v>4375</v>
      </c>
      <c r="BM111" s="217" t="s">
        <v>4406</v>
      </c>
    </row>
    <row r="112" s="2" customFormat="1">
      <c r="A112" s="40"/>
      <c r="B112" s="41"/>
      <c r="C112" s="42"/>
      <c r="D112" s="219" t="s">
        <v>170</v>
      </c>
      <c r="E112" s="42"/>
      <c r="F112" s="220" t="s">
        <v>4407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170</v>
      </c>
      <c r="AU112" s="19" t="s">
        <v>84</v>
      </c>
    </row>
    <row r="113" s="13" customFormat="1">
      <c r="A113" s="13"/>
      <c r="B113" s="224"/>
      <c r="C113" s="225"/>
      <c r="D113" s="226" t="s">
        <v>185</v>
      </c>
      <c r="E113" s="227" t="s">
        <v>19</v>
      </c>
      <c r="F113" s="228" t="s">
        <v>82</v>
      </c>
      <c r="G113" s="225"/>
      <c r="H113" s="229">
        <v>1</v>
      </c>
      <c r="I113" s="230"/>
      <c r="J113" s="225"/>
      <c r="K113" s="225"/>
      <c r="L113" s="231"/>
      <c r="M113" s="232"/>
      <c r="N113" s="233"/>
      <c r="O113" s="233"/>
      <c r="P113" s="233"/>
      <c r="Q113" s="233"/>
      <c r="R113" s="233"/>
      <c r="S113" s="233"/>
      <c r="T113" s="23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5" t="s">
        <v>185</v>
      </c>
      <c r="AU113" s="235" t="s">
        <v>84</v>
      </c>
      <c r="AV113" s="13" t="s">
        <v>84</v>
      </c>
      <c r="AW113" s="13" t="s">
        <v>36</v>
      </c>
      <c r="AX113" s="13" t="s">
        <v>82</v>
      </c>
      <c r="AY113" s="235" t="s">
        <v>161</v>
      </c>
    </row>
    <row r="114" s="2" customFormat="1" ht="16.5" customHeight="1">
      <c r="A114" s="40"/>
      <c r="B114" s="41"/>
      <c r="C114" s="206" t="s">
        <v>217</v>
      </c>
      <c r="D114" s="206" t="s">
        <v>163</v>
      </c>
      <c r="E114" s="207" t="s">
        <v>4408</v>
      </c>
      <c r="F114" s="208" t="s">
        <v>4409</v>
      </c>
      <c r="G114" s="209" t="s">
        <v>590</v>
      </c>
      <c r="H114" s="210">
        <v>65</v>
      </c>
      <c r="I114" s="211"/>
      <c r="J114" s="212">
        <f>ROUND(I114*H114,2)</f>
        <v>0</v>
      </c>
      <c r="K114" s="208" t="s">
        <v>1209</v>
      </c>
      <c r="L114" s="46"/>
      <c r="M114" s="213" t="s">
        <v>19</v>
      </c>
      <c r="N114" s="214" t="s">
        <v>45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4375</v>
      </c>
      <c r="AT114" s="217" t="s">
        <v>163</v>
      </c>
      <c r="AU114" s="217" t="s">
        <v>84</v>
      </c>
      <c r="AY114" s="19" t="s">
        <v>161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82</v>
      </c>
      <c r="BK114" s="218">
        <f>ROUND(I114*H114,2)</f>
        <v>0</v>
      </c>
      <c r="BL114" s="19" t="s">
        <v>4375</v>
      </c>
      <c r="BM114" s="217" t="s">
        <v>4410</v>
      </c>
    </row>
    <row r="115" s="2" customFormat="1">
      <c r="A115" s="40"/>
      <c r="B115" s="41"/>
      <c r="C115" s="42"/>
      <c r="D115" s="219" t="s">
        <v>170</v>
      </c>
      <c r="E115" s="42"/>
      <c r="F115" s="220" t="s">
        <v>4411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170</v>
      </c>
      <c r="AU115" s="19" t="s">
        <v>84</v>
      </c>
    </row>
    <row r="116" s="13" customFormat="1">
      <c r="A116" s="13"/>
      <c r="B116" s="224"/>
      <c r="C116" s="225"/>
      <c r="D116" s="226" t="s">
        <v>185</v>
      </c>
      <c r="E116" s="227" t="s">
        <v>19</v>
      </c>
      <c r="F116" s="228" t="s">
        <v>4412</v>
      </c>
      <c r="G116" s="225"/>
      <c r="H116" s="229">
        <v>65</v>
      </c>
      <c r="I116" s="230"/>
      <c r="J116" s="225"/>
      <c r="K116" s="225"/>
      <c r="L116" s="231"/>
      <c r="M116" s="232"/>
      <c r="N116" s="233"/>
      <c r="O116" s="233"/>
      <c r="P116" s="233"/>
      <c r="Q116" s="233"/>
      <c r="R116" s="233"/>
      <c r="S116" s="233"/>
      <c r="T116" s="234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5" t="s">
        <v>185</v>
      </c>
      <c r="AU116" s="235" t="s">
        <v>84</v>
      </c>
      <c r="AV116" s="13" t="s">
        <v>84</v>
      </c>
      <c r="AW116" s="13" t="s">
        <v>36</v>
      </c>
      <c r="AX116" s="13" t="s">
        <v>82</v>
      </c>
      <c r="AY116" s="235" t="s">
        <v>161</v>
      </c>
    </row>
    <row r="117" s="2" customFormat="1" ht="16.5" customHeight="1">
      <c r="A117" s="40"/>
      <c r="B117" s="41"/>
      <c r="C117" s="206" t="s">
        <v>109</v>
      </c>
      <c r="D117" s="206" t="s">
        <v>163</v>
      </c>
      <c r="E117" s="207" t="s">
        <v>4413</v>
      </c>
      <c r="F117" s="208" t="s">
        <v>4414</v>
      </c>
      <c r="G117" s="209" t="s">
        <v>2655</v>
      </c>
      <c r="H117" s="210">
        <v>1</v>
      </c>
      <c r="I117" s="211"/>
      <c r="J117" s="212">
        <f>ROUND(I117*H117,2)</f>
        <v>0</v>
      </c>
      <c r="K117" s="208" t="s">
        <v>1209</v>
      </c>
      <c r="L117" s="46"/>
      <c r="M117" s="213" t="s">
        <v>19</v>
      </c>
      <c r="N117" s="214" t="s">
        <v>45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4375</v>
      </c>
      <c r="AT117" s="217" t="s">
        <v>163</v>
      </c>
      <c r="AU117" s="217" t="s">
        <v>84</v>
      </c>
      <c r="AY117" s="19" t="s">
        <v>161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82</v>
      </c>
      <c r="BK117" s="218">
        <f>ROUND(I117*H117,2)</f>
        <v>0</v>
      </c>
      <c r="BL117" s="19" t="s">
        <v>4375</v>
      </c>
      <c r="BM117" s="217" t="s">
        <v>4415</v>
      </c>
    </row>
    <row r="118" s="2" customFormat="1">
      <c r="A118" s="40"/>
      <c r="B118" s="41"/>
      <c r="C118" s="42"/>
      <c r="D118" s="219" t="s">
        <v>170</v>
      </c>
      <c r="E118" s="42"/>
      <c r="F118" s="220" t="s">
        <v>4416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170</v>
      </c>
      <c r="AU118" s="19" t="s">
        <v>84</v>
      </c>
    </row>
    <row r="119" s="13" customFormat="1">
      <c r="A119" s="13"/>
      <c r="B119" s="224"/>
      <c r="C119" s="225"/>
      <c r="D119" s="226" t="s">
        <v>185</v>
      </c>
      <c r="E119" s="227" t="s">
        <v>19</v>
      </c>
      <c r="F119" s="228" t="s">
        <v>82</v>
      </c>
      <c r="G119" s="225"/>
      <c r="H119" s="229">
        <v>1</v>
      </c>
      <c r="I119" s="230"/>
      <c r="J119" s="225"/>
      <c r="K119" s="225"/>
      <c r="L119" s="231"/>
      <c r="M119" s="232"/>
      <c r="N119" s="233"/>
      <c r="O119" s="233"/>
      <c r="P119" s="233"/>
      <c r="Q119" s="233"/>
      <c r="R119" s="233"/>
      <c r="S119" s="233"/>
      <c r="T119" s="234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5" t="s">
        <v>185</v>
      </c>
      <c r="AU119" s="235" t="s">
        <v>84</v>
      </c>
      <c r="AV119" s="13" t="s">
        <v>84</v>
      </c>
      <c r="AW119" s="13" t="s">
        <v>36</v>
      </c>
      <c r="AX119" s="13" t="s">
        <v>82</v>
      </c>
      <c r="AY119" s="235" t="s">
        <v>161</v>
      </c>
    </row>
    <row r="120" s="2" customFormat="1" ht="16.5" customHeight="1">
      <c r="A120" s="40"/>
      <c r="B120" s="41"/>
      <c r="C120" s="206" t="s">
        <v>112</v>
      </c>
      <c r="D120" s="206" t="s">
        <v>163</v>
      </c>
      <c r="E120" s="207" t="s">
        <v>4417</v>
      </c>
      <c r="F120" s="208" t="s">
        <v>4418</v>
      </c>
      <c r="G120" s="209" t="s">
        <v>2655</v>
      </c>
      <c r="H120" s="210">
        <v>1</v>
      </c>
      <c r="I120" s="211"/>
      <c r="J120" s="212">
        <f>ROUND(I120*H120,2)</f>
        <v>0</v>
      </c>
      <c r="K120" s="208" t="s">
        <v>1209</v>
      </c>
      <c r="L120" s="46"/>
      <c r="M120" s="213" t="s">
        <v>19</v>
      </c>
      <c r="N120" s="214" t="s">
        <v>45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4375</v>
      </c>
      <c r="AT120" s="217" t="s">
        <v>163</v>
      </c>
      <c r="AU120" s="217" t="s">
        <v>84</v>
      </c>
      <c r="AY120" s="19" t="s">
        <v>161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82</v>
      </c>
      <c r="BK120" s="218">
        <f>ROUND(I120*H120,2)</f>
        <v>0</v>
      </c>
      <c r="BL120" s="19" t="s">
        <v>4375</v>
      </c>
      <c r="BM120" s="217" t="s">
        <v>4419</v>
      </c>
    </row>
    <row r="121" s="2" customFormat="1">
      <c r="A121" s="40"/>
      <c r="B121" s="41"/>
      <c r="C121" s="42"/>
      <c r="D121" s="219" t="s">
        <v>170</v>
      </c>
      <c r="E121" s="42"/>
      <c r="F121" s="220" t="s">
        <v>4420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170</v>
      </c>
      <c r="AU121" s="19" t="s">
        <v>84</v>
      </c>
    </row>
    <row r="122" s="13" customFormat="1">
      <c r="A122" s="13"/>
      <c r="B122" s="224"/>
      <c r="C122" s="225"/>
      <c r="D122" s="226" t="s">
        <v>185</v>
      </c>
      <c r="E122" s="227" t="s">
        <v>19</v>
      </c>
      <c r="F122" s="228" t="s">
        <v>82</v>
      </c>
      <c r="G122" s="225"/>
      <c r="H122" s="229">
        <v>1</v>
      </c>
      <c r="I122" s="230"/>
      <c r="J122" s="225"/>
      <c r="K122" s="225"/>
      <c r="L122" s="231"/>
      <c r="M122" s="232"/>
      <c r="N122" s="233"/>
      <c r="O122" s="233"/>
      <c r="P122" s="233"/>
      <c r="Q122" s="233"/>
      <c r="R122" s="233"/>
      <c r="S122" s="233"/>
      <c r="T122" s="234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5" t="s">
        <v>185</v>
      </c>
      <c r="AU122" s="235" t="s">
        <v>84</v>
      </c>
      <c r="AV122" s="13" t="s">
        <v>84</v>
      </c>
      <c r="AW122" s="13" t="s">
        <v>36</v>
      </c>
      <c r="AX122" s="13" t="s">
        <v>82</v>
      </c>
      <c r="AY122" s="235" t="s">
        <v>161</v>
      </c>
    </row>
    <row r="123" s="2" customFormat="1" ht="16.5" customHeight="1">
      <c r="A123" s="40"/>
      <c r="B123" s="41"/>
      <c r="C123" s="206" t="s">
        <v>8</v>
      </c>
      <c r="D123" s="206" t="s">
        <v>163</v>
      </c>
      <c r="E123" s="207" t="s">
        <v>4421</v>
      </c>
      <c r="F123" s="208" t="s">
        <v>4422</v>
      </c>
      <c r="G123" s="209" t="s">
        <v>2655</v>
      </c>
      <c r="H123" s="210">
        <v>1</v>
      </c>
      <c r="I123" s="211"/>
      <c r="J123" s="212">
        <f>ROUND(I123*H123,2)</f>
        <v>0</v>
      </c>
      <c r="K123" s="208" t="s">
        <v>1209</v>
      </c>
      <c r="L123" s="46"/>
      <c r="M123" s="213" t="s">
        <v>19</v>
      </c>
      <c r="N123" s="214" t="s">
        <v>45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4375</v>
      </c>
      <c r="AT123" s="217" t="s">
        <v>163</v>
      </c>
      <c r="AU123" s="217" t="s">
        <v>84</v>
      </c>
      <c r="AY123" s="19" t="s">
        <v>161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82</v>
      </c>
      <c r="BK123" s="218">
        <f>ROUND(I123*H123,2)</f>
        <v>0</v>
      </c>
      <c r="BL123" s="19" t="s">
        <v>4375</v>
      </c>
      <c r="BM123" s="217" t="s">
        <v>4423</v>
      </c>
    </row>
    <row r="124" s="2" customFormat="1">
      <c r="A124" s="40"/>
      <c r="B124" s="41"/>
      <c r="C124" s="42"/>
      <c r="D124" s="219" t="s">
        <v>170</v>
      </c>
      <c r="E124" s="42"/>
      <c r="F124" s="220" t="s">
        <v>4424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170</v>
      </c>
      <c r="AU124" s="19" t="s">
        <v>84</v>
      </c>
    </row>
    <row r="125" s="13" customFormat="1">
      <c r="A125" s="13"/>
      <c r="B125" s="224"/>
      <c r="C125" s="225"/>
      <c r="D125" s="226" t="s">
        <v>185</v>
      </c>
      <c r="E125" s="227" t="s">
        <v>19</v>
      </c>
      <c r="F125" s="228" t="s">
        <v>82</v>
      </c>
      <c r="G125" s="225"/>
      <c r="H125" s="229">
        <v>1</v>
      </c>
      <c r="I125" s="230"/>
      <c r="J125" s="225"/>
      <c r="K125" s="225"/>
      <c r="L125" s="231"/>
      <c r="M125" s="232"/>
      <c r="N125" s="233"/>
      <c r="O125" s="233"/>
      <c r="P125" s="233"/>
      <c r="Q125" s="233"/>
      <c r="R125" s="233"/>
      <c r="S125" s="233"/>
      <c r="T125" s="23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5" t="s">
        <v>185</v>
      </c>
      <c r="AU125" s="235" t="s">
        <v>84</v>
      </c>
      <c r="AV125" s="13" t="s">
        <v>84</v>
      </c>
      <c r="AW125" s="13" t="s">
        <v>36</v>
      </c>
      <c r="AX125" s="13" t="s">
        <v>82</v>
      </c>
      <c r="AY125" s="235" t="s">
        <v>161</v>
      </c>
    </row>
    <row r="126" s="2" customFormat="1" ht="16.5" customHeight="1">
      <c r="A126" s="40"/>
      <c r="B126" s="41"/>
      <c r="C126" s="206" t="s">
        <v>239</v>
      </c>
      <c r="D126" s="206" t="s">
        <v>163</v>
      </c>
      <c r="E126" s="207" t="s">
        <v>4425</v>
      </c>
      <c r="F126" s="208" t="s">
        <v>4426</v>
      </c>
      <c r="G126" s="209" t="s">
        <v>2655</v>
      </c>
      <c r="H126" s="210">
        <v>1</v>
      </c>
      <c r="I126" s="211"/>
      <c r="J126" s="212">
        <f>ROUND(I126*H126,2)</f>
        <v>0</v>
      </c>
      <c r="K126" s="208" t="s">
        <v>1209</v>
      </c>
      <c r="L126" s="46"/>
      <c r="M126" s="213" t="s">
        <v>19</v>
      </c>
      <c r="N126" s="214" t="s">
        <v>45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4375</v>
      </c>
      <c r="AT126" s="217" t="s">
        <v>163</v>
      </c>
      <c r="AU126" s="217" t="s">
        <v>84</v>
      </c>
      <c r="AY126" s="19" t="s">
        <v>161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82</v>
      </c>
      <c r="BK126" s="218">
        <f>ROUND(I126*H126,2)</f>
        <v>0</v>
      </c>
      <c r="BL126" s="19" t="s">
        <v>4375</v>
      </c>
      <c r="BM126" s="217" t="s">
        <v>4427</v>
      </c>
    </row>
    <row r="127" s="2" customFormat="1">
      <c r="A127" s="40"/>
      <c r="B127" s="41"/>
      <c r="C127" s="42"/>
      <c r="D127" s="219" t="s">
        <v>170</v>
      </c>
      <c r="E127" s="42"/>
      <c r="F127" s="220" t="s">
        <v>4428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170</v>
      </c>
      <c r="AU127" s="19" t="s">
        <v>84</v>
      </c>
    </row>
    <row r="128" s="13" customFormat="1">
      <c r="A128" s="13"/>
      <c r="B128" s="224"/>
      <c r="C128" s="225"/>
      <c r="D128" s="226" t="s">
        <v>185</v>
      </c>
      <c r="E128" s="227" t="s">
        <v>19</v>
      </c>
      <c r="F128" s="228" t="s">
        <v>82</v>
      </c>
      <c r="G128" s="225"/>
      <c r="H128" s="229">
        <v>1</v>
      </c>
      <c r="I128" s="230"/>
      <c r="J128" s="225"/>
      <c r="K128" s="225"/>
      <c r="L128" s="231"/>
      <c r="M128" s="232"/>
      <c r="N128" s="233"/>
      <c r="O128" s="233"/>
      <c r="P128" s="233"/>
      <c r="Q128" s="233"/>
      <c r="R128" s="233"/>
      <c r="S128" s="233"/>
      <c r="T128" s="23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5" t="s">
        <v>185</v>
      </c>
      <c r="AU128" s="235" t="s">
        <v>84</v>
      </c>
      <c r="AV128" s="13" t="s">
        <v>84</v>
      </c>
      <c r="AW128" s="13" t="s">
        <v>36</v>
      </c>
      <c r="AX128" s="13" t="s">
        <v>82</v>
      </c>
      <c r="AY128" s="235" t="s">
        <v>161</v>
      </c>
    </row>
    <row r="129" s="12" customFormat="1" ht="22.8" customHeight="1">
      <c r="A129" s="12"/>
      <c r="B129" s="190"/>
      <c r="C129" s="191"/>
      <c r="D129" s="192" t="s">
        <v>73</v>
      </c>
      <c r="E129" s="204" t="s">
        <v>4429</v>
      </c>
      <c r="F129" s="204" t="s">
        <v>4430</v>
      </c>
      <c r="G129" s="191"/>
      <c r="H129" s="191"/>
      <c r="I129" s="194"/>
      <c r="J129" s="205">
        <f>BK129</f>
        <v>0</v>
      </c>
      <c r="K129" s="191"/>
      <c r="L129" s="196"/>
      <c r="M129" s="197"/>
      <c r="N129" s="198"/>
      <c r="O129" s="198"/>
      <c r="P129" s="199">
        <f>SUM(P130:P147)</f>
        <v>0</v>
      </c>
      <c r="Q129" s="198"/>
      <c r="R129" s="199">
        <f>SUM(R130:R147)</f>
        <v>0</v>
      </c>
      <c r="S129" s="198"/>
      <c r="T129" s="200">
        <f>SUM(T130:T147)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1" t="s">
        <v>188</v>
      </c>
      <c r="AT129" s="202" t="s">
        <v>73</v>
      </c>
      <c r="AU129" s="202" t="s">
        <v>82</v>
      </c>
      <c r="AY129" s="201" t="s">
        <v>161</v>
      </c>
      <c r="BK129" s="203">
        <f>SUM(BK130:BK147)</f>
        <v>0</v>
      </c>
    </row>
    <row r="130" s="2" customFormat="1" ht="16.5" customHeight="1">
      <c r="A130" s="40"/>
      <c r="B130" s="41"/>
      <c r="C130" s="206" t="s">
        <v>244</v>
      </c>
      <c r="D130" s="206" t="s">
        <v>163</v>
      </c>
      <c r="E130" s="207" t="s">
        <v>4431</v>
      </c>
      <c r="F130" s="208" t="s">
        <v>4432</v>
      </c>
      <c r="G130" s="209" t="s">
        <v>2655</v>
      </c>
      <c r="H130" s="210">
        <v>1</v>
      </c>
      <c r="I130" s="211"/>
      <c r="J130" s="212">
        <f>ROUND(I130*H130,2)</f>
        <v>0</v>
      </c>
      <c r="K130" s="208" t="s">
        <v>1209</v>
      </c>
      <c r="L130" s="46"/>
      <c r="M130" s="213" t="s">
        <v>19</v>
      </c>
      <c r="N130" s="214" t="s">
        <v>45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4375</v>
      </c>
      <c r="AT130" s="217" t="s">
        <v>163</v>
      </c>
      <c r="AU130" s="217" t="s">
        <v>84</v>
      </c>
      <c r="AY130" s="19" t="s">
        <v>161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82</v>
      </c>
      <c r="BK130" s="218">
        <f>ROUND(I130*H130,2)</f>
        <v>0</v>
      </c>
      <c r="BL130" s="19" t="s">
        <v>4375</v>
      </c>
      <c r="BM130" s="217" t="s">
        <v>4433</v>
      </c>
    </row>
    <row r="131" s="2" customFormat="1">
      <c r="A131" s="40"/>
      <c r="B131" s="41"/>
      <c r="C131" s="42"/>
      <c r="D131" s="219" t="s">
        <v>170</v>
      </c>
      <c r="E131" s="42"/>
      <c r="F131" s="220" t="s">
        <v>4434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170</v>
      </c>
      <c r="AU131" s="19" t="s">
        <v>84</v>
      </c>
    </row>
    <row r="132" s="13" customFormat="1">
      <c r="A132" s="13"/>
      <c r="B132" s="224"/>
      <c r="C132" s="225"/>
      <c r="D132" s="226" t="s">
        <v>185</v>
      </c>
      <c r="E132" s="227" t="s">
        <v>19</v>
      </c>
      <c r="F132" s="228" t="s">
        <v>82</v>
      </c>
      <c r="G132" s="225"/>
      <c r="H132" s="229">
        <v>1</v>
      </c>
      <c r="I132" s="230"/>
      <c r="J132" s="225"/>
      <c r="K132" s="225"/>
      <c r="L132" s="231"/>
      <c r="M132" s="232"/>
      <c r="N132" s="233"/>
      <c r="O132" s="233"/>
      <c r="P132" s="233"/>
      <c r="Q132" s="233"/>
      <c r="R132" s="233"/>
      <c r="S132" s="233"/>
      <c r="T132" s="23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5" t="s">
        <v>185</v>
      </c>
      <c r="AU132" s="235" t="s">
        <v>84</v>
      </c>
      <c r="AV132" s="13" t="s">
        <v>84</v>
      </c>
      <c r="AW132" s="13" t="s">
        <v>36</v>
      </c>
      <c r="AX132" s="13" t="s">
        <v>82</v>
      </c>
      <c r="AY132" s="235" t="s">
        <v>161</v>
      </c>
    </row>
    <row r="133" s="2" customFormat="1" ht="16.5" customHeight="1">
      <c r="A133" s="40"/>
      <c r="B133" s="41"/>
      <c r="C133" s="206" t="s">
        <v>250</v>
      </c>
      <c r="D133" s="206" t="s">
        <v>163</v>
      </c>
      <c r="E133" s="207" t="s">
        <v>4435</v>
      </c>
      <c r="F133" s="208" t="s">
        <v>4436</v>
      </c>
      <c r="G133" s="209" t="s">
        <v>2655</v>
      </c>
      <c r="H133" s="210">
        <v>1</v>
      </c>
      <c r="I133" s="211"/>
      <c r="J133" s="212">
        <f>ROUND(I133*H133,2)</f>
        <v>0</v>
      </c>
      <c r="K133" s="208" t="s">
        <v>1209</v>
      </c>
      <c r="L133" s="46"/>
      <c r="M133" s="213" t="s">
        <v>19</v>
      </c>
      <c r="N133" s="214" t="s">
        <v>45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4375</v>
      </c>
      <c r="AT133" s="217" t="s">
        <v>163</v>
      </c>
      <c r="AU133" s="217" t="s">
        <v>84</v>
      </c>
      <c r="AY133" s="19" t="s">
        <v>161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82</v>
      </c>
      <c r="BK133" s="218">
        <f>ROUND(I133*H133,2)</f>
        <v>0</v>
      </c>
      <c r="BL133" s="19" t="s">
        <v>4375</v>
      </c>
      <c r="BM133" s="217" t="s">
        <v>4437</v>
      </c>
    </row>
    <row r="134" s="2" customFormat="1">
      <c r="A134" s="40"/>
      <c r="B134" s="41"/>
      <c r="C134" s="42"/>
      <c r="D134" s="219" t="s">
        <v>170</v>
      </c>
      <c r="E134" s="42"/>
      <c r="F134" s="220" t="s">
        <v>4438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170</v>
      </c>
      <c r="AU134" s="19" t="s">
        <v>84</v>
      </c>
    </row>
    <row r="135" s="13" customFormat="1">
      <c r="A135" s="13"/>
      <c r="B135" s="224"/>
      <c r="C135" s="225"/>
      <c r="D135" s="226" t="s">
        <v>185</v>
      </c>
      <c r="E135" s="227" t="s">
        <v>19</v>
      </c>
      <c r="F135" s="228" t="s">
        <v>82</v>
      </c>
      <c r="G135" s="225"/>
      <c r="H135" s="229">
        <v>1</v>
      </c>
      <c r="I135" s="230"/>
      <c r="J135" s="225"/>
      <c r="K135" s="225"/>
      <c r="L135" s="231"/>
      <c r="M135" s="232"/>
      <c r="N135" s="233"/>
      <c r="O135" s="233"/>
      <c r="P135" s="233"/>
      <c r="Q135" s="233"/>
      <c r="R135" s="233"/>
      <c r="S135" s="233"/>
      <c r="T135" s="23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5" t="s">
        <v>185</v>
      </c>
      <c r="AU135" s="235" t="s">
        <v>84</v>
      </c>
      <c r="AV135" s="13" t="s">
        <v>84</v>
      </c>
      <c r="AW135" s="13" t="s">
        <v>36</v>
      </c>
      <c r="AX135" s="13" t="s">
        <v>82</v>
      </c>
      <c r="AY135" s="235" t="s">
        <v>161</v>
      </c>
    </row>
    <row r="136" s="2" customFormat="1" ht="16.5" customHeight="1">
      <c r="A136" s="40"/>
      <c r="B136" s="41"/>
      <c r="C136" s="206" t="s">
        <v>256</v>
      </c>
      <c r="D136" s="206" t="s">
        <v>163</v>
      </c>
      <c r="E136" s="207" t="s">
        <v>4439</v>
      </c>
      <c r="F136" s="208" t="s">
        <v>4440</v>
      </c>
      <c r="G136" s="209" t="s">
        <v>2655</v>
      </c>
      <c r="H136" s="210">
        <v>1</v>
      </c>
      <c r="I136" s="211"/>
      <c r="J136" s="212">
        <f>ROUND(I136*H136,2)</f>
        <v>0</v>
      </c>
      <c r="K136" s="208" t="s">
        <v>1209</v>
      </c>
      <c r="L136" s="46"/>
      <c r="M136" s="213" t="s">
        <v>19</v>
      </c>
      <c r="N136" s="214" t="s">
        <v>45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4375</v>
      </c>
      <c r="AT136" s="217" t="s">
        <v>163</v>
      </c>
      <c r="AU136" s="217" t="s">
        <v>84</v>
      </c>
      <c r="AY136" s="19" t="s">
        <v>161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82</v>
      </c>
      <c r="BK136" s="218">
        <f>ROUND(I136*H136,2)</f>
        <v>0</v>
      </c>
      <c r="BL136" s="19" t="s">
        <v>4375</v>
      </c>
      <c r="BM136" s="217" t="s">
        <v>4441</v>
      </c>
    </row>
    <row r="137" s="2" customFormat="1">
      <c r="A137" s="40"/>
      <c r="B137" s="41"/>
      <c r="C137" s="42"/>
      <c r="D137" s="219" t="s">
        <v>170</v>
      </c>
      <c r="E137" s="42"/>
      <c r="F137" s="220" t="s">
        <v>4442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170</v>
      </c>
      <c r="AU137" s="19" t="s">
        <v>84</v>
      </c>
    </row>
    <row r="138" s="13" customFormat="1">
      <c r="A138" s="13"/>
      <c r="B138" s="224"/>
      <c r="C138" s="225"/>
      <c r="D138" s="226" t="s">
        <v>185</v>
      </c>
      <c r="E138" s="227" t="s">
        <v>19</v>
      </c>
      <c r="F138" s="228" t="s">
        <v>82</v>
      </c>
      <c r="G138" s="225"/>
      <c r="H138" s="229">
        <v>1</v>
      </c>
      <c r="I138" s="230"/>
      <c r="J138" s="225"/>
      <c r="K138" s="225"/>
      <c r="L138" s="231"/>
      <c r="M138" s="232"/>
      <c r="N138" s="233"/>
      <c r="O138" s="233"/>
      <c r="P138" s="233"/>
      <c r="Q138" s="233"/>
      <c r="R138" s="233"/>
      <c r="S138" s="233"/>
      <c r="T138" s="23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5" t="s">
        <v>185</v>
      </c>
      <c r="AU138" s="235" t="s">
        <v>84</v>
      </c>
      <c r="AV138" s="13" t="s">
        <v>84</v>
      </c>
      <c r="AW138" s="13" t="s">
        <v>36</v>
      </c>
      <c r="AX138" s="13" t="s">
        <v>82</v>
      </c>
      <c r="AY138" s="235" t="s">
        <v>161</v>
      </c>
    </row>
    <row r="139" s="2" customFormat="1" ht="33" customHeight="1">
      <c r="A139" s="40"/>
      <c r="B139" s="41"/>
      <c r="C139" s="206" t="s">
        <v>262</v>
      </c>
      <c r="D139" s="206" t="s">
        <v>163</v>
      </c>
      <c r="E139" s="207" t="s">
        <v>4443</v>
      </c>
      <c r="F139" s="208" t="s">
        <v>4444</v>
      </c>
      <c r="G139" s="209" t="s">
        <v>2655</v>
      </c>
      <c r="H139" s="210">
        <v>1</v>
      </c>
      <c r="I139" s="211"/>
      <c r="J139" s="212">
        <f>ROUND(I139*H139,2)</f>
        <v>0</v>
      </c>
      <c r="K139" s="208" t="s">
        <v>1209</v>
      </c>
      <c r="L139" s="46"/>
      <c r="M139" s="213" t="s">
        <v>19</v>
      </c>
      <c r="N139" s="214" t="s">
        <v>45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4375</v>
      </c>
      <c r="AT139" s="217" t="s">
        <v>163</v>
      </c>
      <c r="AU139" s="217" t="s">
        <v>84</v>
      </c>
      <c r="AY139" s="19" t="s">
        <v>161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82</v>
      </c>
      <c r="BK139" s="218">
        <f>ROUND(I139*H139,2)</f>
        <v>0</v>
      </c>
      <c r="BL139" s="19" t="s">
        <v>4375</v>
      </c>
      <c r="BM139" s="217" t="s">
        <v>4445</v>
      </c>
    </row>
    <row r="140" s="2" customFormat="1">
      <c r="A140" s="40"/>
      <c r="B140" s="41"/>
      <c r="C140" s="42"/>
      <c r="D140" s="219" t="s">
        <v>170</v>
      </c>
      <c r="E140" s="42"/>
      <c r="F140" s="220" t="s">
        <v>4446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170</v>
      </c>
      <c r="AU140" s="19" t="s">
        <v>84</v>
      </c>
    </row>
    <row r="141" s="13" customFormat="1">
      <c r="A141" s="13"/>
      <c r="B141" s="224"/>
      <c r="C141" s="225"/>
      <c r="D141" s="226" t="s">
        <v>185</v>
      </c>
      <c r="E141" s="227" t="s">
        <v>19</v>
      </c>
      <c r="F141" s="228" t="s">
        <v>82</v>
      </c>
      <c r="G141" s="225"/>
      <c r="H141" s="229">
        <v>1</v>
      </c>
      <c r="I141" s="230"/>
      <c r="J141" s="225"/>
      <c r="K141" s="225"/>
      <c r="L141" s="231"/>
      <c r="M141" s="232"/>
      <c r="N141" s="233"/>
      <c r="O141" s="233"/>
      <c r="P141" s="233"/>
      <c r="Q141" s="233"/>
      <c r="R141" s="233"/>
      <c r="S141" s="233"/>
      <c r="T141" s="23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5" t="s">
        <v>185</v>
      </c>
      <c r="AU141" s="235" t="s">
        <v>84</v>
      </c>
      <c r="AV141" s="13" t="s">
        <v>84</v>
      </c>
      <c r="AW141" s="13" t="s">
        <v>36</v>
      </c>
      <c r="AX141" s="13" t="s">
        <v>82</v>
      </c>
      <c r="AY141" s="235" t="s">
        <v>161</v>
      </c>
    </row>
    <row r="142" s="2" customFormat="1" ht="16.5" customHeight="1">
      <c r="A142" s="40"/>
      <c r="B142" s="41"/>
      <c r="C142" s="206" t="s">
        <v>268</v>
      </c>
      <c r="D142" s="206" t="s">
        <v>163</v>
      </c>
      <c r="E142" s="207" t="s">
        <v>4447</v>
      </c>
      <c r="F142" s="208" t="s">
        <v>4448</v>
      </c>
      <c r="G142" s="209" t="s">
        <v>2655</v>
      </c>
      <c r="H142" s="210">
        <v>1</v>
      </c>
      <c r="I142" s="211"/>
      <c r="J142" s="212">
        <f>ROUND(I142*H142,2)</f>
        <v>0</v>
      </c>
      <c r="K142" s="208" t="s">
        <v>19</v>
      </c>
      <c r="L142" s="46"/>
      <c r="M142" s="213" t="s">
        <v>19</v>
      </c>
      <c r="N142" s="214" t="s">
        <v>45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4375</v>
      </c>
      <c r="AT142" s="217" t="s">
        <v>163</v>
      </c>
      <c r="AU142" s="217" t="s">
        <v>84</v>
      </c>
      <c r="AY142" s="19" t="s">
        <v>161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82</v>
      </c>
      <c r="BK142" s="218">
        <f>ROUND(I142*H142,2)</f>
        <v>0</v>
      </c>
      <c r="BL142" s="19" t="s">
        <v>4375</v>
      </c>
      <c r="BM142" s="217" t="s">
        <v>4449</v>
      </c>
    </row>
    <row r="143" s="2" customFormat="1" ht="16.5" customHeight="1">
      <c r="A143" s="40"/>
      <c r="B143" s="41"/>
      <c r="C143" s="206" t="s">
        <v>275</v>
      </c>
      <c r="D143" s="206" t="s">
        <v>163</v>
      </c>
      <c r="E143" s="207" t="s">
        <v>4450</v>
      </c>
      <c r="F143" s="208" t="s">
        <v>4451</v>
      </c>
      <c r="G143" s="209" t="s">
        <v>2655</v>
      </c>
      <c r="H143" s="210">
        <v>1</v>
      </c>
      <c r="I143" s="211"/>
      <c r="J143" s="212">
        <f>ROUND(I143*H143,2)</f>
        <v>0</v>
      </c>
      <c r="K143" s="208" t="s">
        <v>19</v>
      </c>
      <c r="L143" s="46"/>
      <c r="M143" s="213" t="s">
        <v>19</v>
      </c>
      <c r="N143" s="214" t="s">
        <v>45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4375</v>
      </c>
      <c r="AT143" s="217" t="s">
        <v>163</v>
      </c>
      <c r="AU143" s="217" t="s">
        <v>84</v>
      </c>
      <c r="AY143" s="19" t="s">
        <v>161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82</v>
      </c>
      <c r="BK143" s="218">
        <f>ROUND(I143*H143,2)</f>
        <v>0</v>
      </c>
      <c r="BL143" s="19" t="s">
        <v>4375</v>
      </c>
      <c r="BM143" s="217" t="s">
        <v>4452</v>
      </c>
    </row>
    <row r="144" s="2" customFormat="1" ht="24.15" customHeight="1">
      <c r="A144" s="40"/>
      <c r="B144" s="41"/>
      <c r="C144" s="206" t="s">
        <v>280</v>
      </c>
      <c r="D144" s="206" t="s">
        <v>163</v>
      </c>
      <c r="E144" s="207" t="s">
        <v>4453</v>
      </c>
      <c r="F144" s="208" t="s">
        <v>4454</v>
      </c>
      <c r="G144" s="209" t="s">
        <v>2655</v>
      </c>
      <c r="H144" s="210">
        <v>1</v>
      </c>
      <c r="I144" s="211"/>
      <c r="J144" s="212">
        <f>ROUND(I144*H144,2)</f>
        <v>0</v>
      </c>
      <c r="K144" s="208" t="s">
        <v>19</v>
      </c>
      <c r="L144" s="46"/>
      <c r="M144" s="213" t="s">
        <v>19</v>
      </c>
      <c r="N144" s="214" t="s">
        <v>45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4375</v>
      </c>
      <c r="AT144" s="217" t="s">
        <v>163</v>
      </c>
      <c r="AU144" s="217" t="s">
        <v>84</v>
      </c>
      <c r="AY144" s="19" t="s">
        <v>161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82</v>
      </c>
      <c r="BK144" s="218">
        <f>ROUND(I144*H144,2)</f>
        <v>0</v>
      </c>
      <c r="BL144" s="19" t="s">
        <v>4375</v>
      </c>
      <c r="BM144" s="217" t="s">
        <v>4455</v>
      </c>
    </row>
    <row r="145" s="2" customFormat="1" ht="16.5" customHeight="1">
      <c r="A145" s="40"/>
      <c r="B145" s="41"/>
      <c r="C145" s="206" t="s">
        <v>7</v>
      </c>
      <c r="D145" s="206" t="s">
        <v>163</v>
      </c>
      <c r="E145" s="207" t="s">
        <v>4456</v>
      </c>
      <c r="F145" s="208" t="s">
        <v>4457</v>
      </c>
      <c r="G145" s="209" t="s">
        <v>2655</v>
      </c>
      <c r="H145" s="210">
        <v>1</v>
      </c>
      <c r="I145" s="211"/>
      <c r="J145" s="212">
        <f>ROUND(I145*H145,2)</f>
        <v>0</v>
      </c>
      <c r="K145" s="208" t="s">
        <v>1209</v>
      </c>
      <c r="L145" s="46"/>
      <c r="M145" s="213" t="s">
        <v>19</v>
      </c>
      <c r="N145" s="214" t="s">
        <v>45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4375</v>
      </c>
      <c r="AT145" s="217" t="s">
        <v>163</v>
      </c>
      <c r="AU145" s="217" t="s">
        <v>84</v>
      </c>
      <c r="AY145" s="19" t="s">
        <v>161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82</v>
      </c>
      <c r="BK145" s="218">
        <f>ROUND(I145*H145,2)</f>
        <v>0</v>
      </c>
      <c r="BL145" s="19" t="s">
        <v>4375</v>
      </c>
      <c r="BM145" s="217" t="s">
        <v>4458</v>
      </c>
    </row>
    <row r="146" s="2" customFormat="1">
      <c r="A146" s="40"/>
      <c r="B146" s="41"/>
      <c r="C146" s="42"/>
      <c r="D146" s="219" t="s">
        <v>170</v>
      </c>
      <c r="E146" s="42"/>
      <c r="F146" s="220" t="s">
        <v>4459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170</v>
      </c>
      <c r="AU146" s="19" t="s">
        <v>84</v>
      </c>
    </row>
    <row r="147" s="13" customFormat="1">
      <c r="A147" s="13"/>
      <c r="B147" s="224"/>
      <c r="C147" s="225"/>
      <c r="D147" s="226" t="s">
        <v>185</v>
      </c>
      <c r="E147" s="227" t="s">
        <v>19</v>
      </c>
      <c r="F147" s="228" t="s">
        <v>82</v>
      </c>
      <c r="G147" s="225"/>
      <c r="H147" s="229">
        <v>1</v>
      </c>
      <c r="I147" s="230"/>
      <c r="J147" s="225"/>
      <c r="K147" s="225"/>
      <c r="L147" s="231"/>
      <c r="M147" s="232"/>
      <c r="N147" s="233"/>
      <c r="O147" s="233"/>
      <c r="P147" s="233"/>
      <c r="Q147" s="233"/>
      <c r="R147" s="233"/>
      <c r="S147" s="233"/>
      <c r="T147" s="23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5" t="s">
        <v>185</v>
      </c>
      <c r="AU147" s="235" t="s">
        <v>84</v>
      </c>
      <c r="AV147" s="13" t="s">
        <v>84</v>
      </c>
      <c r="AW147" s="13" t="s">
        <v>36</v>
      </c>
      <c r="AX147" s="13" t="s">
        <v>82</v>
      </c>
      <c r="AY147" s="235" t="s">
        <v>161</v>
      </c>
    </row>
    <row r="148" s="12" customFormat="1" ht="22.8" customHeight="1">
      <c r="A148" s="12"/>
      <c r="B148" s="190"/>
      <c r="C148" s="191"/>
      <c r="D148" s="192" t="s">
        <v>73</v>
      </c>
      <c r="E148" s="204" t="s">
        <v>4460</v>
      </c>
      <c r="F148" s="204" t="s">
        <v>4461</v>
      </c>
      <c r="G148" s="191"/>
      <c r="H148" s="191"/>
      <c r="I148" s="194"/>
      <c r="J148" s="205">
        <f>BK148</f>
        <v>0</v>
      </c>
      <c r="K148" s="191"/>
      <c r="L148" s="196"/>
      <c r="M148" s="197"/>
      <c r="N148" s="198"/>
      <c r="O148" s="198"/>
      <c r="P148" s="199">
        <f>SUM(P149:P152)</f>
        <v>0</v>
      </c>
      <c r="Q148" s="198"/>
      <c r="R148" s="199">
        <f>SUM(R149:R152)</f>
        <v>0</v>
      </c>
      <c r="S148" s="198"/>
      <c r="T148" s="200">
        <f>SUM(T149:T152)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1" t="s">
        <v>188</v>
      </c>
      <c r="AT148" s="202" t="s">
        <v>73</v>
      </c>
      <c r="AU148" s="202" t="s">
        <v>82</v>
      </c>
      <c r="AY148" s="201" t="s">
        <v>161</v>
      </c>
      <c r="BK148" s="203">
        <f>SUM(BK149:BK152)</f>
        <v>0</v>
      </c>
    </row>
    <row r="149" s="2" customFormat="1" ht="16.5" customHeight="1">
      <c r="A149" s="40"/>
      <c r="B149" s="41"/>
      <c r="C149" s="206" t="s">
        <v>294</v>
      </c>
      <c r="D149" s="206" t="s">
        <v>163</v>
      </c>
      <c r="E149" s="207" t="s">
        <v>4462</v>
      </c>
      <c r="F149" s="208" t="s">
        <v>4463</v>
      </c>
      <c r="G149" s="209" t="s">
        <v>2655</v>
      </c>
      <c r="H149" s="210">
        <v>1</v>
      </c>
      <c r="I149" s="211"/>
      <c r="J149" s="212">
        <f>ROUND(I149*H149,2)</f>
        <v>0</v>
      </c>
      <c r="K149" s="208" t="s">
        <v>167</v>
      </c>
      <c r="L149" s="46"/>
      <c r="M149" s="213" t="s">
        <v>19</v>
      </c>
      <c r="N149" s="214" t="s">
        <v>45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4375</v>
      </c>
      <c r="AT149" s="217" t="s">
        <v>163</v>
      </c>
      <c r="AU149" s="217" t="s">
        <v>84</v>
      </c>
      <c r="AY149" s="19" t="s">
        <v>161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82</v>
      </c>
      <c r="BK149" s="218">
        <f>ROUND(I149*H149,2)</f>
        <v>0</v>
      </c>
      <c r="BL149" s="19" t="s">
        <v>4375</v>
      </c>
      <c r="BM149" s="217" t="s">
        <v>4464</v>
      </c>
    </row>
    <row r="150" s="2" customFormat="1">
      <c r="A150" s="40"/>
      <c r="B150" s="41"/>
      <c r="C150" s="42"/>
      <c r="D150" s="219" t="s">
        <v>170</v>
      </c>
      <c r="E150" s="42"/>
      <c r="F150" s="220" t="s">
        <v>4465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170</v>
      </c>
      <c r="AU150" s="19" t="s">
        <v>84</v>
      </c>
    </row>
    <row r="151" s="2" customFormat="1" ht="16.5" customHeight="1">
      <c r="A151" s="40"/>
      <c r="B151" s="41"/>
      <c r="C151" s="206" t="s">
        <v>300</v>
      </c>
      <c r="D151" s="206" t="s">
        <v>163</v>
      </c>
      <c r="E151" s="207" t="s">
        <v>4466</v>
      </c>
      <c r="F151" s="208" t="s">
        <v>4467</v>
      </c>
      <c r="G151" s="209" t="s">
        <v>2655</v>
      </c>
      <c r="H151" s="210">
        <v>1</v>
      </c>
      <c r="I151" s="211"/>
      <c r="J151" s="212">
        <f>ROUND(I151*H151,2)</f>
        <v>0</v>
      </c>
      <c r="K151" s="208" t="s">
        <v>167</v>
      </c>
      <c r="L151" s="46"/>
      <c r="M151" s="213" t="s">
        <v>19</v>
      </c>
      <c r="N151" s="214" t="s">
        <v>45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4375</v>
      </c>
      <c r="AT151" s="217" t="s">
        <v>163</v>
      </c>
      <c r="AU151" s="217" t="s">
        <v>84</v>
      </c>
      <c r="AY151" s="19" t="s">
        <v>161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82</v>
      </c>
      <c r="BK151" s="218">
        <f>ROUND(I151*H151,2)</f>
        <v>0</v>
      </c>
      <c r="BL151" s="19" t="s">
        <v>4375</v>
      </c>
      <c r="BM151" s="217" t="s">
        <v>4468</v>
      </c>
    </row>
    <row r="152" s="2" customFormat="1">
      <c r="A152" s="40"/>
      <c r="B152" s="41"/>
      <c r="C152" s="42"/>
      <c r="D152" s="219" t="s">
        <v>170</v>
      </c>
      <c r="E152" s="42"/>
      <c r="F152" s="220" t="s">
        <v>4469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170</v>
      </c>
      <c r="AU152" s="19" t="s">
        <v>84</v>
      </c>
    </row>
    <row r="153" s="12" customFormat="1" ht="22.8" customHeight="1">
      <c r="A153" s="12"/>
      <c r="B153" s="190"/>
      <c r="C153" s="191"/>
      <c r="D153" s="192" t="s">
        <v>73</v>
      </c>
      <c r="E153" s="204" t="s">
        <v>4470</v>
      </c>
      <c r="F153" s="204" t="s">
        <v>4471</v>
      </c>
      <c r="G153" s="191"/>
      <c r="H153" s="191"/>
      <c r="I153" s="194"/>
      <c r="J153" s="205">
        <f>BK153</f>
        <v>0</v>
      </c>
      <c r="K153" s="191"/>
      <c r="L153" s="196"/>
      <c r="M153" s="197"/>
      <c r="N153" s="198"/>
      <c r="O153" s="198"/>
      <c r="P153" s="199">
        <f>SUM(P154:P165)</f>
        <v>0</v>
      </c>
      <c r="Q153" s="198"/>
      <c r="R153" s="199">
        <f>SUM(R154:R165)</f>
        <v>0</v>
      </c>
      <c r="S153" s="198"/>
      <c r="T153" s="200">
        <f>SUM(T154:T165)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01" t="s">
        <v>188</v>
      </c>
      <c r="AT153" s="202" t="s">
        <v>73</v>
      </c>
      <c r="AU153" s="202" t="s">
        <v>82</v>
      </c>
      <c r="AY153" s="201" t="s">
        <v>161</v>
      </c>
      <c r="BK153" s="203">
        <f>SUM(BK154:BK165)</f>
        <v>0</v>
      </c>
    </row>
    <row r="154" s="2" customFormat="1" ht="16.5" customHeight="1">
      <c r="A154" s="40"/>
      <c r="B154" s="41"/>
      <c r="C154" s="206" t="s">
        <v>306</v>
      </c>
      <c r="D154" s="206" t="s">
        <v>163</v>
      </c>
      <c r="E154" s="207" t="s">
        <v>4472</v>
      </c>
      <c r="F154" s="208" t="s">
        <v>4473</v>
      </c>
      <c r="G154" s="209" t="s">
        <v>2655</v>
      </c>
      <c r="H154" s="210">
        <v>1</v>
      </c>
      <c r="I154" s="211"/>
      <c r="J154" s="212">
        <f>ROUND(I154*H154,2)</f>
        <v>0</v>
      </c>
      <c r="K154" s="208" t="s">
        <v>1209</v>
      </c>
      <c r="L154" s="46"/>
      <c r="M154" s="213" t="s">
        <v>19</v>
      </c>
      <c r="N154" s="214" t="s">
        <v>45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4375</v>
      </c>
      <c r="AT154" s="217" t="s">
        <v>163</v>
      </c>
      <c r="AU154" s="217" t="s">
        <v>84</v>
      </c>
      <c r="AY154" s="19" t="s">
        <v>161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82</v>
      </c>
      <c r="BK154" s="218">
        <f>ROUND(I154*H154,2)</f>
        <v>0</v>
      </c>
      <c r="BL154" s="19" t="s">
        <v>4375</v>
      </c>
      <c r="BM154" s="217" t="s">
        <v>4474</v>
      </c>
    </row>
    <row r="155" s="2" customFormat="1">
      <c r="A155" s="40"/>
      <c r="B155" s="41"/>
      <c r="C155" s="42"/>
      <c r="D155" s="219" t="s">
        <v>170</v>
      </c>
      <c r="E155" s="42"/>
      <c r="F155" s="220" t="s">
        <v>4475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170</v>
      </c>
      <c r="AU155" s="19" t="s">
        <v>84</v>
      </c>
    </row>
    <row r="156" s="13" customFormat="1">
      <c r="A156" s="13"/>
      <c r="B156" s="224"/>
      <c r="C156" s="225"/>
      <c r="D156" s="226" t="s">
        <v>185</v>
      </c>
      <c r="E156" s="227" t="s">
        <v>19</v>
      </c>
      <c r="F156" s="228" t="s">
        <v>82</v>
      </c>
      <c r="G156" s="225"/>
      <c r="H156" s="229">
        <v>1</v>
      </c>
      <c r="I156" s="230"/>
      <c r="J156" s="225"/>
      <c r="K156" s="225"/>
      <c r="L156" s="231"/>
      <c r="M156" s="232"/>
      <c r="N156" s="233"/>
      <c r="O156" s="233"/>
      <c r="P156" s="233"/>
      <c r="Q156" s="233"/>
      <c r="R156" s="233"/>
      <c r="S156" s="233"/>
      <c r="T156" s="23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5" t="s">
        <v>185</v>
      </c>
      <c r="AU156" s="235" t="s">
        <v>84</v>
      </c>
      <c r="AV156" s="13" t="s">
        <v>84</v>
      </c>
      <c r="AW156" s="13" t="s">
        <v>36</v>
      </c>
      <c r="AX156" s="13" t="s">
        <v>82</v>
      </c>
      <c r="AY156" s="235" t="s">
        <v>161</v>
      </c>
    </row>
    <row r="157" s="2" customFormat="1" ht="16.5" customHeight="1">
      <c r="A157" s="40"/>
      <c r="B157" s="41"/>
      <c r="C157" s="206" t="s">
        <v>311</v>
      </c>
      <c r="D157" s="206" t="s">
        <v>163</v>
      </c>
      <c r="E157" s="207" t="s">
        <v>4476</v>
      </c>
      <c r="F157" s="208" t="s">
        <v>4477</v>
      </c>
      <c r="G157" s="209" t="s">
        <v>2655</v>
      </c>
      <c r="H157" s="210">
        <v>1</v>
      </c>
      <c r="I157" s="211"/>
      <c r="J157" s="212">
        <f>ROUND(I157*H157,2)</f>
        <v>0</v>
      </c>
      <c r="K157" s="208" t="s">
        <v>1209</v>
      </c>
      <c r="L157" s="46"/>
      <c r="M157" s="213" t="s">
        <v>19</v>
      </c>
      <c r="N157" s="214" t="s">
        <v>45</v>
      </c>
      <c r="O157" s="86"/>
      <c r="P157" s="215">
        <f>O157*H157</f>
        <v>0</v>
      </c>
      <c r="Q157" s="215">
        <v>0</v>
      </c>
      <c r="R157" s="215">
        <f>Q157*H157</f>
        <v>0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4375</v>
      </c>
      <c r="AT157" s="217" t="s">
        <v>163</v>
      </c>
      <c r="AU157" s="217" t="s">
        <v>84</v>
      </c>
      <c r="AY157" s="19" t="s">
        <v>161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82</v>
      </c>
      <c r="BK157" s="218">
        <f>ROUND(I157*H157,2)</f>
        <v>0</v>
      </c>
      <c r="BL157" s="19" t="s">
        <v>4375</v>
      </c>
      <c r="BM157" s="217" t="s">
        <v>4478</v>
      </c>
    </row>
    <row r="158" s="2" customFormat="1">
      <c r="A158" s="40"/>
      <c r="B158" s="41"/>
      <c r="C158" s="42"/>
      <c r="D158" s="219" t="s">
        <v>170</v>
      </c>
      <c r="E158" s="42"/>
      <c r="F158" s="220" t="s">
        <v>4479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170</v>
      </c>
      <c r="AU158" s="19" t="s">
        <v>84</v>
      </c>
    </row>
    <row r="159" s="13" customFormat="1">
      <c r="A159" s="13"/>
      <c r="B159" s="224"/>
      <c r="C159" s="225"/>
      <c r="D159" s="226" t="s">
        <v>185</v>
      </c>
      <c r="E159" s="227" t="s">
        <v>19</v>
      </c>
      <c r="F159" s="228" t="s">
        <v>82</v>
      </c>
      <c r="G159" s="225"/>
      <c r="H159" s="229">
        <v>1</v>
      </c>
      <c r="I159" s="230"/>
      <c r="J159" s="225"/>
      <c r="K159" s="225"/>
      <c r="L159" s="231"/>
      <c r="M159" s="232"/>
      <c r="N159" s="233"/>
      <c r="O159" s="233"/>
      <c r="P159" s="233"/>
      <c r="Q159" s="233"/>
      <c r="R159" s="233"/>
      <c r="S159" s="233"/>
      <c r="T159" s="23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5" t="s">
        <v>185</v>
      </c>
      <c r="AU159" s="235" t="s">
        <v>84</v>
      </c>
      <c r="AV159" s="13" t="s">
        <v>84</v>
      </c>
      <c r="AW159" s="13" t="s">
        <v>36</v>
      </c>
      <c r="AX159" s="13" t="s">
        <v>82</v>
      </c>
      <c r="AY159" s="235" t="s">
        <v>161</v>
      </c>
    </row>
    <row r="160" s="2" customFormat="1" ht="16.5" customHeight="1">
      <c r="A160" s="40"/>
      <c r="B160" s="41"/>
      <c r="C160" s="206" t="s">
        <v>316</v>
      </c>
      <c r="D160" s="206" t="s">
        <v>163</v>
      </c>
      <c r="E160" s="207" t="s">
        <v>4480</v>
      </c>
      <c r="F160" s="208" t="s">
        <v>4481</v>
      </c>
      <c r="G160" s="209" t="s">
        <v>2655</v>
      </c>
      <c r="H160" s="210">
        <v>1</v>
      </c>
      <c r="I160" s="211"/>
      <c r="J160" s="212">
        <f>ROUND(I160*H160,2)</f>
        <v>0</v>
      </c>
      <c r="K160" s="208" t="s">
        <v>1209</v>
      </c>
      <c r="L160" s="46"/>
      <c r="M160" s="213" t="s">
        <v>19</v>
      </c>
      <c r="N160" s="214" t="s">
        <v>45</v>
      </c>
      <c r="O160" s="86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4375</v>
      </c>
      <c r="AT160" s="217" t="s">
        <v>163</v>
      </c>
      <c r="AU160" s="217" t="s">
        <v>84</v>
      </c>
      <c r="AY160" s="19" t="s">
        <v>161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82</v>
      </c>
      <c r="BK160" s="218">
        <f>ROUND(I160*H160,2)</f>
        <v>0</v>
      </c>
      <c r="BL160" s="19" t="s">
        <v>4375</v>
      </c>
      <c r="BM160" s="217" t="s">
        <v>4482</v>
      </c>
    </row>
    <row r="161" s="2" customFormat="1">
      <c r="A161" s="40"/>
      <c r="B161" s="41"/>
      <c r="C161" s="42"/>
      <c r="D161" s="219" t="s">
        <v>170</v>
      </c>
      <c r="E161" s="42"/>
      <c r="F161" s="220" t="s">
        <v>4483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170</v>
      </c>
      <c r="AU161" s="19" t="s">
        <v>84</v>
      </c>
    </row>
    <row r="162" s="13" customFormat="1">
      <c r="A162" s="13"/>
      <c r="B162" s="224"/>
      <c r="C162" s="225"/>
      <c r="D162" s="226" t="s">
        <v>185</v>
      </c>
      <c r="E162" s="227" t="s">
        <v>19</v>
      </c>
      <c r="F162" s="228" t="s">
        <v>82</v>
      </c>
      <c r="G162" s="225"/>
      <c r="H162" s="229">
        <v>1</v>
      </c>
      <c r="I162" s="230"/>
      <c r="J162" s="225"/>
      <c r="K162" s="225"/>
      <c r="L162" s="231"/>
      <c r="M162" s="232"/>
      <c r="N162" s="233"/>
      <c r="O162" s="233"/>
      <c r="P162" s="233"/>
      <c r="Q162" s="233"/>
      <c r="R162" s="233"/>
      <c r="S162" s="233"/>
      <c r="T162" s="23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5" t="s">
        <v>185</v>
      </c>
      <c r="AU162" s="235" t="s">
        <v>84</v>
      </c>
      <c r="AV162" s="13" t="s">
        <v>84</v>
      </c>
      <c r="AW162" s="13" t="s">
        <v>36</v>
      </c>
      <c r="AX162" s="13" t="s">
        <v>82</v>
      </c>
      <c r="AY162" s="235" t="s">
        <v>161</v>
      </c>
    </row>
    <row r="163" s="2" customFormat="1" ht="16.5" customHeight="1">
      <c r="A163" s="40"/>
      <c r="B163" s="41"/>
      <c r="C163" s="206" t="s">
        <v>321</v>
      </c>
      <c r="D163" s="206" t="s">
        <v>163</v>
      </c>
      <c r="E163" s="207" t="s">
        <v>4484</v>
      </c>
      <c r="F163" s="208" t="s">
        <v>4485</v>
      </c>
      <c r="G163" s="209" t="s">
        <v>2655</v>
      </c>
      <c r="H163" s="210">
        <v>1</v>
      </c>
      <c r="I163" s="211"/>
      <c r="J163" s="212">
        <f>ROUND(I163*H163,2)</f>
        <v>0</v>
      </c>
      <c r="K163" s="208" t="s">
        <v>1209</v>
      </c>
      <c r="L163" s="46"/>
      <c r="M163" s="213" t="s">
        <v>19</v>
      </c>
      <c r="N163" s="214" t="s">
        <v>45</v>
      </c>
      <c r="O163" s="86"/>
      <c r="P163" s="215">
        <f>O163*H163</f>
        <v>0</v>
      </c>
      <c r="Q163" s="215">
        <v>0</v>
      </c>
      <c r="R163" s="215">
        <f>Q163*H163</f>
        <v>0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4375</v>
      </c>
      <c r="AT163" s="217" t="s">
        <v>163</v>
      </c>
      <c r="AU163" s="217" t="s">
        <v>84</v>
      </c>
      <c r="AY163" s="19" t="s">
        <v>161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82</v>
      </c>
      <c r="BK163" s="218">
        <f>ROUND(I163*H163,2)</f>
        <v>0</v>
      </c>
      <c r="BL163" s="19" t="s">
        <v>4375</v>
      </c>
      <c r="BM163" s="217" t="s">
        <v>4486</v>
      </c>
    </row>
    <row r="164" s="2" customFormat="1">
      <c r="A164" s="40"/>
      <c r="B164" s="41"/>
      <c r="C164" s="42"/>
      <c r="D164" s="219" t="s">
        <v>170</v>
      </c>
      <c r="E164" s="42"/>
      <c r="F164" s="220" t="s">
        <v>4487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170</v>
      </c>
      <c r="AU164" s="19" t="s">
        <v>84</v>
      </c>
    </row>
    <row r="165" s="13" customFormat="1">
      <c r="A165" s="13"/>
      <c r="B165" s="224"/>
      <c r="C165" s="225"/>
      <c r="D165" s="226" t="s">
        <v>185</v>
      </c>
      <c r="E165" s="227" t="s">
        <v>19</v>
      </c>
      <c r="F165" s="228" t="s">
        <v>82</v>
      </c>
      <c r="G165" s="225"/>
      <c r="H165" s="229">
        <v>1</v>
      </c>
      <c r="I165" s="230"/>
      <c r="J165" s="225"/>
      <c r="K165" s="225"/>
      <c r="L165" s="231"/>
      <c r="M165" s="232"/>
      <c r="N165" s="233"/>
      <c r="O165" s="233"/>
      <c r="P165" s="233"/>
      <c r="Q165" s="233"/>
      <c r="R165" s="233"/>
      <c r="S165" s="233"/>
      <c r="T165" s="23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5" t="s">
        <v>185</v>
      </c>
      <c r="AU165" s="235" t="s">
        <v>84</v>
      </c>
      <c r="AV165" s="13" t="s">
        <v>84</v>
      </c>
      <c r="AW165" s="13" t="s">
        <v>36</v>
      </c>
      <c r="AX165" s="13" t="s">
        <v>82</v>
      </c>
      <c r="AY165" s="235" t="s">
        <v>161</v>
      </c>
    </row>
    <row r="166" s="12" customFormat="1" ht="22.8" customHeight="1">
      <c r="A166" s="12"/>
      <c r="B166" s="190"/>
      <c r="C166" s="191"/>
      <c r="D166" s="192" t="s">
        <v>73</v>
      </c>
      <c r="E166" s="204" t="s">
        <v>4488</v>
      </c>
      <c r="F166" s="204" t="s">
        <v>4489</v>
      </c>
      <c r="G166" s="191"/>
      <c r="H166" s="191"/>
      <c r="I166" s="194"/>
      <c r="J166" s="205">
        <f>BK166</f>
        <v>0</v>
      </c>
      <c r="K166" s="191"/>
      <c r="L166" s="196"/>
      <c r="M166" s="197"/>
      <c r="N166" s="198"/>
      <c r="O166" s="198"/>
      <c r="P166" s="199">
        <f>SUM(P167:P176)</f>
        <v>0</v>
      </c>
      <c r="Q166" s="198"/>
      <c r="R166" s="199">
        <f>SUM(R167:R176)</f>
        <v>0</v>
      </c>
      <c r="S166" s="198"/>
      <c r="T166" s="200">
        <f>SUM(T167:T176)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01" t="s">
        <v>188</v>
      </c>
      <c r="AT166" s="202" t="s">
        <v>73</v>
      </c>
      <c r="AU166" s="202" t="s">
        <v>82</v>
      </c>
      <c r="AY166" s="201" t="s">
        <v>161</v>
      </c>
      <c r="BK166" s="203">
        <f>SUM(BK167:BK176)</f>
        <v>0</v>
      </c>
    </row>
    <row r="167" s="2" customFormat="1" ht="16.5" customHeight="1">
      <c r="A167" s="40"/>
      <c r="B167" s="41"/>
      <c r="C167" s="206" t="s">
        <v>325</v>
      </c>
      <c r="D167" s="206" t="s">
        <v>163</v>
      </c>
      <c r="E167" s="207" t="s">
        <v>4490</v>
      </c>
      <c r="F167" s="208" t="s">
        <v>4491</v>
      </c>
      <c r="G167" s="209" t="s">
        <v>2655</v>
      </c>
      <c r="H167" s="210">
        <v>1</v>
      </c>
      <c r="I167" s="211"/>
      <c r="J167" s="212">
        <f>ROUND(I167*H167,2)</f>
        <v>0</v>
      </c>
      <c r="K167" s="208" t="s">
        <v>1209</v>
      </c>
      <c r="L167" s="46"/>
      <c r="M167" s="213" t="s">
        <v>19</v>
      </c>
      <c r="N167" s="214" t="s">
        <v>45</v>
      </c>
      <c r="O167" s="86"/>
      <c r="P167" s="215">
        <f>O167*H167</f>
        <v>0</v>
      </c>
      <c r="Q167" s="215">
        <v>0</v>
      </c>
      <c r="R167" s="215">
        <f>Q167*H167</f>
        <v>0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4375</v>
      </c>
      <c r="AT167" s="217" t="s">
        <v>163</v>
      </c>
      <c r="AU167" s="217" t="s">
        <v>84</v>
      </c>
      <c r="AY167" s="19" t="s">
        <v>161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82</v>
      </c>
      <c r="BK167" s="218">
        <f>ROUND(I167*H167,2)</f>
        <v>0</v>
      </c>
      <c r="BL167" s="19" t="s">
        <v>4375</v>
      </c>
      <c r="BM167" s="217" t="s">
        <v>4492</v>
      </c>
    </row>
    <row r="168" s="2" customFormat="1">
      <c r="A168" s="40"/>
      <c r="B168" s="41"/>
      <c r="C168" s="42"/>
      <c r="D168" s="219" t="s">
        <v>170</v>
      </c>
      <c r="E168" s="42"/>
      <c r="F168" s="220" t="s">
        <v>4493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170</v>
      </c>
      <c r="AU168" s="19" t="s">
        <v>84</v>
      </c>
    </row>
    <row r="169" s="13" customFormat="1">
      <c r="A169" s="13"/>
      <c r="B169" s="224"/>
      <c r="C169" s="225"/>
      <c r="D169" s="226" t="s">
        <v>185</v>
      </c>
      <c r="E169" s="227" t="s">
        <v>19</v>
      </c>
      <c r="F169" s="228" t="s">
        <v>82</v>
      </c>
      <c r="G169" s="225"/>
      <c r="H169" s="229">
        <v>1</v>
      </c>
      <c r="I169" s="230"/>
      <c r="J169" s="225"/>
      <c r="K169" s="225"/>
      <c r="L169" s="231"/>
      <c r="M169" s="232"/>
      <c r="N169" s="233"/>
      <c r="O169" s="233"/>
      <c r="P169" s="233"/>
      <c r="Q169" s="233"/>
      <c r="R169" s="233"/>
      <c r="S169" s="233"/>
      <c r="T169" s="23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5" t="s">
        <v>185</v>
      </c>
      <c r="AU169" s="235" t="s">
        <v>84</v>
      </c>
      <c r="AV169" s="13" t="s">
        <v>84</v>
      </c>
      <c r="AW169" s="13" t="s">
        <v>36</v>
      </c>
      <c r="AX169" s="13" t="s">
        <v>82</v>
      </c>
      <c r="AY169" s="235" t="s">
        <v>161</v>
      </c>
    </row>
    <row r="170" s="2" customFormat="1" ht="16.5" customHeight="1">
      <c r="A170" s="40"/>
      <c r="B170" s="41"/>
      <c r="C170" s="206" t="s">
        <v>329</v>
      </c>
      <c r="D170" s="206" t="s">
        <v>163</v>
      </c>
      <c r="E170" s="207" t="s">
        <v>4494</v>
      </c>
      <c r="F170" s="208" t="s">
        <v>4495</v>
      </c>
      <c r="G170" s="209" t="s">
        <v>2655</v>
      </c>
      <c r="H170" s="210">
        <v>1</v>
      </c>
      <c r="I170" s="211"/>
      <c r="J170" s="212">
        <f>ROUND(I170*H170,2)</f>
        <v>0</v>
      </c>
      <c r="K170" s="208" t="s">
        <v>167</v>
      </c>
      <c r="L170" s="46"/>
      <c r="M170" s="213" t="s">
        <v>19</v>
      </c>
      <c r="N170" s="214" t="s">
        <v>45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4375</v>
      </c>
      <c r="AT170" s="217" t="s">
        <v>163</v>
      </c>
      <c r="AU170" s="217" t="s">
        <v>84</v>
      </c>
      <c r="AY170" s="19" t="s">
        <v>161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82</v>
      </c>
      <c r="BK170" s="218">
        <f>ROUND(I170*H170,2)</f>
        <v>0</v>
      </c>
      <c r="BL170" s="19" t="s">
        <v>4375</v>
      </c>
      <c r="BM170" s="217" t="s">
        <v>4496</v>
      </c>
    </row>
    <row r="171" s="2" customFormat="1">
      <c r="A171" s="40"/>
      <c r="B171" s="41"/>
      <c r="C171" s="42"/>
      <c r="D171" s="219" t="s">
        <v>170</v>
      </c>
      <c r="E171" s="42"/>
      <c r="F171" s="220" t="s">
        <v>4497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170</v>
      </c>
      <c r="AU171" s="19" t="s">
        <v>84</v>
      </c>
    </row>
    <row r="172" s="2" customFormat="1" ht="16.5" customHeight="1">
      <c r="A172" s="40"/>
      <c r="B172" s="41"/>
      <c r="C172" s="206" t="s">
        <v>333</v>
      </c>
      <c r="D172" s="206" t="s">
        <v>163</v>
      </c>
      <c r="E172" s="207" t="s">
        <v>4498</v>
      </c>
      <c r="F172" s="208" t="s">
        <v>4499</v>
      </c>
      <c r="G172" s="209" t="s">
        <v>2655</v>
      </c>
      <c r="H172" s="210">
        <v>1</v>
      </c>
      <c r="I172" s="211"/>
      <c r="J172" s="212">
        <f>ROUND(I172*H172,2)</f>
        <v>0</v>
      </c>
      <c r="K172" s="208" t="s">
        <v>167</v>
      </c>
      <c r="L172" s="46"/>
      <c r="M172" s="213" t="s">
        <v>19</v>
      </c>
      <c r="N172" s="214" t="s">
        <v>45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4375</v>
      </c>
      <c r="AT172" s="217" t="s">
        <v>163</v>
      </c>
      <c r="AU172" s="217" t="s">
        <v>84</v>
      </c>
      <c r="AY172" s="19" t="s">
        <v>161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82</v>
      </c>
      <c r="BK172" s="218">
        <f>ROUND(I172*H172,2)</f>
        <v>0</v>
      </c>
      <c r="BL172" s="19" t="s">
        <v>4375</v>
      </c>
      <c r="BM172" s="217" t="s">
        <v>4500</v>
      </c>
    </row>
    <row r="173" s="2" customFormat="1">
      <c r="A173" s="40"/>
      <c r="B173" s="41"/>
      <c r="C173" s="42"/>
      <c r="D173" s="219" t="s">
        <v>170</v>
      </c>
      <c r="E173" s="42"/>
      <c r="F173" s="220" t="s">
        <v>4501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170</v>
      </c>
      <c r="AU173" s="19" t="s">
        <v>84</v>
      </c>
    </row>
    <row r="174" s="2" customFormat="1" ht="16.5" customHeight="1">
      <c r="A174" s="40"/>
      <c r="B174" s="41"/>
      <c r="C174" s="206" t="s">
        <v>337</v>
      </c>
      <c r="D174" s="206" t="s">
        <v>163</v>
      </c>
      <c r="E174" s="207" t="s">
        <v>4502</v>
      </c>
      <c r="F174" s="208" t="s">
        <v>4503</v>
      </c>
      <c r="G174" s="209" t="s">
        <v>2655</v>
      </c>
      <c r="H174" s="210">
        <v>1</v>
      </c>
      <c r="I174" s="211"/>
      <c r="J174" s="212">
        <f>ROUND(I174*H174,2)</f>
        <v>0</v>
      </c>
      <c r="K174" s="208" t="s">
        <v>1209</v>
      </c>
      <c r="L174" s="46"/>
      <c r="M174" s="213" t="s">
        <v>19</v>
      </c>
      <c r="N174" s="214" t="s">
        <v>45</v>
      </c>
      <c r="O174" s="86"/>
      <c r="P174" s="215">
        <f>O174*H174</f>
        <v>0</v>
      </c>
      <c r="Q174" s="215">
        <v>0</v>
      </c>
      <c r="R174" s="215">
        <f>Q174*H174</f>
        <v>0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4375</v>
      </c>
      <c r="AT174" s="217" t="s">
        <v>163</v>
      </c>
      <c r="AU174" s="217" t="s">
        <v>84</v>
      </c>
      <c r="AY174" s="19" t="s">
        <v>161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82</v>
      </c>
      <c r="BK174" s="218">
        <f>ROUND(I174*H174,2)</f>
        <v>0</v>
      </c>
      <c r="BL174" s="19" t="s">
        <v>4375</v>
      </c>
      <c r="BM174" s="217" t="s">
        <v>4504</v>
      </c>
    </row>
    <row r="175" s="2" customFormat="1">
      <c r="A175" s="40"/>
      <c r="B175" s="41"/>
      <c r="C175" s="42"/>
      <c r="D175" s="219" t="s">
        <v>170</v>
      </c>
      <c r="E175" s="42"/>
      <c r="F175" s="220" t="s">
        <v>4505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170</v>
      </c>
      <c r="AU175" s="19" t="s">
        <v>84</v>
      </c>
    </row>
    <row r="176" s="13" customFormat="1">
      <c r="A176" s="13"/>
      <c r="B176" s="224"/>
      <c r="C176" s="225"/>
      <c r="D176" s="226" t="s">
        <v>185</v>
      </c>
      <c r="E176" s="227" t="s">
        <v>19</v>
      </c>
      <c r="F176" s="228" t="s">
        <v>82</v>
      </c>
      <c r="G176" s="225"/>
      <c r="H176" s="229">
        <v>1</v>
      </c>
      <c r="I176" s="230"/>
      <c r="J176" s="225"/>
      <c r="K176" s="225"/>
      <c r="L176" s="231"/>
      <c r="M176" s="232"/>
      <c r="N176" s="233"/>
      <c r="O176" s="233"/>
      <c r="P176" s="233"/>
      <c r="Q176" s="233"/>
      <c r="R176" s="233"/>
      <c r="S176" s="233"/>
      <c r="T176" s="23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5" t="s">
        <v>185</v>
      </c>
      <c r="AU176" s="235" t="s">
        <v>84</v>
      </c>
      <c r="AV176" s="13" t="s">
        <v>84</v>
      </c>
      <c r="AW176" s="13" t="s">
        <v>36</v>
      </c>
      <c r="AX176" s="13" t="s">
        <v>82</v>
      </c>
      <c r="AY176" s="235" t="s">
        <v>161</v>
      </c>
    </row>
    <row r="177" s="12" customFormat="1" ht="22.8" customHeight="1">
      <c r="A177" s="12"/>
      <c r="B177" s="190"/>
      <c r="C177" s="191"/>
      <c r="D177" s="192" t="s">
        <v>73</v>
      </c>
      <c r="E177" s="204" t="s">
        <v>4506</v>
      </c>
      <c r="F177" s="204" t="s">
        <v>4507</v>
      </c>
      <c r="G177" s="191"/>
      <c r="H177" s="191"/>
      <c r="I177" s="194"/>
      <c r="J177" s="205">
        <f>BK177</f>
        <v>0</v>
      </c>
      <c r="K177" s="191"/>
      <c r="L177" s="196"/>
      <c r="M177" s="197"/>
      <c r="N177" s="198"/>
      <c r="O177" s="198"/>
      <c r="P177" s="199">
        <f>SUM(P178:P192)</f>
        <v>0</v>
      </c>
      <c r="Q177" s="198"/>
      <c r="R177" s="199">
        <f>SUM(R178:R192)</f>
        <v>0</v>
      </c>
      <c r="S177" s="198"/>
      <c r="T177" s="200">
        <f>SUM(T178:T192)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01" t="s">
        <v>188</v>
      </c>
      <c r="AT177" s="202" t="s">
        <v>73</v>
      </c>
      <c r="AU177" s="202" t="s">
        <v>82</v>
      </c>
      <c r="AY177" s="201" t="s">
        <v>161</v>
      </c>
      <c r="BK177" s="203">
        <f>SUM(BK178:BK192)</f>
        <v>0</v>
      </c>
    </row>
    <row r="178" s="2" customFormat="1" ht="16.5" customHeight="1">
      <c r="A178" s="40"/>
      <c r="B178" s="41"/>
      <c r="C178" s="206" t="s">
        <v>342</v>
      </c>
      <c r="D178" s="206" t="s">
        <v>163</v>
      </c>
      <c r="E178" s="207" t="s">
        <v>4508</v>
      </c>
      <c r="F178" s="208" t="s">
        <v>4509</v>
      </c>
      <c r="G178" s="209" t="s">
        <v>2655</v>
      </c>
      <c r="H178" s="210">
        <v>1</v>
      </c>
      <c r="I178" s="211"/>
      <c r="J178" s="212">
        <f>ROUND(I178*H178,2)</f>
        <v>0</v>
      </c>
      <c r="K178" s="208" t="s">
        <v>1209</v>
      </c>
      <c r="L178" s="46"/>
      <c r="M178" s="213" t="s">
        <v>19</v>
      </c>
      <c r="N178" s="214" t="s">
        <v>45</v>
      </c>
      <c r="O178" s="86"/>
      <c r="P178" s="215">
        <f>O178*H178</f>
        <v>0</v>
      </c>
      <c r="Q178" s="215">
        <v>0</v>
      </c>
      <c r="R178" s="215">
        <f>Q178*H178</f>
        <v>0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4375</v>
      </c>
      <c r="AT178" s="217" t="s">
        <v>163</v>
      </c>
      <c r="AU178" s="217" t="s">
        <v>84</v>
      </c>
      <c r="AY178" s="19" t="s">
        <v>161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82</v>
      </c>
      <c r="BK178" s="218">
        <f>ROUND(I178*H178,2)</f>
        <v>0</v>
      </c>
      <c r="BL178" s="19" t="s">
        <v>4375</v>
      </c>
      <c r="BM178" s="217" t="s">
        <v>4510</v>
      </c>
    </row>
    <row r="179" s="2" customFormat="1">
      <c r="A179" s="40"/>
      <c r="B179" s="41"/>
      <c r="C179" s="42"/>
      <c r="D179" s="219" t="s">
        <v>170</v>
      </c>
      <c r="E179" s="42"/>
      <c r="F179" s="220" t="s">
        <v>4511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170</v>
      </c>
      <c r="AU179" s="19" t="s">
        <v>84</v>
      </c>
    </row>
    <row r="180" s="13" customFormat="1">
      <c r="A180" s="13"/>
      <c r="B180" s="224"/>
      <c r="C180" s="225"/>
      <c r="D180" s="226" t="s">
        <v>185</v>
      </c>
      <c r="E180" s="227" t="s">
        <v>19</v>
      </c>
      <c r="F180" s="228" t="s">
        <v>82</v>
      </c>
      <c r="G180" s="225"/>
      <c r="H180" s="229">
        <v>1</v>
      </c>
      <c r="I180" s="230"/>
      <c r="J180" s="225"/>
      <c r="K180" s="225"/>
      <c r="L180" s="231"/>
      <c r="M180" s="232"/>
      <c r="N180" s="233"/>
      <c r="O180" s="233"/>
      <c r="P180" s="233"/>
      <c r="Q180" s="233"/>
      <c r="R180" s="233"/>
      <c r="S180" s="233"/>
      <c r="T180" s="23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5" t="s">
        <v>185</v>
      </c>
      <c r="AU180" s="235" t="s">
        <v>84</v>
      </c>
      <c r="AV180" s="13" t="s">
        <v>84</v>
      </c>
      <c r="AW180" s="13" t="s">
        <v>36</v>
      </c>
      <c r="AX180" s="13" t="s">
        <v>82</v>
      </c>
      <c r="AY180" s="235" t="s">
        <v>161</v>
      </c>
    </row>
    <row r="181" s="2" customFormat="1" ht="16.5" customHeight="1">
      <c r="A181" s="40"/>
      <c r="B181" s="41"/>
      <c r="C181" s="206" t="s">
        <v>347</v>
      </c>
      <c r="D181" s="206" t="s">
        <v>163</v>
      </c>
      <c r="E181" s="207" t="s">
        <v>4512</v>
      </c>
      <c r="F181" s="208" t="s">
        <v>4513</v>
      </c>
      <c r="G181" s="209" t="s">
        <v>2655</v>
      </c>
      <c r="H181" s="210">
        <v>1</v>
      </c>
      <c r="I181" s="211"/>
      <c r="J181" s="212">
        <f>ROUND(I181*H181,2)</f>
        <v>0</v>
      </c>
      <c r="K181" s="208" t="s">
        <v>1209</v>
      </c>
      <c r="L181" s="46"/>
      <c r="M181" s="213" t="s">
        <v>19</v>
      </c>
      <c r="N181" s="214" t="s">
        <v>45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4375</v>
      </c>
      <c r="AT181" s="217" t="s">
        <v>163</v>
      </c>
      <c r="AU181" s="217" t="s">
        <v>84</v>
      </c>
      <c r="AY181" s="19" t="s">
        <v>161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82</v>
      </c>
      <c r="BK181" s="218">
        <f>ROUND(I181*H181,2)</f>
        <v>0</v>
      </c>
      <c r="BL181" s="19" t="s">
        <v>4375</v>
      </c>
      <c r="BM181" s="217" t="s">
        <v>4514</v>
      </c>
    </row>
    <row r="182" s="2" customFormat="1">
      <c r="A182" s="40"/>
      <c r="B182" s="41"/>
      <c r="C182" s="42"/>
      <c r="D182" s="219" t="s">
        <v>170</v>
      </c>
      <c r="E182" s="42"/>
      <c r="F182" s="220" t="s">
        <v>4515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170</v>
      </c>
      <c r="AU182" s="19" t="s">
        <v>84</v>
      </c>
    </row>
    <row r="183" s="13" customFormat="1">
      <c r="A183" s="13"/>
      <c r="B183" s="224"/>
      <c r="C183" s="225"/>
      <c r="D183" s="226" t="s">
        <v>185</v>
      </c>
      <c r="E183" s="227" t="s">
        <v>19</v>
      </c>
      <c r="F183" s="228" t="s">
        <v>82</v>
      </c>
      <c r="G183" s="225"/>
      <c r="H183" s="229">
        <v>1</v>
      </c>
      <c r="I183" s="230"/>
      <c r="J183" s="225"/>
      <c r="K183" s="225"/>
      <c r="L183" s="231"/>
      <c r="M183" s="232"/>
      <c r="N183" s="233"/>
      <c r="O183" s="233"/>
      <c r="P183" s="233"/>
      <c r="Q183" s="233"/>
      <c r="R183" s="233"/>
      <c r="S183" s="233"/>
      <c r="T183" s="23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5" t="s">
        <v>185</v>
      </c>
      <c r="AU183" s="235" t="s">
        <v>84</v>
      </c>
      <c r="AV183" s="13" t="s">
        <v>84</v>
      </c>
      <c r="AW183" s="13" t="s">
        <v>36</v>
      </c>
      <c r="AX183" s="13" t="s">
        <v>82</v>
      </c>
      <c r="AY183" s="235" t="s">
        <v>161</v>
      </c>
    </row>
    <row r="184" s="2" customFormat="1" ht="16.5" customHeight="1">
      <c r="A184" s="40"/>
      <c r="B184" s="41"/>
      <c r="C184" s="206" t="s">
        <v>352</v>
      </c>
      <c r="D184" s="206" t="s">
        <v>163</v>
      </c>
      <c r="E184" s="207" t="s">
        <v>4516</v>
      </c>
      <c r="F184" s="208" t="s">
        <v>4517</v>
      </c>
      <c r="G184" s="209" t="s">
        <v>2655</v>
      </c>
      <c r="H184" s="210">
        <v>1</v>
      </c>
      <c r="I184" s="211"/>
      <c r="J184" s="212">
        <f>ROUND(I184*H184,2)</f>
        <v>0</v>
      </c>
      <c r="K184" s="208" t="s">
        <v>1209</v>
      </c>
      <c r="L184" s="46"/>
      <c r="M184" s="213" t="s">
        <v>19</v>
      </c>
      <c r="N184" s="214" t="s">
        <v>45</v>
      </c>
      <c r="O184" s="86"/>
      <c r="P184" s="215">
        <f>O184*H184</f>
        <v>0</v>
      </c>
      <c r="Q184" s="215">
        <v>0</v>
      </c>
      <c r="R184" s="215">
        <f>Q184*H184</f>
        <v>0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4375</v>
      </c>
      <c r="AT184" s="217" t="s">
        <v>163</v>
      </c>
      <c r="AU184" s="217" t="s">
        <v>84</v>
      </c>
      <c r="AY184" s="19" t="s">
        <v>161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82</v>
      </c>
      <c r="BK184" s="218">
        <f>ROUND(I184*H184,2)</f>
        <v>0</v>
      </c>
      <c r="BL184" s="19" t="s">
        <v>4375</v>
      </c>
      <c r="BM184" s="217" t="s">
        <v>4518</v>
      </c>
    </row>
    <row r="185" s="2" customFormat="1">
      <c r="A185" s="40"/>
      <c r="B185" s="41"/>
      <c r="C185" s="42"/>
      <c r="D185" s="219" t="s">
        <v>170</v>
      </c>
      <c r="E185" s="42"/>
      <c r="F185" s="220" t="s">
        <v>4519</v>
      </c>
      <c r="G185" s="42"/>
      <c r="H185" s="42"/>
      <c r="I185" s="221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170</v>
      </c>
      <c r="AU185" s="19" t="s">
        <v>84</v>
      </c>
    </row>
    <row r="186" s="13" customFormat="1">
      <c r="A186" s="13"/>
      <c r="B186" s="224"/>
      <c r="C186" s="225"/>
      <c r="D186" s="226" t="s">
        <v>185</v>
      </c>
      <c r="E186" s="227" t="s">
        <v>19</v>
      </c>
      <c r="F186" s="228" t="s">
        <v>82</v>
      </c>
      <c r="G186" s="225"/>
      <c r="H186" s="229">
        <v>1</v>
      </c>
      <c r="I186" s="230"/>
      <c r="J186" s="225"/>
      <c r="K186" s="225"/>
      <c r="L186" s="231"/>
      <c r="M186" s="232"/>
      <c r="N186" s="233"/>
      <c r="O186" s="233"/>
      <c r="P186" s="233"/>
      <c r="Q186" s="233"/>
      <c r="R186" s="233"/>
      <c r="S186" s="233"/>
      <c r="T186" s="23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5" t="s">
        <v>185</v>
      </c>
      <c r="AU186" s="235" t="s">
        <v>84</v>
      </c>
      <c r="AV186" s="13" t="s">
        <v>84</v>
      </c>
      <c r="AW186" s="13" t="s">
        <v>36</v>
      </c>
      <c r="AX186" s="13" t="s">
        <v>82</v>
      </c>
      <c r="AY186" s="235" t="s">
        <v>161</v>
      </c>
    </row>
    <row r="187" s="2" customFormat="1" ht="16.5" customHeight="1">
      <c r="A187" s="40"/>
      <c r="B187" s="41"/>
      <c r="C187" s="206" t="s">
        <v>357</v>
      </c>
      <c r="D187" s="206" t="s">
        <v>163</v>
      </c>
      <c r="E187" s="207" t="s">
        <v>4520</v>
      </c>
      <c r="F187" s="208" t="s">
        <v>4521</v>
      </c>
      <c r="G187" s="209" t="s">
        <v>2655</v>
      </c>
      <c r="H187" s="210">
        <v>1</v>
      </c>
      <c r="I187" s="211"/>
      <c r="J187" s="212">
        <f>ROUND(I187*H187,2)</f>
        <v>0</v>
      </c>
      <c r="K187" s="208" t="s">
        <v>1209</v>
      </c>
      <c r="L187" s="46"/>
      <c r="M187" s="213" t="s">
        <v>19</v>
      </c>
      <c r="N187" s="214" t="s">
        <v>45</v>
      </c>
      <c r="O187" s="86"/>
      <c r="P187" s="215">
        <f>O187*H187</f>
        <v>0</v>
      </c>
      <c r="Q187" s="215">
        <v>0</v>
      </c>
      <c r="R187" s="215">
        <f>Q187*H187</f>
        <v>0</v>
      </c>
      <c r="S187" s="215">
        <v>0</v>
      </c>
      <c r="T187" s="216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4375</v>
      </c>
      <c r="AT187" s="217" t="s">
        <v>163</v>
      </c>
      <c r="AU187" s="217" t="s">
        <v>84</v>
      </c>
      <c r="AY187" s="19" t="s">
        <v>161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9" t="s">
        <v>82</v>
      </c>
      <c r="BK187" s="218">
        <f>ROUND(I187*H187,2)</f>
        <v>0</v>
      </c>
      <c r="BL187" s="19" t="s">
        <v>4375</v>
      </c>
      <c r="BM187" s="217" t="s">
        <v>4522</v>
      </c>
    </row>
    <row r="188" s="2" customFormat="1">
      <c r="A188" s="40"/>
      <c r="B188" s="41"/>
      <c r="C188" s="42"/>
      <c r="D188" s="219" t="s">
        <v>170</v>
      </c>
      <c r="E188" s="42"/>
      <c r="F188" s="220" t="s">
        <v>4523</v>
      </c>
      <c r="G188" s="42"/>
      <c r="H188" s="42"/>
      <c r="I188" s="221"/>
      <c r="J188" s="42"/>
      <c r="K188" s="42"/>
      <c r="L188" s="46"/>
      <c r="M188" s="222"/>
      <c r="N188" s="223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170</v>
      </c>
      <c r="AU188" s="19" t="s">
        <v>84</v>
      </c>
    </row>
    <row r="189" s="13" customFormat="1">
      <c r="A189" s="13"/>
      <c r="B189" s="224"/>
      <c r="C189" s="225"/>
      <c r="D189" s="226" t="s">
        <v>185</v>
      </c>
      <c r="E189" s="227" t="s">
        <v>19</v>
      </c>
      <c r="F189" s="228" t="s">
        <v>82</v>
      </c>
      <c r="G189" s="225"/>
      <c r="H189" s="229">
        <v>1</v>
      </c>
      <c r="I189" s="230"/>
      <c r="J189" s="225"/>
      <c r="K189" s="225"/>
      <c r="L189" s="231"/>
      <c r="M189" s="232"/>
      <c r="N189" s="233"/>
      <c r="O189" s="233"/>
      <c r="P189" s="233"/>
      <c r="Q189" s="233"/>
      <c r="R189" s="233"/>
      <c r="S189" s="233"/>
      <c r="T189" s="23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5" t="s">
        <v>185</v>
      </c>
      <c r="AU189" s="235" t="s">
        <v>84</v>
      </c>
      <c r="AV189" s="13" t="s">
        <v>84</v>
      </c>
      <c r="AW189" s="13" t="s">
        <v>36</v>
      </c>
      <c r="AX189" s="13" t="s">
        <v>82</v>
      </c>
      <c r="AY189" s="235" t="s">
        <v>161</v>
      </c>
    </row>
    <row r="190" s="2" customFormat="1" ht="16.5" customHeight="1">
      <c r="A190" s="40"/>
      <c r="B190" s="41"/>
      <c r="C190" s="206" t="s">
        <v>361</v>
      </c>
      <c r="D190" s="206" t="s">
        <v>163</v>
      </c>
      <c r="E190" s="207" t="s">
        <v>4524</v>
      </c>
      <c r="F190" s="208" t="s">
        <v>4525</v>
      </c>
      <c r="G190" s="209" t="s">
        <v>2655</v>
      </c>
      <c r="H190" s="210">
        <v>1</v>
      </c>
      <c r="I190" s="211"/>
      <c r="J190" s="212">
        <f>ROUND(I190*H190,2)</f>
        <v>0</v>
      </c>
      <c r="K190" s="208" t="s">
        <v>1209</v>
      </c>
      <c r="L190" s="46"/>
      <c r="M190" s="213" t="s">
        <v>19</v>
      </c>
      <c r="N190" s="214" t="s">
        <v>45</v>
      </c>
      <c r="O190" s="86"/>
      <c r="P190" s="215">
        <f>O190*H190</f>
        <v>0</v>
      </c>
      <c r="Q190" s="215">
        <v>0</v>
      </c>
      <c r="R190" s="215">
        <f>Q190*H190</f>
        <v>0</v>
      </c>
      <c r="S190" s="215">
        <v>0</v>
      </c>
      <c r="T190" s="216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7" t="s">
        <v>4375</v>
      </c>
      <c r="AT190" s="217" t="s">
        <v>163</v>
      </c>
      <c r="AU190" s="217" t="s">
        <v>84</v>
      </c>
      <c r="AY190" s="19" t="s">
        <v>161</v>
      </c>
      <c r="BE190" s="218">
        <f>IF(N190="základní",J190,0)</f>
        <v>0</v>
      </c>
      <c r="BF190" s="218">
        <f>IF(N190="snížená",J190,0)</f>
        <v>0</v>
      </c>
      <c r="BG190" s="218">
        <f>IF(N190="zákl. přenesená",J190,0)</f>
        <v>0</v>
      </c>
      <c r="BH190" s="218">
        <f>IF(N190="sníž. přenesená",J190,0)</f>
        <v>0</v>
      </c>
      <c r="BI190" s="218">
        <f>IF(N190="nulová",J190,0)</f>
        <v>0</v>
      </c>
      <c r="BJ190" s="19" t="s">
        <v>82</v>
      </c>
      <c r="BK190" s="218">
        <f>ROUND(I190*H190,2)</f>
        <v>0</v>
      </c>
      <c r="BL190" s="19" t="s">
        <v>4375</v>
      </c>
      <c r="BM190" s="217" t="s">
        <v>4526</v>
      </c>
    </row>
    <row r="191" s="2" customFormat="1">
      <c r="A191" s="40"/>
      <c r="B191" s="41"/>
      <c r="C191" s="42"/>
      <c r="D191" s="219" t="s">
        <v>170</v>
      </c>
      <c r="E191" s="42"/>
      <c r="F191" s="220" t="s">
        <v>4527</v>
      </c>
      <c r="G191" s="42"/>
      <c r="H191" s="42"/>
      <c r="I191" s="221"/>
      <c r="J191" s="42"/>
      <c r="K191" s="42"/>
      <c r="L191" s="46"/>
      <c r="M191" s="222"/>
      <c r="N191" s="223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170</v>
      </c>
      <c r="AU191" s="19" t="s">
        <v>84</v>
      </c>
    </row>
    <row r="192" s="13" customFormat="1">
      <c r="A192" s="13"/>
      <c r="B192" s="224"/>
      <c r="C192" s="225"/>
      <c r="D192" s="226" t="s">
        <v>185</v>
      </c>
      <c r="E192" s="227" t="s">
        <v>19</v>
      </c>
      <c r="F192" s="228" t="s">
        <v>82</v>
      </c>
      <c r="G192" s="225"/>
      <c r="H192" s="229">
        <v>1</v>
      </c>
      <c r="I192" s="230"/>
      <c r="J192" s="225"/>
      <c r="K192" s="225"/>
      <c r="L192" s="231"/>
      <c r="M192" s="269"/>
      <c r="N192" s="270"/>
      <c r="O192" s="270"/>
      <c r="P192" s="270"/>
      <c r="Q192" s="270"/>
      <c r="R192" s="270"/>
      <c r="S192" s="270"/>
      <c r="T192" s="27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5" t="s">
        <v>185</v>
      </c>
      <c r="AU192" s="235" t="s">
        <v>84</v>
      </c>
      <c r="AV192" s="13" t="s">
        <v>84</v>
      </c>
      <c r="AW192" s="13" t="s">
        <v>36</v>
      </c>
      <c r="AX192" s="13" t="s">
        <v>82</v>
      </c>
      <c r="AY192" s="235" t="s">
        <v>161</v>
      </c>
    </row>
    <row r="193" s="2" customFormat="1" ht="6.96" customHeight="1">
      <c r="A193" s="40"/>
      <c r="B193" s="61"/>
      <c r="C193" s="62"/>
      <c r="D193" s="62"/>
      <c r="E193" s="62"/>
      <c r="F193" s="62"/>
      <c r="G193" s="62"/>
      <c r="H193" s="62"/>
      <c r="I193" s="62"/>
      <c r="J193" s="62"/>
      <c r="K193" s="62"/>
      <c r="L193" s="46"/>
      <c r="M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</row>
  </sheetData>
  <sheetProtection sheet="1" autoFilter="0" formatColumns="0" formatRows="0" objects="1" scenarios="1" spinCount="100000" saltValue="0D5lB/Hjlrta7zO2MmQLkclrgHSLKWzuDKeUd57n0U9/r0HtwR/+KkvONHjzykDVgrp/btmXJPoFVgcbcmyOmg==" hashValue="2JRoEG6+D2Zvu0WCPFmIgRk1czOgqdekV9rwA+oznVkhR7NyaWYh8VpHlbtThQcYFQv8ClRg3JCfBwI6HLnu2w==" algorithmName="SHA-512" password="CC35"/>
  <autoFilter ref="C86:K192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4_02/013254000"/>
    <hyperlink ref="F94" r:id="rId2" display="https://podminky.urs.cz/item/CS_URS_2024_02/013274000"/>
    <hyperlink ref="F97" r:id="rId3" display="https://podminky.urs.cz/item/CS_URS_2025_01/013294000"/>
    <hyperlink ref="F100" r:id="rId4" display="https://podminky.urs.cz/item/CS_URS_2024_02/031303000"/>
    <hyperlink ref="F103" r:id="rId5" display="https://podminky.urs.cz/item/CS_URS_2024_02/032103000"/>
    <hyperlink ref="F106" r:id="rId6" display="https://podminky.urs.cz/item/CS_URS_2024_02/032903000"/>
    <hyperlink ref="F109" r:id="rId7" display="https://podminky.urs.cz/item/CS_URS_2024_02/033103000"/>
    <hyperlink ref="F112" r:id="rId8" display="https://podminky.urs.cz/item/CS_URS_2024_02/033203000"/>
    <hyperlink ref="F115" r:id="rId9" display="https://podminky.urs.cz/item/CS_URS_2024_02/034103000"/>
    <hyperlink ref="F118" r:id="rId10" display="https://podminky.urs.cz/item/CS_URS_2024_02/034403000"/>
    <hyperlink ref="F121" r:id="rId11" display="https://podminky.urs.cz/item/CS_URS_2024_02/034503000"/>
    <hyperlink ref="F124" r:id="rId12" display="https://podminky.urs.cz/item/CS_URS_2024_02/039103000"/>
    <hyperlink ref="F127" r:id="rId13" display="https://podminky.urs.cz/item/CS_URS_2024_02/039203000"/>
    <hyperlink ref="F131" r:id="rId14" display="https://podminky.urs.cz/item/CS_URS_2024_02/041424000"/>
    <hyperlink ref="F134" r:id="rId15" display="https://podminky.urs.cz/item/CS_URS_2024_02/045203000"/>
    <hyperlink ref="F137" r:id="rId16" display="https://podminky.urs.cz/item/CS_URS_2024_02/045303000"/>
    <hyperlink ref="F140" r:id="rId17" display="https://podminky.urs.cz/item/CS_URS_2024_02/049103000"/>
    <hyperlink ref="F146" r:id="rId18" display="https://podminky.urs.cz/item/CS_URS_2024_02/049303000"/>
    <hyperlink ref="F150" r:id="rId19" display="https://podminky.urs.cz/item/CS_URS_2025_01/051002000"/>
    <hyperlink ref="F152" r:id="rId20" display="https://podminky.urs.cz/item/CS_URS_2025_01/056002000"/>
    <hyperlink ref="F155" r:id="rId21" display="https://podminky.urs.cz/item/CS_URS_2024_02/061002000"/>
    <hyperlink ref="F158" r:id="rId22" display="https://podminky.urs.cz/item/CS_URS_2024_02/062103000"/>
    <hyperlink ref="F161" r:id="rId23" display="https://podminky.urs.cz/item/CS_URS_2024_02/065103000"/>
    <hyperlink ref="F164" r:id="rId24" display="https://podminky.urs.cz/item/CS_URS_2024_02/065203000"/>
    <hyperlink ref="F168" r:id="rId25" display="https://podminky.urs.cz/item/CS_URS_2024_02/071002000"/>
    <hyperlink ref="F171" r:id="rId26" display="https://podminky.urs.cz/item/CS_URS_2025_01/072103000"/>
    <hyperlink ref="F173" r:id="rId27" display="https://podminky.urs.cz/item/CS_URS_2025_01/072203000"/>
    <hyperlink ref="F175" r:id="rId28" display="https://podminky.urs.cz/item/CS_URS_2024_02/073002000"/>
    <hyperlink ref="F179" r:id="rId29" display="https://podminky.urs.cz/item/CS_URS_2024_02/092103000"/>
    <hyperlink ref="F182" r:id="rId30" display="https://podminky.urs.cz/item/CS_URS_2024_02/092203000"/>
    <hyperlink ref="F185" r:id="rId31" display="https://podminky.urs.cz/item/CS_URS_2024_02/094103000"/>
    <hyperlink ref="F188" r:id="rId32" display="https://podminky.urs.cz/item/CS_URS_2024_02/094203000"/>
    <hyperlink ref="F191" r:id="rId33" display="https://podminky.urs.cz/item/CS_URS_2024_02/0943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4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2" customWidth="1"/>
    <col min="2" max="2" width="1.667969" style="282" customWidth="1"/>
    <col min="3" max="4" width="5" style="282" customWidth="1"/>
    <col min="5" max="5" width="11.66016" style="282" customWidth="1"/>
    <col min="6" max="6" width="9.160156" style="282" customWidth="1"/>
    <col min="7" max="7" width="5" style="282" customWidth="1"/>
    <col min="8" max="8" width="77.83203" style="282" customWidth="1"/>
    <col min="9" max="10" width="20" style="282" customWidth="1"/>
    <col min="11" max="11" width="1.667969" style="282" customWidth="1"/>
  </cols>
  <sheetData>
    <row r="1" s="1" customFormat="1" ht="37.5" customHeight="1"/>
    <row r="2" s="1" customFormat="1" ht="7.5" customHeight="1">
      <c r="B2" s="283"/>
      <c r="C2" s="284"/>
      <c r="D2" s="284"/>
      <c r="E2" s="284"/>
      <c r="F2" s="284"/>
      <c r="G2" s="284"/>
      <c r="H2" s="284"/>
      <c r="I2" s="284"/>
      <c r="J2" s="284"/>
      <c r="K2" s="285"/>
    </row>
    <row r="3" s="16" customFormat="1" ht="45" customHeight="1">
      <c r="B3" s="286"/>
      <c r="C3" s="287" t="s">
        <v>4528</v>
      </c>
      <c r="D3" s="287"/>
      <c r="E3" s="287"/>
      <c r="F3" s="287"/>
      <c r="G3" s="287"/>
      <c r="H3" s="287"/>
      <c r="I3" s="287"/>
      <c r="J3" s="287"/>
      <c r="K3" s="288"/>
    </row>
    <row r="4" s="1" customFormat="1" ht="25.5" customHeight="1">
      <c r="B4" s="289"/>
      <c r="C4" s="290" t="s">
        <v>4529</v>
      </c>
      <c r="D4" s="290"/>
      <c r="E4" s="290"/>
      <c r="F4" s="290"/>
      <c r="G4" s="290"/>
      <c r="H4" s="290"/>
      <c r="I4" s="290"/>
      <c r="J4" s="290"/>
      <c r="K4" s="291"/>
    </row>
    <row r="5" s="1" customFormat="1" ht="5.25" customHeight="1">
      <c r="B5" s="289"/>
      <c r="C5" s="292"/>
      <c r="D5" s="292"/>
      <c r="E5" s="292"/>
      <c r="F5" s="292"/>
      <c r="G5" s="292"/>
      <c r="H5" s="292"/>
      <c r="I5" s="292"/>
      <c r="J5" s="292"/>
      <c r="K5" s="291"/>
    </row>
    <row r="6" s="1" customFormat="1" ht="15" customHeight="1">
      <c r="B6" s="289"/>
      <c r="C6" s="293" t="s">
        <v>4530</v>
      </c>
      <c r="D6" s="293"/>
      <c r="E6" s="293"/>
      <c r="F6" s="293"/>
      <c r="G6" s="293"/>
      <c r="H6" s="293"/>
      <c r="I6" s="293"/>
      <c r="J6" s="293"/>
      <c r="K6" s="291"/>
    </row>
    <row r="7" s="1" customFormat="1" ht="15" customHeight="1">
      <c r="B7" s="294"/>
      <c r="C7" s="293" t="s">
        <v>4531</v>
      </c>
      <c r="D7" s="293"/>
      <c r="E7" s="293"/>
      <c r="F7" s="293"/>
      <c r="G7" s="293"/>
      <c r="H7" s="293"/>
      <c r="I7" s="293"/>
      <c r="J7" s="293"/>
      <c r="K7" s="291"/>
    </row>
    <row r="8" s="1" customFormat="1" ht="12.75" customHeight="1">
      <c r="B8" s="294"/>
      <c r="C8" s="293"/>
      <c r="D8" s="293"/>
      <c r="E8" s="293"/>
      <c r="F8" s="293"/>
      <c r="G8" s="293"/>
      <c r="H8" s="293"/>
      <c r="I8" s="293"/>
      <c r="J8" s="293"/>
      <c r="K8" s="291"/>
    </row>
    <row r="9" s="1" customFormat="1" ht="15" customHeight="1">
      <c r="B9" s="294"/>
      <c r="C9" s="293" t="s">
        <v>4532</v>
      </c>
      <c r="D9" s="293"/>
      <c r="E9" s="293"/>
      <c r="F9" s="293"/>
      <c r="G9" s="293"/>
      <c r="H9" s="293"/>
      <c r="I9" s="293"/>
      <c r="J9" s="293"/>
      <c r="K9" s="291"/>
    </row>
    <row r="10" s="1" customFormat="1" ht="15" customHeight="1">
      <c r="B10" s="294"/>
      <c r="C10" s="293"/>
      <c r="D10" s="293" t="s">
        <v>4533</v>
      </c>
      <c r="E10" s="293"/>
      <c r="F10" s="293"/>
      <c r="G10" s="293"/>
      <c r="H10" s="293"/>
      <c r="I10" s="293"/>
      <c r="J10" s="293"/>
      <c r="K10" s="291"/>
    </row>
    <row r="11" s="1" customFormat="1" ht="15" customHeight="1">
      <c r="B11" s="294"/>
      <c r="C11" s="295"/>
      <c r="D11" s="293" t="s">
        <v>4534</v>
      </c>
      <c r="E11" s="293"/>
      <c r="F11" s="293"/>
      <c r="G11" s="293"/>
      <c r="H11" s="293"/>
      <c r="I11" s="293"/>
      <c r="J11" s="293"/>
      <c r="K11" s="291"/>
    </row>
    <row r="12" s="1" customFormat="1" ht="15" customHeight="1">
      <c r="B12" s="294"/>
      <c r="C12" s="295"/>
      <c r="D12" s="293"/>
      <c r="E12" s="293"/>
      <c r="F12" s="293"/>
      <c r="G12" s="293"/>
      <c r="H12" s="293"/>
      <c r="I12" s="293"/>
      <c r="J12" s="293"/>
      <c r="K12" s="291"/>
    </row>
    <row r="13" s="1" customFormat="1" ht="15" customHeight="1">
      <c r="B13" s="294"/>
      <c r="C13" s="295"/>
      <c r="D13" s="296" t="s">
        <v>4535</v>
      </c>
      <c r="E13" s="293"/>
      <c r="F13" s="293"/>
      <c r="G13" s="293"/>
      <c r="H13" s="293"/>
      <c r="I13" s="293"/>
      <c r="J13" s="293"/>
      <c r="K13" s="291"/>
    </row>
    <row r="14" s="1" customFormat="1" ht="12.75" customHeight="1">
      <c r="B14" s="294"/>
      <c r="C14" s="295"/>
      <c r="D14" s="295"/>
      <c r="E14" s="295"/>
      <c r="F14" s="295"/>
      <c r="G14" s="295"/>
      <c r="H14" s="295"/>
      <c r="I14" s="295"/>
      <c r="J14" s="295"/>
      <c r="K14" s="291"/>
    </row>
    <row r="15" s="1" customFormat="1" ht="15" customHeight="1">
      <c r="B15" s="294"/>
      <c r="C15" s="295"/>
      <c r="D15" s="293" t="s">
        <v>4536</v>
      </c>
      <c r="E15" s="293"/>
      <c r="F15" s="293"/>
      <c r="G15" s="293"/>
      <c r="H15" s="293"/>
      <c r="I15" s="293"/>
      <c r="J15" s="293"/>
      <c r="K15" s="291"/>
    </row>
    <row r="16" s="1" customFormat="1" ht="15" customHeight="1">
      <c r="B16" s="294"/>
      <c r="C16" s="295"/>
      <c r="D16" s="293" t="s">
        <v>4537</v>
      </c>
      <c r="E16" s="293"/>
      <c r="F16" s="293"/>
      <c r="G16" s="293"/>
      <c r="H16" s="293"/>
      <c r="I16" s="293"/>
      <c r="J16" s="293"/>
      <c r="K16" s="291"/>
    </row>
    <row r="17" s="1" customFormat="1" ht="15" customHeight="1">
      <c r="B17" s="294"/>
      <c r="C17" s="295"/>
      <c r="D17" s="293" t="s">
        <v>4538</v>
      </c>
      <c r="E17" s="293"/>
      <c r="F17" s="293"/>
      <c r="G17" s="293"/>
      <c r="H17" s="293"/>
      <c r="I17" s="293"/>
      <c r="J17" s="293"/>
      <c r="K17" s="291"/>
    </row>
    <row r="18" s="1" customFormat="1" ht="15" customHeight="1">
      <c r="B18" s="294"/>
      <c r="C18" s="295"/>
      <c r="D18" s="295"/>
      <c r="E18" s="297" t="s">
        <v>81</v>
      </c>
      <c r="F18" s="293" t="s">
        <v>4539</v>
      </c>
      <c r="G18" s="293"/>
      <c r="H18" s="293"/>
      <c r="I18" s="293"/>
      <c r="J18" s="293"/>
      <c r="K18" s="291"/>
    </row>
    <row r="19" s="1" customFormat="1" ht="15" customHeight="1">
      <c r="B19" s="294"/>
      <c r="C19" s="295"/>
      <c r="D19" s="295"/>
      <c r="E19" s="297" t="s">
        <v>4540</v>
      </c>
      <c r="F19" s="293" t="s">
        <v>4541</v>
      </c>
      <c r="G19" s="293"/>
      <c r="H19" s="293"/>
      <c r="I19" s="293"/>
      <c r="J19" s="293"/>
      <c r="K19" s="291"/>
    </row>
    <row r="20" s="1" customFormat="1" ht="15" customHeight="1">
      <c r="B20" s="294"/>
      <c r="C20" s="295"/>
      <c r="D20" s="295"/>
      <c r="E20" s="297" t="s">
        <v>4542</v>
      </c>
      <c r="F20" s="293" t="s">
        <v>4543</v>
      </c>
      <c r="G20" s="293"/>
      <c r="H20" s="293"/>
      <c r="I20" s="293"/>
      <c r="J20" s="293"/>
      <c r="K20" s="291"/>
    </row>
    <row r="21" s="1" customFormat="1" ht="15" customHeight="1">
      <c r="B21" s="294"/>
      <c r="C21" s="295"/>
      <c r="D21" s="295"/>
      <c r="E21" s="297" t="s">
        <v>4544</v>
      </c>
      <c r="F21" s="293" t="s">
        <v>4545</v>
      </c>
      <c r="G21" s="293"/>
      <c r="H21" s="293"/>
      <c r="I21" s="293"/>
      <c r="J21" s="293"/>
      <c r="K21" s="291"/>
    </row>
    <row r="22" s="1" customFormat="1" ht="15" customHeight="1">
      <c r="B22" s="294"/>
      <c r="C22" s="295"/>
      <c r="D22" s="295"/>
      <c r="E22" s="297" t="s">
        <v>4546</v>
      </c>
      <c r="F22" s="293" t="s">
        <v>4547</v>
      </c>
      <c r="G22" s="293"/>
      <c r="H22" s="293"/>
      <c r="I22" s="293"/>
      <c r="J22" s="293"/>
      <c r="K22" s="291"/>
    </row>
    <row r="23" s="1" customFormat="1" ht="15" customHeight="1">
      <c r="B23" s="294"/>
      <c r="C23" s="295"/>
      <c r="D23" s="295"/>
      <c r="E23" s="297" t="s">
        <v>4548</v>
      </c>
      <c r="F23" s="293" t="s">
        <v>4549</v>
      </c>
      <c r="G23" s="293"/>
      <c r="H23" s="293"/>
      <c r="I23" s="293"/>
      <c r="J23" s="293"/>
      <c r="K23" s="291"/>
    </row>
    <row r="24" s="1" customFormat="1" ht="12.75" customHeight="1">
      <c r="B24" s="294"/>
      <c r="C24" s="295"/>
      <c r="D24" s="295"/>
      <c r="E24" s="295"/>
      <c r="F24" s="295"/>
      <c r="G24" s="295"/>
      <c r="H24" s="295"/>
      <c r="I24" s="295"/>
      <c r="J24" s="295"/>
      <c r="K24" s="291"/>
    </row>
    <row r="25" s="1" customFormat="1" ht="15" customHeight="1">
      <c r="B25" s="294"/>
      <c r="C25" s="293" t="s">
        <v>4550</v>
      </c>
      <c r="D25" s="293"/>
      <c r="E25" s="293"/>
      <c r="F25" s="293"/>
      <c r="G25" s="293"/>
      <c r="H25" s="293"/>
      <c r="I25" s="293"/>
      <c r="J25" s="293"/>
      <c r="K25" s="291"/>
    </row>
    <row r="26" s="1" customFormat="1" ht="15" customHeight="1">
      <c r="B26" s="294"/>
      <c r="C26" s="293" t="s">
        <v>4551</v>
      </c>
      <c r="D26" s="293"/>
      <c r="E26" s="293"/>
      <c r="F26" s="293"/>
      <c r="G26" s="293"/>
      <c r="H26" s="293"/>
      <c r="I26" s="293"/>
      <c r="J26" s="293"/>
      <c r="K26" s="291"/>
    </row>
    <row r="27" s="1" customFormat="1" ht="15" customHeight="1">
      <c r="B27" s="294"/>
      <c r="C27" s="293"/>
      <c r="D27" s="293" t="s">
        <v>4552</v>
      </c>
      <c r="E27" s="293"/>
      <c r="F27" s="293"/>
      <c r="G27" s="293"/>
      <c r="H27" s="293"/>
      <c r="I27" s="293"/>
      <c r="J27" s="293"/>
      <c r="K27" s="291"/>
    </row>
    <row r="28" s="1" customFormat="1" ht="15" customHeight="1">
      <c r="B28" s="294"/>
      <c r="C28" s="295"/>
      <c r="D28" s="293" t="s">
        <v>4553</v>
      </c>
      <c r="E28" s="293"/>
      <c r="F28" s="293"/>
      <c r="G28" s="293"/>
      <c r="H28" s="293"/>
      <c r="I28" s="293"/>
      <c r="J28" s="293"/>
      <c r="K28" s="291"/>
    </row>
    <row r="29" s="1" customFormat="1" ht="12.75" customHeight="1">
      <c r="B29" s="294"/>
      <c r="C29" s="295"/>
      <c r="D29" s="295"/>
      <c r="E29" s="295"/>
      <c r="F29" s="295"/>
      <c r="G29" s="295"/>
      <c r="H29" s="295"/>
      <c r="I29" s="295"/>
      <c r="J29" s="295"/>
      <c r="K29" s="291"/>
    </row>
    <row r="30" s="1" customFormat="1" ht="15" customHeight="1">
      <c r="B30" s="294"/>
      <c r="C30" s="295"/>
      <c r="D30" s="293" t="s">
        <v>4554</v>
      </c>
      <c r="E30" s="293"/>
      <c r="F30" s="293"/>
      <c r="G30" s="293"/>
      <c r="H30" s="293"/>
      <c r="I30" s="293"/>
      <c r="J30" s="293"/>
      <c r="K30" s="291"/>
    </row>
    <row r="31" s="1" customFormat="1" ht="15" customHeight="1">
      <c r="B31" s="294"/>
      <c r="C31" s="295"/>
      <c r="D31" s="293" t="s">
        <v>4555</v>
      </c>
      <c r="E31" s="293"/>
      <c r="F31" s="293"/>
      <c r="G31" s="293"/>
      <c r="H31" s="293"/>
      <c r="I31" s="293"/>
      <c r="J31" s="293"/>
      <c r="K31" s="291"/>
    </row>
    <row r="32" s="1" customFormat="1" ht="12.75" customHeight="1">
      <c r="B32" s="294"/>
      <c r="C32" s="295"/>
      <c r="D32" s="295"/>
      <c r="E32" s="295"/>
      <c r="F32" s="295"/>
      <c r="G32" s="295"/>
      <c r="H32" s="295"/>
      <c r="I32" s="295"/>
      <c r="J32" s="295"/>
      <c r="K32" s="291"/>
    </row>
    <row r="33" s="1" customFormat="1" ht="15" customHeight="1">
      <c r="B33" s="294"/>
      <c r="C33" s="295"/>
      <c r="D33" s="293" t="s">
        <v>4556</v>
      </c>
      <c r="E33" s="293"/>
      <c r="F33" s="293"/>
      <c r="G33" s="293"/>
      <c r="H33" s="293"/>
      <c r="I33" s="293"/>
      <c r="J33" s="293"/>
      <c r="K33" s="291"/>
    </row>
    <row r="34" s="1" customFormat="1" ht="15" customHeight="1">
      <c r="B34" s="294"/>
      <c r="C34" s="295"/>
      <c r="D34" s="293" t="s">
        <v>4557</v>
      </c>
      <c r="E34" s="293"/>
      <c r="F34" s="293"/>
      <c r="G34" s="293"/>
      <c r="H34" s="293"/>
      <c r="I34" s="293"/>
      <c r="J34" s="293"/>
      <c r="K34" s="291"/>
    </row>
    <row r="35" s="1" customFormat="1" ht="15" customHeight="1">
      <c r="B35" s="294"/>
      <c r="C35" s="295"/>
      <c r="D35" s="293" t="s">
        <v>4558</v>
      </c>
      <c r="E35" s="293"/>
      <c r="F35" s="293"/>
      <c r="G35" s="293"/>
      <c r="H35" s="293"/>
      <c r="I35" s="293"/>
      <c r="J35" s="293"/>
      <c r="K35" s="291"/>
    </row>
    <row r="36" s="1" customFormat="1" ht="15" customHeight="1">
      <c r="B36" s="294"/>
      <c r="C36" s="295"/>
      <c r="D36" s="293"/>
      <c r="E36" s="296" t="s">
        <v>147</v>
      </c>
      <c r="F36" s="293"/>
      <c r="G36" s="293" t="s">
        <v>4559</v>
      </c>
      <c r="H36" s="293"/>
      <c r="I36" s="293"/>
      <c r="J36" s="293"/>
      <c r="K36" s="291"/>
    </row>
    <row r="37" s="1" customFormat="1" ht="30.75" customHeight="1">
      <c r="B37" s="294"/>
      <c r="C37" s="295"/>
      <c r="D37" s="293"/>
      <c r="E37" s="296" t="s">
        <v>4560</v>
      </c>
      <c r="F37" s="293"/>
      <c r="G37" s="293" t="s">
        <v>4561</v>
      </c>
      <c r="H37" s="293"/>
      <c r="I37" s="293"/>
      <c r="J37" s="293"/>
      <c r="K37" s="291"/>
    </row>
    <row r="38" s="1" customFormat="1" ht="15" customHeight="1">
      <c r="B38" s="294"/>
      <c r="C38" s="295"/>
      <c r="D38" s="293"/>
      <c r="E38" s="296" t="s">
        <v>55</v>
      </c>
      <c r="F38" s="293"/>
      <c r="G38" s="293" t="s">
        <v>4562</v>
      </c>
      <c r="H38" s="293"/>
      <c r="I38" s="293"/>
      <c r="J38" s="293"/>
      <c r="K38" s="291"/>
    </row>
    <row r="39" s="1" customFormat="1" ht="15" customHeight="1">
      <c r="B39" s="294"/>
      <c r="C39" s="295"/>
      <c r="D39" s="293"/>
      <c r="E39" s="296" t="s">
        <v>56</v>
      </c>
      <c r="F39" s="293"/>
      <c r="G39" s="293" t="s">
        <v>4563</v>
      </c>
      <c r="H39" s="293"/>
      <c r="I39" s="293"/>
      <c r="J39" s="293"/>
      <c r="K39" s="291"/>
    </row>
    <row r="40" s="1" customFormat="1" ht="15" customHeight="1">
      <c r="B40" s="294"/>
      <c r="C40" s="295"/>
      <c r="D40" s="293"/>
      <c r="E40" s="296" t="s">
        <v>148</v>
      </c>
      <c r="F40" s="293"/>
      <c r="G40" s="293" t="s">
        <v>4564</v>
      </c>
      <c r="H40" s="293"/>
      <c r="I40" s="293"/>
      <c r="J40" s="293"/>
      <c r="K40" s="291"/>
    </row>
    <row r="41" s="1" customFormat="1" ht="15" customHeight="1">
      <c r="B41" s="294"/>
      <c r="C41" s="295"/>
      <c r="D41" s="293"/>
      <c r="E41" s="296" t="s">
        <v>149</v>
      </c>
      <c r="F41" s="293"/>
      <c r="G41" s="293" t="s">
        <v>4565</v>
      </c>
      <c r="H41" s="293"/>
      <c r="I41" s="293"/>
      <c r="J41" s="293"/>
      <c r="K41" s="291"/>
    </row>
    <row r="42" s="1" customFormat="1" ht="15" customHeight="1">
      <c r="B42" s="294"/>
      <c r="C42" s="295"/>
      <c r="D42" s="293"/>
      <c r="E42" s="296" t="s">
        <v>4566</v>
      </c>
      <c r="F42" s="293"/>
      <c r="G42" s="293" t="s">
        <v>4567</v>
      </c>
      <c r="H42" s="293"/>
      <c r="I42" s="293"/>
      <c r="J42" s="293"/>
      <c r="K42" s="291"/>
    </row>
    <row r="43" s="1" customFormat="1" ht="15" customHeight="1">
      <c r="B43" s="294"/>
      <c r="C43" s="295"/>
      <c r="D43" s="293"/>
      <c r="E43" s="296"/>
      <c r="F43" s="293"/>
      <c r="G43" s="293" t="s">
        <v>4568</v>
      </c>
      <c r="H43" s="293"/>
      <c r="I43" s="293"/>
      <c r="J43" s="293"/>
      <c r="K43" s="291"/>
    </row>
    <row r="44" s="1" customFormat="1" ht="15" customHeight="1">
      <c r="B44" s="294"/>
      <c r="C44" s="295"/>
      <c r="D44" s="293"/>
      <c r="E44" s="296" t="s">
        <v>4569</v>
      </c>
      <c r="F44" s="293"/>
      <c r="G44" s="293" t="s">
        <v>4570</v>
      </c>
      <c r="H44" s="293"/>
      <c r="I44" s="293"/>
      <c r="J44" s="293"/>
      <c r="K44" s="291"/>
    </row>
    <row r="45" s="1" customFormat="1" ht="15" customHeight="1">
      <c r="B45" s="294"/>
      <c r="C45" s="295"/>
      <c r="D45" s="293"/>
      <c r="E45" s="296" t="s">
        <v>151</v>
      </c>
      <c r="F45" s="293"/>
      <c r="G45" s="293" t="s">
        <v>4571</v>
      </c>
      <c r="H45" s="293"/>
      <c r="I45" s="293"/>
      <c r="J45" s="293"/>
      <c r="K45" s="291"/>
    </row>
    <row r="46" s="1" customFormat="1" ht="12.75" customHeight="1">
      <c r="B46" s="294"/>
      <c r="C46" s="295"/>
      <c r="D46" s="293"/>
      <c r="E46" s="293"/>
      <c r="F46" s="293"/>
      <c r="G46" s="293"/>
      <c r="H46" s="293"/>
      <c r="I46" s="293"/>
      <c r="J46" s="293"/>
      <c r="K46" s="291"/>
    </row>
    <row r="47" s="1" customFormat="1" ht="15" customHeight="1">
      <c r="B47" s="294"/>
      <c r="C47" s="295"/>
      <c r="D47" s="293" t="s">
        <v>4572</v>
      </c>
      <c r="E47" s="293"/>
      <c r="F47" s="293"/>
      <c r="G47" s="293"/>
      <c r="H47" s="293"/>
      <c r="I47" s="293"/>
      <c r="J47" s="293"/>
      <c r="K47" s="291"/>
    </row>
    <row r="48" s="1" customFormat="1" ht="15" customHeight="1">
      <c r="B48" s="294"/>
      <c r="C48" s="295"/>
      <c r="D48" s="295"/>
      <c r="E48" s="293" t="s">
        <v>4573</v>
      </c>
      <c r="F48" s="293"/>
      <c r="G48" s="293"/>
      <c r="H48" s="293"/>
      <c r="I48" s="293"/>
      <c r="J48" s="293"/>
      <c r="K48" s="291"/>
    </row>
    <row r="49" s="1" customFormat="1" ht="15" customHeight="1">
      <c r="B49" s="294"/>
      <c r="C49" s="295"/>
      <c r="D49" s="295"/>
      <c r="E49" s="293" t="s">
        <v>4574</v>
      </c>
      <c r="F49" s="293"/>
      <c r="G49" s="293"/>
      <c r="H49" s="293"/>
      <c r="I49" s="293"/>
      <c r="J49" s="293"/>
      <c r="K49" s="291"/>
    </row>
    <row r="50" s="1" customFormat="1" ht="15" customHeight="1">
      <c r="B50" s="294"/>
      <c r="C50" s="295"/>
      <c r="D50" s="295"/>
      <c r="E50" s="293" t="s">
        <v>4575</v>
      </c>
      <c r="F50" s="293"/>
      <c r="G50" s="293"/>
      <c r="H50" s="293"/>
      <c r="I50" s="293"/>
      <c r="J50" s="293"/>
      <c r="K50" s="291"/>
    </row>
    <row r="51" s="1" customFormat="1" ht="15" customHeight="1">
      <c r="B51" s="294"/>
      <c r="C51" s="295"/>
      <c r="D51" s="293" t="s">
        <v>4576</v>
      </c>
      <c r="E51" s="293"/>
      <c r="F51" s="293"/>
      <c r="G51" s="293"/>
      <c r="H51" s="293"/>
      <c r="I51" s="293"/>
      <c r="J51" s="293"/>
      <c r="K51" s="291"/>
    </row>
    <row r="52" s="1" customFormat="1" ht="25.5" customHeight="1">
      <c r="B52" s="289"/>
      <c r="C52" s="290" t="s">
        <v>4577</v>
      </c>
      <c r="D52" s="290"/>
      <c r="E52" s="290"/>
      <c r="F52" s="290"/>
      <c r="G52" s="290"/>
      <c r="H52" s="290"/>
      <c r="I52" s="290"/>
      <c r="J52" s="290"/>
      <c r="K52" s="291"/>
    </row>
    <row r="53" s="1" customFormat="1" ht="5.25" customHeight="1">
      <c r="B53" s="289"/>
      <c r="C53" s="292"/>
      <c r="D53" s="292"/>
      <c r="E53" s="292"/>
      <c r="F53" s="292"/>
      <c r="G53" s="292"/>
      <c r="H53" s="292"/>
      <c r="I53" s="292"/>
      <c r="J53" s="292"/>
      <c r="K53" s="291"/>
    </row>
    <row r="54" s="1" customFormat="1" ht="15" customHeight="1">
      <c r="B54" s="289"/>
      <c r="C54" s="293" t="s">
        <v>4578</v>
      </c>
      <c r="D54" s="293"/>
      <c r="E54" s="293"/>
      <c r="F54" s="293"/>
      <c r="G54" s="293"/>
      <c r="H54" s="293"/>
      <c r="I54" s="293"/>
      <c r="J54" s="293"/>
      <c r="K54" s="291"/>
    </row>
    <row r="55" s="1" customFormat="1" ht="15" customHeight="1">
      <c r="B55" s="289"/>
      <c r="C55" s="293" t="s">
        <v>4579</v>
      </c>
      <c r="D55" s="293"/>
      <c r="E55" s="293"/>
      <c r="F55" s="293"/>
      <c r="G55" s="293"/>
      <c r="H55" s="293"/>
      <c r="I55" s="293"/>
      <c r="J55" s="293"/>
      <c r="K55" s="291"/>
    </row>
    <row r="56" s="1" customFormat="1" ht="12.75" customHeight="1">
      <c r="B56" s="289"/>
      <c r="C56" s="293"/>
      <c r="D56" s="293"/>
      <c r="E56" s="293"/>
      <c r="F56" s="293"/>
      <c r="G56" s="293"/>
      <c r="H56" s="293"/>
      <c r="I56" s="293"/>
      <c r="J56" s="293"/>
      <c r="K56" s="291"/>
    </row>
    <row r="57" s="1" customFormat="1" ht="15" customHeight="1">
      <c r="B57" s="289"/>
      <c r="C57" s="293" t="s">
        <v>4580</v>
      </c>
      <c r="D57" s="293"/>
      <c r="E57" s="293"/>
      <c r="F57" s="293"/>
      <c r="G57" s="293"/>
      <c r="H57" s="293"/>
      <c r="I57" s="293"/>
      <c r="J57" s="293"/>
      <c r="K57" s="291"/>
    </row>
    <row r="58" s="1" customFormat="1" ht="15" customHeight="1">
      <c r="B58" s="289"/>
      <c r="C58" s="295"/>
      <c r="D58" s="293" t="s">
        <v>4581</v>
      </c>
      <c r="E58" s="293"/>
      <c r="F58" s="293"/>
      <c r="G58" s="293"/>
      <c r="H58" s="293"/>
      <c r="I58" s="293"/>
      <c r="J58" s="293"/>
      <c r="K58" s="291"/>
    </row>
    <row r="59" s="1" customFormat="1" ht="15" customHeight="1">
      <c r="B59" s="289"/>
      <c r="C59" s="295"/>
      <c r="D59" s="293" t="s">
        <v>4582</v>
      </c>
      <c r="E59" s="293"/>
      <c r="F59" s="293"/>
      <c r="G59" s="293"/>
      <c r="H59" s="293"/>
      <c r="I59" s="293"/>
      <c r="J59" s="293"/>
      <c r="K59" s="291"/>
    </row>
    <row r="60" s="1" customFormat="1" ht="15" customHeight="1">
      <c r="B60" s="289"/>
      <c r="C60" s="295"/>
      <c r="D60" s="293" t="s">
        <v>4583</v>
      </c>
      <c r="E60" s="293"/>
      <c r="F60" s="293"/>
      <c r="G60" s="293"/>
      <c r="H60" s="293"/>
      <c r="I60" s="293"/>
      <c r="J60" s="293"/>
      <c r="K60" s="291"/>
    </row>
    <row r="61" s="1" customFormat="1" ht="15" customHeight="1">
      <c r="B61" s="289"/>
      <c r="C61" s="295"/>
      <c r="D61" s="293" t="s">
        <v>4584</v>
      </c>
      <c r="E61" s="293"/>
      <c r="F61" s="293"/>
      <c r="G61" s="293"/>
      <c r="H61" s="293"/>
      <c r="I61" s="293"/>
      <c r="J61" s="293"/>
      <c r="K61" s="291"/>
    </row>
    <row r="62" s="1" customFormat="1" ht="15" customHeight="1">
      <c r="B62" s="289"/>
      <c r="C62" s="295"/>
      <c r="D62" s="298" t="s">
        <v>4585</v>
      </c>
      <c r="E62" s="298"/>
      <c r="F62" s="298"/>
      <c r="G62" s="298"/>
      <c r="H62" s="298"/>
      <c r="I62" s="298"/>
      <c r="J62" s="298"/>
      <c r="K62" s="291"/>
    </row>
    <row r="63" s="1" customFormat="1" ht="15" customHeight="1">
      <c r="B63" s="289"/>
      <c r="C63" s="295"/>
      <c r="D63" s="293" t="s">
        <v>4586</v>
      </c>
      <c r="E63" s="293"/>
      <c r="F63" s="293"/>
      <c r="G63" s="293"/>
      <c r="H63" s="293"/>
      <c r="I63" s="293"/>
      <c r="J63" s="293"/>
      <c r="K63" s="291"/>
    </row>
    <row r="64" s="1" customFormat="1" ht="12.75" customHeight="1">
      <c r="B64" s="289"/>
      <c r="C64" s="295"/>
      <c r="D64" s="295"/>
      <c r="E64" s="299"/>
      <c r="F64" s="295"/>
      <c r="G64" s="295"/>
      <c r="H64" s="295"/>
      <c r="I64" s="295"/>
      <c r="J64" s="295"/>
      <c r="K64" s="291"/>
    </row>
    <row r="65" s="1" customFormat="1" ht="15" customHeight="1">
      <c r="B65" s="289"/>
      <c r="C65" s="295"/>
      <c r="D65" s="293" t="s">
        <v>4587</v>
      </c>
      <c r="E65" s="293"/>
      <c r="F65" s="293"/>
      <c r="G65" s="293"/>
      <c r="H65" s="293"/>
      <c r="I65" s="293"/>
      <c r="J65" s="293"/>
      <c r="K65" s="291"/>
    </row>
    <row r="66" s="1" customFormat="1" ht="15" customHeight="1">
      <c r="B66" s="289"/>
      <c r="C66" s="295"/>
      <c r="D66" s="298" t="s">
        <v>4588</v>
      </c>
      <c r="E66" s="298"/>
      <c r="F66" s="298"/>
      <c r="G66" s="298"/>
      <c r="H66" s="298"/>
      <c r="I66" s="298"/>
      <c r="J66" s="298"/>
      <c r="K66" s="291"/>
    </row>
    <row r="67" s="1" customFormat="1" ht="15" customHeight="1">
      <c r="B67" s="289"/>
      <c r="C67" s="295"/>
      <c r="D67" s="293" t="s">
        <v>4589</v>
      </c>
      <c r="E67" s="293"/>
      <c r="F67" s="293"/>
      <c r="G67" s="293"/>
      <c r="H67" s="293"/>
      <c r="I67" s="293"/>
      <c r="J67" s="293"/>
      <c r="K67" s="291"/>
    </row>
    <row r="68" s="1" customFormat="1" ht="15" customHeight="1">
      <c r="B68" s="289"/>
      <c r="C68" s="295"/>
      <c r="D68" s="293" t="s">
        <v>4590</v>
      </c>
      <c r="E68" s="293"/>
      <c r="F68" s="293"/>
      <c r="G68" s="293"/>
      <c r="H68" s="293"/>
      <c r="I68" s="293"/>
      <c r="J68" s="293"/>
      <c r="K68" s="291"/>
    </row>
    <row r="69" s="1" customFormat="1" ht="15" customHeight="1">
      <c r="B69" s="289"/>
      <c r="C69" s="295"/>
      <c r="D69" s="293" t="s">
        <v>4591</v>
      </c>
      <c r="E69" s="293"/>
      <c r="F69" s="293"/>
      <c r="G69" s="293"/>
      <c r="H69" s="293"/>
      <c r="I69" s="293"/>
      <c r="J69" s="293"/>
      <c r="K69" s="291"/>
    </row>
    <row r="70" s="1" customFormat="1" ht="15" customHeight="1">
      <c r="B70" s="289"/>
      <c r="C70" s="295"/>
      <c r="D70" s="293" t="s">
        <v>4592</v>
      </c>
      <c r="E70" s="293"/>
      <c r="F70" s="293"/>
      <c r="G70" s="293"/>
      <c r="H70" s="293"/>
      <c r="I70" s="293"/>
      <c r="J70" s="293"/>
      <c r="K70" s="291"/>
    </row>
    <row r="71" s="1" customFormat="1" ht="12.75" customHeight="1">
      <c r="B71" s="300"/>
      <c r="C71" s="301"/>
      <c r="D71" s="301"/>
      <c r="E71" s="301"/>
      <c r="F71" s="301"/>
      <c r="G71" s="301"/>
      <c r="H71" s="301"/>
      <c r="I71" s="301"/>
      <c r="J71" s="301"/>
      <c r="K71" s="302"/>
    </row>
    <row r="72" s="1" customFormat="1" ht="18.75" customHeight="1">
      <c r="B72" s="303"/>
      <c r="C72" s="303"/>
      <c r="D72" s="303"/>
      <c r="E72" s="303"/>
      <c r="F72" s="303"/>
      <c r="G72" s="303"/>
      <c r="H72" s="303"/>
      <c r="I72" s="303"/>
      <c r="J72" s="303"/>
      <c r="K72" s="304"/>
    </row>
    <row r="73" s="1" customFormat="1" ht="18.75" customHeight="1">
      <c r="B73" s="304"/>
      <c r="C73" s="304"/>
      <c r="D73" s="304"/>
      <c r="E73" s="304"/>
      <c r="F73" s="304"/>
      <c r="G73" s="304"/>
      <c r="H73" s="304"/>
      <c r="I73" s="304"/>
      <c r="J73" s="304"/>
      <c r="K73" s="304"/>
    </row>
    <row r="74" s="1" customFormat="1" ht="7.5" customHeight="1">
      <c r="B74" s="305"/>
      <c r="C74" s="306"/>
      <c r="D74" s="306"/>
      <c r="E74" s="306"/>
      <c r="F74" s="306"/>
      <c r="G74" s="306"/>
      <c r="H74" s="306"/>
      <c r="I74" s="306"/>
      <c r="J74" s="306"/>
      <c r="K74" s="307"/>
    </row>
    <row r="75" s="1" customFormat="1" ht="45" customHeight="1">
      <c r="B75" s="308"/>
      <c r="C75" s="309" t="s">
        <v>4593</v>
      </c>
      <c r="D75" s="309"/>
      <c r="E75" s="309"/>
      <c r="F75" s="309"/>
      <c r="G75" s="309"/>
      <c r="H75" s="309"/>
      <c r="I75" s="309"/>
      <c r="J75" s="309"/>
      <c r="K75" s="310"/>
    </row>
    <row r="76" s="1" customFormat="1" ht="17.25" customHeight="1">
      <c r="B76" s="308"/>
      <c r="C76" s="311" t="s">
        <v>4594</v>
      </c>
      <c r="D76" s="311"/>
      <c r="E76" s="311"/>
      <c r="F76" s="311" t="s">
        <v>4595</v>
      </c>
      <c r="G76" s="312"/>
      <c r="H76" s="311" t="s">
        <v>56</v>
      </c>
      <c r="I76" s="311" t="s">
        <v>59</v>
      </c>
      <c r="J76" s="311" t="s">
        <v>4596</v>
      </c>
      <c r="K76" s="310"/>
    </row>
    <row r="77" s="1" customFormat="1" ht="17.25" customHeight="1">
      <c r="B77" s="308"/>
      <c r="C77" s="313" t="s">
        <v>4597</v>
      </c>
      <c r="D77" s="313"/>
      <c r="E77" s="313"/>
      <c r="F77" s="314" t="s">
        <v>4598</v>
      </c>
      <c r="G77" s="315"/>
      <c r="H77" s="313"/>
      <c r="I77" s="313"/>
      <c r="J77" s="313" t="s">
        <v>4599</v>
      </c>
      <c r="K77" s="310"/>
    </row>
    <row r="78" s="1" customFormat="1" ht="5.25" customHeight="1">
      <c r="B78" s="308"/>
      <c r="C78" s="316"/>
      <c r="D78" s="316"/>
      <c r="E78" s="316"/>
      <c r="F78" s="316"/>
      <c r="G78" s="317"/>
      <c r="H78" s="316"/>
      <c r="I78" s="316"/>
      <c r="J78" s="316"/>
      <c r="K78" s="310"/>
    </row>
    <row r="79" s="1" customFormat="1" ht="15" customHeight="1">
      <c r="B79" s="308"/>
      <c r="C79" s="296" t="s">
        <v>55</v>
      </c>
      <c r="D79" s="318"/>
      <c r="E79" s="318"/>
      <c r="F79" s="319" t="s">
        <v>4600</v>
      </c>
      <c r="G79" s="320"/>
      <c r="H79" s="296" t="s">
        <v>4601</v>
      </c>
      <c r="I79" s="296" t="s">
        <v>4602</v>
      </c>
      <c r="J79" s="296">
        <v>20</v>
      </c>
      <c r="K79" s="310"/>
    </row>
    <row r="80" s="1" customFormat="1" ht="15" customHeight="1">
      <c r="B80" s="308"/>
      <c r="C80" s="296" t="s">
        <v>4603</v>
      </c>
      <c r="D80" s="296"/>
      <c r="E80" s="296"/>
      <c r="F80" s="319" t="s">
        <v>4600</v>
      </c>
      <c r="G80" s="320"/>
      <c r="H80" s="296" t="s">
        <v>4604</v>
      </c>
      <c r="I80" s="296" t="s">
        <v>4602</v>
      </c>
      <c r="J80" s="296">
        <v>120</v>
      </c>
      <c r="K80" s="310"/>
    </row>
    <row r="81" s="1" customFormat="1" ht="15" customHeight="1">
      <c r="B81" s="321"/>
      <c r="C81" s="296" t="s">
        <v>4605</v>
      </c>
      <c r="D81" s="296"/>
      <c r="E81" s="296"/>
      <c r="F81" s="319" t="s">
        <v>4606</v>
      </c>
      <c r="G81" s="320"/>
      <c r="H81" s="296" t="s">
        <v>4607</v>
      </c>
      <c r="I81" s="296" t="s">
        <v>4602</v>
      </c>
      <c r="J81" s="296">
        <v>50</v>
      </c>
      <c r="K81" s="310"/>
    </row>
    <row r="82" s="1" customFormat="1" ht="15" customHeight="1">
      <c r="B82" s="321"/>
      <c r="C82" s="296" t="s">
        <v>4608</v>
      </c>
      <c r="D82" s="296"/>
      <c r="E82" s="296"/>
      <c r="F82" s="319" t="s">
        <v>4600</v>
      </c>
      <c r="G82" s="320"/>
      <c r="H82" s="296" t="s">
        <v>4609</v>
      </c>
      <c r="I82" s="296" t="s">
        <v>4610</v>
      </c>
      <c r="J82" s="296"/>
      <c r="K82" s="310"/>
    </row>
    <row r="83" s="1" customFormat="1" ht="15" customHeight="1">
      <c r="B83" s="321"/>
      <c r="C83" s="322" t="s">
        <v>4611</v>
      </c>
      <c r="D83" s="322"/>
      <c r="E83" s="322"/>
      <c r="F83" s="323" t="s">
        <v>4606</v>
      </c>
      <c r="G83" s="322"/>
      <c r="H83" s="322" t="s">
        <v>4612</v>
      </c>
      <c r="I83" s="322" t="s">
        <v>4602</v>
      </c>
      <c r="J83" s="322">
        <v>15</v>
      </c>
      <c r="K83" s="310"/>
    </row>
    <row r="84" s="1" customFormat="1" ht="15" customHeight="1">
      <c r="B84" s="321"/>
      <c r="C84" s="322" t="s">
        <v>4613</v>
      </c>
      <c r="D84" s="322"/>
      <c r="E84" s="322"/>
      <c r="F84" s="323" t="s">
        <v>4606</v>
      </c>
      <c r="G84" s="322"/>
      <c r="H84" s="322" t="s">
        <v>4614</v>
      </c>
      <c r="I84" s="322" t="s">
        <v>4602</v>
      </c>
      <c r="J84" s="322">
        <v>15</v>
      </c>
      <c r="K84" s="310"/>
    </row>
    <row r="85" s="1" customFormat="1" ht="15" customHeight="1">
      <c r="B85" s="321"/>
      <c r="C85" s="322" t="s">
        <v>4615</v>
      </c>
      <c r="D85" s="322"/>
      <c r="E85" s="322"/>
      <c r="F85" s="323" t="s">
        <v>4606</v>
      </c>
      <c r="G85" s="322"/>
      <c r="H85" s="322" t="s">
        <v>4616</v>
      </c>
      <c r="I85" s="322" t="s">
        <v>4602</v>
      </c>
      <c r="J85" s="322">
        <v>20</v>
      </c>
      <c r="K85" s="310"/>
    </row>
    <row r="86" s="1" customFormat="1" ht="15" customHeight="1">
      <c r="B86" s="321"/>
      <c r="C86" s="322" t="s">
        <v>4617</v>
      </c>
      <c r="D86" s="322"/>
      <c r="E86" s="322"/>
      <c r="F86" s="323" t="s">
        <v>4606</v>
      </c>
      <c r="G86" s="322"/>
      <c r="H86" s="322" t="s">
        <v>4618</v>
      </c>
      <c r="I86" s="322" t="s">
        <v>4602</v>
      </c>
      <c r="J86" s="322">
        <v>20</v>
      </c>
      <c r="K86" s="310"/>
    </row>
    <row r="87" s="1" customFormat="1" ht="15" customHeight="1">
      <c r="B87" s="321"/>
      <c r="C87" s="296" t="s">
        <v>4619</v>
      </c>
      <c r="D87" s="296"/>
      <c r="E87" s="296"/>
      <c r="F87" s="319" t="s">
        <v>4606</v>
      </c>
      <c r="G87" s="320"/>
      <c r="H87" s="296" t="s">
        <v>4620</v>
      </c>
      <c r="I87" s="296" t="s">
        <v>4602</v>
      </c>
      <c r="J87" s="296">
        <v>50</v>
      </c>
      <c r="K87" s="310"/>
    </row>
    <row r="88" s="1" customFormat="1" ht="15" customHeight="1">
      <c r="B88" s="321"/>
      <c r="C88" s="296" t="s">
        <v>4621</v>
      </c>
      <c r="D88" s="296"/>
      <c r="E88" s="296"/>
      <c r="F88" s="319" t="s">
        <v>4606</v>
      </c>
      <c r="G88" s="320"/>
      <c r="H88" s="296" t="s">
        <v>4622</v>
      </c>
      <c r="I88" s="296" t="s">
        <v>4602</v>
      </c>
      <c r="J88" s="296">
        <v>20</v>
      </c>
      <c r="K88" s="310"/>
    </row>
    <row r="89" s="1" customFormat="1" ht="15" customHeight="1">
      <c r="B89" s="321"/>
      <c r="C89" s="296" t="s">
        <v>4623</v>
      </c>
      <c r="D89" s="296"/>
      <c r="E89" s="296"/>
      <c r="F89" s="319" t="s">
        <v>4606</v>
      </c>
      <c r="G89" s="320"/>
      <c r="H89" s="296" t="s">
        <v>4624</v>
      </c>
      <c r="I89" s="296" t="s">
        <v>4602</v>
      </c>
      <c r="J89" s="296">
        <v>20</v>
      </c>
      <c r="K89" s="310"/>
    </row>
    <row r="90" s="1" customFormat="1" ht="15" customHeight="1">
      <c r="B90" s="321"/>
      <c r="C90" s="296" t="s">
        <v>4625</v>
      </c>
      <c r="D90" s="296"/>
      <c r="E90" s="296"/>
      <c r="F90" s="319" t="s">
        <v>4606</v>
      </c>
      <c r="G90" s="320"/>
      <c r="H90" s="296" t="s">
        <v>4626</v>
      </c>
      <c r="I90" s="296" t="s">
        <v>4602</v>
      </c>
      <c r="J90" s="296">
        <v>50</v>
      </c>
      <c r="K90" s="310"/>
    </row>
    <row r="91" s="1" customFormat="1" ht="15" customHeight="1">
      <c r="B91" s="321"/>
      <c r="C91" s="296" t="s">
        <v>4627</v>
      </c>
      <c r="D91" s="296"/>
      <c r="E91" s="296"/>
      <c r="F91" s="319" t="s">
        <v>4606</v>
      </c>
      <c r="G91" s="320"/>
      <c r="H91" s="296" t="s">
        <v>4627</v>
      </c>
      <c r="I91" s="296" t="s">
        <v>4602</v>
      </c>
      <c r="J91" s="296">
        <v>50</v>
      </c>
      <c r="K91" s="310"/>
    </row>
    <row r="92" s="1" customFormat="1" ht="15" customHeight="1">
      <c r="B92" s="321"/>
      <c r="C92" s="296" t="s">
        <v>4628</v>
      </c>
      <c r="D92" s="296"/>
      <c r="E92" s="296"/>
      <c r="F92" s="319" t="s">
        <v>4606</v>
      </c>
      <c r="G92" s="320"/>
      <c r="H92" s="296" t="s">
        <v>4629</v>
      </c>
      <c r="I92" s="296" t="s">
        <v>4602</v>
      </c>
      <c r="J92" s="296">
        <v>255</v>
      </c>
      <c r="K92" s="310"/>
    </row>
    <row r="93" s="1" customFormat="1" ht="15" customHeight="1">
      <c r="B93" s="321"/>
      <c r="C93" s="296" t="s">
        <v>4630</v>
      </c>
      <c r="D93" s="296"/>
      <c r="E93" s="296"/>
      <c r="F93" s="319" t="s">
        <v>4600</v>
      </c>
      <c r="G93" s="320"/>
      <c r="H93" s="296" t="s">
        <v>4631</v>
      </c>
      <c r="I93" s="296" t="s">
        <v>4632</v>
      </c>
      <c r="J93" s="296"/>
      <c r="K93" s="310"/>
    </row>
    <row r="94" s="1" customFormat="1" ht="15" customHeight="1">
      <c r="B94" s="321"/>
      <c r="C94" s="296" t="s">
        <v>4633</v>
      </c>
      <c r="D94" s="296"/>
      <c r="E94" s="296"/>
      <c r="F94" s="319" t="s">
        <v>4600</v>
      </c>
      <c r="G94" s="320"/>
      <c r="H94" s="296" t="s">
        <v>4634</v>
      </c>
      <c r="I94" s="296" t="s">
        <v>4635</v>
      </c>
      <c r="J94" s="296"/>
      <c r="K94" s="310"/>
    </row>
    <row r="95" s="1" customFormat="1" ht="15" customHeight="1">
      <c r="B95" s="321"/>
      <c r="C95" s="296" t="s">
        <v>4636</v>
      </c>
      <c r="D95" s="296"/>
      <c r="E95" s="296"/>
      <c r="F95" s="319" t="s">
        <v>4600</v>
      </c>
      <c r="G95" s="320"/>
      <c r="H95" s="296" t="s">
        <v>4636</v>
      </c>
      <c r="I95" s="296" t="s">
        <v>4635</v>
      </c>
      <c r="J95" s="296"/>
      <c r="K95" s="310"/>
    </row>
    <row r="96" s="1" customFormat="1" ht="15" customHeight="1">
      <c r="B96" s="321"/>
      <c r="C96" s="296" t="s">
        <v>40</v>
      </c>
      <c r="D96" s="296"/>
      <c r="E96" s="296"/>
      <c r="F96" s="319" t="s">
        <v>4600</v>
      </c>
      <c r="G96" s="320"/>
      <c r="H96" s="296" t="s">
        <v>4637</v>
      </c>
      <c r="I96" s="296" t="s">
        <v>4635</v>
      </c>
      <c r="J96" s="296"/>
      <c r="K96" s="310"/>
    </row>
    <row r="97" s="1" customFormat="1" ht="15" customHeight="1">
      <c r="B97" s="321"/>
      <c r="C97" s="296" t="s">
        <v>50</v>
      </c>
      <c r="D97" s="296"/>
      <c r="E97" s="296"/>
      <c r="F97" s="319" t="s">
        <v>4600</v>
      </c>
      <c r="G97" s="320"/>
      <c r="H97" s="296" t="s">
        <v>4638</v>
      </c>
      <c r="I97" s="296" t="s">
        <v>4635</v>
      </c>
      <c r="J97" s="296"/>
      <c r="K97" s="310"/>
    </row>
    <row r="98" s="1" customFormat="1" ht="15" customHeight="1">
      <c r="B98" s="324"/>
      <c r="C98" s="325"/>
      <c r="D98" s="325"/>
      <c r="E98" s="325"/>
      <c r="F98" s="325"/>
      <c r="G98" s="325"/>
      <c r="H98" s="325"/>
      <c r="I98" s="325"/>
      <c r="J98" s="325"/>
      <c r="K98" s="326"/>
    </row>
    <row r="99" s="1" customFormat="1" ht="18.75" customHeight="1">
      <c r="B99" s="327"/>
      <c r="C99" s="328"/>
      <c r="D99" s="328"/>
      <c r="E99" s="328"/>
      <c r="F99" s="328"/>
      <c r="G99" s="328"/>
      <c r="H99" s="328"/>
      <c r="I99" s="328"/>
      <c r="J99" s="328"/>
      <c r="K99" s="327"/>
    </row>
    <row r="100" s="1" customFormat="1" ht="18.75" customHeight="1">
      <c r="B100" s="304"/>
      <c r="C100" s="304"/>
      <c r="D100" s="304"/>
      <c r="E100" s="304"/>
      <c r="F100" s="304"/>
      <c r="G100" s="304"/>
      <c r="H100" s="304"/>
      <c r="I100" s="304"/>
      <c r="J100" s="304"/>
      <c r="K100" s="304"/>
    </row>
    <row r="101" s="1" customFormat="1" ht="7.5" customHeight="1">
      <c r="B101" s="305"/>
      <c r="C101" s="306"/>
      <c r="D101" s="306"/>
      <c r="E101" s="306"/>
      <c r="F101" s="306"/>
      <c r="G101" s="306"/>
      <c r="H101" s="306"/>
      <c r="I101" s="306"/>
      <c r="J101" s="306"/>
      <c r="K101" s="307"/>
    </row>
    <row r="102" s="1" customFormat="1" ht="45" customHeight="1">
      <c r="B102" s="308"/>
      <c r="C102" s="309" t="s">
        <v>4639</v>
      </c>
      <c r="D102" s="309"/>
      <c r="E102" s="309"/>
      <c r="F102" s="309"/>
      <c r="G102" s="309"/>
      <c r="H102" s="309"/>
      <c r="I102" s="309"/>
      <c r="J102" s="309"/>
      <c r="K102" s="310"/>
    </row>
    <row r="103" s="1" customFormat="1" ht="17.25" customHeight="1">
      <c r="B103" s="308"/>
      <c r="C103" s="311" t="s">
        <v>4594</v>
      </c>
      <c r="D103" s="311"/>
      <c r="E103" s="311"/>
      <c r="F103" s="311" t="s">
        <v>4595</v>
      </c>
      <c r="G103" s="312"/>
      <c r="H103" s="311" t="s">
        <v>56</v>
      </c>
      <c r="I103" s="311" t="s">
        <v>59</v>
      </c>
      <c r="J103" s="311" t="s">
        <v>4596</v>
      </c>
      <c r="K103" s="310"/>
    </row>
    <row r="104" s="1" customFormat="1" ht="17.25" customHeight="1">
      <c r="B104" s="308"/>
      <c r="C104" s="313" t="s">
        <v>4597</v>
      </c>
      <c r="D104" s="313"/>
      <c r="E104" s="313"/>
      <c r="F104" s="314" t="s">
        <v>4598</v>
      </c>
      <c r="G104" s="315"/>
      <c r="H104" s="313"/>
      <c r="I104" s="313"/>
      <c r="J104" s="313" t="s">
        <v>4599</v>
      </c>
      <c r="K104" s="310"/>
    </row>
    <row r="105" s="1" customFormat="1" ht="5.25" customHeight="1">
      <c r="B105" s="308"/>
      <c r="C105" s="311"/>
      <c r="D105" s="311"/>
      <c r="E105" s="311"/>
      <c r="F105" s="311"/>
      <c r="G105" s="329"/>
      <c r="H105" s="311"/>
      <c r="I105" s="311"/>
      <c r="J105" s="311"/>
      <c r="K105" s="310"/>
    </row>
    <row r="106" s="1" customFormat="1" ht="15" customHeight="1">
      <c r="B106" s="308"/>
      <c r="C106" s="296" t="s">
        <v>55</v>
      </c>
      <c r="D106" s="318"/>
      <c r="E106" s="318"/>
      <c r="F106" s="319" t="s">
        <v>4600</v>
      </c>
      <c r="G106" s="296"/>
      <c r="H106" s="296" t="s">
        <v>4640</v>
      </c>
      <c r="I106" s="296" t="s">
        <v>4602</v>
      </c>
      <c r="J106" s="296">
        <v>20</v>
      </c>
      <c r="K106" s="310"/>
    </row>
    <row r="107" s="1" customFormat="1" ht="15" customHeight="1">
      <c r="B107" s="308"/>
      <c r="C107" s="296" t="s">
        <v>4603</v>
      </c>
      <c r="D107" s="296"/>
      <c r="E107" s="296"/>
      <c r="F107" s="319" t="s">
        <v>4600</v>
      </c>
      <c r="G107" s="296"/>
      <c r="H107" s="296" t="s">
        <v>4640</v>
      </c>
      <c r="I107" s="296" t="s">
        <v>4602</v>
      </c>
      <c r="J107" s="296">
        <v>120</v>
      </c>
      <c r="K107" s="310"/>
    </row>
    <row r="108" s="1" customFormat="1" ht="15" customHeight="1">
      <c r="B108" s="321"/>
      <c r="C108" s="296" t="s">
        <v>4605</v>
      </c>
      <c r="D108" s="296"/>
      <c r="E108" s="296"/>
      <c r="F108" s="319" t="s">
        <v>4606</v>
      </c>
      <c r="G108" s="296"/>
      <c r="H108" s="296" t="s">
        <v>4640</v>
      </c>
      <c r="I108" s="296" t="s">
        <v>4602</v>
      </c>
      <c r="J108" s="296">
        <v>50</v>
      </c>
      <c r="K108" s="310"/>
    </row>
    <row r="109" s="1" customFormat="1" ht="15" customHeight="1">
      <c r="B109" s="321"/>
      <c r="C109" s="296" t="s">
        <v>4608</v>
      </c>
      <c r="D109" s="296"/>
      <c r="E109" s="296"/>
      <c r="F109" s="319" t="s">
        <v>4600</v>
      </c>
      <c r="G109" s="296"/>
      <c r="H109" s="296" t="s">
        <v>4640</v>
      </c>
      <c r="I109" s="296" t="s">
        <v>4610</v>
      </c>
      <c r="J109" s="296"/>
      <c r="K109" s="310"/>
    </row>
    <row r="110" s="1" customFormat="1" ht="15" customHeight="1">
      <c r="B110" s="321"/>
      <c r="C110" s="296" t="s">
        <v>4619</v>
      </c>
      <c r="D110" s="296"/>
      <c r="E110" s="296"/>
      <c r="F110" s="319" t="s">
        <v>4606</v>
      </c>
      <c r="G110" s="296"/>
      <c r="H110" s="296" t="s">
        <v>4640</v>
      </c>
      <c r="I110" s="296" t="s">
        <v>4602</v>
      </c>
      <c r="J110" s="296">
        <v>50</v>
      </c>
      <c r="K110" s="310"/>
    </row>
    <row r="111" s="1" customFormat="1" ht="15" customHeight="1">
      <c r="B111" s="321"/>
      <c r="C111" s="296" t="s">
        <v>4627</v>
      </c>
      <c r="D111" s="296"/>
      <c r="E111" s="296"/>
      <c r="F111" s="319" t="s">
        <v>4606</v>
      </c>
      <c r="G111" s="296"/>
      <c r="H111" s="296" t="s">
        <v>4640</v>
      </c>
      <c r="I111" s="296" t="s">
        <v>4602</v>
      </c>
      <c r="J111" s="296">
        <v>50</v>
      </c>
      <c r="K111" s="310"/>
    </row>
    <row r="112" s="1" customFormat="1" ht="15" customHeight="1">
      <c r="B112" s="321"/>
      <c r="C112" s="296" t="s">
        <v>4625</v>
      </c>
      <c r="D112" s="296"/>
      <c r="E112" s="296"/>
      <c r="F112" s="319" t="s">
        <v>4606</v>
      </c>
      <c r="G112" s="296"/>
      <c r="H112" s="296" t="s">
        <v>4640</v>
      </c>
      <c r="I112" s="296" t="s">
        <v>4602</v>
      </c>
      <c r="J112" s="296">
        <v>50</v>
      </c>
      <c r="K112" s="310"/>
    </row>
    <row r="113" s="1" customFormat="1" ht="15" customHeight="1">
      <c r="B113" s="321"/>
      <c r="C113" s="296" t="s">
        <v>55</v>
      </c>
      <c r="D113" s="296"/>
      <c r="E113" s="296"/>
      <c r="F113" s="319" t="s">
        <v>4600</v>
      </c>
      <c r="G113" s="296"/>
      <c r="H113" s="296" t="s">
        <v>4641</v>
      </c>
      <c r="I113" s="296" t="s">
        <v>4602</v>
      </c>
      <c r="J113" s="296">
        <v>20</v>
      </c>
      <c r="K113" s="310"/>
    </row>
    <row r="114" s="1" customFormat="1" ht="15" customHeight="1">
      <c r="B114" s="321"/>
      <c r="C114" s="296" t="s">
        <v>4642</v>
      </c>
      <c r="D114" s="296"/>
      <c r="E114" s="296"/>
      <c r="F114" s="319" t="s">
        <v>4600</v>
      </c>
      <c r="G114" s="296"/>
      <c r="H114" s="296" t="s">
        <v>4643</v>
      </c>
      <c r="I114" s="296" t="s">
        <v>4602</v>
      </c>
      <c r="J114" s="296">
        <v>120</v>
      </c>
      <c r="K114" s="310"/>
    </row>
    <row r="115" s="1" customFormat="1" ht="15" customHeight="1">
      <c r="B115" s="321"/>
      <c r="C115" s="296" t="s">
        <v>40</v>
      </c>
      <c r="D115" s="296"/>
      <c r="E115" s="296"/>
      <c r="F115" s="319" t="s">
        <v>4600</v>
      </c>
      <c r="G115" s="296"/>
      <c r="H115" s="296" t="s">
        <v>4644</v>
      </c>
      <c r="I115" s="296" t="s">
        <v>4635</v>
      </c>
      <c r="J115" s="296"/>
      <c r="K115" s="310"/>
    </row>
    <row r="116" s="1" customFormat="1" ht="15" customHeight="1">
      <c r="B116" s="321"/>
      <c r="C116" s="296" t="s">
        <v>50</v>
      </c>
      <c r="D116" s="296"/>
      <c r="E116" s="296"/>
      <c r="F116" s="319" t="s">
        <v>4600</v>
      </c>
      <c r="G116" s="296"/>
      <c r="H116" s="296" t="s">
        <v>4645</v>
      </c>
      <c r="I116" s="296" t="s">
        <v>4635</v>
      </c>
      <c r="J116" s="296"/>
      <c r="K116" s="310"/>
    </row>
    <row r="117" s="1" customFormat="1" ht="15" customHeight="1">
      <c r="B117" s="321"/>
      <c r="C117" s="296" t="s">
        <v>59</v>
      </c>
      <c r="D117" s="296"/>
      <c r="E117" s="296"/>
      <c r="F117" s="319" t="s">
        <v>4600</v>
      </c>
      <c r="G117" s="296"/>
      <c r="H117" s="296" t="s">
        <v>4646</v>
      </c>
      <c r="I117" s="296" t="s">
        <v>4647</v>
      </c>
      <c r="J117" s="296"/>
      <c r="K117" s="310"/>
    </row>
    <row r="118" s="1" customFormat="1" ht="15" customHeight="1">
      <c r="B118" s="324"/>
      <c r="C118" s="330"/>
      <c r="D118" s="330"/>
      <c r="E118" s="330"/>
      <c r="F118" s="330"/>
      <c r="G118" s="330"/>
      <c r="H118" s="330"/>
      <c r="I118" s="330"/>
      <c r="J118" s="330"/>
      <c r="K118" s="326"/>
    </row>
    <row r="119" s="1" customFormat="1" ht="18.75" customHeight="1">
      <c r="B119" s="331"/>
      <c r="C119" s="332"/>
      <c r="D119" s="332"/>
      <c r="E119" s="332"/>
      <c r="F119" s="333"/>
      <c r="G119" s="332"/>
      <c r="H119" s="332"/>
      <c r="I119" s="332"/>
      <c r="J119" s="332"/>
      <c r="K119" s="331"/>
    </row>
    <row r="120" s="1" customFormat="1" ht="18.75" customHeight="1">
      <c r="B120" s="304"/>
      <c r="C120" s="304"/>
      <c r="D120" s="304"/>
      <c r="E120" s="304"/>
      <c r="F120" s="304"/>
      <c r="G120" s="304"/>
      <c r="H120" s="304"/>
      <c r="I120" s="304"/>
      <c r="J120" s="304"/>
      <c r="K120" s="304"/>
    </row>
    <row r="121" s="1" customFormat="1" ht="7.5" customHeight="1">
      <c r="B121" s="334"/>
      <c r="C121" s="335"/>
      <c r="D121" s="335"/>
      <c r="E121" s="335"/>
      <c r="F121" s="335"/>
      <c r="G121" s="335"/>
      <c r="H121" s="335"/>
      <c r="I121" s="335"/>
      <c r="J121" s="335"/>
      <c r="K121" s="336"/>
    </row>
    <row r="122" s="1" customFormat="1" ht="45" customHeight="1">
      <c r="B122" s="337"/>
      <c r="C122" s="287" t="s">
        <v>4648</v>
      </c>
      <c r="D122" s="287"/>
      <c r="E122" s="287"/>
      <c r="F122" s="287"/>
      <c r="G122" s="287"/>
      <c r="H122" s="287"/>
      <c r="I122" s="287"/>
      <c r="J122" s="287"/>
      <c r="K122" s="338"/>
    </row>
    <row r="123" s="1" customFormat="1" ht="17.25" customHeight="1">
      <c r="B123" s="339"/>
      <c r="C123" s="311" t="s">
        <v>4594</v>
      </c>
      <c r="D123" s="311"/>
      <c r="E123" s="311"/>
      <c r="F123" s="311" t="s">
        <v>4595</v>
      </c>
      <c r="G123" s="312"/>
      <c r="H123" s="311" t="s">
        <v>56</v>
      </c>
      <c r="I123" s="311" t="s">
        <v>59</v>
      </c>
      <c r="J123" s="311" t="s">
        <v>4596</v>
      </c>
      <c r="K123" s="340"/>
    </row>
    <row r="124" s="1" customFormat="1" ht="17.25" customHeight="1">
      <c r="B124" s="339"/>
      <c r="C124" s="313" t="s">
        <v>4597</v>
      </c>
      <c r="D124" s="313"/>
      <c r="E124" s="313"/>
      <c r="F124" s="314" t="s">
        <v>4598</v>
      </c>
      <c r="G124" s="315"/>
      <c r="H124" s="313"/>
      <c r="I124" s="313"/>
      <c r="J124" s="313" t="s">
        <v>4599</v>
      </c>
      <c r="K124" s="340"/>
    </row>
    <row r="125" s="1" customFormat="1" ht="5.25" customHeight="1">
      <c r="B125" s="341"/>
      <c r="C125" s="316"/>
      <c r="D125" s="316"/>
      <c r="E125" s="316"/>
      <c r="F125" s="316"/>
      <c r="G125" s="342"/>
      <c r="H125" s="316"/>
      <c r="I125" s="316"/>
      <c r="J125" s="316"/>
      <c r="K125" s="343"/>
    </row>
    <row r="126" s="1" customFormat="1" ht="15" customHeight="1">
      <c r="B126" s="341"/>
      <c r="C126" s="296" t="s">
        <v>4603</v>
      </c>
      <c r="D126" s="318"/>
      <c r="E126" s="318"/>
      <c r="F126" s="319" t="s">
        <v>4600</v>
      </c>
      <c r="G126" s="296"/>
      <c r="H126" s="296" t="s">
        <v>4640</v>
      </c>
      <c r="I126" s="296" t="s">
        <v>4602</v>
      </c>
      <c r="J126" s="296">
        <v>120</v>
      </c>
      <c r="K126" s="344"/>
    </row>
    <row r="127" s="1" customFormat="1" ht="15" customHeight="1">
      <c r="B127" s="341"/>
      <c r="C127" s="296" t="s">
        <v>4649</v>
      </c>
      <c r="D127" s="296"/>
      <c r="E127" s="296"/>
      <c r="F127" s="319" t="s">
        <v>4600</v>
      </c>
      <c r="G127" s="296"/>
      <c r="H127" s="296" t="s">
        <v>4650</v>
      </c>
      <c r="I127" s="296" t="s">
        <v>4602</v>
      </c>
      <c r="J127" s="296" t="s">
        <v>4651</v>
      </c>
      <c r="K127" s="344"/>
    </row>
    <row r="128" s="1" customFormat="1" ht="15" customHeight="1">
      <c r="B128" s="341"/>
      <c r="C128" s="296" t="s">
        <v>4548</v>
      </c>
      <c r="D128" s="296"/>
      <c r="E128" s="296"/>
      <c r="F128" s="319" t="s">
        <v>4600</v>
      </c>
      <c r="G128" s="296"/>
      <c r="H128" s="296" t="s">
        <v>4652</v>
      </c>
      <c r="I128" s="296" t="s">
        <v>4602</v>
      </c>
      <c r="J128" s="296" t="s">
        <v>4651</v>
      </c>
      <c r="K128" s="344"/>
    </row>
    <row r="129" s="1" customFormat="1" ht="15" customHeight="1">
      <c r="B129" s="341"/>
      <c r="C129" s="296" t="s">
        <v>4611</v>
      </c>
      <c r="D129" s="296"/>
      <c r="E129" s="296"/>
      <c r="F129" s="319" t="s">
        <v>4606</v>
      </c>
      <c r="G129" s="296"/>
      <c r="H129" s="296" t="s">
        <v>4612</v>
      </c>
      <c r="I129" s="296" t="s">
        <v>4602</v>
      </c>
      <c r="J129" s="296">
        <v>15</v>
      </c>
      <c r="K129" s="344"/>
    </row>
    <row r="130" s="1" customFormat="1" ht="15" customHeight="1">
      <c r="B130" s="341"/>
      <c r="C130" s="322" t="s">
        <v>4613</v>
      </c>
      <c r="D130" s="322"/>
      <c r="E130" s="322"/>
      <c r="F130" s="323" t="s">
        <v>4606</v>
      </c>
      <c r="G130" s="322"/>
      <c r="H130" s="322" t="s">
        <v>4614</v>
      </c>
      <c r="I130" s="322" t="s">
        <v>4602</v>
      </c>
      <c r="J130" s="322">
        <v>15</v>
      </c>
      <c r="K130" s="344"/>
    </row>
    <row r="131" s="1" customFormat="1" ht="15" customHeight="1">
      <c r="B131" s="341"/>
      <c r="C131" s="322" t="s">
        <v>4615</v>
      </c>
      <c r="D131" s="322"/>
      <c r="E131" s="322"/>
      <c r="F131" s="323" t="s">
        <v>4606</v>
      </c>
      <c r="G131" s="322"/>
      <c r="H131" s="322" t="s">
        <v>4616</v>
      </c>
      <c r="I131" s="322" t="s">
        <v>4602</v>
      </c>
      <c r="J131" s="322">
        <v>20</v>
      </c>
      <c r="K131" s="344"/>
    </row>
    <row r="132" s="1" customFormat="1" ht="15" customHeight="1">
      <c r="B132" s="341"/>
      <c r="C132" s="322" t="s">
        <v>4617</v>
      </c>
      <c r="D132" s="322"/>
      <c r="E132" s="322"/>
      <c r="F132" s="323" t="s">
        <v>4606</v>
      </c>
      <c r="G132" s="322"/>
      <c r="H132" s="322" t="s">
        <v>4618</v>
      </c>
      <c r="I132" s="322" t="s">
        <v>4602</v>
      </c>
      <c r="J132" s="322">
        <v>20</v>
      </c>
      <c r="K132" s="344"/>
    </row>
    <row r="133" s="1" customFormat="1" ht="15" customHeight="1">
      <c r="B133" s="341"/>
      <c r="C133" s="296" t="s">
        <v>4605</v>
      </c>
      <c r="D133" s="296"/>
      <c r="E133" s="296"/>
      <c r="F133" s="319" t="s">
        <v>4606</v>
      </c>
      <c r="G133" s="296"/>
      <c r="H133" s="296" t="s">
        <v>4640</v>
      </c>
      <c r="I133" s="296" t="s">
        <v>4602</v>
      </c>
      <c r="J133" s="296">
        <v>50</v>
      </c>
      <c r="K133" s="344"/>
    </row>
    <row r="134" s="1" customFormat="1" ht="15" customHeight="1">
      <c r="B134" s="341"/>
      <c r="C134" s="296" t="s">
        <v>4619</v>
      </c>
      <c r="D134" s="296"/>
      <c r="E134" s="296"/>
      <c r="F134" s="319" t="s">
        <v>4606</v>
      </c>
      <c r="G134" s="296"/>
      <c r="H134" s="296" t="s">
        <v>4640</v>
      </c>
      <c r="I134" s="296" t="s">
        <v>4602</v>
      </c>
      <c r="J134" s="296">
        <v>50</v>
      </c>
      <c r="K134" s="344"/>
    </row>
    <row r="135" s="1" customFormat="1" ht="15" customHeight="1">
      <c r="B135" s="341"/>
      <c r="C135" s="296" t="s">
        <v>4625</v>
      </c>
      <c r="D135" s="296"/>
      <c r="E135" s="296"/>
      <c r="F135" s="319" t="s">
        <v>4606</v>
      </c>
      <c r="G135" s="296"/>
      <c r="H135" s="296" t="s">
        <v>4640</v>
      </c>
      <c r="I135" s="296" t="s">
        <v>4602</v>
      </c>
      <c r="J135" s="296">
        <v>50</v>
      </c>
      <c r="K135" s="344"/>
    </row>
    <row r="136" s="1" customFormat="1" ht="15" customHeight="1">
      <c r="B136" s="341"/>
      <c r="C136" s="296" t="s">
        <v>4627</v>
      </c>
      <c r="D136" s="296"/>
      <c r="E136" s="296"/>
      <c r="F136" s="319" t="s">
        <v>4606</v>
      </c>
      <c r="G136" s="296"/>
      <c r="H136" s="296" t="s">
        <v>4640</v>
      </c>
      <c r="I136" s="296" t="s">
        <v>4602</v>
      </c>
      <c r="J136" s="296">
        <v>50</v>
      </c>
      <c r="K136" s="344"/>
    </row>
    <row r="137" s="1" customFormat="1" ht="15" customHeight="1">
      <c r="B137" s="341"/>
      <c r="C137" s="296" t="s">
        <v>4628</v>
      </c>
      <c r="D137" s="296"/>
      <c r="E137" s="296"/>
      <c r="F137" s="319" t="s">
        <v>4606</v>
      </c>
      <c r="G137" s="296"/>
      <c r="H137" s="296" t="s">
        <v>4653</v>
      </c>
      <c r="I137" s="296" t="s">
        <v>4602</v>
      </c>
      <c r="J137" s="296">
        <v>255</v>
      </c>
      <c r="K137" s="344"/>
    </row>
    <row r="138" s="1" customFormat="1" ht="15" customHeight="1">
      <c r="B138" s="341"/>
      <c r="C138" s="296" t="s">
        <v>4630</v>
      </c>
      <c r="D138" s="296"/>
      <c r="E138" s="296"/>
      <c r="F138" s="319" t="s">
        <v>4600</v>
      </c>
      <c r="G138" s="296"/>
      <c r="H138" s="296" t="s">
        <v>4654</v>
      </c>
      <c r="I138" s="296" t="s">
        <v>4632</v>
      </c>
      <c r="J138" s="296"/>
      <c r="K138" s="344"/>
    </row>
    <row r="139" s="1" customFormat="1" ht="15" customHeight="1">
      <c r="B139" s="341"/>
      <c r="C139" s="296" t="s">
        <v>4633</v>
      </c>
      <c r="D139" s="296"/>
      <c r="E139" s="296"/>
      <c r="F139" s="319" t="s">
        <v>4600</v>
      </c>
      <c r="G139" s="296"/>
      <c r="H139" s="296" t="s">
        <v>4655</v>
      </c>
      <c r="I139" s="296" t="s">
        <v>4635</v>
      </c>
      <c r="J139" s="296"/>
      <c r="K139" s="344"/>
    </row>
    <row r="140" s="1" customFormat="1" ht="15" customHeight="1">
      <c r="B140" s="341"/>
      <c r="C140" s="296" t="s">
        <v>4636</v>
      </c>
      <c r="D140" s="296"/>
      <c r="E140" s="296"/>
      <c r="F140" s="319" t="s">
        <v>4600</v>
      </c>
      <c r="G140" s="296"/>
      <c r="H140" s="296" t="s">
        <v>4636</v>
      </c>
      <c r="I140" s="296" t="s">
        <v>4635</v>
      </c>
      <c r="J140" s="296"/>
      <c r="K140" s="344"/>
    </row>
    <row r="141" s="1" customFormat="1" ht="15" customHeight="1">
      <c r="B141" s="341"/>
      <c r="C141" s="296" t="s">
        <v>40</v>
      </c>
      <c r="D141" s="296"/>
      <c r="E141" s="296"/>
      <c r="F141" s="319" t="s">
        <v>4600</v>
      </c>
      <c r="G141" s="296"/>
      <c r="H141" s="296" t="s">
        <v>4656</v>
      </c>
      <c r="I141" s="296" t="s">
        <v>4635</v>
      </c>
      <c r="J141" s="296"/>
      <c r="K141" s="344"/>
    </row>
    <row r="142" s="1" customFormat="1" ht="15" customHeight="1">
      <c r="B142" s="341"/>
      <c r="C142" s="296" t="s">
        <v>4657</v>
      </c>
      <c r="D142" s="296"/>
      <c r="E142" s="296"/>
      <c r="F142" s="319" t="s">
        <v>4600</v>
      </c>
      <c r="G142" s="296"/>
      <c r="H142" s="296" t="s">
        <v>4658</v>
      </c>
      <c r="I142" s="296" t="s">
        <v>4635</v>
      </c>
      <c r="J142" s="296"/>
      <c r="K142" s="344"/>
    </row>
    <row r="143" s="1" customFormat="1" ht="15" customHeight="1">
      <c r="B143" s="345"/>
      <c r="C143" s="346"/>
      <c r="D143" s="346"/>
      <c r="E143" s="346"/>
      <c r="F143" s="346"/>
      <c r="G143" s="346"/>
      <c r="H143" s="346"/>
      <c r="I143" s="346"/>
      <c r="J143" s="346"/>
      <c r="K143" s="347"/>
    </row>
    <row r="144" s="1" customFormat="1" ht="18.75" customHeight="1">
      <c r="B144" s="332"/>
      <c r="C144" s="332"/>
      <c r="D144" s="332"/>
      <c r="E144" s="332"/>
      <c r="F144" s="333"/>
      <c r="G144" s="332"/>
      <c r="H144" s="332"/>
      <c r="I144" s="332"/>
      <c r="J144" s="332"/>
      <c r="K144" s="332"/>
    </row>
    <row r="145" s="1" customFormat="1" ht="18.75" customHeight="1">
      <c r="B145" s="304"/>
      <c r="C145" s="304"/>
      <c r="D145" s="304"/>
      <c r="E145" s="304"/>
      <c r="F145" s="304"/>
      <c r="G145" s="304"/>
      <c r="H145" s="304"/>
      <c r="I145" s="304"/>
      <c r="J145" s="304"/>
      <c r="K145" s="304"/>
    </row>
    <row r="146" s="1" customFormat="1" ht="7.5" customHeight="1">
      <c r="B146" s="305"/>
      <c r="C146" s="306"/>
      <c r="D146" s="306"/>
      <c r="E146" s="306"/>
      <c r="F146" s="306"/>
      <c r="G146" s="306"/>
      <c r="H146" s="306"/>
      <c r="I146" s="306"/>
      <c r="J146" s="306"/>
      <c r="K146" s="307"/>
    </row>
    <row r="147" s="1" customFormat="1" ht="45" customHeight="1">
      <c r="B147" s="308"/>
      <c r="C147" s="309" t="s">
        <v>4659</v>
      </c>
      <c r="D147" s="309"/>
      <c r="E147" s="309"/>
      <c r="F147" s="309"/>
      <c r="G147" s="309"/>
      <c r="H147" s="309"/>
      <c r="I147" s="309"/>
      <c r="J147" s="309"/>
      <c r="K147" s="310"/>
    </row>
    <row r="148" s="1" customFormat="1" ht="17.25" customHeight="1">
      <c r="B148" s="308"/>
      <c r="C148" s="311" t="s">
        <v>4594</v>
      </c>
      <c r="D148" s="311"/>
      <c r="E148" s="311"/>
      <c r="F148" s="311" t="s">
        <v>4595</v>
      </c>
      <c r="G148" s="312"/>
      <c r="H148" s="311" t="s">
        <v>56</v>
      </c>
      <c r="I148" s="311" t="s">
        <v>59</v>
      </c>
      <c r="J148" s="311" t="s">
        <v>4596</v>
      </c>
      <c r="K148" s="310"/>
    </row>
    <row r="149" s="1" customFormat="1" ht="17.25" customHeight="1">
      <c r="B149" s="308"/>
      <c r="C149" s="313" t="s">
        <v>4597</v>
      </c>
      <c r="D149" s="313"/>
      <c r="E149" s="313"/>
      <c r="F149" s="314" t="s">
        <v>4598</v>
      </c>
      <c r="G149" s="315"/>
      <c r="H149" s="313"/>
      <c r="I149" s="313"/>
      <c r="J149" s="313" t="s">
        <v>4599</v>
      </c>
      <c r="K149" s="310"/>
    </row>
    <row r="150" s="1" customFormat="1" ht="5.25" customHeight="1">
      <c r="B150" s="321"/>
      <c r="C150" s="316"/>
      <c r="D150" s="316"/>
      <c r="E150" s="316"/>
      <c r="F150" s="316"/>
      <c r="G150" s="317"/>
      <c r="H150" s="316"/>
      <c r="I150" s="316"/>
      <c r="J150" s="316"/>
      <c r="K150" s="344"/>
    </row>
    <row r="151" s="1" customFormat="1" ht="15" customHeight="1">
      <c r="B151" s="321"/>
      <c r="C151" s="348" t="s">
        <v>4603</v>
      </c>
      <c r="D151" s="296"/>
      <c r="E151" s="296"/>
      <c r="F151" s="349" t="s">
        <v>4600</v>
      </c>
      <c r="G151" s="296"/>
      <c r="H151" s="348" t="s">
        <v>4640</v>
      </c>
      <c r="I151" s="348" t="s">
        <v>4602</v>
      </c>
      <c r="J151" s="348">
        <v>120</v>
      </c>
      <c r="K151" s="344"/>
    </row>
    <row r="152" s="1" customFormat="1" ht="15" customHeight="1">
      <c r="B152" s="321"/>
      <c r="C152" s="348" t="s">
        <v>4649</v>
      </c>
      <c r="D152" s="296"/>
      <c r="E152" s="296"/>
      <c r="F152" s="349" t="s">
        <v>4600</v>
      </c>
      <c r="G152" s="296"/>
      <c r="H152" s="348" t="s">
        <v>4660</v>
      </c>
      <c r="I152" s="348" t="s">
        <v>4602</v>
      </c>
      <c r="J152" s="348" t="s">
        <v>4651</v>
      </c>
      <c r="K152" s="344"/>
    </row>
    <row r="153" s="1" customFormat="1" ht="15" customHeight="1">
      <c r="B153" s="321"/>
      <c r="C153" s="348" t="s">
        <v>4548</v>
      </c>
      <c r="D153" s="296"/>
      <c r="E153" s="296"/>
      <c r="F153" s="349" t="s">
        <v>4600</v>
      </c>
      <c r="G153" s="296"/>
      <c r="H153" s="348" t="s">
        <v>4661</v>
      </c>
      <c r="I153" s="348" t="s">
        <v>4602</v>
      </c>
      <c r="J153" s="348" t="s">
        <v>4651</v>
      </c>
      <c r="K153" s="344"/>
    </row>
    <row r="154" s="1" customFormat="1" ht="15" customHeight="1">
      <c r="B154" s="321"/>
      <c r="C154" s="348" t="s">
        <v>4605</v>
      </c>
      <c r="D154" s="296"/>
      <c r="E154" s="296"/>
      <c r="F154" s="349" t="s">
        <v>4606</v>
      </c>
      <c r="G154" s="296"/>
      <c r="H154" s="348" t="s">
        <v>4640</v>
      </c>
      <c r="I154" s="348" t="s">
        <v>4602</v>
      </c>
      <c r="J154" s="348">
        <v>50</v>
      </c>
      <c r="K154" s="344"/>
    </row>
    <row r="155" s="1" customFormat="1" ht="15" customHeight="1">
      <c r="B155" s="321"/>
      <c r="C155" s="348" t="s">
        <v>4608</v>
      </c>
      <c r="D155" s="296"/>
      <c r="E155" s="296"/>
      <c r="F155" s="349" t="s">
        <v>4600</v>
      </c>
      <c r="G155" s="296"/>
      <c r="H155" s="348" t="s">
        <v>4640</v>
      </c>
      <c r="I155" s="348" t="s">
        <v>4610</v>
      </c>
      <c r="J155" s="348"/>
      <c r="K155" s="344"/>
    </row>
    <row r="156" s="1" customFormat="1" ht="15" customHeight="1">
      <c r="B156" s="321"/>
      <c r="C156" s="348" t="s">
        <v>4619</v>
      </c>
      <c r="D156" s="296"/>
      <c r="E156" s="296"/>
      <c r="F156" s="349" t="s">
        <v>4606</v>
      </c>
      <c r="G156" s="296"/>
      <c r="H156" s="348" t="s">
        <v>4640</v>
      </c>
      <c r="I156" s="348" t="s">
        <v>4602</v>
      </c>
      <c r="J156" s="348">
        <v>50</v>
      </c>
      <c r="K156" s="344"/>
    </row>
    <row r="157" s="1" customFormat="1" ht="15" customHeight="1">
      <c r="B157" s="321"/>
      <c r="C157" s="348" t="s">
        <v>4627</v>
      </c>
      <c r="D157" s="296"/>
      <c r="E157" s="296"/>
      <c r="F157" s="349" t="s">
        <v>4606</v>
      </c>
      <c r="G157" s="296"/>
      <c r="H157" s="348" t="s">
        <v>4640</v>
      </c>
      <c r="I157" s="348" t="s">
        <v>4602</v>
      </c>
      <c r="J157" s="348">
        <v>50</v>
      </c>
      <c r="K157" s="344"/>
    </row>
    <row r="158" s="1" customFormat="1" ht="15" customHeight="1">
      <c r="B158" s="321"/>
      <c r="C158" s="348" t="s">
        <v>4625</v>
      </c>
      <c r="D158" s="296"/>
      <c r="E158" s="296"/>
      <c r="F158" s="349" t="s">
        <v>4606</v>
      </c>
      <c r="G158" s="296"/>
      <c r="H158" s="348" t="s">
        <v>4640</v>
      </c>
      <c r="I158" s="348" t="s">
        <v>4602</v>
      </c>
      <c r="J158" s="348">
        <v>50</v>
      </c>
      <c r="K158" s="344"/>
    </row>
    <row r="159" s="1" customFormat="1" ht="15" customHeight="1">
      <c r="B159" s="321"/>
      <c r="C159" s="348" t="s">
        <v>119</v>
      </c>
      <c r="D159" s="296"/>
      <c r="E159" s="296"/>
      <c r="F159" s="349" t="s">
        <v>4600</v>
      </c>
      <c r="G159" s="296"/>
      <c r="H159" s="348" t="s">
        <v>4662</v>
      </c>
      <c r="I159" s="348" t="s">
        <v>4602</v>
      </c>
      <c r="J159" s="348" t="s">
        <v>4663</v>
      </c>
      <c r="K159" s="344"/>
    </row>
    <row r="160" s="1" customFormat="1" ht="15" customHeight="1">
      <c r="B160" s="321"/>
      <c r="C160" s="348" t="s">
        <v>4664</v>
      </c>
      <c r="D160" s="296"/>
      <c r="E160" s="296"/>
      <c r="F160" s="349" t="s">
        <v>4600</v>
      </c>
      <c r="G160" s="296"/>
      <c r="H160" s="348" t="s">
        <v>4665</v>
      </c>
      <c r="I160" s="348" t="s">
        <v>4635</v>
      </c>
      <c r="J160" s="348"/>
      <c r="K160" s="344"/>
    </row>
    <row r="161" s="1" customFormat="1" ht="15" customHeight="1">
      <c r="B161" s="350"/>
      <c r="C161" s="330"/>
      <c r="D161" s="330"/>
      <c r="E161" s="330"/>
      <c r="F161" s="330"/>
      <c r="G161" s="330"/>
      <c r="H161" s="330"/>
      <c r="I161" s="330"/>
      <c r="J161" s="330"/>
      <c r="K161" s="351"/>
    </row>
    <row r="162" s="1" customFormat="1" ht="18.75" customHeight="1">
      <c r="B162" s="332"/>
      <c r="C162" s="342"/>
      <c r="D162" s="342"/>
      <c r="E162" s="342"/>
      <c r="F162" s="352"/>
      <c r="G162" s="342"/>
      <c r="H162" s="342"/>
      <c r="I162" s="342"/>
      <c r="J162" s="342"/>
      <c r="K162" s="332"/>
    </row>
    <row r="163" s="1" customFormat="1" ht="18.75" customHeight="1">
      <c r="B163" s="304"/>
      <c r="C163" s="304"/>
      <c r="D163" s="304"/>
      <c r="E163" s="304"/>
      <c r="F163" s="304"/>
      <c r="G163" s="304"/>
      <c r="H163" s="304"/>
      <c r="I163" s="304"/>
      <c r="J163" s="304"/>
      <c r="K163" s="304"/>
    </row>
    <row r="164" s="1" customFormat="1" ht="7.5" customHeight="1">
      <c r="B164" s="283"/>
      <c r="C164" s="284"/>
      <c r="D164" s="284"/>
      <c r="E164" s="284"/>
      <c r="F164" s="284"/>
      <c r="G164" s="284"/>
      <c r="H164" s="284"/>
      <c r="I164" s="284"/>
      <c r="J164" s="284"/>
      <c r="K164" s="285"/>
    </row>
    <row r="165" s="1" customFormat="1" ht="45" customHeight="1">
      <c r="B165" s="286"/>
      <c r="C165" s="287" t="s">
        <v>4666</v>
      </c>
      <c r="D165" s="287"/>
      <c r="E165" s="287"/>
      <c r="F165" s="287"/>
      <c r="G165" s="287"/>
      <c r="H165" s="287"/>
      <c r="I165" s="287"/>
      <c r="J165" s="287"/>
      <c r="K165" s="288"/>
    </row>
    <row r="166" s="1" customFormat="1" ht="17.25" customHeight="1">
      <c r="B166" s="286"/>
      <c r="C166" s="311" t="s">
        <v>4594</v>
      </c>
      <c r="D166" s="311"/>
      <c r="E166" s="311"/>
      <c r="F166" s="311" t="s">
        <v>4595</v>
      </c>
      <c r="G166" s="353"/>
      <c r="H166" s="354" t="s">
        <v>56</v>
      </c>
      <c r="I166" s="354" t="s">
        <v>59</v>
      </c>
      <c r="J166" s="311" t="s">
        <v>4596</v>
      </c>
      <c r="K166" s="288"/>
    </row>
    <row r="167" s="1" customFormat="1" ht="17.25" customHeight="1">
      <c r="B167" s="289"/>
      <c r="C167" s="313" t="s">
        <v>4597</v>
      </c>
      <c r="D167" s="313"/>
      <c r="E167" s="313"/>
      <c r="F167" s="314" t="s">
        <v>4598</v>
      </c>
      <c r="G167" s="355"/>
      <c r="H167" s="356"/>
      <c r="I167" s="356"/>
      <c r="J167" s="313" t="s">
        <v>4599</v>
      </c>
      <c r="K167" s="291"/>
    </row>
    <row r="168" s="1" customFormat="1" ht="5.25" customHeight="1">
      <c r="B168" s="321"/>
      <c r="C168" s="316"/>
      <c r="D168" s="316"/>
      <c r="E168" s="316"/>
      <c r="F168" s="316"/>
      <c r="G168" s="317"/>
      <c r="H168" s="316"/>
      <c r="I168" s="316"/>
      <c r="J168" s="316"/>
      <c r="K168" s="344"/>
    </row>
    <row r="169" s="1" customFormat="1" ht="15" customHeight="1">
      <c r="B169" s="321"/>
      <c r="C169" s="296" t="s">
        <v>4603</v>
      </c>
      <c r="D169" s="296"/>
      <c r="E169" s="296"/>
      <c r="F169" s="319" t="s">
        <v>4600</v>
      </c>
      <c r="G169" s="296"/>
      <c r="H169" s="296" t="s">
        <v>4640</v>
      </c>
      <c r="I169" s="296" t="s">
        <v>4602</v>
      </c>
      <c r="J169" s="296">
        <v>120</v>
      </c>
      <c r="K169" s="344"/>
    </row>
    <row r="170" s="1" customFormat="1" ht="15" customHeight="1">
      <c r="B170" s="321"/>
      <c r="C170" s="296" t="s">
        <v>4649</v>
      </c>
      <c r="D170" s="296"/>
      <c r="E170" s="296"/>
      <c r="F170" s="319" t="s">
        <v>4600</v>
      </c>
      <c r="G170" s="296"/>
      <c r="H170" s="296" t="s">
        <v>4650</v>
      </c>
      <c r="I170" s="296" t="s">
        <v>4602</v>
      </c>
      <c r="J170" s="296" t="s">
        <v>4651</v>
      </c>
      <c r="K170" s="344"/>
    </row>
    <row r="171" s="1" customFormat="1" ht="15" customHeight="1">
      <c r="B171" s="321"/>
      <c r="C171" s="296" t="s">
        <v>4548</v>
      </c>
      <c r="D171" s="296"/>
      <c r="E171" s="296"/>
      <c r="F171" s="319" t="s">
        <v>4600</v>
      </c>
      <c r="G171" s="296"/>
      <c r="H171" s="296" t="s">
        <v>4667</v>
      </c>
      <c r="I171" s="296" t="s">
        <v>4602</v>
      </c>
      <c r="J171" s="296" t="s">
        <v>4651</v>
      </c>
      <c r="K171" s="344"/>
    </row>
    <row r="172" s="1" customFormat="1" ht="15" customHeight="1">
      <c r="B172" s="321"/>
      <c r="C172" s="296" t="s">
        <v>4605</v>
      </c>
      <c r="D172" s="296"/>
      <c r="E172" s="296"/>
      <c r="F172" s="319" t="s">
        <v>4606</v>
      </c>
      <c r="G172" s="296"/>
      <c r="H172" s="296" t="s">
        <v>4667</v>
      </c>
      <c r="I172" s="296" t="s">
        <v>4602</v>
      </c>
      <c r="J172" s="296">
        <v>50</v>
      </c>
      <c r="K172" s="344"/>
    </row>
    <row r="173" s="1" customFormat="1" ht="15" customHeight="1">
      <c r="B173" s="321"/>
      <c r="C173" s="296" t="s">
        <v>4608</v>
      </c>
      <c r="D173" s="296"/>
      <c r="E173" s="296"/>
      <c r="F173" s="319" t="s">
        <v>4600</v>
      </c>
      <c r="G173" s="296"/>
      <c r="H173" s="296" t="s">
        <v>4667</v>
      </c>
      <c r="I173" s="296" t="s">
        <v>4610</v>
      </c>
      <c r="J173" s="296"/>
      <c r="K173" s="344"/>
    </row>
    <row r="174" s="1" customFormat="1" ht="15" customHeight="1">
      <c r="B174" s="321"/>
      <c r="C174" s="296" t="s">
        <v>4619</v>
      </c>
      <c r="D174" s="296"/>
      <c r="E174" s="296"/>
      <c r="F174" s="319" t="s">
        <v>4606</v>
      </c>
      <c r="G174" s="296"/>
      <c r="H174" s="296" t="s">
        <v>4667</v>
      </c>
      <c r="I174" s="296" t="s">
        <v>4602</v>
      </c>
      <c r="J174" s="296">
        <v>50</v>
      </c>
      <c r="K174" s="344"/>
    </row>
    <row r="175" s="1" customFormat="1" ht="15" customHeight="1">
      <c r="B175" s="321"/>
      <c r="C175" s="296" t="s">
        <v>4627</v>
      </c>
      <c r="D175" s="296"/>
      <c r="E175" s="296"/>
      <c r="F175" s="319" t="s">
        <v>4606</v>
      </c>
      <c r="G175" s="296"/>
      <c r="H175" s="296" t="s">
        <v>4667</v>
      </c>
      <c r="I175" s="296" t="s">
        <v>4602</v>
      </c>
      <c r="J175" s="296">
        <v>50</v>
      </c>
      <c r="K175" s="344"/>
    </row>
    <row r="176" s="1" customFormat="1" ht="15" customHeight="1">
      <c r="B176" s="321"/>
      <c r="C176" s="296" t="s">
        <v>4625</v>
      </c>
      <c r="D176" s="296"/>
      <c r="E176" s="296"/>
      <c r="F176" s="319" t="s">
        <v>4606</v>
      </c>
      <c r="G176" s="296"/>
      <c r="H176" s="296" t="s">
        <v>4667</v>
      </c>
      <c r="I176" s="296" t="s">
        <v>4602</v>
      </c>
      <c r="J176" s="296">
        <v>50</v>
      </c>
      <c r="K176" s="344"/>
    </row>
    <row r="177" s="1" customFormat="1" ht="15" customHeight="1">
      <c r="B177" s="321"/>
      <c r="C177" s="296" t="s">
        <v>147</v>
      </c>
      <c r="D177" s="296"/>
      <c r="E177" s="296"/>
      <c r="F177" s="319" t="s">
        <v>4600</v>
      </c>
      <c r="G177" s="296"/>
      <c r="H177" s="296" t="s">
        <v>4668</v>
      </c>
      <c r="I177" s="296" t="s">
        <v>4669</v>
      </c>
      <c r="J177" s="296"/>
      <c r="K177" s="344"/>
    </row>
    <row r="178" s="1" customFormat="1" ht="15" customHeight="1">
      <c r="B178" s="321"/>
      <c r="C178" s="296" t="s">
        <v>59</v>
      </c>
      <c r="D178" s="296"/>
      <c r="E178" s="296"/>
      <c r="F178" s="319" t="s">
        <v>4600</v>
      </c>
      <c r="G178" s="296"/>
      <c r="H178" s="296" t="s">
        <v>4670</v>
      </c>
      <c r="I178" s="296" t="s">
        <v>4671</v>
      </c>
      <c r="J178" s="296">
        <v>1</v>
      </c>
      <c r="K178" s="344"/>
    </row>
    <row r="179" s="1" customFormat="1" ht="15" customHeight="1">
      <c r="B179" s="321"/>
      <c r="C179" s="296" t="s">
        <v>55</v>
      </c>
      <c r="D179" s="296"/>
      <c r="E179" s="296"/>
      <c r="F179" s="319" t="s">
        <v>4600</v>
      </c>
      <c r="G179" s="296"/>
      <c r="H179" s="296" t="s">
        <v>4672</v>
      </c>
      <c r="I179" s="296" t="s">
        <v>4602</v>
      </c>
      <c r="J179" s="296">
        <v>20</v>
      </c>
      <c r="K179" s="344"/>
    </row>
    <row r="180" s="1" customFormat="1" ht="15" customHeight="1">
      <c r="B180" s="321"/>
      <c r="C180" s="296" t="s">
        <v>56</v>
      </c>
      <c r="D180" s="296"/>
      <c r="E180" s="296"/>
      <c r="F180" s="319" t="s">
        <v>4600</v>
      </c>
      <c r="G180" s="296"/>
      <c r="H180" s="296" t="s">
        <v>4673</v>
      </c>
      <c r="I180" s="296" t="s">
        <v>4602</v>
      </c>
      <c r="J180" s="296">
        <v>255</v>
      </c>
      <c r="K180" s="344"/>
    </row>
    <row r="181" s="1" customFormat="1" ht="15" customHeight="1">
      <c r="B181" s="321"/>
      <c r="C181" s="296" t="s">
        <v>148</v>
      </c>
      <c r="D181" s="296"/>
      <c r="E181" s="296"/>
      <c r="F181" s="319" t="s">
        <v>4600</v>
      </c>
      <c r="G181" s="296"/>
      <c r="H181" s="296" t="s">
        <v>4564</v>
      </c>
      <c r="I181" s="296" t="s">
        <v>4602</v>
      </c>
      <c r="J181" s="296">
        <v>10</v>
      </c>
      <c r="K181" s="344"/>
    </row>
    <row r="182" s="1" customFormat="1" ht="15" customHeight="1">
      <c r="B182" s="321"/>
      <c r="C182" s="296" t="s">
        <v>149</v>
      </c>
      <c r="D182" s="296"/>
      <c r="E182" s="296"/>
      <c r="F182" s="319" t="s">
        <v>4600</v>
      </c>
      <c r="G182" s="296"/>
      <c r="H182" s="296" t="s">
        <v>4674</v>
      </c>
      <c r="I182" s="296" t="s">
        <v>4635</v>
      </c>
      <c r="J182" s="296"/>
      <c r="K182" s="344"/>
    </row>
    <row r="183" s="1" customFormat="1" ht="15" customHeight="1">
      <c r="B183" s="321"/>
      <c r="C183" s="296" t="s">
        <v>4675</v>
      </c>
      <c r="D183" s="296"/>
      <c r="E183" s="296"/>
      <c r="F183" s="319" t="s">
        <v>4600</v>
      </c>
      <c r="G183" s="296"/>
      <c r="H183" s="296" t="s">
        <v>4676</v>
      </c>
      <c r="I183" s="296" t="s">
        <v>4635</v>
      </c>
      <c r="J183" s="296"/>
      <c r="K183" s="344"/>
    </row>
    <row r="184" s="1" customFormat="1" ht="15" customHeight="1">
      <c r="B184" s="321"/>
      <c r="C184" s="296" t="s">
        <v>4664</v>
      </c>
      <c r="D184" s="296"/>
      <c r="E184" s="296"/>
      <c r="F184" s="319" t="s">
        <v>4600</v>
      </c>
      <c r="G184" s="296"/>
      <c r="H184" s="296" t="s">
        <v>4677</v>
      </c>
      <c r="I184" s="296" t="s">
        <v>4635</v>
      </c>
      <c r="J184" s="296"/>
      <c r="K184" s="344"/>
    </row>
    <row r="185" s="1" customFormat="1" ht="15" customHeight="1">
      <c r="B185" s="321"/>
      <c r="C185" s="296" t="s">
        <v>151</v>
      </c>
      <c r="D185" s="296"/>
      <c r="E185" s="296"/>
      <c r="F185" s="319" t="s">
        <v>4606</v>
      </c>
      <c r="G185" s="296"/>
      <c r="H185" s="296" t="s">
        <v>4678</v>
      </c>
      <c r="I185" s="296" t="s">
        <v>4602</v>
      </c>
      <c r="J185" s="296">
        <v>50</v>
      </c>
      <c r="K185" s="344"/>
    </row>
    <row r="186" s="1" customFormat="1" ht="15" customHeight="1">
      <c r="B186" s="321"/>
      <c r="C186" s="296" t="s">
        <v>4679</v>
      </c>
      <c r="D186" s="296"/>
      <c r="E186" s="296"/>
      <c r="F186" s="319" t="s">
        <v>4606</v>
      </c>
      <c r="G186" s="296"/>
      <c r="H186" s="296" t="s">
        <v>4680</v>
      </c>
      <c r="I186" s="296" t="s">
        <v>4681</v>
      </c>
      <c r="J186" s="296"/>
      <c r="K186" s="344"/>
    </row>
    <row r="187" s="1" customFormat="1" ht="15" customHeight="1">
      <c r="B187" s="321"/>
      <c r="C187" s="296" t="s">
        <v>4682</v>
      </c>
      <c r="D187" s="296"/>
      <c r="E187" s="296"/>
      <c r="F187" s="319" t="s">
        <v>4606</v>
      </c>
      <c r="G187" s="296"/>
      <c r="H187" s="296" t="s">
        <v>4683</v>
      </c>
      <c r="I187" s="296" t="s">
        <v>4681</v>
      </c>
      <c r="J187" s="296"/>
      <c r="K187" s="344"/>
    </row>
    <row r="188" s="1" customFormat="1" ht="15" customHeight="1">
      <c r="B188" s="321"/>
      <c r="C188" s="296" t="s">
        <v>4684</v>
      </c>
      <c r="D188" s="296"/>
      <c r="E188" s="296"/>
      <c r="F188" s="319" t="s">
        <v>4606</v>
      </c>
      <c r="G188" s="296"/>
      <c r="H188" s="296" t="s">
        <v>4685</v>
      </c>
      <c r="I188" s="296" t="s">
        <v>4681</v>
      </c>
      <c r="J188" s="296"/>
      <c r="K188" s="344"/>
    </row>
    <row r="189" s="1" customFormat="1" ht="15" customHeight="1">
      <c r="B189" s="321"/>
      <c r="C189" s="357" t="s">
        <v>4686</v>
      </c>
      <c r="D189" s="296"/>
      <c r="E189" s="296"/>
      <c r="F189" s="319" t="s">
        <v>4606</v>
      </c>
      <c r="G189" s="296"/>
      <c r="H189" s="296" t="s">
        <v>4687</v>
      </c>
      <c r="I189" s="296" t="s">
        <v>4688</v>
      </c>
      <c r="J189" s="358" t="s">
        <v>4689</v>
      </c>
      <c r="K189" s="344"/>
    </row>
    <row r="190" s="17" customFormat="1" ht="15" customHeight="1">
      <c r="B190" s="359"/>
      <c r="C190" s="360" t="s">
        <v>4690</v>
      </c>
      <c r="D190" s="361"/>
      <c r="E190" s="361"/>
      <c r="F190" s="362" t="s">
        <v>4606</v>
      </c>
      <c r="G190" s="361"/>
      <c r="H190" s="361" t="s">
        <v>4691</v>
      </c>
      <c r="I190" s="361" t="s">
        <v>4688</v>
      </c>
      <c r="J190" s="363" t="s">
        <v>4689</v>
      </c>
      <c r="K190" s="364"/>
    </row>
    <row r="191" s="1" customFormat="1" ht="15" customHeight="1">
      <c r="B191" s="321"/>
      <c r="C191" s="357" t="s">
        <v>44</v>
      </c>
      <c r="D191" s="296"/>
      <c r="E191" s="296"/>
      <c r="F191" s="319" t="s">
        <v>4600</v>
      </c>
      <c r="G191" s="296"/>
      <c r="H191" s="293" t="s">
        <v>4692</v>
      </c>
      <c r="I191" s="296" t="s">
        <v>4693</v>
      </c>
      <c r="J191" s="296"/>
      <c r="K191" s="344"/>
    </row>
    <row r="192" s="1" customFormat="1" ht="15" customHeight="1">
      <c r="B192" s="321"/>
      <c r="C192" s="357" t="s">
        <v>4694</v>
      </c>
      <c r="D192" s="296"/>
      <c r="E192" s="296"/>
      <c r="F192" s="319" t="s">
        <v>4600</v>
      </c>
      <c r="G192" s="296"/>
      <c r="H192" s="296" t="s">
        <v>4695</v>
      </c>
      <c r="I192" s="296" t="s">
        <v>4635</v>
      </c>
      <c r="J192" s="296"/>
      <c r="K192" s="344"/>
    </row>
    <row r="193" s="1" customFormat="1" ht="15" customHeight="1">
      <c r="B193" s="321"/>
      <c r="C193" s="357" t="s">
        <v>4696</v>
      </c>
      <c r="D193" s="296"/>
      <c r="E193" s="296"/>
      <c r="F193" s="319" t="s">
        <v>4600</v>
      </c>
      <c r="G193" s="296"/>
      <c r="H193" s="296" t="s">
        <v>4697</v>
      </c>
      <c r="I193" s="296" t="s">
        <v>4635</v>
      </c>
      <c r="J193" s="296"/>
      <c r="K193" s="344"/>
    </row>
    <row r="194" s="1" customFormat="1" ht="15" customHeight="1">
      <c r="B194" s="321"/>
      <c r="C194" s="357" t="s">
        <v>4698</v>
      </c>
      <c r="D194" s="296"/>
      <c r="E194" s="296"/>
      <c r="F194" s="319" t="s">
        <v>4606</v>
      </c>
      <c r="G194" s="296"/>
      <c r="H194" s="296" t="s">
        <v>4699</v>
      </c>
      <c r="I194" s="296" t="s">
        <v>4635</v>
      </c>
      <c r="J194" s="296"/>
      <c r="K194" s="344"/>
    </row>
    <row r="195" s="1" customFormat="1" ht="15" customHeight="1">
      <c r="B195" s="350"/>
      <c r="C195" s="365"/>
      <c r="D195" s="330"/>
      <c r="E195" s="330"/>
      <c r="F195" s="330"/>
      <c r="G195" s="330"/>
      <c r="H195" s="330"/>
      <c r="I195" s="330"/>
      <c r="J195" s="330"/>
      <c r="K195" s="351"/>
    </row>
    <row r="196" s="1" customFormat="1" ht="18.75" customHeight="1">
      <c r="B196" s="332"/>
      <c r="C196" s="342"/>
      <c r="D196" s="342"/>
      <c r="E196" s="342"/>
      <c r="F196" s="352"/>
      <c r="G196" s="342"/>
      <c r="H196" s="342"/>
      <c r="I196" s="342"/>
      <c r="J196" s="342"/>
      <c r="K196" s="332"/>
    </row>
    <row r="197" s="1" customFormat="1" ht="18.75" customHeight="1">
      <c r="B197" s="332"/>
      <c r="C197" s="342"/>
      <c r="D197" s="342"/>
      <c r="E197" s="342"/>
      <c r="F197" s="352"/>
      <c r="G197" s="342"/>
      <c r="H197" s="342"/>
      <c r="I197" s="342"/>
      <c r="J197" s="342"/>
      <c r="K197" s="332"/>
    </row>
    <row r="198" s="1" customFormat="1" ht="18.75" customHeight="1">
      <c r="B198" s="304"/>
      <c r="C198" s="304"/>
      <c r="D198" s="304"/>
      <c r="E198" s="304"/>
      <c r="F198" s="304"/>
      <c r="G198" s="304"/>
      <c r="H198" s="304"/>
      <c r="I198" s="304"/>
      <c r="J198" s="304"/>
      <c r="K198" s="304"/>
    </row>
    <row r="199" s="1" customFormat="1" ht="13.5">
      <c r="B199" s="283"/>
      <c r="C199" s="284"/>
      <c r="D199" s="284"/>
      <c r="E199" s="284"/>
      <c r="F199" s="284"/>
      <c r="G199" s="284"/>
      <c r="H199" s="284"/>
      <c r="I199" s="284"/>
      <c r="J199" s="284"/>
      <c r="K199" s="285"/>
    </row>
    <row r="200" s="1" customFormat="1" ht="21">
      <c r="B200" s="286"/>
      <c r="C200" s="287" t="s">
        <v>4700</v>
      </c>
      <c r="D200" s="287"/>
      <c r="E200" s="287"/>
      <c r="F200" s="287"/>
      <c r="G200" s="287"/>
      <c r="H200" s="287"/>
      <c r="I200" s="287"/>
      <c r="J200" s="287"/>
      <c r="K200" s="288"/>
    </row>
    <row r="201" s="1" customFormat="1" ht="25.5" customHeight="1">
      <c r="B201" s="286"/>
      <c r="C201" s="366" t="s">
        <v>4701</v>
      </c>
      <c r="D201" s="366"/>
      <c r="E201" s="366"/>
      <c r="F201" s="366" t="s">
        <v>4702</v>
      </c>
      <c r="G201" s="367"/>
      <c r="H201" s="366" t="s">
        <v>4703</v>
      </c>
      <c r="I201" s="366"/>
      <c r="J201" s="366"/>
      <c r="K201" s="288"/>
    </row>
    <row r="202" s="1" customFormat="1" ht="5.25" customHeight="1">
      <c r="B202" s="321"/>
      <c r="C202" s="316"/>
      <c r="D202" s="316"/>
      <c r="E202" s="316"/>
      <c r="F202" s="316"/>
      <c r="G202" s="342"/>
      <c r="H202" s="316"/>
      <c r="I202" s="316"/>
      <c r="J202" s="316"/>
      <c r="K202" s="344"/>
    </row>
    <row r="203" s="1" customFormat="1" ht="15" customHeight="1">
      <c r="B203" s="321"/>
      <c r="C203" s="296" t="s">
        <v>4693</v>
      </c>
      <c r="D203" s="296"/>
      <c r="E203" s="296"/>
      <c r="F203" s="319" t="s">
        <v>45</v>
      </c>
      <c r="G203" s="296"/>
      <c r="H203" s="296" t="s">
        <v>4704</v>
      </c>
      <c r="I203" s="296"/>
      <c r="J203" s="296"/>
      <c r="K203" s="344"/>
    </row>
    <row r="204" s="1" customFormat="1" ht="15" customHeight="1">
      <c r="B204" s="321"/>
      <c r="C204" s="296"/>
      <c r="D204" s="296"/>
      <c r="E204" s="296"/>
      <c r="F204" s="319" t="s">
        <v>46</v>
      </c>
      <c r="G204" s="296"/>
      <c r="H204" s="296" t="s">
        <v>4705</v>
      </c>
      <c r="I204" s="296"/>
      <c r="J204" s="296"/>
      <c r="K204" s="344"/>
    </row>
    <row r="205" s="1" customFormat="1" ht="15" customHeight="1">
      <c r="B205" s="321"/>
      <c r="C205" s="296"/>
      <c r="D205" s="296"/>
      <c r="E205" s="296"/>
      <c r="F205" s="319" t="s">
        <v>49</v>
      </c>
      <c r="G205" s="296"/>
      <c r="H205" s="296" t="s">
        <v>4706</v>
      </c>
      <c r="I205" s="296"/>
      <c r="J205" s="296"/>
      <c r="K205" s="344"/>
    </row>
    <row r="206" s="1" customFormat="1" ht="15" customHeight="1">
      <c r="B206" s="321"/>
      <c r="C206" s="296"/>
      <c r="D206" s="296"/>
      <c r="E206" s="296"/>
      <c r="F206" s="319" t="s">
        <v>47</v>
      </c>
      <c r="G206" s="296"/>
      <c r="H206" s="296" t="s">
        <v>4707</v>
      </c>
      <c r="I206" s="296"/>
      <c r="J206" s="296"/>
      <c r="K206" s="344"/>
    </row>
    <row r="207" s="1" customFormat="1" ht="15" customHeight="1">
      <c r="B207" s="321"/>
      <c r="C207" s="296"/>
      <c r="D207" s="296"/>
      <c r="E207" s="296"/>
      <c r="F207" s="319" t="s">
        <v>48</v>
      </c>
      <c r="G207" s="296"/>
      <c r="H207" s="296" t="s">
        <v>4708</v>
      </c>
      <c r="I207" s="296"/>
      <c r="J207" s="296"/>
      <c r="K207" s="344"/>
    </row>
    <row r="208" s="1" customFormat="1" ht="15" customHeight="1">
      <c r="B208" s="321"/>
      <c r="C208" s="296"/>
      <c r="D208" s="296"/>
      <c r="E208" s="296"/>
      <c r="F208" s="319"/>
      <c r="G208" s="296"/>
      <c r="H208" s="296"/>
      <c r="I208" s="296"/>
      <c r="J208" s="296"/>
      <c r="K208" s="344"/>
    </row>
    <row r="209" s="1" customFormat="1" ht="15" customHeight="1">
      <c r="B209" s="321"/>
      <c r="C209" s="296" t="s">
        <v>4647</v>
      </c>
      <c r="D209" s="296"/>
      <c r="E209" s="296"/>
      <c r="F209" s="319" t="s">
        <v>81</v>
      </c>
      <c r="G209" s="296"/>
      <c r="H209" s="296" t="s">
        <v>4709</v>
      </c>
      <c r="I209" s="296"/>
      <c r="J209" s="296"/>
      <c r="K209" s="344"/>
    </row>
    <row r="210" s="1" customFormat="1" ht="15" customHeight="1">
      <c r="B210" s="321"/>
      <c r="C210" s="296"/>
      <c r="D210" s="296"/>
      <c r="E210" s="296"/>
      <c r="F210" s="319" t="s">
        <v>4542</v>
      </c>
      <c r="G210" s="296"/>
      <c r="H210" s="296" t="s">
        <v>4543</v>
      </c>
      <c r="I210" s="296"/>
      <c r="J210" s="296"/>
      <c r="K210" s="344"/>
    </row>
    <row r="211" s="1" customFormat="1" ht="15" customHeight="1">
      <c r="B211" s="321"/>
      <c r="C211" s="296"/>
      <c r="D211" s="296"/>
      <c r="E211" s="296"/>
      <c r="F211" s="319" t="s">
        <v>4540</v>
      </c>
      <c r="G211" s="296"/>
      <c r="H211" s="296" t="s">
        <v>4710</v>
      </c>
      <c r="I211" s="296"/>
      <c r="J211" s="296"/>
      <c r="K211" s="344"/>
    </row>
    <row r="212" s="1" customFormat="1" ht="15" customHeight="1">
      <c r="B212" s="368"/>
      <c r="C212" s="296"/>
      <c r="D212" s="296"/>
      <c r="E212" s="296"/>
      <c r="F212" s="319" t="s">
        <v>4544</v>
      </c>
      <c r="G212" s="357"/>
      <c r="H212" s="348" t="s">
        <v>4545</v>
      </c>
      <c r="I212" s="348"/>
      <c r="J212" s="348"/>
      <c r="K212" s="369"/>
    </row>
    <row r="213" s="1" customFormat="1" ht="15" customHeight="1">
      <c r="B213" s="368"/>
      <c r="C213" s="296"/>
      <c r="D213" s="296"/>
      <c r="E213" s="296"/>
      <c r="F213" s="319" t="s">
        <v>4546</v>
      </c>
      <c r="G213" s="357"/>
      <c r="H213" s="348" t="s">
        <v>4507</v>
      </c>
      <c r="I213" s="348"/>
      <c r="J213" s="348"/>
      <c r="K213" s="369"/>
    </row>
    <row r="214" s="1" customFormat="1" ht="15" customHeight="1">
      <c r="B214" s="368"/>
      <c r="C214" s="296"/>
      <c r="D214" s="296"/>
      <c r="E214" s="296"/>
      <c r="F214" s="319"/>
      <c r="G214" s="357"/>
      <c r="H214" s="348"/>
      <c r="I214" s="348"/>
      <c r="J214" s="348"/>
      <c r="K214" s="369"/>
    </row>
    <row r="215" s="1" customFormat="1" ht="15" customHeight="1">
      <c r="B215" s="368"/>
      <c r="C215" s="296" t="s">
        <v>4671</v>
      </c>
      <c r="D215" s="296"/>
      <c r="E215" s="296"/>
      <c r="F215" s="319">
        <v>1</v>
      </c>
      <c r="G215" s="357"/>
      <c r="H215" s="348" t="s">
        <v>4711</v>
      </c>
      <c r="I215" s="348"/>
      <c r="J215" s="348"/>
      <c r="K215" s="369"/>
    </row>
    <row r="216" s="1" customFormat="1" ht="15" customHeight="1">
      <c r="B216" s="368"/>
      <c r="C216" s="296"/>
      <c r="D216" s="296"/>
      <c r="E216" s="296"/>
      <c r="F216" s="319">
        <v>2</v>
      </c>
      <c r="G216" s="357"/>
      <c r="H216" s="348" t="s">
        <v>4712</v>
      </c>
      <c r="I216" s="348"/>
      <c r="J216" s="348"/>
      <c r="K216" s="369"/>
    </row>
    <row r="217" s="1" customFormat="1" ht="15" customHeight="1">
      <c r="B217" s="368"/>
      <c r="C217" s="296"/>
      <c r="D217" s="296"/>
      <c r="E217" s="296"/>
      <c r="F217" s="319">
        <v>3</v>
      </c>
      <c r="G217" s="357"/>
      <c r="H217" s="348" t="s">
        <v>4713</v>
      </c>
      <c r="I217" s="348"/>
      <c r="J217" s="348"/>
      <c r="K217" s="369"/>
    </row>
    <row r="218" s="1" customFormat="1" ht="15" customHeight="1">
      <c r="B218" s="368"/>
      <c r="C218" s="296"/>
      <c r="D218" s="296"/>
      <c r="E218" s="296"/>
      <c r="F218" s="319">
        <v>4</v>
      </c>
      <c r="G218" s="357"/>
      <c r="H218" s="348" t="s">
        <v>4714</v>
      </c>
      <c r="I218" s="348"/>
      <c r="J218" s="348"/>
      <c r="K218" s="369"/>
    </row>
    <row r="219" s="1" customFormat="1" ht="12.75" customHeight="1">
      <c r="B219" s="370"/>
      <c r="C219" s="371"/>
      <c r="D219" s="371"/>
      <c r="E219" s="371"/>
      <c r="F219" s="371"/>
      <c r="G219" s="371"/>
      <c r="H219" s="371"/>
      <c r="I219" s="371"/>
      <c r="J219" s="371"/>
      <c r="K219" s="372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83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115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Rekonstrukce a rozšíření školní jídelny a kuchyně ZŠ Žižkov Kutná Hora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116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117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10. 1. 2025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35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37</v>
      </c>
      <c r="E23" s="40"/>
      <c r="F23" s="40"/>
      <c r="G23" s="40"/>
      <c r="H23" s="40"/>
      <c r="I23" s="134" t="s">
        <v>26</v>
      </c>
      <c r="J23" s="138" t="s">
        <v>33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34</v>
      </c>
      <c r="F24" s="40"/>
      <c r="G24" s="40"/>
      <c r="H24" s="40"/>
      <c r="I24" s="134" t="s">
        <v>29</v>
      </c>
      <c r="J24" s="138" t="s">
        <v>35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ROUND(J103,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ROUND((SUM(BE103:BE1636)),  2)</f>
        <v>0</v>
      </c>
      <c r="G33" s="40"/>
      <c r="H33" s="40"/>
      <c r="I33" s="150">
        <v>0.20999999999999999</v>
      </c>
      <c r="J33" s="149">
        <f>ROUND(((SUM(BE103:BE1636))*I33),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ROUND((SUM(BF103:BF1636)),  2)</f>
        <v>0</v>
      </c>
      <c r="G34" s="40"/>
      <c r="H34" s="40"/>
      <c r="I34" s="150">
        <v>0.12</v>
      </c>
      <c r="J34" s="149">
        <f>ROUND(((SUM(BF103:BF1636))*I34),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ROUND((SUM(BG103:BG1636)),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ROUND((SUM(BH103:BH1636)),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ROUND((SUM(BI103:BI1636)),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Rekonstrukce a rozšíření školní jídelny a kuchyně ZŠ Žižkov Kutná Hora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01 - Rekonstrukce a přístavba objektu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Kutná Hora</v>
      </c>
      <c r="G52" s="42"/>
      <c r="H52" s="42"/>
      <c r="I52" s="34" t="s">
        <v>23</v>
      </c>
      <c r="J52" s="74" t="str">
        <f>IF(J12="","",J12)</f>
        <v>10. 1. 2025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Kutná Hora</v>
      </c>
      <c r="G54" s="42"/>
      <c r="H54" s="42"/>
      <c r="I54" s="34" t="s">
        <v>32</v>
      </c>
      <c r="J54" s="38" t="str">
        <f>E21</f>
        <v>STATUS stavební a.s.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STATUS stavební a.s.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119</v>
      </c>
      <c r="D57" s="164"/>
      <c r="E57" s="164"/>
      <c r="F57" s="164"/>
      <c r="G57" s="164"/>
      <c r="H57" s="164"/>
      <c r="I57" s="164"/>
      <c r="J57" s="165" t="s">
        <v>120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J103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121</v>
      </c>
    </row>
    <row r="60" s="9" customFormat="1" ht="24.96" customHeight="1">
      <c r="A60" s="9"/>
      <c r="B60" s="167"/>
      <c r="C60" s="168"/>
      <c r="D60" s="169" t="s">
        <v>122</v>
      </c>
      <c r="E60" s="170"/>
      <c r="F60" s="170"/>
      <c r="G60" s="170"/>
      <c r="H60" s="170"/>
      <c r="I60" s="170"/>
      <c r="J60" s="171">
        <f>J104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123</v>
      </c>
      <c r="E61" s="176"/>
      <c r="F61" s="176"/>
      <c r="G61" s="176"/>
      <c r="H61" s="176"/>
      <c r="I61" s="176"/>
      <c r="J61" s="177">
        <f>J105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124</v>
      </c>
      <c r="E62" s="176"/>
      <c r="F62" s="176"/>
      <c r="G62" s="176"/>
      <c r="H62" s="176"/>
      <c r="I62" s="176"/>
      <c r="J62" s="177">
        <f>J218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125</v>
      </c>
      <c r="E63" s="176"/>
      <c r="F63" s="176"/>
      <c r="G63" s="176"/>
      <c r="H63" s="176"/>
      <c r="I63" s="176"/>
      <c r="J63" s="177">
        <f>J266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126</v>
      </c>
      <c r="E64" s="176"/>
      <c r="F64" s="176"/>
      <c r="G64" s="176"/>
      <c r="H64" s="176"/>
      <c r="I64" s="176"/>
      <c r="J64" s="177">
        <f>J345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127</v>
      </c>
      <c r="E65" s="176"/>
      <c r="F65" s="176"/>
      <c r="G65" s="176"/>
      <c r="H65" s="176"/>
      <c r="I65" s="176"/>
      <c r="J65" s="177">
        <f>J389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128</v>
      </c>
      <c r="E66" s="176"/>
      <c r="F66" s="176"/>
      <c r="G66" s="176"/>
      <c r="H66" s="176"/>
      <c r="I66" s="176"/>
      <c r="J66" s="177">
        <f>J401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129</v>
      </c>
      <c r="E67" s="176"/>
      <c r="F67" s="176"/>
      <c r="G67" s="176"/>
      <c r="H67" s="176"/>
      <c r="I67" s="176"/>
      <c r="J67" s="177">
        <f>J697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130</v>
      </c>
      <c r="E68" s="176"/>
      <c r="F68" s="176"/>
      <c r="G68" s="176"/>
      <c r="H68" s="176"/>
      <c r="I68" s="176"/>
      <c r="J68" s="177">
        <f>J822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131</v>
      </c>
      <c r="E69" s="176"/>
      <c r="F69" s="176"/>
      <c r="G69" s="176"/>
      <c r="H69" s="176"/>
      <c r="I69" s="176"/>
      <c r="J69" s="177">
        <f>J831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67"/>
      <c r="C70" s="168"/>
      <c r="D70" s="169" t="s">
        <v>132</v>
      </c>
      <c r="E70" s="170"/>
      <c r="F70" s="170"/>
      <c r="G70" s="170"/>
      <c r="H70" s="170"/>
      <c r="I70" s="170"/>
      <c r="J70" s="171">
        <f>J834</f>
        <v>0</v>
      </c>
      <c r="K70" s="168"/>
      <c r="L70" s="172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73"/>
      <c r="C71" s="174"/>
      <c r="D71" s="175" t="s">
        <v>133</v>
      </c>
      <c r="E71" s="176"/>
      <c r="F71" s="176"/>
      <c r="G71" s="176"/>
      <c r="H71" s="176"/>
      <c r="I71" s="176"/>
      <c r="J71" s="177">
        <f>J835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3"/>
      <c r="C72" s="174"/>
      <c r="D72" s="175" t="s">
        <v>134</v>
      </c>
      <c r="E72" s="176"/>
      <c r="F72" s="176"/>
      <c r="G72" s="176"/>
      <c r="H72" s="176"/>
      <c r="I72" s="176"/>
      <c r="J72" s="177">
        <f>J883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3"/>
      <c r="C73" s="174"/>
      <c r="D73" s="175" t="s">
        <v>135</v>
      </c>
      <c r="E73" s="176"/>
      <c r="F73" s="176"/>
      <c r="G73" s="176"/>
      <c r="H73" s="176"/>
      <c r="I73" s="176"/>
      <c r="J73" s="177">
        <f>J909</f>
        <v>0</v>
      </c>
      <c r="K73" s="174"/>
      <c r="L73" s="17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3"/>
      <c r="C74" s="174"/>
      <c r="D74" s="175" t="s">
        <v>136</v>
      </c>
      <c r="E74" s="176"/>
      <c r="F74" s="176"/>
      <c r="G74" s="176"/>
      <c r="H74" s="176"/>
      <c r="I74" s="176"/>
      <c r="J74" s="177">
        <f>J977</f>
        <v>0</v>
      </c>
      <c r="K74" s="174"/>
      <c r="L74" s="17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3"/>
      <c r="C75" s="174"/>
      <c r="D75" s="175" t="s">
        <v>137</v>
      </c>
      <c r="E75" s="176"/>
      <c r="F75" s="176"/>
      <c r="G75" s="176"/>
      <c r="H75" s="176"/>
      <c r="I75" s="176"/>
      <c r="J75" s="177">
        <f>J1029</f>
        <v>0</v>
      </c>
      <c r="K75" s="174"/>
      <c r="L75" s="17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3"/>
      <c r="C76" s="174"/>
      <c r="D76" s="175" t="s">
        <v>138</v>
      </c>
      <c r="E76" s="176"/>
      <c r="F76" s="176"/>
      <c r="G76" s="176"/>
      <c r="H76" s="176"/>
      <c r="I76" s="176"/>
      <c r="J76" s="177">
        <f>J1119</f>
        <v>0</v>
      </c>
      <c r="K76" s="174"/>
      <c r="L76" s="178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3"/>
      <c r="C77" s="174"/>
      <c r="D77" s="175" t="s">
        <v>139</v>
      </c>
      <c r="E77" s="176"/>
      <c r="F77" s="176"/>
      <c r="G77" s="176"/>
      <c r="H77" s="176"/>
      <c r="I77" s="176"/>
      <c r="J77" s="177">
        <f>J1199</f>
        <v>0</v>
      </c>
      <c r="K77" s="174"/>
      <c r="L77" s="178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3"/>
      <c r="C78" s="174"/>
      <c r="D78" s="175" t="s">
        <v>140</v>
      </c>
      <c r="E78" s="176"/>
      <c r="F78" s="176"/>
      <c r="G78" s="176"/>
      <c r="H78" s="176"/>
      <c r="I78" s="176"/>
      <c r="J78" s="177">
        <f>J1292</f>
        <v>0</v>
      </c>
      <c r="K78" s="174"/>
      <c r="L78" s="178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3"/>
      <c r="C79" s="174"/>
      <c r="D79" s="175" t="s">
        <v>141</v>
      </c>
      <c r="E79" s="176"/>
      <c r="F79" s="176"/>
      <c r="G79" s="176"/>
      <c r="H79" s="176"/>
      <c r="I79" s="176"/>
      <c r="J79" s="177">
        <f>J1364</f>
        <v>0</v>
      </c>
      <c r="K79" s="174"/>
      <c r="L79" s="178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73"/>
      <c r="C80" s="174"/>
      <c r="D80" s="175" t="s">
        <v>142</v>
      </c>
      <c r="E80" s="176"/>
      <c r="F80" s="176"/>
      <c r="G80" s="176"/>
      <c r="H80" s="176"/>
      <c r="I80" s="176"/>
      <c r="J80" s="177">
        <f>J1427</f>
        <v>0</v>
      </c>
      <c r="K80" s="174"/>
      <c r="L80" s="178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73"/>
      <c r="C81" s="174"/>
      <c r="D81" s="175" t="s">
        <v>143</v>
      </c>
      <c r="E81" s="176"/>
      <c r="F81" s="176"/>
      <c r="G81" s="176"/>
      <c r="H81" s="176"/>
      <c r="I81" s="176"/>
      <c r="J81" s="177">
        <f>J1542</f>
        <v>0</v>
      </c>
      <c r="K81" s="174"/>
      <c r="L81" s="178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73"/>
      <c r="C82" s="174"/>
      <c r="D82" s="175" t="s">
        <v>144</v>
      </c>
      <c r="E82" s="176"/>
      <c r="F82" s="176"/>
      <c r="G82" s="176"/>
      <c r="H82" s="176"/>
      <c r="I82" s="176"/>
      <c r="J82" s="177">
        <f>J1578</f>
        <v>0</v>
      </c>
      <c r="K82" s="174"/>
      <c r="L82" s="178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73"/>
      <c r="C83" s="174"/>
      <c r="D83" s="175" t="s">
        <v>145</v>
      </c>
      <c r="E83" s="176"/>
      <c r="F83" s="176"/>
      <c r="G83" s="176"/>
      <c r="H83" s="176"/>
      <c r="I83" s="176"/>
      <c r="J83" s="177">
        <f>J1629</f>
        <v>0</v>
      </c>
      <c r="K83" s="174"/>
      <c r="L83" s="178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2" customFormat="1" ht="21.84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61"/>
      <c r="C85" s="62"/>
      <c r="D85" s="62"/>
      <c r="E85" s="62"/>
      <c r="F85" s="62"/>
      <c r="G85" s="62"/>
      <c r="H85" s="62"/>
      <c r="I85" s="62"/>
      <c r="J85" s="62"/>
      <c r="K85" s="6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9" s="2" customFormat="1" ht="6.96" customHeight="1">
      <c r="A89" s="40"/>
      <c r="B89" s="63"/>
      <c r="C89" s="64"/>
      <c r="D89" s="64"/>
      <c r="E89" s="64"/>
      <c r="F89" s="64"/>
      <c r="G89" s="64"/>
      <c r="H89" s="64"/>
      <c r="I89" s="64"/>
      <c r="J89" s="64"/>
      <c r="K89" s="64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24.96" customHeight="1">
      <c r="A90" s="40"/>
      <c r="B90" s="41"/>
      <c r="C90" s="25" t="s">
        <v>146</v>
      </c>
      <c r="D90" s="42"/>
      <c r="E90" s="42"/>
      <c r="F90" s="42"/>
      <c r="G90" s="42"/>
      <c r="H90" s="42"/>
      <c r="I90" s="42"/>
      <c r="J90" s="42"/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6.96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3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2" customHeight="1">
      <c r="A92" s="40"/>
      <c r="B92" s="41"/>
      <c r="C92" s="34" t="s">
        <v>16</v>
      </c>
      <c r="D92" s="42"/>
      <c r="E92" s="42"/>
      <c r="F92" s="42"/>
      <c r="G92" s="42"/>
      <c r="H92" s="42"/>
      <c r="I92" s="42"/>
      <c r="J92" s="42"/>
      <c r="K92" s="42"/>
      <c r="L92" s="13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26.25" customHeight="1">
      <c r="A93" s="40"/>
      <c r="B93" s="41"/>
      <c r="C93" s="42"/>
      <c r="D93" s="42"/>
      <c r="E93" s="162" t="str">
        <f>E7</f>
        <v>Rekonstrukce a rozšíření školní jídelny a kuchyně ZŠ Žižkov Kutná Hora</v>
      </c>
      <c r="F93" s="34"/>
      <c r="G93" s="34"/>
      <c r="H93" s="34"/>
      <c r="I93" s="42"/>
      <c r="J93" s="42"/>
      <c r="K93" s="42"/>
      <c r="L93" s="13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2" customHeight="1">
      <c r="A94" s="40"/>
      <c r="B94" s="41"/>
      <c r="C94" s="34" t="s">
        <v>116</v>
      </c>
      <c r="D94" s="42"/>
      <c r="E94" s="42"/>
      <c r="F94" s="42"/>
      <c r="G94" s="42"/>
      <c r="H94" s="42"/>
      <c r="I94" s="42"/>
      <c r="J94" s="42"/>
      <c r="K94" s="42"/>
      <c r="L94" s="13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6.5" customHeight="1">
      <c r="A95" s="40"/>
      <c r="B95" s="41"/>
      <c r="C95" s="42"/>
      <c r="D95" s="42"/>
      <c r="E95" s="71" t="str">
        <f>E9</f>
        <v>01 - Rekonstrukce a přístavba objektu</v>
      </c>
      <c r="F95" s="42"/>
      <c r="G95" s="42"/>
      <c r="H95" s="42"/>
      <c r="I95" s="42"/>
      <c r="J95" s="42"/>
      <c r="K95" s="42"/>
      <c r="L95" s="13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6.96" customHeight="1">
      <c r="A96" s="40"/>
      <c r="B96" s="41"/>
      <c r="C96" s="42"/>
      <c r="D96" s="42"/>
      <c r="E96" s="42"/>
      <c r="F96" s="42"/>
      <c r="G96" s="42"/>
      <c r="H96" s="42"/>
      <c r="I96" s="42"/>
      <c r="J96" s="42"/>
      <c r="K96" s="42"/>
      <c r="L96" s="136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2" customHeight="1">
      <c r="A97" s="40"/>
      <c r="B97" s="41"/>
      <c r="C97" s="34" t="s">
        <v>21</v>
      </c>
      <c r="D97" s="42"/>
      <c r="E97" s="42"/>
      <c r="F97" s="29" t="str">
        <f>F12</f>
        <v>Kutná Hora</v>
      </c>
      <c r="G97" s="42"/>
      <c r="H97" s="42"/>
      <c r="I97" s="34" t="s">
        <v>23</v>
      </c>
      <c r="J97" s="74" t="str">
        <f>IF(J12="","",J12)</f>
        <v>10. 1. 2025</v>
      </c>
      <c r="K97" s="42"/>
      <c r="L97" s="136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6.96" customHeight="1">
      <c r="A98" s="40"/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136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15.15" customHeight="1">
      <c r="A99" s="40"/>
      <c r="B99" s="41"/>
      <c r="C99" s="34" t="s">
        <v>25</v>
      </c>
      <c r="D99" s="42"/>
      <c r="E99" s="42"/>
      <c r="F99" s="29" t="str">
        <f>E15</f>
        <v>Město Kutná Hora</v>
      </c>
      <c r="G99" s="42"/>
      <c r="H99" s="42"/>
      <c r="I99" s="34" t="s">
        <v>32</v>
      </c>
      <c r="J99" s="38" t="str">
        <f>E21</f>
        <v>STATUS stavební a.s.</v>
      </c>
      <c r="K99" s="42"/>
      <c r="L99" s="136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15.15" customHeight="1">
      <c r="A100" s="40"/>
      <c r="B100" s="41"/>
      <c r="C100" s="34" t="s">
        <v>30</v>
      </c>
      <c r="D100" s="42"/>
      <c r="E100" s="42"/>
      <c r="F100" s="29" t="str">
        <f>IF(E18="","",E18)</f>
        <v>Vyplň údaj</v>
      </c>
      <c r="G100" s="42"/>
      <c r="H100" s="42"/>
      <c r="I100" s="34" t="s">
        <v>37</v>
      </c>
      <c r="J100" s="38" t="str">
        <f>E24</f>
        <v>STATUS stavební a.s.</v>
      </c>
      <c r="K100" s="42"/>
      <c r="L100" s="136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10.32" customHeight="1">
      <c r="A101" s="40"/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136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11" customFormat="1" ht="29.28" customHeight="1">
      <c r="A102" s="179"/>
      <c r="B102" s="180"/>
      <c r="C102" s="181" t="s">
        <v>147</v>
      </c>
      <c r="D102" s="182" t="s">
        <v>59</v>
      </c>
      <c r="E102" s="182" t="s">
        <v>55</v>
      </c>
      <c r="F102" s="182" t="s">
        <v>56</v>
      </c>
      <c r="G102" s="182" t="s">
        <v>148</v>
      </c>
      <c r="H102" s="182" t="s">
        <v>149</v>
      </c>
      <c r="I102" s="182" t="s">
        <v>150</v>
      </c>
      <c r="J102" s="182" t="s">
        <v>120</v>
      </c>
      <c r="K102" s="183" t="s">
        <v>151</v>
      </c>
      <c r="L102" s="184"/>
      <c r="M102" s="94" t="s">
        <v>19</v>
      </c>
      <c r="N102" s="95" t="s">
        <v>44</v>
      </c>
      <c r="O102" s="95" t="s">
        <v>152</v>
      </c>
      <c r="P102" s="95" t="s">
        <v>153</v>
      </c>
      <c r="Q102" s="95" t="s">
        <v>154</v>
      </c>
      <c r="R102" s="95" t="s">
        <v>155</v>
      </c>
      <c r="S102" s="95" t="s">
        <v>156</v>
      </c>
      <c r="T102" s="96" t="s">
        <v>157</v>
      </c>
      <c r="U102" s="179"/>
      <c r="V102" s="179"/>
      <c r="W102" s="179"/>
      <c r="X102" s="179"/>
      <c r="Y102" s="179"/>
      <c r="Z102" s="179"/>
      <c r="AA102" s="179"/>
      <c r="AB102" s="179"/>
      <c r="AC102" s="179"/>
      <c r="AD102" s="179"/>
      <c r="AE102" s="179"/>
    </row>
    <row r="103" s="2" customFormat="1" ht="22.8" customHeight="1">
      <c r="A103" s="40"/>
      <c r="B103" s="41"/>
      <c r="C103" s="101" t="s">
        <v>158</v>
      </c>
      <c r="D103" s="42"/>
      <c r="E103" s="42"/>
      <c r="F103" s="42"/>
      <c r="G103" s="42"/>
      <c r="H103" s="42"/>
      <c r="I103" s="42"/>
      <c r="J103" s="185">
        <f>BK103</f>
        <v>0</v>
      </c>
      <c r="K103" s="42"/>
      <c r="L103" s="46"/>
      <c r="M103" s="97"/>
      <c r="N103" s="186"/>
      <c r="O103" s="98"/>
      <c r="P103" s="187">
        <f>P104+P834</f>
        <v>0</v>
      </c>
      <c r="Q103" s="98"/>
      <c r="R103" s="187">
        <f>R104+R834</f>
        <v>650.35786058999997</v>
      </c>
      <c r="S103" s="98"/>
      <c r="T103" s="188">
        <f>T104+T834</f>
        <v>314.77150746000001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73</v>
      </c>
      <c r="AU103" s="19" t="s">
        <v>121</v>
      </c>
      <c r="BK103" s="189">
        <f>BK104+BK834</f>
        <v>0</v>
      </c>
    </row>
    <row r="104" s="12" customFormat="1" ht="25.92" customHeight="1">
      <c r="A104" s="12"/>
      <c r="B104" s="190"/>
      <c r="C104" s="191"/>
      <c r="D104" s="192" t="s">
        <v>73</v>
      </c>
      <c r="E104" s="193" t="s">
        <v>159</v>
      </c>
      <c r="F104" s="193" t="s">
        <v>160</v>
      </c>
      <c r="G104" s="191"/>
      <c r="H104" s="191"/>
      <c r="I104" s="194"/>
      <c r="J104" s="195">
        <f>BK104</f>
        <v>0</v>
      </c>
      <c r="K104" s="191"/>
      <c r="L104" s="196"/>
      <c r="M104" s="197"/>
      <c r="N104" s="198"/>
      <c r="O104" s="198"/>
      <c r="P104" s="199">
        <f>P105+P218+P266+P345+P389+P401+P697+P822+P831</f>
        <v>0</v>
      </c>
      <c r="Q104" s="198"/>
      <c r="R104" s="199">
        <f>R105+R218+R266+R345+R389+R401+R697+R822+R831</f>
        <v>575.23956923999992</v>
      </c>
      <c r="S104" s="198"/>
      <c r="T104" s="200">
        <f>T105+T218+T266+T345+T389+T401+T697+T822+T831</f>
        <v>227.34076887999999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1" t="s">
        <v>82</v>
      </c>
      <c r="AT104" s="202" t="s">
        <v>73</v>
      </c>
      <c r="AU104" s="202" t="s">
        <v>74</v>
      </c>
      <c r="AY104" s="201" t="s">
        <v>161</v>
      </c>
      <c r="BK104" s="203">
        <f>BK105+BK218+BK266+BK345+BK389+BK401+BK697+BK822+BK831</f>
        <v>0</v>
      </c>
    </row>
    <row r="105" s="12" customFormat="1" ht="22.8" customHeight="1">
      <c r="A105" s="12"/>
      <c r="B105" s="190"/>
      <c r="C105" s="191"/>
      <c r="D105" s="192" t="s">
        <v>73</v>
      </c>
      <c r="E105" s="204" t="s">
        <v>82</v>
      </c>
      <c r="F105" s="204" t="s">
        <v>162</v>
      </c>
      <c r="G105" s="191"/>
      <c r="H105" s="191"/>
      <c r="I105" s="194"/>
      <c r="J105" s="205">
        <f>BK105</f>
        <v>0</v>
      </c>
      <c r="K105" s="191"/>
      <c r="L105" s="196"/>
      <c r="M105" s="197"/>
      <c r="N105" s="198"/>
      <c r="O105" s="198"/>
      <c r="P105" s="199">
        <f>SUM(P106:P217)</f>
        <v>0</v>
      </c>
      <c r="Q105" s="198"/>
      <c r="R105" s="199">
        <f>SUM(R106:R217)</f>
        <v>5.9160820000000003</v>
      </c>
      <c r="S105" s="198"/>
      <c r="T105" s="200">
        <f>SUM(T106:T217)</f>
        <v>24.9314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1" t="s">
        <v>82</v>
      </c>
      <c r="AT105" s="202" t="s">
        <v>73</v>
      </c>
      <c r="AU105" s="202" t="s">
        <v>82</v>
      </c>
      <c r="AY105" s="201" t="s">
        <v>161</v>
      </c>
      <c r="BK105" s="203">
        <f>SUM(BK106:BK217)</f>
        <v>0</v>
      </c>
    </row>
    <row r="106" s="2" customFormat="1" ht="37.8" customHeight="1">
      <c r="A106" s="40"/>
      <c r="B106" s="41"/>
      <c r="C106" s="206" t="s">
        <v>82</v>
      </c>
      <c r="D106" s="206" t="s">
        <v>163</v>
      </c>
      <c r="E106" s="207" t="s">
        <v>164</v>
      </c>
      <c r="F106" s="208" t="s">
        <v>165</v>
      </c>
      <c r="G106" s="209" t="s">
        <v>166</v>
      </c>
      <c r="H106" s="210">
        <v>3</v>
      </c>
      <c r="I106" s="211"/>
      <c r="J106" s="212">
        <f>ROUND(I106*H106,2)</f>
        <v>0</v>
      </c>
      <c r="K106" s="208" t="s">
        <v>167</v>
      </c>
      <c r="L106" s="46"/>
      <c r="M106" s="213" t="s">
        <v>19</v>
      </c>
      <c r="N106" s="214" t="s">
        <v>45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168</v>
      </c>
      <c r="AT106" s="217" t="s">
        <v>163</v>
      </c>
      <c r="AU106" s="217" t="s">
        <v>84</v>
      </c>
      <c r="AY106" s="19" t="s">
        <v>161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82</v>
      </c>
      <c r="BK106" s="218">
        <f>ROUND(I106*H106,2)</f>
        <v>0</v>
      </c>
      <c r="BL106" s="19" t="s">
        <v>168</v>
      </c>
      <c r="BM106" s="217" t="s">
        <v>169</v>
      </c>
    </row>
    <row r="107" s="2" customFormat="1">
      <c r="A107" s="40"/>
      <c r="B107" s="41"/>
      <c r="C107" s="42"/>
      <c r="D107" s="219" t="s">
        <v>170</v>
      </c>
      <c r="E107" s="42"/>
      <c r="F107" s="220" t="s">
        <v>171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170</v>
      </c>
      <c r="AU107" s="19" t="s">
        <v>84</v>
      </c>
    </row>
    <row r="108" s="2" customFormat="1" ht="21.75" customHeight="1">
      <c r="A108" s="40"/>
      <c r="B108" s="41"/>
      <c r="C108" s="206" t="s">
        <v>84</v>
      </c>
      <c r="D108" s="206" t="s">
        <v>163</v>
      </c>
      <c r="E108" s="207" t="s">
        <v>172</v>
      </c>
      <c r="F108" s="208" t="s">
        <v>173</v>
      </c>
      <c r="G108" s="209" t="s">
        <v>166</v>
      </c>
      <c r="H108" s="210">
        <v>3</v>
      </c>
      <c r="I108" s="211"/>
      <c r="J108" s="212">
        <f>ROUND(I108*H108,2)</f>
        <v>0</v>
      </c>
      <c r="K108" s="208" t="s">
        <v>19</v>
      </c>
      <c r="L108" s="46"/>
      <c r="M108" s="213" t="s">
        <v>19</v>
      </c>
      <c r="N108" s="214" t="s">
        <v>45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168</v>
      </c>
      <c r="AT108" s="217" t="s">
        <v>163</v>
      </c>
      <c r="AU108" s="217" t="s">
        <v>84</v>
      </c>
      <c r="AY108" s="19" t="s">
        <v>161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82</v>
      </c>
      <c r="BK108" s="218">
        <f>ROUND(I108*H108,2)</f>
        <v>0</v>
      </c>
      <c r="BL108" s="19" t="s">
        <v>168</v>
      </c>
      <c r="BM108" s="217" t="s">
        <v>174</v>
      </c>
    </row>
    <row r="109" s="2" customFormat="1" ht="24.15" customHeight="1">
      <c r="A109" s="40"/>
      <c r="B109" s="41"/>
      <c r="C109" s="206" t="s">
        <v>175</v>
      </c>
      <c r="D109" s="206" t="s">
        <v>163</v>
      </c>
      <c r="E109" s="207" t="s">
        <v>176</v>
      </c>
      <c r="F109" s="208" t="s">
        <v>177</v>
      </c>
      <c r="G109" s="209" t="s">
        <v>166</v>
      </c>
      <c r="H109" s="210">
        <v>1</v>
      </c>
      <c r="I109" s="211"/>
      <c r="J109" s="212">
        <f>ROUND(I109*H109,2)</f>
        <v>0</v>
      </c>
      <c r="K109" s="208" t="s">
        <v>167</v>
      </c>
      <c r="L109" s="46"/>
      <c r="M109" s="213" t="s">
        <v>19</v>
      </c>
      <c r="N109" s="214" t="s">
        <v>45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168</v>
      </c>
      <c r="AT109" s="217" t="s">
        <v>163</v>
      </c>
      <c r="AU109" s="217" t="s">
        <v>84</v>
      </c>
      <c r="AY109" s="19" t="s">
        <v>161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82</v>
      </c>
      <c r="BK109" s="218">
        <f>ROUND(I109*H109,2)</f>
        <v>0</v>
      </c>
      <c r="BL109" s="19" t="s">
        <v>168</v>
      </c>
      <c r="BM109" s="217" t="s">
        <v>178</v>
      </c>
    </row>
    <row r="110" s="2" customFormat="1">
      <c r="A110" s="40"/>
      <c r="B110" s="41"/>
      <c r="C110" s="42"/>
      <c r="D110" s="219" t="s">
        <v>170</v>
      </c>
      <c r="E110" s="42"/>
      <c r="F110" s="220" t="s">
        <v>179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170</v>
      </c>
      <c r="AU110" s="19" t="s">
        <v>84</v>
      </c>
    </row>
    <row r="111" s="2" customFormat="1" ht="62.7" customHeight="1">
      <c r="A111" s="40"/>
      <c r="B111" s="41"/>
      <c r="C111" s="206" t="s">
        <v>168</v>
      </c>
      <c r="D111" s="206" t="s">
        <v>163</v>
      </c>
      <c r="E111" s="207" t="s">
        <v>180</v>
      </c>
      <c r="F111" s="208" t="s">
        <v>181</v>
      </c>
      <c r="G111" s="209" t="s">
        <v>182</v>
      </c>
      <c r="H111" s="210">
        <v>95.890000000000001</v>
      </c>
      <c r="I111" s="211"/>
      <c r="J111" s="212">
        <f>ROUND(I111*H111,2)</f>
        <v>0</v>
      </c>
      <c r="K111" s="208" t="s">
        <v>167</v>
      </c>
      <c r="L111" s="46"/>
      <c r="M111" s="213" t="s">
        <v>19</v>
      </c>
      <c r="N111" s="214" t="s">
        <v>45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0.26000000000000001</v>
      </c>
      <c r="T111" s="216">
        <f>S111*H111</f>
        <v>24.9314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168</v>
      </c>
      <c r="AT111" s="217" t="s">
        <v>163</v>
      </c>
      <c r="AU111" s="217" t="s">
        <v>84</v>
      </c>
      <c r="AY111" s="19" t="s">
        <v>161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82</v>
      </c>
      <c r="BK111" s="218">
        <f>ROUND(I111*H111,2)</f>
        <v>0</v>
      </c>
      <c r="BL111" s="19" t="s">
        <v>168</v>
      </c>
      <c r="BM111" s="217" t="s">
        <v>183</v>
      </c>
    </row>
    <row r="112" s="2" customFormat="1">
      <c r="A112" s="40"/>
      <c r="B112" s="41"/>
      <c r="C112" s="42"/>
      <c r="D112" s="219" t="s">
        <v>170</v>
      </c>
      <c r="E112" s="42"/>
      <c r="F112" s="220" t="s">
        <v>184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170</v>
      </c>
      <c r="AU112" s="19" t="s">
        <v>84</v>
      </c>
    </row>
    <row r="113" s="13" customFormat="1">
      <c r="A113" s="13"/>
      <c r="B113" s="224"/>
      <c r="C113" s="225"/>
      <c r="D113" s="226" t="s">
        <v>185</v>
      </c>
      <c r="E113" s="227" t="s">
        <v>19</v>
      </c>
      <c r="F113" s="228" t="s">
        <v>186</v>
      </c>
      <c r="G113" s="225"/>
      <c r="H113" s="229">
        <v>95.890000000000001</v>
      </c>
      <c r="I113" s="230"/>
      <c r="J113" s="225"/>
      <c r="K113" s="225"/>
      <c r="L113" s="231"/>
      <c r="M113" s="232"/>
      <c r="N113" s="233"/>
      <c r="O113" s="233"/>
      <c r="P113" s="233"/>
      <c r="Q113" s="233"/>
      <c r="R113" s="233"/>
      <c r="S113" s="233"/>
      <c r="T113" s="23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5" t="s">
        <v>185</v>
      </c>
      <c r="AU113" s="235" t="s">
        <v>84</v>
      </c>
      <c r="AV113" s="13" t="s">
        <v>84</v>
      </c>
      <c r="AW113" s="13" t="s">
        <v>36</v>
      </c>
      <c r="AX113" s="13" t="s">
        <v>74</v>
      </c>
      <c r="AY113" s="235" t="s">
        <v>161</v>
      </c>
    </row>
    <row r="114" s="14" customFormat="1">
      <c r="A114" s="14"/>
      <c r="B114" s="236"/>
      <c r="C114" s="237"/>
      <c r="D114" s="226" t="s">
        <v>185</v>
      </c>
      <c r="E114" s="238" t="s">
        <v>19</v>
      </c>
      <c r="F114" s="239" t="s">
        <v>187</v>
      </c>
      <c r="G114" s="237"/>
      <c r="H114" s="240">
        <v>95.890000000000001</v>
      </c>
      <c r="I114" s="241"/>
      <c r="J114" s="237"/>
      <c r="K114" s="237"/>
      <c r="L114" s="242"/>
      <c r="M114" s="243"/>
      <c r="N114" s="244"/>
      <c r="O114" s="244"/>
      <c r="P114" s="244"/>
      <c r="Q114" s="244"/>
      <c r="R114" s="244"/>
      <c r="S114" s="244"/>
      <c r="T114" s="245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6" t="s">
        <v>185</v>
      </c>
      <c r="AU114" s="246" t="s">
        <v>84</v>
      </c>
      <c r="AV114" s="14" t="s">
        <v>168</v>
      </c>
      <c r="AW114" s="14" t="s">
        <v>36</v>
      </c>
      <c r="AX114" s="14" t="s">
        <v>82</v>
      </c>
      <c r="AY114" s="246" t="s">
        <v>161</v>
      </c>
    </row>
    <row r="115" s="2" customFormat="1" ht="24.15" customHeight="1">
      <c r="A115" s="40"/>
      <c r="B115" s="41"/>
      <c r="C115" s="206" t="s">
        <v>188</v>
      </c>
      <c r="D115" s="206" t="s">
        <v>163</v>
      </c>
      <c r="E115" s="207" t="s">
        <v>189</v>
      </c>
      <c r="F115" s="208" t="s">
        <v>190</v>
      </c>
      <c r="G115" s="209" t="s">
        <v>182</v>
      </c>
      <c r="H115" s="210">
        <v>148</v>
      </c>
      <c r="I115" s="211"/>
      <c r="J115" s="212">
        <f>ROUND(I115*H115,2)</f>
        <v>0</v>
      </c>
      <c r="K115" s="208" t="s">
        <v>167</v>
      </c>
      <c r="L115" s="46"/>
      <c r="M115" s="213" t="s">
        <v>19</v>
      </c>
      <c r="N115" s="214" t="s">
        <v>45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168</v>
      </c>
      <c r="AT115" s="217" t="s">
        <v>163</v>
      </c>
      <c r="AU115" s="217" t="s">
        <v>84</v>
      </c>
      <c r="AY115" s="19" t="s">
        <v>161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82</v>
      </c>
      <c r="BK115" s="218">
        <f>ROUND(I115*H115,2)</f>
        <v>0</v>
      </c>
      <c r="BL115" s="19" t="s">
        <v>168</v>
      </c>
      <c r="BM115" s="217" t="s">
        <v>191</v>
      </c>
    </row>
    <row r="116" s="2" customFormat="1">
      <c r="A116" s="40"/>
      <c r="B116" s="41"/>
      <c r="C116" s="42"/>
      <c r="D116" s="219" t="s">
        <v>170</v>
      </c>
      <c r="E116" s="42"/>
      <c r="F116" s="220" t="s">
        <v>192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170</v>
      </c>
      <c r="AU116" s="19" t="s">
        <v>84</v>
      </c>
    </row>
    <row r="117" s="2" customFormat="1" ht="44.25" customHeight="1">
      <c r="A117" s="40"/>
      <c r="B117" s="41"/>
      <c r="C117" s="206" t="s">
        <v>193</v>
      </c>
      <c r="D117" s="206" t="s">
        <v>163</v>
      </c>
      <c r="E117" s="207" t="s">
        <v>194</v>
      </c>
      <c r="F117" s="208" t="s">
        <v>195</v>
      </c>
      <c r="G117" s="209" t="s">
        <v>196</v>
      </c>
      <c r="H117" s="210">
        <v>9.9000000000000004</v>
      </c>
      <c r="I117" s="211"/>
      <c r="J117" s="212">
        <f>ROUND(I117*H117,2)</f>
        <v>0</v>
      </c>
      <c r="K117" s="208" t="s">
        <v>167</v>
      </c>
      <c r="L117" s="46"/>
      <c r="M117" s="213" t="s">
        <v>19</v>
      </c>
      <c r="N117" s="214" t="s">
        <v>45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168</v>
      </c>
      <c r="AT117" s="217" t="s">
        <v>163</v>
      </c>
      <c r="AU117" s="217" t="s">
        <v>84</v>
      </c>
      <c r="AY117" s="19" t="s">
        <v>161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82</v>
      </c>
      <c r="BK117" s="218">
        <f>ROUND(I117*H117,2)</f>
        <v>0</v>
      </c>
      <c r="BL117" s="19" t="s">
        <v>168</v>
      </c>
      <c r="BM117" s="217" t="s">
        <v>197</v>
      </c>
    </row>
    <row r="118" s="2" customFormat="1">
      <c r="A118" s="40"/>
      <c r="B118" s="41"/>
      <c r="C118" s="42"/>
      <c r="D118" s="219" t="s">
        <v>170</v>
      </c>
      <c r="E118" s="42"/>
      <c r="F118" s="220" t="s">
        <v>198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170</v>
      </c>
      <c r="AU118" s="19" t="s">
        <v>84</v>
      </c>
    </row>
    <row r="119" s="13" customFormat="1">
      <c r="A119" s="13"/>
      <c r="B119" s="224"/>
      <c r="C119" s="225"/>
      <c r="D119" s="226" t="s">
        <v>185</v>
      </c>
      <c r="E119" s="227" t="s">
        <v>19</v>
      </c>
      <c r="F119" s="228" t="s">
        <v>199</v>
      </c>
      <c r="G119" s="225"/>
      <c r="H119" s="229">
        <v>9.9000000000000004</v>
      </c>
      <c r="I119" s="230"/>
      <c r="J119" s="225"/>
      <c r="K119" s="225"/>
      <c r="L119" s="231"/>
      <c r="M119" s="232"/>
      <c r="N119" s="233"/>
      <c r="O119" s="233"/>
      <c r="P119" s="233"/>
      <c r="Q119" s="233"/>
      <c r="R119" s="233"/>
      <c r="S119" s="233"/>
      <c r="T119" s="234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5" t="s">
        <v>185</v>
      </c>
      <c r="AU119" s="235" t="s">
        <v>84</v>
      </c>
      <c r="AV119" s="13" t="s">
        <v>84</v>
      </c>
      <c r="AW119" s="13" t="s">
        <v>36</v>
      </c>
      <c r="AX119" s="13" t="s">
        <v>74</v>
      </c>
      <c r="AY119" s="235" t="s">
        <v>161</v>
      </c>
    </row>
    <row r="120" s="14" customFormat="1">
      <c r="A120" s="14"/>
      <c r="B120" s="236"/>
      <c r="C120" s="237"/>
      <c r="D120" s="226" t="s">
        <v>185</v>
      </c>
      <c r="E120" s="238" t="s">
        <v>19</v>
      </c>
      <c r="F120" s="239" t="s">
        <v>187</v>
      </c>
      <c r="G120" s="237"/>
      <c r="H120" s="240">
        <v>9.9000000000000004</v>
      </c>
      <c r="I120" s="241"/>
      <c r="J120" s="237"/>
      <c r="K120" s="237"/>
      <c r="L120" s="242"/>
      <c r="M120" s="243"/>
      <c r="N120" s="244"/>
      <c r="O120" s="244"/>
      <c r="P120" s="244"/>
      <c r="Q120" s="244"/>
      <c r="R120" s="244"/>
      <c r="S120" s="244"/>
      <c r="T120" s="245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6" t="s">
        <v>185</v>
      </c>
      <c r="AU120" s="246" t="s">
        <v>84</v>
      </c>
      <c r="AV120" s="14" t="s">
        <v>168</v>
      </c>
      <c r="AW120" s="14" t="s">
        <v>36</v>
      </c>
      <c r="AX120" s="14" t="s">
        <v>82</v>
      </c>
      <c r="AY120" s="246" t="s">
        <v>161</v>
      </c>
    </row>
    <row r="121" s="2" customFormat="1" ht="44.25" customHeight="1">
      <c r="A121" s="40"/>
      <c r="B121" s="41"/>
      <c r="C121" s="206" t="s">
        <v>200</v>
      </c>
      <c r="D121" s="206" t="s">
        <v>163</v>
      </c>
      <c r="E121" s="207" t="s">
        <v>201</v>
      </c>
      <c r="F121" s="208" t="s">
        <v>202</v>
      </c>
      <c r="G121" s="209" t="s">
        <v>196</v>
      </c>
      <c r="H121" s="210">
        <v>22.760999999999999</v>
      </c>
      <c r="I121" s="211"/>
      <c r="J121" s="212">
        <f>ROUND(I121*H121,2)</f>
        <v>0</v>
      </c>
      <c r="K121" s="208" t="s">
        <v>167</v>
      </c>
      <c r="L121" s="46"/>
      <c r="M121" s="213" t="s">
        <v>19</v>
      </c>
      <c r="N121" s="214" t="s">
        <v>45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168</v>
      </c>
      <c r="AT121" s="217" t="s">
        <v>163</v>
      </c>
      <c r="AU121" s="217" t="s">
        <v>84</v>
      </c>
      <c r="AY121" s="19" t="s">
        <v>161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82</v>
      </c>
      <c r="BK121" s="218">
        <f>ROUND(I121*H121,2)</f>
        <v>0</v>
      </c>
      <c r="BL121" s="19" t="s">
        <v>168</v>
      </c>
      <c r="BM121" s="217" t="s">
        <v>203</v>
      </c>
    </row>
    <row r="122" s="2" customFormat="1">
      <c r="A122" s="40"/>
      <c r="B122" s="41"/>
      <c r="C122" s="42"/>
      <c r="D122" s="219" t="s">
        <v>170</v>
      </c>
      <c r="E122" s="42"/>
      <c r="F122" s="220" t="s">
        <v>204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170</v>
      </c>
      <c r="AU122" s="19" t="s">
        <v>84</v>
      </c>
    </row>
    <row r="123" s="13" customFormat="1">
      <c r="A123" s="13"/>
      <c r="B123" s="224"/>
      <c r="C123" s="225"/>
      <c r="D123" s="226" t="s">
        <v>185</v>
      </c>
      <c r="E123" s="227" t="s">
        <v>19</v>
      </c>
      <c r="F123" s="228" t="s">
        <v>205</v>
      </c>
      <c r="G123" s="225"/>
      <c r="H123" s="229">
        <v>6.1289999999999996</v>
      </c>
      <c r="I123" s="230"/>
      <c r="J123" s="225"/>
      <c r="K123" s="225"/>
      <c r="L123" s="231"/>
      <c r="M123" s="232"/>
      <c r="N123" s="233"/>
      <c r="O123" s="233"/>
      <c r="P123" s="233"/>
      <c r="Q123" s="233"/>
      <c r="R123" s="233"/>
      <c r="S123" s="233"/>
      <c r="T123" s="23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5" t="s">
        <v>185</v>
      </c>
      <c r="AU123" s="235" t="s">
        <v>84</v>
      </c>
      <c r="AV123" s="13" t="s">
        <v>84</v>
      </c>
      <c r="AW123" s="13" t="s">
        <v>36</v>
      </c>
      <c r="AX123" s="13" t="s">
        <v>74</v>
      </c>
      <c r="AY123" s="235" t="s">
        <v>161</v>
      </c>
    </row>
    <row r="124" s="13" customFormat="1">
      <c r="A124" s="13"/>
      <c r="B124" s="224"/>
      <c r="C124" s="225"/>
      <c r="D124" s="226" t="s">
        <v>185</v>
      </c>
      <c r="E124" s="227" t="s">
        <v>19</v>
      </c>
      <c r="F124" s="228" t="s">
        <v>206</v>
      </c>
      <c r="G124" s="225"/>
      <c r="H124" s="229">
        <v>7.6319999999999997</v>
      </c>
      <c r="I124" s="230"/>
      <c r="J124" s="225"/>
      <c r="K124" s="225"/>
      <c r="L124" s="231"/>
      <c r="M124" s="232"/>
      <c r="N124" s="233"/>
      <c r="O124" s="233"/>
      <c r="P124" s="233"/>
      <c r="Q124" s="233"/>
      <c r="R124" s="233"/>
      <c r="S124" s="233"/>
      <c r="T124" s="23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5" t="s">
        <v>185</v>
      </c>
      <c r="AU124" s="235" t="s">
        <v>84</v>
      </c>
      <c r="AV124" s="13" t="s">
        <v>84</v>
      </c>
      <c r="AW124" s="13" t="s">
        <v>36</v>
      </c>
      <c r="AX124" s="13" t="s">
        <v>74</v>
      </c>
      <c r="AY124" s="235" t="s">
        <v>161</v>
      </c>
    </row>
    <row r="125" s="13" customFormat="1">
      <c r="A125" s="13"/>
      <c r="B125" s="224"/>
      <c r="C125" s="225"/>
      <c r="D125" s="226" t="s">
        <v>185</v>
      </c>
      <c r="E125" s="227" t="s">
        <v>19</v>
      </c>
      <c r="F125" s="228" t="s">
        <v>207</v>
      </c>
      <c r="G125" s="225"/>
      <c r="H125" s="229">
        <v>9</v>
      </c>
      <c r="I125" s="230"/>
      <c r="J125" s="225"/>
      <c r="K125" s="225"/>
      <c r="L125" s="231"/>
      <c r="M125" s="232"/>
      <c r="N125" s="233"/>
      <c r="O125" s="233"/>
      <c r="P125" s="233"/>
      <c r="Q125" s="233"/>
      <c r="R125" s="233"/>
      <c r="S125" s="233"/>
      <c r="T125" s="23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5" t="s">
        <v>185</v>
      </c>
      <c r="AU125" s="235" t="s">
        <v>84</v>
      </c>
      <c r="AV125" s="13" t="s">
        <v>84</v>
      </c>
      <c r="AW125" s="13" t="s">
        <v>36</v>
      </c>
      <c r="AX125" s="13" t="s">
        <v>74</v>
      </c>
      <c r="AY125" s="235" t="s">
        <v>161</v>
      </c>
    </row>
    <row r="126" s="14" customFormat="1">
      <c r="A126" s="14"/>
      <c r="B126" s="236"/>
      <c r="C126" s="237"/>
      <c r="D126" s="226" t="s">
        <v>185</v>
      </c>
      <c r="E126" s="238" t="s">
        <v>19</v>
      </c>
      <c r="F126" s="239" t="s">
        <v>187</v>
      </c>
      <c r="G126" s="237"/>
      <c r="H126" s="240">
        <v>22.760999999999999</v>
      </c>
      <c r="I126" s="241"/>
      <c r="J126" s="237"/>
      <c r="K126" s="237"/>
      <c r="L126" s="242"/>
      <c r="M126" s="243"/>
      <c r="N126" s="244"/>
      <c r="O126" s="244"/>
      <c r="P126" s="244"/>
      <c r="Q126" s="244"/>
      <c r="R126" s="244"/>
      <c r="S126" s="244"/>
      <c r="T126" s="24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6" t="s">
        <v>185</v>
      </c>
      <c r="AU126" s="246" t="s">
        <v>84</v>
      </c>
      <c r="AV126" s="14" t="s">
        <v>168</v>
      </c>
      <c r="AW126" s="14" t="s">
        <v>36</v>
      </c>
      <c r="AX126" s="14" t="s">
        <v>82</v>
      </c>
      <c r="AY126" s="246" t="s">
        <v>161</v>
      </c>
    </row>
    <row r="127" s="2" customFormat="1" ht="44.25" customHeight="1">
      <c r="A127" s="40"/>
      <c r="B127" s="41"/>
      <c r="C127" s="206" t="s">
        <v>208</v>
      </c>
      <c r="D127" s="206" t="s">
        <v>163</v>
      </c>
      <c r="E127" s="207" t="s">
        <v>209</v>
      </c>
      <c r="F127" s="208" t="s">
        <v>210</v>
      </c>
      <c r="G127" s="209" t="s">
        <v>196</v>
      </c>
      <c r="H127" s="210">
        <v>42.188000000000002</v>
      </c>
      <c r="I127" s="211"/>
      <c r="J127" s="212">
        <f>ROUND(I127*H127,2)</f>
        <v>0</v>
      </c>
      <c r="K127" s="208" t="s">
        <v>167</v>
      </c>
      <c r="L127" s="46"/>
      <c r="M127" s="213" t="s">
        <v>19</v>
      </c>
      <c r="N127" s="214" t="s">
        <v>45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168</v>
      </c>
      <c r="AT127" s="217" t="s">
        <v>163</v>
      </c>
      <c r="AU127" s="217" t="s">
        <v>84</v>
      </c>
      <c r="AY127" s="19" t="s">
        <v>161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82</v>
      </c>
      <c r="BK127" s="218">
        <f>ROUND(I127*H127,2)</f>
        <v>0</v>
      </c>
      <c r="BL127" s="19" t="s">
        <v>168</v>
      </c>
      <c r="BM127" s="217" t="s">
        <v>211</v>
      </c>
    </row>
    <row r="128" s="2" customFormat="1">
      <c r="A128" s="40"/>
      <c r="B128" s="41"/>
      <c r="C128" s="42"/>
      <c r="D128" s="219" t="s">
        <v>170</v>
      </c>
      <c r="E128" s="42"/>
      <c r="F128" s="220" t="s">
        <v>212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170</v>
      </c>
      <c r="AU128" s="19" t="s">
        <v>84</v>
      </c>
    </row>
    <row r="129" s="13" customFormat="1">
      <c r="A129" s="13"/>
      <c r="B129" s="224"/>
      <c r="C129" s="225"/>
      <c r="D129" s="226" t="s">
        <v>185</v>
      </c>
      <c r="E129" s="227" t="s">
        <v>19</v>
      </c>
      <c r="F129" s="228" t="s">
        <v>213</v>
      </c>
      <c r="G129" s="225"/>
      <c r="H129" s="229">
        <v>27.986000000000001</v>
      </c>
      <c r="I129" s="230"/>
      <c r="J129" s="225"/>
      <c r="K129" s="225"/>
      <c r="L129" s="231"/>
      <c r="M129" s="232"/>
      <c r="N129" s="233"/>
      <c r="O129" s="233"/>
      <c r="P129" s="233"/>
      <c r="Q129" s="233"/>
      <c r="R129" s="233"/>
      <c r="S129" s="233"/>
      <c r="T129" s="23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5" t="s">
        <v>185</v>
      </c>
      <c r="AU129" s="235" t="s">
        <v>84</v>
      </c>
      <c r="AV129" s="13" t="s">
        <v>84</v>
      </c>
      <c r="AW129" s="13" t="s">
        <v>36</v>
      </c>
      <c r="AX129" s="13" t="s">
        <v>74</v>
      </c>
      <c r="AY129" s="235" t="s">
        <v>161</v>
      </c>
    </row>
    <row r="130" s="13" customFormat="1">
      <c r="A130" s="13"/>
      <c r="B130" s="224"/>
      <c r="C130" s="225"/>
      <c r="D130" s="226" t="s">
        <v>185</v>
      </c>
      <c r="E130" s="227" t="s">
        <v>19</v>
      </c>
      <c r="F130" s="228" t="s">
        <v>214</v>
      </c>
      <c r="G130" s="225"/>
      <c r="H130" s="229">
        <v>8.4719999999999995</v>
      </c>
      <c r="I130" s="230"/>
      <c r="J130" s="225"/>
      <c r="K130" s="225"/>
      <c r="L130" s="231"/>
      <c r="M130" s="232"/>
      <c r="N130" s="233"/>
      <c r="O130" s="233"/>
      <c r="P130" s="233"/>
      <c r="Q130" s="233"/>
      <c r="R130" s="233"/>
      <c r="S130" s="233"/>
      <c r="T130" s="23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5" t="s">
        <v>185</v>
      </c>
      <c r="AU130" s="235" t="s">
        <v>84</v>
      </c>
      <c r="AV130" s="13" t="s">
        <v>84</v>
      </c>
      <c r="AW130" s="13" t="s">
        <v>36</v>
      </c>
      <c r="AX130" s="13" t="s">
        <v>74</v>
      </c>
      <c r="AY130" s="235" t="s">
        <v>161</v>
      </c>
    </row>
    <row r="131" s="13" customFormat="1">
      <c r="A131" s="13"/>
      <c r="B131" s="224"/>
      <c r="C131" s="225"/>
      <c r="D131" s="226" t="s">
        <v>185</v>
      </c>
      <c r="E131" s="227" t="s">
        <v>19</v>
      </c>
      <c r="F131" s="228" t="s">
        <v>215</v>
      </c>
      <c r="G131" s="225"/>
      <c r="H131" s="229">
        <v>4.4900000000000002</v>
      </c>
      <c r="I131" s="230"/>
      <c r="J131" s="225"/>
      <c r="K131" s="225"/>
      <c r="L131" s="231"/>
      <c r="M131" s="232"/>
      <c r="N131" s="233"/>
      <c r="O131" s="233"/>
      <c r="P131" s="233"/>
      <c r="Q131" s="233"/>
      <c r="R131" s="233"/>
      <c r="S131" s="233"/>
      <c r="T131" s="23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5" t="s">
        <v>185</v>
      </c>
      <c r="AU131" s="235" t="s">
        <v>84</v>
      </c>
      <c r="AV131" s="13" t="s">
        <v>84</v>
      </c>
      <c r="AW131" s="13" t="s">
        <v>36</v>
      </c>
      <c r="AX131" s="13" t="s">
        <v>74</v>
      </c>
      <c r="AY131" s="235" t="s">
        <v>161</v>
      </c>
    </row>
    <row r="132" s="13" customFormat="1">
      <c r="A132" s="13"/>
      <c r="B132" s="224"/>
      <c r="C132" s="225"/>
      <c r="D132" s="226" t="s">
        <v>185</v>
      </c>
      <c r="E132" s="227" t="s">
        <v>19</v>
      </c>
      <c r="F132" s="228" t="s">
        <v>216</v>
      </c>
      <c r="G132" s="225"/>
      <c r="H132" s="229">
        <v>1.24</v>
      </c>
      <c r="I132" s="230"/>
      <c r="J132" s="225"/>
      <c r="K132" s="225"/>
      <c r="L132" s="231"/>
      <c r="M132" s="232"/>
      <c r="N132" s="233"/>
      <c r="O132" s="233"/>
      <c r="P132" s="233"/>
      <c r="Q132" s="233"/>
      <c r="R132" s="233"/>
      <c r="S132" s="233"/>
      <c r="T132" s="23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5" t="s">
        <v>185</v>
      </c>
      <c r="AU132" s="235" t="s">
        <v>84</v>
      </c>
      <c r="AV132" s="13" t="s">
        <v>84</v>
      </c>
      <c r="AW132" s="13" t="s">
        <v>36</v>
      </c>
      <c r="AX132" s="13" t="s">
        <v>74</v>
      </c>
      <c r="AY132" s="235" t="s">
        <v>161</v>
      </c>
    </row>
    <row r="133" s="14" customFormat="1">
      <c r="A133" s="14"/>
      <c r="B133" s="236"/>
      <c r="C133" s="237"/>
      <c r="D133" s="226" t="s">
        <v>185</v>
      </c>
      <c r="E133" s="238" t="s">
        <v>19</v>
      </c>
      <c r="F133" s="239" t="s">
        <v>187</v>
      </c>
      <c r="G133" s="237"/>
      <c r="H133" s="240">
        <v>42.188000000000002</v>
      </c>
      <c r="I133" s="241"/>
      <c r="J133" s="237"/>
      <c r="K133" s="237"/>
      <c r="L133" s="242"/>
      <c r="M133" s="243"/>
      <c r="N133" s="244"/>
      <c r="O133" s="244"/>
      <c r="P133" s="244"/>
      <c r="Q133" s="244"/>
      <c r="R133" s="244"/>
      <c r="S133" s="244"/>
      <c r="T133" s="245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6" t="s">
        <v>185</v>
      </c>
      <c r="AU133" s="246" t="s">
        <v>84</v>
      </c>
      <c r="AV133" s="14" t="s">
        <v>168</v>
      </c>
      <c r="AW133" s="14" t="s">
        <v>36</v>
      </c>
      <c r="AX133" s="14" t="s">
        <v>82</v>
      </c>
      <c r="AY133" s="246" t="s">
        <v>161</v>
      </c>
    </row>
    <row r="134" s="2" customFormat="1" ht="44.25" customHeight="1">
      <c r="A134" s="40"/>
      <c r="B134" s="41"/>
      <c r="C134" s="206" t="s">
        <v>217</v>
      </c>
      <c r="D134" s="206" t="s">
        <v>163</v>
      </c>
      <c r="E134" s="207" t="s">
        <v>218</v>
      </c>
      <c r="F134" s="208" t="s">
        <v>219</v>
      </c>
      <c r="G134" s="209" t="s">
        <v>196</v>
      </c>
      <c r="H134" s="210">
        <v>66.924000000000007</v>
      </c>
      <c r="I134" s="211"/>
      <c r="J134" s="212">
        <f>ROUND(I134*H134,2)</f>
        <v>0</v>
      </c>
      <c r="K134" s="208" t="s">
        <v>167</v>
      </c>
      <c r="L134" s="46"/>
      <c r="M134" s="213" t="s">
        <v>19</v>
      </c>
      <c r="N134" s="214" t="s">
        <v>45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168</v>
      </c>
      <c r="AT134" s="217" t="s">
        <v>163</v>
      </c>
      <c r="AU134" s="217" t="s">
        <v>84</v>
      </c>
      <c r="AY134" s="19" t="s">
        <v>161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82</v>
      </c>
      <c r="BK134" s="218">
        <f>ROUND(I134*H134,2)</f>
        <v>0</v>
      </c>
      <c r="BL134" s="19" t="s">
        <v>168</v>
      </c>
      <c r="BM134" s="217" t="s">
        <v>220</v>
      </c>
    </row>
    <row r="135" s="2" customFormat="1">
      <c r="A135" s="40"/>
      <c r="B135" s="41"/>
      <c r="C135" s="42"/>
      <c r="D135" s="219" t="s">
        <v>170</v>
      </c>
      <c r="E135" s="42"/>
      <c r="F135" s="220" t="s">
        <v>221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170</v>
      </c>
      <c r="AU135" s="19" t="s">
        <v>84</v>
      </c>
    </row>
    <row r="136" s="13" customFormat="1">
      <c r="A136" s="13"/>
      <c r="B136" s="224"/>
      <c r="C136" s="225"/>
      <c r="D136" s="226" t="s">
        <v>185</v>
      </c>
      <c r="E136" s="227" t="s">
        <v>19</v>
      </c>
      <c r="F136" s="228" t="s">
        <v>222</v>
      </c>
      <c r="G136" s="225"/>
      <c r="H136" s="229">
        <v>20.048999999999999</v>
      </c>
      <c r="I136" s="230"/>
      <c r="J136" s="225"/>
      <c r="K136" s="225"/>
      <c r="L136" s="231"/>
      <c r="M136" s="232"/>
      <c r="N136" s="233"/>
      <c r="O136" s="233"/>
      <c r="P136" s="233"/>
      <c r="Q136" s="233"/>
      <c r="R136" s="233"/>
      <c r="S136" s="233"/>
      <c r="T136" s="23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5" t="s">
        <v>185</v>
      </c>
      <c r="AU136" s="235" t="s">
        <v>84</v>
      </c>
      <c r="AV136" s="13" t="s">
        <v>84</v>
      </c>
      <c r="AW136" s="13" t="s">
        <v>36</v>
      </c>
      <c r="AX136" s="13" t="s">
        <v>74</v>
      </c>
      <c r="AY136" s="235" t="s">
        <v>161</v>
      </c>
    </row>
    <row r="137" s="13" customFormat="1">
      <c r="A137" s="13"/>
      <c r="B137" s="224"/>
      <c r="C137" s="225"/>
      <c r="D137" s="226" t="s">
        <v>185</v>
      </c>
      <c r="E137" s="227" t="s">
        <v>19</v>
      </c>
      <c r="F137" s="228" t="s">
        <v>223</v>
      </c>
      <c r="G137" s="225"/>
      <c r="H137" s="229">
        <v>40.259999999999998</v>
      </c>
      <c r="I137" s="230"/>
      <c r="J137" s="225"/>
      <c r="K137" s="225"/>
      <c r="L137" s="231"/>
      <c r="M137" s="232"/>
      <c r="N137" s="233"/>
      <c r="O137" s="233"/>
      <c r="P137" s="233"/>
      <c r="Q137" s="233"/>
      <c r="R137" s="233"/>
      <c r="S137" s="233"/>
      <c r="T137" s="23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5" t="s">
        <v>185</v>
      </c>
      <c r="AU137" s="235" t="s">
        <v>84</v>
      </c>
      <c r="AV137" s="13" t="s">
        <v>84</v>
      </c>
      <c r="AW137" s="13" t="s">
        <v>36</v>
      </c>
      <c r="AX137" s="13" t="s">
        <v>74</v>
      </c>
      <c r="AY137" s="235" t="s">
        <v>161</v>
      </c>
    </row>
    <row r="138" s="13" customFormat="1">
      <c r="A138" s="13"/>
      <c r="B138" s="224"/>
      <c r="C138" s="225"/>
      <c r="D138" s="226" t="s">
        <v>185</v>
      </c>
      <c r="E138" s="227" t="s">
        <v>19</v>
      </c>
      <c r="F138" s="228" t="s">
        <v>224</v>
      </c>
      <c r="G138" s="225"/>
      <c r="H138" s="229">
        <v>6.6150000000000002</v>
      </c>
      <c r="I138" s="230"/>
      <c r="J138" s="225"/>
      <c r="K138" s="225"/>
      <c r="L138" s="231"/>
      <c r="M138" s="232"/>
      <c r="N138" s="233"/>
      <c r="O138" s="233"/>
      <c r="P138" s="233"/>
      <c r="Q138" s="233"/>
      <c r="R138" s="233"/>
      <c r="S138" s="233"/>
      <c r="T138" s="23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5" t="s">
        <v>185</v>
      </c>
      <c r="AU138" s="235" t="s">
        <v>84</v>
      </c>
      <c r="AV138" s="13" t="s">
        <v>84</v>
      </c>
      <c r="AW138" s="13" t="s">
        <v>36</v>
      </c>
      <c r="AX138" s="13" t="s">
        <v>74</v>
      </c>
      <c r="AY138" s="235" t="s">
        <v>161</v>
      </c>
    </row>
    <row r="139" s="14" customFormat="1">
      <c r="A139" s="14"/>
      <c r="B139" s="236"/>
      <c r="C139" s="237"/>
      <c r="D139" s="226" t="s">
        <v>185</v>
      </c>
      <c r="E139" s="238" t="s">
        <v>19</v>
      </c>
      <c r="F139" s="239" t="s">
        <v>187</v>
      </c>
      <c r="G139" s="237"/>
      <c r="H139" s="240">
        <v>66.923999999999992</v>
      </c>
      <c r="I139" s="241"/>
      <c r="J139" s="237"/>
      <c r="K139" s="237"/>
      <c r="L139" s="242"/>
      <c r="M139" s="243"/>
      <c r="N139" s="244"/>
      <c r="O139" s="244"/>
      <c r="P139" s="244"/>
      <c r="Q139" s="244"/>
      <c r="R139" s="244"/>
      <c r="S139" s="244"/>
      <c r="T139" s="24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6" t="s">
        <v>185</v>
      </c>
      <c r="AU139" s="246" t="s">
        <v>84</v>
      </c>
      <c r="AV139" s="14" t="s">
        <v>168</v>
      </c>
      <c r="AW139" s="14" t="s">
        <v>36</v>
      </c>
      <c r="AX139" s="14" t="s">
        <v>82</v>
      </c>
      <c r="AY139" s="246" t="s">
        <v>161</v>
      </c>
    </row>
    <row r="140" s="2" customFormat="1" ht="24.15" customHeight="1">
      <c r="A140" s="40"/>
      <c r="B140" s="41"/>
      <c r="C140" s="206" t="s">
        <v>109</v>
      </c>
      <c r="D140" s="206" t="s">
        <v>163</v>
      </c>
      <c r="E140" s="207" t="s">
        <v>225</v>
      </c>
      <c r="F140" s="208" t="s">
        <v>226</v>
      </c>
      <c r="G140" s="209" t="s">
        <v>182</v>
      </c>
      <c r="H140" s="210">
        <v>74.159999999999997</v>
      </c>
      <c r="I140" s="211"/>
      <c r="J140" s="212">
        <f>ROUND(I140*H140,2)</f>
        <v>0</v>
      </c>
      <c r="K140" s="208" t="s">
        <v>167</v>
      </c>
      <c r="L140" s="46"/>
      <c r="M140" s="213" t="s">
        <v>19</v>
      </c>
      <c r="N140" s="214" t="s">
        <v>45</v>
      </c>
      <c r="O140" s="86"/>
      <c r="P140" s="215">
        <f>O140*H140</f>
        <v>0</v>
      </c>
      <c r="Q140" s="215">
        <v>0.00069999999999999999</v>
      </c>
      <c r="R140" s="215">
        <f>Q140*H140</f>
        <v>0.051912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168</v>
      </c>
      <c r="AT140" s="217" t="s">
        <v>163</v>
      </c>
      <c r="AU140" s="217" t="s">
        <v>84</v>
      </c>
      <c r="AY140" s="19" t="s">
        <v>161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82</v>
      </c>
      <c r="BK140" s="218">
        <f>ROUND(I140*H140,2)</f>
        <v>0</v>
      </c>
      <c r="BL140" s="19" t="s">
        <v>168</v>
      </c>
      <c r="BM140" s="217" t="s">
        <v>227</v>
      </c>
    </row>
    <row r="141" s="2" customFormat="1">
      <c r="A141" s="40"/>
      <c r="B141" s="41"/>
      <c r="C141" s="42"/>
      <c r="D141" s="219" t="s">
        <v>170</v>
      </c>
      <c r="E141" s="42"/>
      <c r="F141" s="220" t="s">
        <v>228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170</v>
      </c>
      <c r="AU141" s="19" t="s">
        <v>84</v>
      </c>
    </row>
    <row r="142" s="13" customFormat="1">
      <c r="A142" s="13"/>
      <c r="B142" s="224"/>
      <c r="C142" s="225"/>
      <c r="D142" s="226" t="s">
        <v>185</v>
      </c>
      <c r="E142" s="227" t="s">
        <v>19</v>
      </c>
      <c r="F142" s="228" t="s">
        <v>229</v>
      </c>
      <c r="G142" s="225"/>
      <c r="H142" s="229">
        <v>74.159999999999997</v>
      </c>
      <c r="I142" s="230"/>
      <c r="J142" s="225"/>
      <c r="K142" s="225"/>
      <c r="L142" s="231"/>
      <c r="M142" s="232"/>
      <c r="N142" s="233"/>
      <c r="O142" s="233"/>
      <c r="P142" s="233"/>
      <c r="Q142" s="233"/>
      <c r="R142" s="233"/>
      <c r="S142" s="233"/>
      <c r="T142" s="23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5" t="s">
        <v>185</v>
      </c>
      <c r="AU142" s="235" t="s">
        <v>84</v>
      </c>
      <c r="AV142" s="13" t="s">
        <v>84</v>
      </c>
      <c r="AW142" s="13" t="s">
        <v>36</v>
      </c>
      <c r="AX142" s="13" t="s">
        <v>74</v>
      </c>
      <c r="AY142" s="235" t="s">
        <v>161</v>
      </c>
    </row>
    <row r="143" s="14" customFormat="1">
      <c r="A143" s="14"/>
      <c r="B143" s="236"/>
      <c r="C143" s="237"/>
      <c r="D143" s="226" t="s">
        <v>185</v>
      </c>
      <c r="E143" s="238" t="s">
        <v>19</v>
      </c>
      <c r="F143" s="239" t="s">
        <v>187</v>
      </c>
      <c r="G143" s="237"/>
      <c r="H143" s="240">
        <v>74.159999999999997</v>
      </c>
      <c r="I143" s="241"/>
      <c r="J143" s="237"/>
      <c r="K143" s="237"/>
      <c r="L143" s="242"/>
      <c r="M143" s="243"/>
      <c r="N143" s="244"/>
      <c r="O143" s="244"/>
      <c r="P143" s="244"/>
      <c r="Q143" s="244"/>
      <c r="R143" s="244"/>
      <c r="S143" s="244"/>
      <c r="T143" s="245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6" t="s">
        <v>185</v>
      </c>
      <c r="AU143" s="246" t="s">
        <v>84</v>
      </c>
      <c r="AV143" s="14" t="s">
        <v>168</v>
      </c>
      <c r="AW143" s="14" t="s">
        <v>36</v>
      </c>
      <c r="AX143" s="14" t="s">
        <v>82</v>
      </c>
      <c r="AY143" s="246" t="s">
        <v>161</v>
      </c>
    </row>
    <row r="144" s="2" customFormat="1" ht="44.25" customHeight="1">
      <c r="A144" s="40"/>
      <c r="B144" s="41"/>
      <c r="C144" s="206" t="s">
        <v>112</v>
      </c>
      <c r="D144" s="206" t="s">
        <v>163</v>
      </c>
      <c r="E144" s="207" t="s">
        <v>230</v>
      </c>
      <c r="F144" s="208" t="s">
        <v>231</v>
      </c>
      <c r="G144" s="209" t="s">
        <v>182</v>
      </c>
      <c r="H144" s="210">
        <v>74.159999999999997</v>
      </c>
      <c r="I144" s="211"/>
      <c r="J144" s="212">
        <f>ROUND(I144*H144,2)</f>
        <v>0</v>
      </c>
      <c r="K144" s="208" t="s">
        <v>167</v>
      </c>
      <c r="L144" s="46"/>
      <c r="M144" s="213" t="s">
        <v>19</v>
      </c>
      <c r="N144" s="214" t="s">
        <v>45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168</v>
      </c>
      <c r="AT144" s="217" t="s">
        <v>163</v>
      </c>
      <c r="AU144" s="217" t="s">
        <v>84</v>
      </c>
      <c r="AY144" s="19" t="s">
        <v>161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82</v>
      </c>
      <c r="BK144" s="218">
        <f>ROUND(I144*H144,2)</f>
        <v>0</v>
      </c>
      <c r="BL144" s="19" t="s">
        <v>168</v>
      </c>
      <c r="BM144" s="217" t="s">
        <v>232</v>
      </c>
    </row>
    <row r="145" s="2" customFormat="1">
      <c r="A145" s="40"/>
      <c r="B145" s="41"/>
      <c r="C145" s="42"/>
      <c r="D145" s="219" t="s">
        <v>170</v>
      </c>
      <c r="E145" s="42"/>
      <c r="F145" s="220" t="s">
        <v>233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170</v>
      </c>
      <c r="AU145" s="19" t="s">
        <v>84</v>
      </c>
    </row>
    <row r="146" s="13" customFormat="1">
      <c r="A146" s="13"/>
      <c r="B146" s="224"/>
      <c r="C146" s="225"/>
      <c r="D146" s="226" t="s">
        <v>185</v>
      </c>
      <c r="E146" s="227" t="s">
        <v>19</v>
      </c>
      <c r="F146" s="228" t="s">
        <v>229</v>
      </c>
      <c r="G146" s="225"/>
      <c r="H146" s="229">
        <v>74.159999999999997</v>
      </c>
      <c r="I146" s="230"/>
      <c r="J146" s="225"/>
      <c r="K146" s="225"/>
      <c r="L146" s="231"/>
      <c r="M146" s="232"/>
      <c r="N146" s="233"/>
      <c r="O146" s="233"/>
      <c r="P146" s="233"/>
      <c r="Q146" s="233"/>
      <c r="R146" s="233"/>
      <c r="S146" s="233"/>
      <c r="T146" s="23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5" t="s">
        <v>185</v>
      </c>
      <c r="AU146" s="235" t="s">
        <v>84</v>
      </c>
      <c r="AV146" s="13" t="s">
        <v>84</v>
      </c>
      <c r="AW146" s="13" t="s">
        <v>36</v>
      </c>
      <c r="AX146" s="13" t="s">
        <v>74</v>
      </c>
      <c r="AY146" s="235" t="s">
        <v>161</v>
      </c>
    </row>
    <row r="147" s="14" customFormat="1">
      <c r="A147" s="14"/>
      <c r="B147" s="236"/>
      <c r="C147" s="237"/>
      <c r="D147" s="226" t="s">
        <v>185</v>
      </c>
      <c r="E147" s="238" t="s">
        <v>19</v>
      </c>
      <c r="F147" s="239" t="s">
        <v>187</v>
      </c>
      <c r="G147" s="237"/>
      <c r="H147" s="240">
        <v>74.159999999999997</v>
      </c>
      <c r="I147" s="241"/>
      <c r="J147" s="237"/>
      <c r="K147" s="237"/>
      <c r="L147" s="242"/>
      <c r="M147" s="243"/>
      <c r="N147" s="244"/>
      <c r="O147" s="244"/>
      <c r="P147" s="244"/>
      <c r="Q147" s="244"/>
      <c r="R147" s="244"/>
      <c r="S147" s="244"/>
      <c r="T147" s="24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6" t="s">
        <v>185</v>
      </c>
      <c r="AU147" s="246" t="s">
        <v>84</v>
      </c>
      <c r="AV147" s="14" t="s">
        <v>168</v>
      </c>
      <c r="AW147" s="14" t="s">
        <v>36</v>
      </c>
      <c r="AX147" s="14" t="s">
        <v>82</v>
      </c>
      <c r="AY147" s="246" t="s">
        <v>161</v>
      </c>
    </row>
    <row r="148" s="2" customFormat="1" ht="33" customHeight="1">
      <c r="A148" s="40"/>
      <c r="B148" s="41"/>
      <c r="C148" s="206" t="s">
        <v>8</v>
      </c>
      <c r="D148" s="206" t="s">
        <v>163</v>
      </c>
      <c r="E148" s="207" t="s">
        <v>234</v>
      </c>
      <c r="F148" s="208" t="s">
        <v>235</v>
      </c>
      <c r="G148" s="209" t="s">
        <v>196</v>
      </c>
      <c r="H148" s="210">
        <v>50</v>
      </c>
      <c r="I148" s="211"/>
      <c r="J148" s="212">
        <f>ROUND(I148*H148,2)</f>
        <v>0</v>
      </c>
      <c r="K148" s="208" t="s">
        <v>167</v>
      </c>
      <c r="L148" s="46"/>
      <c r="M148" s="213" t="s">
        <v>19</v>
      </c>
      <c r="N148" s="214" t="s">
        <v>45</v>
      </c>
      <c r="O148" s="86"/>
      <c r="P148" s="215">
        <f>O148*H148</f>
        <v>0</v>
      </c>
      <c r="Q148" s="215">
        <v>0.00046000000000000001</v>
      </c>
      <c r="R148" s="215">
        <f>Q148*H148</f>
        <v>0.023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168</v>
      </c>
      <c r="AT148" s="217" t="s">
        <v>163</v>
      </c>
      <c r="AU148" s="217" t="s">
        <v>84</v>
      </c>
      <c r="AY148" s="19" t="s">
        <v>161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82</v>
      </c>
      <c r="BK148" s="218">
        <f>ROUND(I148*H148,2)</f>
        <v>0</v>
      </c>
      <c r="BL148" s="19" t="s">
        <v>168</v>
      </c>
      <c r="BM148" s="217" t="s">
        <v>236</v>
      </c>
    </row>
    <row r="149" s="2" customFormat="1">
      <c r="A149" s="40"/>
      <c r="B149" s="41"/>
      <c r="C149" s="42"/>
      <c r="D149" s="219" t="s">
        <v>170</v>
      </c>
      <c r="E149" s="42"/>
      <c r="F149" s="220" t="s">
        <v>237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170</v>
      </c>
      <c r="AU149" s="19" t="s">
        <v>84</v>
      </c>
    </row>
    <row r="150" s="13" customFormat="1">
      <c r="A150" s="13"/>
      <c r="B150" s="224"/>
      <c r="C150" s="225"/>
      <c r="D150" s="226" t="s">
        <v>185</v>
      </c>
      <c r="E150" s="227" t="s">
        <v>19</v>
      </c>
      <c r="F150" s="228" t="s">
        <v>238</v>
      </c>
      <c r="G150" s="225"/>
      <c r="H150" s="229">
        <v>50</v>
      </c>
      <c r="I150" s="230"/>
      <c r="J150" s="225"/>
      <c r="K150" s="225"/>
      <c r="L150" s="231"/>
      <c r="M150" s="232"/>
      <c r="N150" s="233"/>
      <c r="O150" s="233"/>
      <c r="P150" s="233"/>
      <c r="Q150" s="233"/>
      <c r="R150" s="233"/>
      <c r="S150" s="233"/>
      <c r="T150" s="23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5" t="s">
        <v>185</v>
      </c>
      <c r="AU150" s="235" t="s">
        <v>84</v>
      </c>
      <c r="AV150" s="13" t="s">
        <v>84</v>
      </c>
      <c r="AW150" s="13" t="s">
        <v>36</v>
      </c>
      <c r="AX150" s="13" t="s">
        <v>82</v>
      </c>
      <c r="AY150" s="235" t="s">
        <v>161</v>
      </c>
    </row>
    <row r="151" s="2" customFormat="1" ht="37.8" customHeight="1">
      <c r="A151" s="40"/>
      <c r="B151" s="41"/>
      <c r="C151" s="206" t="s">
        <v>239</v>
      </c>
      <c r="D151" s="206" t="s">
        <v>163</v>
      </c>
      <c r="E151" s="207" t="s">
        <v>240</v>
      </c>
      <c r="F151" s="208" t="s">
        <v>241</v>
      </c>
      <c r="G151" s="209" t="s">
        <v>196</v>
      </c>
      <c r="H151" s="210">
        <v>50</v>
      </c>
      <c r="I151" s="211"/>
      <c r="J151" s="212">
        <f>ROUND(I151*H151,2)</f>
        <v>0</v>
      </c>
      <c r="K151" s="208" t="s">
        <v>167</v>
      </c>
      <c r="L151" s="46"/>
      <c r="M151" s="213" t="s">
        <v>19</v>
      </c>
      <c r="N151" s="214" t="s">
        <v>45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168</v>
      </c>
      <c r="AT151" s="217" t="s">
        <v>163</v>
      </c>
      <c r="AU151" s="217" t="s">
        <v>84</v>
      </c>
      <c r="AY151" s="19" t="s">
        <v>161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82</v>
      </c>
      <c r="BK151" s="218">
        <f>ROUND(I151*H151,2)</f>
        <v>0</v>
      </c>
      <c r="BL151" s="19" t="s">
        <v>168</v>
      </c>
      <c r="BM151" s="217" t="s">
        <v>242</v>
      </c>
    </row>
    <row r="152" s="2" customFormat="1">
      <c r="A152" s="40"/>
      <c r="B152" s="41"/>
      <c r="C152" s="42"/>
      <c r="D152" s="219" t="s">
        <v>170</v>
      </c>
      <c r="E152" s="42"/>
      <c r="F152" s="220" t="s">
        <v>243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170</v>
      </c>
      <c r="AU152" s="19" t="s">
        <v>84</v>
      </c>
    </row>
    <row r="153" s="13" customFormat="1">
      <c r="A153" s="13"/>
      <c r="B153" s="224"/>
      <c r="C153" s="225"/>
      <c r="D153" s="226" t="s">
        <v>185</v>
      </c>
      <c r="E153" s="227" t="s">
        <v>19</v>
      </c>
      <c r="F153" s="228" t="s">
        <v>238</v>
      </c>
      <c r="G153" s="225"/>
      <c r="H153" s="229">
        <v>50</v>
      </c>
      <c r="I153" s="230"/>
      <c r="J153" s="225"/>
      <c r="K153" s="225"/>
      <c r="L153" s="231"/>
      <c r="M153" s="232"/>
      <c r="N153" s="233"/>
      <c r="O153" s="233"/>
      <c r="P153" s="233"/>
      <c r="Q153" s="233"/>
      <c r="R153" s="233"/>
      <c r="S153" s="233"/>
      <c r="T153" s="23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5" t="s">
        <v>185</v>
      </c>
      <c r="AU153" s="235" t="s">
        <v>84</v>
      </c>
      <c r="AV153" s="13" t="s">
        <v>84</v>
      </c>
      <c r="AW153" s="13" t="s">
        <v>36</v>
      </c>
      <c r="AX153" s="13" t="s">
        <v>82</v>
      </c>
      <c r="AY153" s="235" t="s">
        <v>161</v>
      </c>
    </row>
    <row r="154" s="2" customFormat="1" ht="66.75" customHeight="1">
      <c r="A154" s="40"/>
      <c r="B154" s="41"/>
      <c r="C154" s="206" t="s">
        <v>244</v>
      </c>
      <c r="D154" s="206" t="s">
        <v>163</v>
      </c>
      <c r="E154" s="207" t="s">
        <v>245</v>
      </c>
      <c r="F154" s="208" t="s">
        <v>246</v>
      </c>
      <c r="G154" s="209" t="s">
        <v>196</v>
      </c>
      <c r="H154" s="210">
        <v>141.774</v>
      </c>
      <c r="I154" s="211"/>
      <c r="J154" s="212">
        <f>ROUND(I154*H154,2)</f>
        <v>0</v>
      </c>
      <c r="K154" s="208" t="s">
        <v>167</v>
      </c>
      <c r="L154" s="46"/>
      <c r="M154" s="213" t="s">
        <v>19</v>
      </c>
      <c r="N154" s="214" t="s">
        <v>45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168</v>
      </c>
      <c r="AT154" s="217" t="s">
        <v>163</v>
      </c>
      <c r="AU154" s="217" t="s">
        <v>84</v>
      </c>
      <c r="AY154" s="19" t="s">
        <v>161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82</v>
      </c>
      <c r="BK154" s="218">
        <f>ROUND(I154*H154,2)</f>
        <v>0</v>
      </c>
      <c r="BL154" s="19" t="s">
        <v>168</v>
      </c>
      <c r="BM154" s="217" t="s">
        <v>247</v>
      </c>
    </row>
    <row r="155" s="2" customFormat="1">
      <c r="A155" s="40"/>
      <c r="B155" s="41"/>
      <c r="C155" s="42"/>
      <c r="D155" s="219" t="s">
        <v>170</v>
      </c>
      <c r="E155" s="42"/>
      <c r="F155" s="220" t="s">
        <v>248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170</v>
      </c>
      <c r="AU155" s="19" t="s">
        <v>84</v>
      </c>
    </row>
    <row r="156" s="13" customFormat="1">
      <c r="A156" s="13"/>
      <c r="B156" s="224"/>
      <c r="C156" s="225"/>
      <c r="D156" s="226" t="s">
        <v>185</v>
      </c>
      <c r="E156" s="227" t="s">
        <v>19</v>
      </c>
      <c r="F156" s="228" t="s">
        <v>249</v>
      </c>
      <c r="G156" s="225"/>
      <c r="H156" s="229">
        <v>141.774</v>
      </c>
      <c r="I156" s="230"/>
      <c r="J156" s="225"/>
      <c r="K156" s="225"/>
      <c r="L156" s="231"/>
      <c r="M156" s="232"/>
      <c r="N156" s="233"/>
      <c r="O156" s="233"/>
      <c r="P156" s="233"/>
      <c r="Q156" s="233"/>
      <c r="R156" s="233"/>
      <c r="S156" s="233"/>
      <c r="T156" s="23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5" t="s">
        <v>185</v>
      </c>
      <c r="AU156" s="235" t="s">
        <v>84</v>
      </c>
      <c r="AV156" s="13" t="s">
        <v>84</v>
      </c>
      <c r="AW156" s="13" t="s">
        <v>36</v>
      </c>
      <c r="AX156" s="13" t="s">
        <v>74</v>
      </c>
      <c r="AY156" s="235" t="s">
        <v>161</v>
      </c>
    </row>
    <row r="157" s="14" customFormat="1">
      <c r="A157" s="14"/>
      <c r="B157" s="236"/>
      <c r="C157" s="237"/>
      <c r="D157" s="226" t="s">
        <v>185</v>
      </c>
      <c r="E157" s="238" t="s">
        <v>19</v>
      </c>
      <c r="F157" s="239" t="s">
        <v>187</v>
      </c>
      <c r="G157" s="237"/>
      <c r="H157" s="240">
        <v>141.774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6" t="s">
        <v>185</v>
      </c>
      <c r="AU157" s="246" t="s">
        <v>84</v>
      </c>
      <c r="AV157" s="14" t="s">
        <v>168</v>
      </c>
      <c r="AW157" s="14" t="s">
        <v>36</v>
      </c>
      <c r="AX157" s="14" t="s">
        <v>82</v>
      </c>
      <c r="AY157" s="246" t="s">
        <v>161</v>
      </c>
    </row>
    <row r="158" s="2" customFormat="1" ht="62.7" customHeight="1">
      <c r="A158" s="40"/>
      <c r="B158" s="41"/>
      <c r="C158" s="206" t="s">
        <v>250</v>
      </c>
      <c r="D158" s="206" t="s">
        <v>163</v>
      </c>
      <c r="E158" s="207" t="s">
        <v>251</v>
      </c>
      <c r="F158" s="208" t="s">
        <v>252</v>
      </c>
      <c r="G158" s="209" t="s">
        <v>196</v>
      </c>
      <c r="H158" s="210">
        <v>22.199999999999999</v>
      </c>
      <c r="I158" s="211"/>
      <c r="J158" s="212">
        <f>ROUND(I158*H158,2)</f>
        <v>0</v>
      </c>
      <c r="K158" s="208" t="s">
        <v>167</v>
      </c>
      <c r="L158" s="46"/>
      <c r="M158" s="213" t="s">
        <v>19</v>
      </c>
      <c r="N158" s="214" t="s">
        <v>45</v>
      </c>
      <c r="O158" s="86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168</v>
      </c>
      <c r="AT158" s="217" t="s">
        <v>163</v>
      </c>
      <c r="AU158" s="217" t="s">
        <v>84</v>
      </c>
      <c r="AY158" s="19" t="s">
        <v>161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82</v>
      </c>
      <c r="BK158" s="218">
        <f>ROUND(I158*H158,2)</f>
        <v>0</v>
      </c>
      <c r="BL158" s="19" t="s">
        <v>168</v>
      </c>
      <c r="BM158" s="217" t="s">
        <v>253</v>
      </c>
    </row>
    <row r="159" s="2" customFormat="1">
      <c r="A159" s="40"/>
      <c r="B159" s="41"/>
      <c r="C159" s="42"/>
      <c r="D159" s="219" t="s">
        <v>170</v>
      </c>
      <c r="E159" s="42"/>
      <c r="F159" s="220" t="s">
        <v>254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170</v>
      </c>
      <c r="AU159" s="19" t="s">
        <v>84</v>
      </c>
    </row>
    <row r="160" s="13" customFormat="1">
      <c r="A160" s="13"/>
      <c r="B160" s="224"/>
      <c r="C160" s="225"/>
      <c r="D160" s="226" t="s">
        <v>185</v>
      </c>
      <c r="E160" s="227" t="s">
        <v>19</v>
      </c>
      <c r="F160" s="228" t="s">
        <v>255</v>
      </c>
      <c r="G160" s="225"/>
      <c r="H160" s="229">
        <v>22.199999999999999</v>
      </c>
      <c r="I160" s="230"/>
      <c r="J160" s="225"/>
      <c r="K160" s="225"/>
      <c r="L160" s="231"/>
      <c r="M160" s="232"/>
      <c r="N160" s="233"/>
      <c r="O160" s="233"/>
      <c r="P160" s="233"/>
      <c r="Q160" s="233"/>
      <c r="R160" s="233"/>
      <c r="S160" s="233"/>
      <c r="T160" s="23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5" t="s">
        <v>185</v>
      </c>
      <c r="AU160" s="235" t="s">
        <v>84</v>
      </c>
      <c r="AV160" s="13" t="s">
        <v>84</v>
      </c>
      <c r="AW160" s="13" t="s">
        <v>36</v>
      </c>
      <c r="AX160" s="13" t="s">
        <v>82</v>
      </c>
      <c r="AY160" s="235" t="s">
        <v>161</v>
      </c>
    </row>
    <row r="161" s="2" customFormat="1" ht="62.7" customHeight="1">
      <c r="A161" s="40"/>
      <c r="B161" s="41"/>
      <c r="C161" s="206" t="s">
        <v>256</v>
      </c>
      <c r="D161" s="206" t="s">
        <v>163</v>
      </c>
      <c r="E161" s="207" t="s">
        <v>257</v>
      </c>
      <c r="F161" s="208" t="s">
        <v>258</v>
      </c>
      <c r="G161" s="209" t="s">
        <v>196</v>
      </c>
      <c r="H161" s="210">
        <v>86.277000000000001</v>
      </c>
      <c r="I161" s="211"/>
      <c r="J161" s="212">
        <f>ROUND(I161*H161,2)</f>
        <v>0</v>
      </c>
      <c r="K161" s="208" t="s">
        <v>167</v>
      </c>
      <c r="L161" s="46"/>
      <c r="M161" s="213" t="s">
        <v>19</v>
      </c>
      <c r="N161" s="214" t="s">
        <v>45</v>
      </c>
      <c r="O161" s="86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168</v>
      </c>
      <c r="AT161" s="217" t="s">
        <v>163</v>
      </c>
      <c r="AU161" s="217" t="s">
        <v>84</v>
      </c>
      <c r="AY161" s="19" t="s">
        <v>161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82</v>
      </c>
      <c r="BK161" s="218">
        <f>ROUND(I161*H161,2)</f>
        <v>0</v>
      </c>
      <c r="BL161" s="19" t="s">
        <v>168</v>
      </c>
      <c r="BM161" s="217" t="s">
        <v>259</v>
      </c>
    </row>
    <row r="162" s="2" customFormat="1">
      <c r="A162" s="40"/>
      <c r="B162" s="41"/>
      <c r="C162" s="42"/>
      <c r="D162" s="219" t="s">
        <v>170</v>
      </c>
      <c r="E162" s="42"/>
      <c r="F162" s="220" t="s">
        <v>260</v>
      </c>
      <c r="G162" s="42"/>
      <c r="H162" s="42"/>
      <c r="I162" s="221"/>
      <c r="J162" s="42"/>
      <c r="K162" s="42"/>
      <c r="L162" s="46"/>
      <c r="M162" s="222"/>
      <c r="N162" s="22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170</v>
      </c>
      <c r="AU162" s="19" t="s">
        <v>84</v>
      </c>
    </row>
    <row r="163" s="13" customFormat="1">
      <c r="A163" s="13"/>
      <c r="B163" s="224"/>
      <c r="C163" s="225"/>
      <c r="D163" s="226" t="s">
        <v>185</v>
      </c>
      <c r="E163" s="227" t="s">
        <v>19</v>
      </c>
      <c r="F163" s="228" t="s">
        <v>261</v>
      </c>
      <c r="G163" s="225"/>
      <c r="H163" s="229">
        <v>86.277000000000001</v>
      </c>
      <c r="I163" s="230"/>
      <c r="J163" s="225"/>
      <c r="K163" s="225"/>
      <c r="L163" s="231"/>
      <c r="M163" s="232"/>
      <c r="N163" s="233"/>
      <c r="O163" s="233"/>
      <c r="P163" s="233"/>
      <c r="Q163" s="233"/>
      <c r="R163" s="233"/>
      <c r="S163" s="233"/>
      <c r="T163" s="23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5" t="s">
        <v>185</v>
      </c>
      <c r="AU163" s="235" t="s">
        <v>84</v>
      </c>
      <c r="AV163" s="13" t="s">
        <v>84</v>
      </c>
      <c r="AW163" s="13" t="s">
        <v>36</v>
      </c>
      <c r="AX163" s="13" t="s">
        <v>74</v>
      </c>
      <c r="AY163" s="235" t="s">
        <v>161</v>
      </c>
    </row>
    <row r="164" s="14" customFormat="1">
      <c r="A164" s="14"/>
      <c r="B164" s="236"/>
      <c r="C164" s="237"/>
      <c r="D164" s="226" t="s">
        <v>185</v>
      </c>
      <c r="E164" s="238" t="s">
        <v>19</v>
      </c>
      <c r="F164" s="239" t="s">
        <v>187</v>
      </c>
      <c r="G164" s="237"/>
      <c r="H164" s="240">
        <v>86.277000000000001</v>
      </c>
      <c r="I164" s="241"/>
      <c r="J164" s="237"/>
      <c r="K164" s="237"/>
      <c r="L164" s="242"/>
      <c r="M164" s="243"/>
      <c r="N164" s="244"/>
      <c r="O164" s="244"/>
      <c r="P164" s="244"/>
      <c r="Q164" s="244"/>
      <c r="R164" s="244"/>
      <c r="S164" s="244"/>
      <c r="T164" s="24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6" t="s">
        <v>185</v>
      </c>
      <c r="AU164" s="246" t="s">
        <v>84</v>
      </c>
      <c r="AV164" s="14" t="s">
        <v>168</v>
      </c>
      <c r="AW164" s="14" t="s">
        <v>36</v>
      </c>
      <c r="AX164" s="14" t="s">
        <v>82</v>
      </c>
      <c r="AY164" s="246" t="s">
        <v>161</v>
      </c>
    </row>
    <row r="165" s="2" customFormat="1" ht="44.25" customHeight="1">
      <c r="A165" s="40"/>
      <c r="B165" s="41"/>
      <c r="C165" s="206" t="s">
        <v>262</v>
      </c>
      <c r="D165" s="206" t="s">
        <v>163</v>
      </c>
      <c r="E165" s="207" t="s">
        <v>263</v>
      </c>
      <c r="F165" s="208" t="s">
        <v>264</v>
      </c>
      <c r="G165" s="209" t="s">
        <v>196</v>
      </c>
      <c r="H165" s="210">
        <v>86.277000000000001</v>
      </c>
      <c r="I165" s="211"/>
      <c r="J165" s="212">
        <f>ROUND(I165*H165,2)</f>
        <v>0</v>
      </c>
      <c r="K165" s="208" t="s">
        <v>167</v>
      </c>
      <c r="L165" s="46"/>
      <c r="M165" s="213" t="s">
        <v>19</v>
      </c>
      <c r="N165" s="214" t="s">
        <v>45</v>
      </c>
      <c r="O165" s="86"/>
      <c r="P165" s="215">
        <f>O165*H165</f>
        <v>0</v>
      </c>
      <c r="Q165" s="215">
        <v>0</v>
      </c>
      <c r="R165" s="215">
        <f>Q165*H165</f>
        <v>0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168</v>
      </c>
      <c r="AT165" s="217" t="s">
        <v>163</v>
      </c>
      <c r="AU165" s="217" t="s">
        <v>84</v>
      </c>
      <c r="AY165" s="19" t="s">
        <v>161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82</v>
      </c>
      <c r="BK165" s="218">
        <f>ROUND(I165*H165,2)</f>
        <v>0</v>
      </c>
      <c r="BL165" s="19" t="s">
        <v>168</v>
      </c>
      <c r="BM165" s="217" t="s">
        <v>265</v>
      </c>
    </row>
    <row r="166" s="2" customFormat="1">
      <c r="A166" s="40"/>
      <c r="B166" s="41"/>
      <c r="C166" s="42"/>
      <c r="D166" s="219" t="s">
        <v>170</v>
      </c>
      <c r="E166" s="42"/>
      <c r="F166" s="220" t="s">
        <v>266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170</v>
      </c>
      <c r="AU166" s="19" t="s">
        <v>84</v>
      </c>
    </row>
    <row r="167" s="13" customFormat="1">
      <c r="A167" s="13"/>
      <c r="B167" s="224"/>
      <c r="C167" s="225"/>
      <c r="D167" s="226" t="s">
        <v>185</v>
      </c>
      <c r="E167" s="227" t="s">
        <v>19</v>
      </c>
      <c r="F167" s="228" t="s">
        <v>267</v>
      </c>
      <c r="G167" s="225"/>
      <c r="H167" s="229">
        <v>86.277000000000001</v>
      </c>
      <c r="I167" s="230"/>
      <c r="J167" s="225"/>
      <c r="K167" s="225"/>
      <c r="L167" s="231"/>
      <c r="M167" s="232"/>
      <c r="N167" s="233"/>
      <c r="O167" s="233"/>
      <c r="P167" s="233"/>
      <c r="Q167" s="233"/>
      <c r="R167" s="233"/>
      <c r="S167" s="233"/>
      <c r="T167" s="23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5" t="s">
        <v>185</v>
      </c>
      <c r="AU167" s="235" t="s">
        <v>84</v>
      </c>
      <c r="AV167" s="13" t="s">
        <v>84</v>
      </c>
      <c r="AW167" s="13" t="s">
        <v>36</v>
      </c>
      <c r="AX167" s="13" t="s">
        <v>74</v>
      </c>
      <c r="AY167" s="235" t="s">
        <v>161</v>
      </c>
    </row>
    <row r="168" s="14" customFormat="1">
      <c r="A168" s="14"/>
      <c r="B168" s="236"/>
      <c r="C168" s="237"/>
      <c r="D168" s="226" t="s">
        <v>185</v>
      </c>
      <c r="E168" s="238" t="s">
        <v>19</v>
      </c>
      <c r="F168" s="239" t="s">
        <v>187</v>
      </c>
      <c r="G168" s="237"/>
      <c r="H168" s="240">
        <v>86.277000000000001</v>
      </c>
      <c r="I168" s="241"/>
      <c r="J168" s="237"/>
      <c r="K168" s="237"/>
      <c r="L168" s="242"/>
      <c r="M168" s="243"/>
      <c r="N168" s="244"/>
      <c r="O168" s="244"/>
      <c r="P168" s="244"/>
      <c r="Q168" s="244"/>
      <c r="R168" s="244"/>
      <c r="S168" s="244"/>
      <c r="T168" s="245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6" t="s">
        <v>185</v>
      </c>
      <c r="AU168" s="246" t="s">
        <v>84</v>
      </c>
      <c r="AV168" s="14" t="s">
        <v>168</v>
      </c>
      <c r="AW168" s="14" t="s">
        <v>36</v>
      </c>
      <c r="AX168" s="14" t="s">
        <v>82</v>
      </c>
      <c r="AY168" s="246" t="s">
        <v>161</v>
      </c>
    </row>
    <row r="169" s="2" customFormat="1" ht="44.25" customHeight="1">
      <c r="A169" s="40"/>
      <c r="B169" s="41"/>
      <c r="C169" s="206" t="s">
        <v>268</v>
      </c>
      <c r="D169" s="206" t="s">
        <v>163</v>
      </c>
      <c r="E169" s="207" t="s">
        <v>269</v>
      </c>
      <c r="F169" s="208" t="s">
        <v>270</v>
      </c>
      <c r="G169" s="209" t="s">
        <v>271</v>
      </c>
      <c r="H169" s="210">
        <v>155.29900000000001</v>
      </c>
      <c r="I169" s="211"/>
      <c r="J169" s="212">
        <f>ROUND(I169*H169,2)</f>
        <v>0</v>
      </c>
      <c r="K169" s="208" t="s">
        <v>167</v>
      </c>
      <c r="L169" s="46"/>
      <c r="M169" s="213" t="s">
        <v>19</v>
      </c>
      <c r="N169" s="214" t="s">
        <v>45</v>
      </c>
      <c r="O169" s="86"/>
      <c r="P169" s="215">
        <f>O169*H169</f>
        <v>0</v>
      </c>
      <c r="Q169" s="215">
        <v>0</v>
      </c>
      <c r="R169" s="215">
        <f>Q169*H169</f>
        <v>0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168</v>
      </c>
      <c r="AT169" s="217" t="s">
        <v>163</v>
      </c>
      <c r="AU169" s="217" t="s">
        <v>84</v>
      </c>
      <c r="AY169" s="19" t="s">
        <v>161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82</v>
      </c>
      <c r="BK169" s="218">
        <f>ROUND(I169*H169,2)</f>
        <v>0</v>
      </c>
      <c r="BL169" s="19" t="s">
        <v>168</v>
      </c>
      <c r="BM169" s="217" t="s">
        <v>272</v>
      </c>
    </row>
    <row r="170" s="2" customFormat="1">
      <c r="A170" s="40"/>
      <c r="B170" s="41"/>
      <c r="C170" s="42"/>
      <c r="D170" s="219" t="s">
        <v>170</v>
      </c>
      <c r="E170" s="42"/>
      <c r="F170" s="220" t="s">
        <v>273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170</v>
      </c>
      <c r="AU170" s="19" t="s">
        <v>84</v>
      </c>
    </row>
    <row r="171" s="13" customFormat="1">
      <c r="A171" s="13"/>
      <c r="B171" s="224"/>
      <c r="C171" s="225"/>
      <c r="D171" s="226" t="s">
        <v>185</v>
      </c>
      <c r="E171" s="227" t="s">
        <v>19</v>
      </c>
      <c r="F171" s="228" t="s">
        <v>274</v>
      </c>
      <c r="G171" s="225"/>
      <c r="H171" s="229">
        <v>155.29900000000001</v>
      </c>
      <c r="I171" s="230"/>
      <c r="J171" s="225"/>
      <c r="K171" s="225"/>
      <c r="L171" s="231"/>
      <c r="M171" s="232"/>
      <c r="N171" s="233"/>
      <c r="O171" s="233"/>
      <c r="P171" s="233"/>
      <c r="Q171" s="233"/>
      <c r="R171" s="233"/>
      <c r="S171" s="233"/>
      <c r="T171" s="23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5" t="s">
        <v>185</v>
      </c>
      <c r="AU171" s="235" t="s">
        <v>84</v>
      </c>
      <c r="AV171" s="13" t="s">
        <v>84</v>
      </c>
      <c r="AW171" s="13" t="s">
        <v>36</v>
      </c>
      <c r="AX171" s="13" t="s">
        <v>74</v>
      </c>
      <c r="AY171" s="235" t="s">
        <v>161</v>
      </c>
    </row>
    <row r="172" s="14" customFormat="1">
      <c r="A172" s="14"/>
      <c r="B172" s="236"/>
      <c r="C172" s="237"/>
      <c r="D172" s="226" t="s">
        <v>185</v>
      </c>
      <c r="E172" s="238" t="s">
        <v>19</v>
      </c>
      <c r="F172" s="239" t="s">
        <v>187</v>
      </c>
      <c r="G172" s="237"/>
      <c r="H172" s="240">
        <v>155.29900000000001</v>
      </c>
      <c r="I172" s="241"/>
      <c r="J172" s="237"/>
      <c r="K172" s="237"/>
      <c r="L172" s="242"/>
      <c r="M172" s="243"/>
      <c r="N172" s="244"/>
      <c r="O172" s="244"/>
      <c r="P172" s="244"/>
      <c r="Q172" s="244"/>
      <c r="R172" s="244"/>
      <c r="S172" s="244"/>
      <c r="T172" s="24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6" t="s">
        <v>185</v>
      </c>
      <c r="AU172" s="246" t="s">
        <v>84</v>
      </c>
      <c r="AV172" s="14" t="s">
        <v>168</v>
      </c>
      <c r="AW172" s="14" t="s">
        <v>36</v>
      </c>
      <c r="AX172" s="14" t="s">
        <v>82</v>
      </c>
      <c r="AY172" s="246" t="s">
        <v>161</v>
      </c>
    </row>
    <row r="173" s="2" customFormat="1" ht="37.8" customHeight="1">
      <c r="A173" s="40"/>
      <c r="B173" s="41"/>
      <c r="C173" s="206" t="s">
        <v>275</v>
      </c>
      <c r="D173" s="206" t="s">
        <v>163</v>
      </c>
      <c r="E173" s="207" t="s">
        <v>276</v>
      </c>
      <c r="F173" s="208" t="s">
        <v>277</v>
      </c>
      <c r="G173" s="209" t="s">
        <v>196</v>
      </c>
      <c r="H173" s="210">
        <v>86.277000000000001</v>
      </c>
      <c r="I173" s="211"/>
      <c r="J173" s="212">
        <f>ROUND(I173*H173,2)</f>
        <v>0</v>
      </c>
      <c r="K173" s="208" t="s">
        <v>167</v>
      </c>
      <c r="L173" s="46"/>
      <c r="M173" s="213" t="s">
        <v>19</v>
      </c>
      <c r="N173" s="214" t="s">
        <v>45</v>
      </c>
      <c r="O173" s="86"/>
      <c r="P173" s="215">
        <f>O173*H173</f>
        <v>0</v>
      </c>
      <c r="Q173" s="215">
        <v>0</v>
      </c>
      <c r="R173" s="215">
        <f>Q173*H173</f>
        <v>0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168</v>
      </c>
      <c r="AT173" s="217" t="s">
        <v>163</v>
      </c>
      <c r="AU173" s="217" t="s">
        <v>84</v>
      </c>
      <c r="AY173" s="19" t="s">
        <v>161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82</v>
      </c>
      <c r="BK173" s="218">
        <f>ROUND(I173*H173,2)</f>
        <v>0</v>
      </c>
      <c r="BL173" s="19" t="s">
        <v>168</v>
      </c>
      <c r="BM173" s="217" t="s">
        <v>278</v>
      </c>
    </row>
    <row r="174" s="2" customFormat="1">
      <c r="A174" s="40"/>
      <c r="B174" s="41"/>
      <c r="C174" s="42"/>
      <c r="D174" s="219" t="s">
        <v>170</v>
      </c>
      <c r="E174" s="42"/>
      <c r="F174" s="220" t="s">
        <v>279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170</v>
      </c>
      <c r="AU174" s="19" t="s">
        <v>84</v>
      </c>
    </row>
    <row r="175" s="13" customFormat="1">
      <c r="A175" s="13"/>
      <c r="B175" s="224"/>
      <c r="C175" s="225"/>
      <c r="D175" s="226" t="s">
        <v>185</v>
      </c>
      <c r="E175" s="227" t="s">
        <v>19</v>
      </c>
      <c r="F175" s="228" t="s">
        <v>261</v>
      </c>
      <c r="G175" s="225"/>
      <c r="H175" s="229">
        <v>86.277000000000001</v>
      </c>
      <c r="I175" s="230"/>
      <c r="J175" s="225"/>
      <c r="K175" s="225"/>
      <c r="L175" s="231"/>
      <c r="M175" s="232"/>
      <c r="N175" s="233"/>
      <c r="O175" s="233"/>
      <c r="P175" s="233"/>
      <c r="Q175" s="233"/>
      <c r="R175" s="233"/>
      <c r="S175" s="233"/>
      <c r="T175" s="23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5" t="s">
        <v>185</v>
      </c>
      <c r="AU175" s="235" t="s">
        <v>84</v>
      </c>
      <c r="AV175" s="13" t="s">
        <v>84</v>
      </c>
      <c r="AW175" s="13" t="s">
        <v>36</v>
      </c>
      <c r="AX175" s="13" t="s">
        <v>74</v>
      </c>
      <c r="AY175" s="235" t="s">
        <v>161</v>
      </c>
    </row>
    <row r="176" s="14" customFormat="1">
      <c r="A176" s="14"/>
      <c r="B176" s="236"/>
      <c r="C176" s="237"/>
      <c r="D176" s="226" t="s">
        <v>185</v>
      </c>
      <c r="E176" s="238" t="s">
        <v>19</v>
      </c>
      <c r="F176" s="239" t="s">
        <v>187</v>
      </c>
      <c r="G176" s="237"/>
      <c r="H176" s="240">
        <v>86.277000000000001</v>
      </c>
      <c r="I176" s="241"/>
      <c r="J176" s="237"/>
      <c r="K176" s="237"/>
      <c r="L176" s="242"/>
      <c r="M176" s="243"/>
      <c r="N176" s="244"/>
      <c r="O176" s="244"/>
      <c r="P176" s="244"/>
      <c r="Q176" s="244"/>
      <c r="R176" s="244"/>
      <c r="S176" s="244"/>
      <c r="T176" s="24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6" t="s">
        <v>185</v>
      </c>
      <c r="AU176" s="246" t="s">
        <v>84</v>
      </c>
      <c r="AV176" s="14" t="s">
        <v>168</v>
      </c>
      <c r="AW176" s="14" t="s">
        <v>36</v>
      </c>
      <c r="AX176" s="14" t="s">
        <v>82</v>
      </c>
      <c r="AY176" s="246" t="s">
        <v>161</v>
      </c>
    </row>
    <row r="177" s="2" customFormat="1" ht="44.25" customHeight="1">
      <c r="A177" s="40"/>
      <c r="B177" s="41"/>
      <c r="C177" s="206" t="s">
        <v>280</v>
      </c>
      <c r="D177" s="206" t="s">
        <v>163</v>
      </c>
      <c r="E177" s="207" t="s">
        <v>281</v>
      </c>
      <c r="F177" s="208" t="s">
        <v>282</v>
      </c>
      <c r="G177" s="209" t="s">
        <v>196</v>
      </c>
      <c r="H177" s="210">
        <v>50.442</v>
      </c>
      <c r="I177" s="211"/>
      <c r="J177" s="212">
        <f>ROUND(I177*H177,2)</f>
        <v>0</v>
      </c>
      <c r="K177" s="208" t="s">
        <v>167</v>
      </c>
      <c r="L177" s="46"/>
      <c r="M177" s="213" t="s">
        <v>19</v>
      </c>
      <c r="N177" s="214" t="s">
        <v>45</v>
      </c>
      <c r="O177" s="86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168</v>
      </c>
      <c r="AT177" s="217" t="s">
        <v>163</v>
      </c>
      <c r="AU177" s="217" t="s">
        <v>84</v>
      </c>
      <c r="AY177" s="19" t="s">
        <v>161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82</v>
      </c>
      <c r="BK177" s="218">
        <f>ROUND(I177*H177,2)</f>
        <v>0</v>
      </c>
      <c r="BL177" s="19" t="s">
        <v>168</v>
      </c>
      <c r="BM177" s="217" t="s">
        <v>283</v>
      </c>
    </row>
    <row r="178" s="2" customFormat="1">
      <c r="A178" s="40"/>
      <c r="B178" s="41"/>
      <c r="C178" s="42"/>
      <c r="D178" s="219" t="s">
        <v>170</v>
      </c>
      <c r="E178" s="42"/>
      <c r="F178" s="220" t="s">
        <v>284</v>
      </c>
      <c r="G178" s="42"/>
      <c r="H178" s="42"/>
      <c r="I178" s="221"/>
      <c r="J178" s="42"/>
      <c r="K178" s="42"/>
      <c r="L178" s="46"/>
      <c r="M178" s="222"/>
      <c r="N178" s="22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170</v>
      </c>
      <c r="AU178" s="19" t="s">
        <v>84</v>
      </c>
    </row>
    <row r="179" s="13" customFormat="1">
      <c r="A179" s="13"/>
      <c r="B179" s="224"/>
      <c r="C179" s="225"/>
      <c r="D179" s="226" t="s">
        <v>185</v>
      </c>
      <c r="E179" s="227" t="s">
        <v>19</v>
      </c>
      <c r="F179" s="228" t="s">
        <v>285</v>
      </c>
      <c r="G179" s="225"/>
      <c r="H179" s="229">
        <v>14.234999999999999</v>
      </c>
      <c r="I179" s="230"/>
      <c r="J179" s="225"/>
      <c r="K179" s="225"/>
      <c r="L179" s="231"/>
      <c r="M179" s="232"/>
      <c r="N179" s="233"/>
      <c r="O179" s="233"/>
      <c r="P179" s="233"/>
      <c r="Q179" s="233"/>
      <c r="R179" s="233"/>
      <c r="S179" s="233"/>
      <c r="T179" s="23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5" t="s">
        <v>185</v>
      </c>
      <c r="AU179" s="235" t="s">
        <v>84</v>
      </c>
      <c r="AV179" s="13" t="s">
        <v>84</v>
      </c>
      <c r="AW179" s="13" t="s">
        <v>36</v>
      </c>
      <c r="AX179" s="13" t="s">
        <v>74</v>
      </c>
      <c r="AY179" s="235" t="s">
        <v>161</v>
      </c>
    </row>
    <row r="180" s="13" customFormat="1">
      <c r="A180" s="13"/>
      <c r="B180" s="224"/>
      <c r="C180" s="225"/>
      <c r="D180" s="226" t="s">
        <v>185</v>
      </c>
      <c r="E180" s="227" t="s">
        <v>19</v>
      </c>
      <c r="F180" s="228" t="s">
        <v>286</v>
      </c>
      <c r="G180" s="225"/>
      <c r="H180" s="229">
        <v>28.181999999999999</v>
      </c>
      <c r="I180" s="230"/>
      <c r="J180" s="225"/>
      <c r="K180" s="225"/>
      <c r="L180" s="231"/>
      <c r="M180" s="232"/>
      <c r="N180" s="233"/>
      <c r="O180" s="233"/>
      <c r="P180" s="233"/>
      <c r="Q180" s="233"/>
      <c r="R180" s="233"/>
      <c r="S180" s="233"/>
      <c r="T180" s="23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5" t="s">
        <v>185</v>
      </c>
      <c r="AU180" s="235" t="s">
        <v>84</v>
      </c>
      <c r="AV180" s="13" t="s">
        <v>84</v>
      </c>
      <c r="AW180" s="13" t="s">
        <v>36</v>
      </c>
      <c r="AX180" s="13" t="s">
        <v>74</v>
      </c>
      <c r="AY180" s="235" t="s">
        <v>161</v>
      </c>
    </row>
    <row r="181" s="13" customFormat="1">
      <c r="A181" s="13"/>
      <c r="B181" s="224"/>
      <c r="C181" s="225"/>
      <c r="D181" s="226" t="s">
        <v>185</v>
      </c>
      <c r="E181" s="227" t="s">
        <v>19</v>
      </c>
      <c r="F181" s="228" t="s">
        <v>287</v>
      </c>
      <c r="G181" s="225"/>
      <c r="H181" s="229">
        <v>2.625</v>
      </c>
      <c r="I181" s="230"/>
      <c r="J181" s="225"/>
      <c r="K181" s="225"/>
      <c r="L181" s="231"/>
      <c r="M181" s="232"/>
      <c r="N181" s="233"/>
      <c r="O181" s="233"/>
      <c r="P181" s="233"/>
      <c r="Q181" s="233"/>
      <c r="R181" s="233"/>
      <c r="S181" s="233"/>
      <c r="T181" s="23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5" t="s">
        <v>185</v>
      </c>
      <c r="AU181" s="235" t="s">
        <v>84</v>
      </c>
      <c r="AV181" s="13" t="s">
        <v>84</v>
      </c>
      <c r="AW181" s="13" t="s">
        <v>36</v>
      </c>
      <c r="AX181" s="13" t="s">
        <v>74</v>
      </c>
      <c r="AY181" s="235" t="s">
        <v>161</v>
      </c>
    </row>
    <row r="182" s="13" customFormat="1">
      <c r="A182" s="13"/>
      <c r="B182" s="224"/>
      <c r="C182" s="225"/>
      <c r="D182" s="226" t="s">
        <v>185</v>
      </c>
      <c r="E182" s="227" t="s">
        <v>19</v>
      </c>
      <c r="F182" s="228" t="s">
        <v>288</v>
      </c>
      <c r="G182" s="225"/>
      <c r="H182" s="229">
        <v>5.4000000000000004</v>
      </c>
      <c r="I182" s="230"/>
      <c r="J182" s="225"/>
      <c r="K182" s="225"/>
      <c r="L182" s="231"/>
      <c r="M182" s="232"/>
      <c r="N182" s="233"/>
      <c r="O182" s="233"/>
      <c r="P182" s="233"/>
      <c r="Q182" s="233"/>
      <c r="R182" s="233"/>
      <c r="S182" s="233"/>
      <c r="T182" s="23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5" t="s">
        <v>185</v>
      </c>
      <c r="AU182" s="235" t="s">
        <v>84</v>
      </c>
      <c r="AV182" s="13" t="s">
        <v>84</v>
      </c>
      <c r="AW182" s="13" t="s">
        <v>36</v>
      </c>
      <c r="AX182" s="13" t="s">
        <v>74</v>
      </c>
      <c r="AY182" s="235" t="s">
        <v>161</v>
      </c>
    </row>
    <row r="183" s="14" customFormat="1">
      <c r="A183" s="14"/>
      <c r="B183" s="236"/>
      <c r="C183" s="237"/>
      <c r="D183" s="226" t="s">
        <v>185</v>
      </c>
      <c r="E183" s="238" t="s">
        <v>19</v>
      </c>
      <c r="F183" s="239" t="s">
        <v>187</v>
      </c>
      <c r="G183" s="237"/>
      <c r="H183" s="240">
        <v>50.442</v>
      </c>
      <c r="I183" s="241"/>
      <c r="J183" s="237"/>
      <c r="K183" s="237"/>
      <c r="L183" s="242"/>
      <c r="M183" s="243"/>
      <c r="N183" s="244"/>
      <c r="O183" s="244"/>
      <c r="P183" s="244"/>
      <c r="Q183" s="244"/>
      <c r="R183" s="244"/>
      <c r="S183" s="244"/>
      <c r="T183" s="245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6" t="s">
        <v>185</v>
      </c>
      <c r="AU183" s="246" t="s">
        <v>84</v>
      </c>
      <c r="AV183" s="14" t="s">
        <v>168</v>
      </c>
      <c r="AW183" s="14" t="s">
        <v>36</v>
      </c>
      <c r="AX183" s="14" t="s">
        <v>82</v>
      </c>
      <c r="AY183" s="246" t="s">
        <v>161</v>
      </c>
    </row>
    <row r="184" s="2" customFormat="1" ht="44.25" customHeight="1">
      <c r="A184" s="40"/>
      <c r="B184" s="41"/>
      <c r="C184" s="206" t="s">
        <v>7</v>
      </c>
      <c r="D184" s="206" t="s">
        <v>163</v>
      </c>
      <c r="E184" s="207" t="s">
        <v>289</v>
      </c>
      <c r="F184" s="208" t="s">
        <v>290</v>
      </c>
      <c r="G184" s="209" t="s">
        <v>196</v>
      </c>
      <c r="H184" s="210">
        <v>5.0549999999999997</v>
      </c>
      <c r="I184" s="211"/>
      <c r="J184" s="212">
        <f>ROUND(I184*H184,2)</f>
        <v>0</v>
      </c>
      <c r="K184" s="208" t="s">
        <v>167</v>
      </c>
      <c r="L184" s="46"/>
      <c r="M184" s="213" t="s">
        <v>19</v>
      </c>
      <c r="N184" s="214" t="s">
        <v>45</v>
      </c>
      <c r="O184" s="86"/>
      <c r="P184" s="215">
        <f>O184*H184</f>
        <v>0</v>
      </c>
      <c r="Q184" s="215">
        <v>0</v>
      </c>
      <c r="R184" s="215">
        <f>Q184*H184</f>
        <v>0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168</v>
      </c>
      <c r="AT184" s="217" t="s">
        <v>163</v>
      </c>
      <c r="AU184" s="217" t="s">
        <v>84</v>
      </c>
      <c r="AY184" s="19" t="s">
        <v>161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82</v>
      </c>
      <c r="BK184" s="218">
        <f>ROUND(I184*H184,2)</f>
        <v>0</v>
      </c>
      <c r="BL184" s="19" t="s">
        <v>168</v>
      </c>
      <c r="BM184" s="217" t="s">
        <v>291</v>
      </c>
    </row>
    <row r="185" s="2" customFormat="1">
      <c r="A185" s="40"/>
      <c r="B185" s="41"/>
      <c r="C185" s="42"/>
      <c r="D185" s="219" t="s">
        <v>170</v>
      </c>
      <c r="E185" s="42"/>
      <c r="F185" s="220" t="s">
        <v>292</v>
      </c>
      <c r="G185" s="42"/>
      <c r="H185" s="42"/>
      <c r="I185" s="221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170</v>
      </c>
      <c r="AU185" s="19" t="s">
        <v>84</v>
      </c>
    </row>
    <row r="186" s="13" customFormat="1">
      <c r="A186" s="13"/>
      <c r="B186" s="224"/>
      <c r="C186" s="225"/>
      <c r="D186" s="226" t="s">
        <v>185</v>
      </c>
      <c r="E186" s="227" t="s">
        <v>19</v>
      </c>
      <c r="F186" s="228" t="s">
        <v>293</v>
      </c>
      <c r="G186" s="225"/>
      <c r="H186" s="229">
        <v>5.0549999999999997</v>
      </c>
      <c r="I186" s="230"/>
      <c r="J186" s="225"/>
      <c r="K186" s="225"/>
      <c r="L186" s="231"/>
      <c r="M186" s="232"/>
      <c r="N186" s="233"/>
      <c r="O186" s="233"/>
      <c r="P186" s="233"/>
      <c r="Q186" s="233"/>
      <c r="R186" s="233"/>
      <c r="S186" s="233"/>
      <c r="T186" s="23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5" t="s">
        <v>185</v>
      </c>
      <c r="AU186" s="235" t="s">
        <v>84</v>
      </c>
      <c r="AV186" s="13" t="s">
        <v>84</v>
      </c>
      <c r="AW186" s="13" t="s">
        <v>36</v>
      </c>
      <c r="AX186" s="13" t="s">
        <v>74</v>
      </c>
      <c r="AY186" s="235" t="s">
        <v>161</v>
      </c>
    </row>
    <row r="187" s="14" customFormat="1">
      <c r="A187" s="14"/>
      <c r="B187" s="236"/>
      <c r="C187" s="237"/>
      <c r="D187" s="226" t="s">
        <v>185</v>
      </c>
      <c r="E187" s="238" t="s">
        <v>19</v>
      </c>
      <c r="F187" s="239" t="s">
        <v>187</v>
      </c>
      <c r="G187" s="237"/>
      <c r="H187" s="240">
        <v>5.0549999999999997</v>
      </c>
      <c r="I187" s="241"/>
      <c r="J187" s="237"/>
      <c r="K187" s="237"/>
      <c r="L187" s="242"/>
      <c r="M187" s="243"/>
      <c r="N187" s="244"/>
      <c r="O187" s="244"/>
      <c r="P187" s="244"/>
      <c r="Q187" s="244"/>
      <c r="R187" s="244"/>
      <c r="S187" s="244"/>
      <c r="T187" s="245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6" t="s">
        <v>185</v>
      </c>
      <c r="AU187" s="246" t="s">
        <v>84</v>
      </c>
      <c r="AV187" s="14" t="s">
        <v>168</v>
      </c>
      <c r="AW187" s="14" t="s">
        <v>36</v>
      </c>
      <c r="AX187" s="14" t="s">
        <v>82</v>
      </c>
      <c r="AY187" s="246" t="s">
        <v>161</v>
      </c>
    </row>
    <row r="188" s="2" customFormat="1" ht="66.75" customHeight="1">
      <c r="A188" s="40"/>
      <c r="B188" s="41"/>
      <c r="C188" s="206" t="s">
        <v>294</v>
      </c>
      <c r="D188" s="206" t="s">
        <v>163</v>
      </c>
      <c r="E188" s="207" t="s">
        <v>295</v>
      </c>
      <c r="F188" s="208" t="s">
        <v>296</v>
      </c>
      <c r="G188" s="209" t="s">
        <v>196</v>
      </c>
      <c r="H188" s="210">
        <v>2.7000000000000002</v>
      </c>
      <c r="I188" s="211"/>
      <c r="J188" s="212">
        <f>ROUND(I188*H188,2)</f>
        <v>0</v>
      </c>
      <c r="K188" s="208" t="s">
        <v>167</v>
      </c>
      <c r="L188" s="46"/>
      <c r="M188" s="213" t="s">
        <v>19</v>
      </c>
      <c r="N188" s="214" t="s">
        <v>45</v>
      </c>
      <c r="O188" s="86"/>
      <c r="P188" s="215">
        <f>O188*H188</f>
        <v>0</v>
      </c>
      <c r="Q188" s="215">
        <v>0</v>
      </c>
      <c r="R188" s="215">
        <f>Q188*H188</f>
        <v>0</v>
      </c>
      <c r="S188" s="215">
        <v>0</v>
      </c>
      <c r="T188" s="216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7" t="s">
        <v>168</v>
      </c>
      <c r="AT188" s="217" t="s">
        <v>163</v>
      </c>
      <c r="AU188" s="217" t="s">
        <v>84</v>
      </c>
      <c r="AY188" s="19" t="s">
        <v>161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9" t="s">
        <v>82</v>
      </c>
      <c r="BK188" s="218">
        <f>ROUND(I188*H188,2)</f>
        <v>0</v>
      </c>
      <c r="BL188" s="19" t="s">
        <v>168</v>
      </c>
      <c r="BM188" s="217" t="s">
        <v>297</v>
      </c>
    </row>
    <row r="189" s="2" customFormat="1">
      <c r="A189" s="40"/>
      <c r="B189" s="41"/>
      <c r="C189" s="42"/>
      <c r="D189" s="219" t="s">
        <v>170</v>
      </c>
      <c r="E189" s="42"/>
      <c r="F189" s="220" t="s">
        <v>298</v>
      </c>
      <c r="G189" s="42"/>
      <c r="H189" s="42"/>
      <c r="I189" s="221"/>
      <c r="J189" s="42"/>
      <c r="K189" s="42"/>
      <c r="L189" s="46"/>
      <c r="M189" s="222"/>
      <c r="N189" s="223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170</v>
      </c>
      <c r="AU189" s="19" t="s">
        <v>84</v>
      </c>
    </row>
    <row r="190" s="13" customFormat="1">
      <c r="A190" s="13"/>
      <c r="B190" s="224"/>
      <c r="C190" s="225"/>
      <c r="D190" s="226" t="s">
        <v>185</v>
      </c>
      <c r="E190" s="227" t="s">
        <v>19</v>
      </c>
      <c r="F190" s="228" t="s">
        <v>299</v>
      </c>
      <c r="G190" s="225"/>
      <c r="H190" s="229">
        <v>2.7000000000000002</v>
      </c>
      <c r="I190" s="230"/>
      <c r="J190" s="225"/>
      <c r="K190" s="225"/>
      <c r="L190" s="231"/>
      <c r="M190" s="232"/>
      <c r="N190" s="233"/>
      <c r="O190" s="233"/>
      <c r="P190" s="233"/>
      <c r="Q190" s="233"/>
      <c r="R190" s="233"/>
      <c r="S190" s="233"/>
      <c r="T190" s="23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5" t="s">
        <v>185</v>
      </c>
      <c r="AU190" s="235" t="s">
        <v>84</v>
      </c>
      <c r="AV190" s="13" t="s">
        <v>84</v>
      </c>
      <c r="AW190" s="13" t="s">
        <v>36</v>
      </c>
      <c r="AX190" s="13" t="s">
        <v>74</v>
      </c>
      <c r="AY190" s="235" t="s">
        <v>161</v>
      </c>
    </row>
    <row r="191" s="14" customFormat="1">
      <c r="A191" s="14"/>
      <c r="B191" s="236"/>
      <c r="C191" s="237"/>
      <c r="D191" s="226" t="s">
        <v>185</v>
      </c>
      <c r="E191" s="238" t="s">
        <v>19</v>
      </c>
      <c r="F191" s="239" t="s">
        <v>187</v>
      </c>
      <c r="G191" s="237"/>
      <c r="H191" s="240">
        <v>2.7000000000000002</v>
      </c>
      <c r="I191" s="241"/>
      <c r="J191" s="237"/>
      <c r="K191" s="237"/>
      <c r="L191" s="242"/>
      <c r="M191" s="243"/>
      <c r="N191" s="244"/>
      <c r="O191" s="244"/>
      <c r="P191" s="244"/>
      <c r="Q191" s="244"/>
      <c r="R191" s="244"/>
      <c r="S191" s="244"/>
      <c r="T191" s="24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6" t="s">
        <v>185</v>
      </c>
      <c r="AU191" s="246" t="s">
        <v>84</v>
      </c>
      <c r="AV191" s="14" t="s">
        <v>168</v>
      </c>
      <c r="AW191" s="14" t="s">
        <v>36</v>
      </c>
      <c r="AX191" s="14" t="s">
        <v>82</v>
      </c>
      <c r="AY191" s="246" t="s">
        <v>161</v>
      </c>
    </row>
    <row r="192" s="2" customFormat="1" ht="16.5" customHeight="1">
      <c r="A192" s="40"/>
      <c r="B192" s="41"/>
      <c r="C192" s="247" t="s">
        <v>300</v>
      </c>
      <c r="D192" s="247" t="s">
        <v>301</v>
      </c>
      <c r="E192" s="248" t="s">
        <v>302</v>
      </c>
      <c r="F192" s="249" t="s">
        <v>303</v>
      </c>
      <c r="G192" s="250" t="s">
        <v>271</v>
      </c>
      <c r="H192" s="251">
        <v>5.4000000000000004</v>
      </c>
      <c r="I192" s="252"/>
      <c r="J192" s="253">
        <f>ROUND(I192*H192,2)</f>
        <v>0</v>
      </c>
      <c r="K192" s="249" t="s">
        <v>167</v>
      </c>
      <c r="L192" s="254"/>
      <c r="M192" s="255" t="s">
        <v>19</v>
      </c>
      <c r="N192" s="256" t="s">
        <v>45</v>
      </c>
      <c r="O192" s="86"/>
      <c r="P192" s="215">
        <f>O192*H192</f>
        <v>0</v>
      </c>
      <c r="Q192" s="215">
        <v>1</v>
      </c>
      <c r="R192" s="215">
        <f>Q192*H192</f>
        <v>5.4000000000000004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208</v>
      </c>
      <c r="AT192" s="217" t="s">
        <v>301</v>
      </c>
      <c r="AU192" s="217" t="s">
        <v>84</v>
      </c>
      <c r="AY192" s="19" t="s">
        <v>161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82</v>
      </c>
      <c r="BK192" s="218">
        <f>ROUND(I192*H192,2)</f>
        <v>0</v>
      </c>
      <c r="BL192" s="19" t="s">
        <v>168</v>
      </c>
      <c r="BM192" s="217" t="s">
        <v>304</v>
      </c>
    </row>
    <row r="193" s="13" customFormat="1">
      <c r="A193" s="13"/>
      <c r="B193" s="224"/>
      <c r="C193" s="225"/>
      <c r="D193" s="226" t="s">
        <v>185</v>
      </c>
      <c r="E193" s="225"/>
      <c r="F193" s="228" t="s">
        <v>305</v>
      </c>
      <c r="G193" s="225"/>
      <c r="H193" s="229">
        <v>5.4000000000000004</v>
      </c>
      <c r="I193" s="230"/>
      <c r="J193" s="225"/>
      <c r="K193" s="225"/>
      <c r="L193" s="231"/>
      <c r="M193" s="232"/>
      <c r="N193" s="233"/>
      <c r="O193" s="233"/>
      <c r="P193" s="233"/>
      <c r="Q193" s="233"/>
      <c r="R193" s="233"/>
      <c r="S193" s="233"/>
      <c r="T193" s="23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5" t="s">
        <v>185</v>
      </c>
      <c r="AU193" s="235" t="s">
        <v>84</v>
      </c>
      <c r="AV193" s="13" t="s">
        <v>84</v>
      </c>
      <c r="AW193" s="13" t="s">
        <v>4</v>
      </c>
      <c r="AX193" s="13" t="s">
        <v>82</v>
      </c>
      <c r="AY193" s="235" t="s">
        <v>161</v>
      </c>
    </row>
    <row r="194" s="2" customFormat="1" ht="37.8" customHeight="1">
      <c r="A194" s="40"/>
      <c r="B194" s="41"/>
      <c r="C194" s="206" t="s">
        <v>306</v>
      </c>
      <c r="D194" s="206" t="s">
        <v>163</v>
      </c>
      <c r="E194" s="207" t="s">
        <v>307</v>
      </c>
      <c r="F194" s="208" t="s">
        <v>308</v>
      </c>
      <c r="G194" s="209" t="s">
        <v>182</v>
      </c>
      <c r="H194" s="210">
        <v>1226</v>
      </c>
      <c r="I194" s="211"/>
      <c r="J194" s="212">
        <f>ROUND(I194*H194,2)</f>
        <v>0</v>
      </c>
      <c r="K194" s="208" t="s">
        <v>167</v>
      </c>
      <c r="L194" s="46"/>
      <c r="M194" s="213" t="s">
        <v>19</v>
      </c>
      <c r="N194" s="214" t="s">
        <v>45</v>
      </c>
      <c r="O194" s="86"/>
      <c r="P194" s="215">
        <f>O194*H194</f>
        <v>0</v>
      </c>
      <c r="Q194" s="215">
        <v>0</v>
      </c>
      <c r="R194" s="215">
        <f>Q194*H194</f>
        <v>0</v>
      </c>
      <c r="S194" s="215">
        <v>0</v>
      </c>
      <c r="T194" s="21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168</v>
      </c>
      <c r="AT194" s="217" t="s">
        <v>163</v>
      </c>
      <c r="AU194" s="217" t="s">
        <v>84</v>
      </c>
      <c r="AY194" s="19" t="s">
        <v>161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82</v>
      </c>
      <c r="BK194" s="218">
        <f>ROUND(I194*H194,2)</f>
        <v>0</v>
      </c>
      <c r="BL194" s="19" t="s">
        <v>168</v>
      </c>
      <c r="BM194" s="217" t="s">
        <v>309</v>
      </c>
    </row>
    <row r="195" s="2" customFormat="1">
      <c r="A195" s="40"/>
      <c r="B195" s="41"/>
      <c r="C195" s="42"/>
      <c r="D195" s="219" t="s">
        <v>170</v>
      </c>
      <c r="E195" s="42"/>
      <c r="F195" s="220" t="s">
        <v>310</v>
      </c>
      <c r="G195" s="42"/>
      <c r="H195" s="42"/>
      <c r="I195" s="221"/>
      <c r="J195" s="42"/>
      <c r="K195" s="42"/>
      <c r="L195" s="46"/>
      <c r="M195" s="222"/>
      <c r="N195" s="223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170</v>
      </c>
      <c r="AU195" s="19" t="s">
        <v>84</v>
      </c>
    </row>
    <row r="196" s="2" customFormat="1" ht="44.25" customHeight="1">
      <c r="A196" s="40"/>
      <c r="B196" s="41"/>
      <c r="C196" s="206" t="s">
        <v>311</v>
      </c>
      <c r="D196" s="206" t="s">
        <v>163</v>
      </c>
      <c r="E196" s="207" t="s">
        <v>312</v>
      </c>
      <c r="F196" s="208" t="s">
        <v>313</v>
      </c>
      <c r="G196" s="209" t="s">
        <v>166</v>
      </c>
      <c r="H196" s="210">
        <v>9</v>
      </c>
      <c r="I196" s="211"/>
      <c r="J196" s="212">
        <f>ROUND(I196*H196,2)</f>
        <v>0</v>
      </c>
      <c r="K196" s="208" t="s">
        <v>167</v>
      </c>
      <c r="L196" s="46"/>
      <c r="M196" s="213" t="s">
        <v>19</v>
      </c>
      <c r="N196" s="214" t="s">
        <v>45</v>
      </c>
      <c r="O196" s="86"/>
      <c r="P196" s="215">
        <f>O196*H196</f>
        <v>0</v>
      </c>
      <c r="Q196" s="215">
        <v>0</v>
      </c>
      <c r="R196" s="215">
        <f>Q196*H196</f>
        <v>0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168</v>
      </c>
      <c r="AT196" s="217" t="s">
        <v>163</v>
      </c>
      <c r="AU196" s="217" t="s">
        <v>84</v>
      </c>
      <c r="AY196" s="19" t="s">
        <v>161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82</v>
      </c>
      <c r="BK196" s="218">
        <f>ROUND(I196*H196,2)</f>
        <v>0</v>
      </c>
      <c r="BL196" s="19" t="s">
        <v>168</v>
      </c>
      <c r="BM196" s="217" t="s">
        <v>314</v>
      </c>
    </row>
    <row r="197" s="2" customFormat="1">
      <c r="A197" s="40"/>
      <c r="B197" s="41"/>
      <c r="C197" s="42"/>
      <c r="D197" s="219" t="s">
        <v>170</v>
      </c>
      <c r="E197" s="42"/>
      <c r="F197" s="220" t="s">
        <v>315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170</v>
      </c>
      <c r="AU197" s="19" t="s">
        <v>84</v>
      </c>
    </row>
    <row r="198" s="2" customFormat="1" ht="37.8" customHeight="1">
      <c r="A198" s="40"/>
      <c r="B198" s="41"/>
      <c r="C198" s="206" t="s">
        <v>316</v>
      </c>
      <c r="D198" s="206" t="s">
        <v>163</v>
      </c>
      <c r="E198" s="207" t="s">
        <v>317</v>
      </c>
      <c r="F198" s="208" t="s">
        <v>318</v>
      </c>
      <c r="G198" s="209" t="s">
        <v>166</v>
      </c>
      <c r="H198" s="210">
        <v>9</v>
      </c>
      <c r="I198" s="211"/>
      <c r="J198" s="212">
        <f>ROUND(I198*H198,2)</f>
        <v>0</v>
      </c>
      <c r="K198" s="208" t="s">
        <v>167</v>
      </c>
      <c r="L198" s="46"/>
      <c r="M198" s="213" t="s">
        <v>19</v>
      </c>
      <c r="N198" s="214" t="s">
        <v>45</v>
      </c>
      <c r="O198" s="86"/>
      <c r="P198" s="215">
        <f>O198*H198</f>
        <v>0</v>
      </c>
      <c r="Q198" s="215">
        <v>0</v>
      </c>
      <c r="R198" s="215">
        <f>Q198*H198</f>
        <v>0</v>
      </c>
      <c r="S198" s="215">
        <v>0</v>
      </c>
      <c r="T198" s="21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168</v>
      </c>
      <c r="AT198" s="217" t="s">
        <v>163</v>
      </c>
      <c r="AU198" s="217" t="s">
        <v>84</v>
      </c>
      <c r="AY198" s="19" t="s">
        <v>161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9" t="s">
        <v>82</v>
      </c>
      <c r="BK198" s="218">
        <f>ROUND(I198*H198,2)</f>
        <v>0</v>
      </c>
      <c r="BL198" s="19" t="s">
        <v>168</v>
      </c>
      <c r="BM198" s="217" t="s">
        <v>319</v>
      </c>
    </row>
    <row r="199" s="2" customFormat="1">
      <c r="A199" s="40"/>
      <c r="B199" s="41"/>
      <c r="C199" s="42"/>
      <c r="D199" s="219" t="s">
        <v>170</v>
      </c>
      <c r="E199" s="42"/>
      <c r="F199" s="220" t="s">
        <v>320</v>
      </c>
      <c r="G199" s="42"/>
      <c r="H199" s="42"/>
      <c r="I199" s="221"/>
      <c r="J199" s="42"/>
      <c r="K199" s="42"/>
      <c r="L199" s="46"/>
      <c r="M199" s="222"/>
      <c r="N199" s="223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170</v>
      </c>
      <c r="AU199" s="19" t="s">
        <v>84</v>
      </c>
    </row>
    <row r="200" s="2" customFormat="1" ht="24.15" customHeight="1">
      <c r="A200" s="40"/>
      <c r="B200" s="41"/>
      <c r="C200" s="247" t="s">
        <v>321</v>
      </c>
      <c r="D200" s="247" t="s">
        <v>301</v>
      </c>
      <c r="E200" s="248" t="s">
        <v>322</v>
      </c>
      <c r="F200" s="249" t="s">
        <v>323</v>
      </c>
      <c r="G200" s="250" t="s">
        <v>166</v>
      </c>
      <c r="H200" s="251">
        <v>3</v>
      </c>
      <c r="I200" s="252"/>
      <c r="J200" s="253">
        <f>ROUND(I200*H200,2)</f>
        <v>0</v>
      </c>
      <c r="K200" s="249" t="s">
        <v>19</v>
      </c>
      <c r="L200" s="254"/>
      <c r="M200" s="255" t="s">
        <v>19</v>
      </c>
      <c r="N200" s="256" t="s">
        <v>45</v>
      </c>
      <c r="O200" s="86"/>
      <c r="P200" s="215">
        <f>O200*H200</f>
        <v>0</v>
      </c>
      <c r="Q200" s="215">
        <v>0.0050000000000000001</v>
      </c>
      <c r="R200" s="215">
        <f>Q200*H200</f>
        <v>0.014999999999999999</v>
      </c>
      <c r="S200" s="215">
        <v>0</v>
      </c>
      <c r="T200" s="21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208</v>
      </c>
      <c r="AT200" s="217" t="s">
        <v>301</v>
      </c>
      <c r="AU200" s="217" t="s">
        <v>84</v>
      </c>
      <c r="AY200" s="19" t="s">
        <v>161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9" t="s">
        <v>82</v>
      </c>
      <c r="BK200" s="218">
        <f>ROUND(I200*H200,2)</f>
        <v>0</v>
      </c>
      <c r="BL200" s="19" t="s">
        <v>168</v>
      </c>
      <c r="BM200" s="217" t="s">
        <v>324</v>
      </c>
    </row>
    <row r="201" s="2" customFormat="1" ht="24.15" customHeight="1">
      <c r="A201" s="40"/>
      <c r="B201" s="41"/>
      <c r="C201" s="247" t="s">
        <v>325</v>
      </c>
      <c r="D201" s="247" t="s">
        <v>301</v>
      </c>
      <c r="E201" s="248" t="s">
        <v>326</v>
      </c>
      <c r="F201" s="249" t="s">
        <v>327</v>
      </c>
      <c r="G201" s="250" t="s">
        <v>166</v>
      </c>
      <c r="H201" s="251">
        <v>1</v>
      </c>
      <c r="I201" s="252"/>
      <c r="J201" s="253">
        <f>ROUND(I201*H201,2)</f>
        <v>0</v>
      </c>
      <c r="K201" s="249" t="s">
        <v>19</v>
      </c>
      <c r="L201" s="254"/>
      <c r="M201" s="255" t="s">
        <v>19</v>
      </c>
      <c r="N201" s="256" t="s">
        <v>45</v>
      </c>
      <c r="O201" s="86"/>
      <c r="P201" s="215">
        <f>O201*H201</f>
        <v>0</v>
      </c>
      <c r="Q201" s="215">
        <v>0.0050000000000000001</v>
      </c>
      <c r="R201" s="215">
        <f>Q201*H201</f>
        <v>0.0050000000000000001</v>
      </c>
      <c r="S201" s="215">
        <v>0</v>
      </c>
      <c r="T201" s="216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7" t="s">
        <v>208</v>
      </c>
      <c r="AT201" s="217" t="s">
        <v>301</v>
      </c>
      <c r="AU201" s="217" t="s">
        <v>84</v>
      </c>
      <c r="AY201" s="19" t="s">
        <v>161</v>
      </c>
      <c r="BE201" s="218">
        <f>IF(N201="základní",J201,0)</f>
        <v>0</v>
      </c>
      <c r="BF201" s="218">
        <f>IF(N201="snížená",J201,0)</f>
        <v>0</v>
      </c>
      <c r="BG201" s="218">
        <f>IF(N201="zákl. přenesená",J201,0)</f>
        <v>0</v>
      </c>
      <c r="BH201" s="218">
        <f>IF(N201="sníž. přenesená",J201,0)</f>
        <v>0</v>
      </c>
      <c r="BI201" s="218">
        <f>IF(N201="nulová",J201,0)</f>
        <v>0</v>
      </c>
      <c r="BJ201" s="19" t="s">
        <v>82</v>
      </c>
      <c r="BK201" s="218">
        <f>ROUND(I201*H201,2)</f>
        <v>0</v>
      </c>
      <c r="BL201" s="19" t="s">
        <v>168</v>
      </c>
      <c r="BM201" s="217" t="s">
        <v>328</v>
      </c>
    </row>
    <row r="202" s="2" customFormat="1" ht="24.15" customHeight="1">
      <c r="A202" s="40"/>
      <c r="B202" s="41"/>
      <c r="C202" s="247" t="s">
        <v>329</v>
      </c>
      <c r="D202" s="247" t="s">
        <v>301</v>
      </c>
      <c r="E202" s="248" t="s">
        <v>330</v>
      </c>
      <c r="F202" s="249" t="s">
        <v>331</v>
      </c>
      <c r="G202" s="250" t="s">
        <v>166</v>
      </c>
      <c r="H202" s="251">
        <v>4</v>
      </c>
      <c r="I202" s="252"/>
      <c r="J202" s="253">
        <f>ROUND(I202*H202,2)</f>
        <v>0</v>
      </c>
      <c r="K202" s="249" t="s">
        <v>19</v>
      </c>
      <c r="L202" s="254"/>
      <c r="M202" s="255" t="s">
        <v>19</v>
      </c>
      <c r="N202" s="256" t="s">
        <v>45</v>
      </c>
      <c r="O202" s="86"/>
      <c r="P202" s="215">
        <f>O202*H202</f>
        <v>0</v>
      </c>
      <c r="Q202" s="215">
        <v>0.0050000000000000001</v>
      </c>
      <c r="R202" s="215">
        <f>Q202*H202</f>
        <v>0.02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208</v>
      </c>
      <c r="AT202" s="217" t="s">
        <v>301</v>
      </c>
      <c r="AU202" s="217" t="s">
        <v>84</v>
      </c>
      <c r="AY202" s="19" t="s">
        <v>161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82</v>
      </c>
      <c r="BK202" s="218">
        <f>ROUND(I202*H202,2)</f>
        <v>0</v>
      </c>
      <c r="BL202" s="19" t="s">
        <v>168</v>
      </c>
      <c r="BM202" s="217" t="s">
        <v>332</v>
      </c>
    </row>
    <row r="203" s="2" customFormat="1" ht="24.15" customHeight="1">
      <c r="A203" s="40"/>
      <c r="B203" s="41"/>
      <c r="C203" s="247" t="s">
        <v>333</v>
      </c>
      <c r="D203" s="247" t="s">
        <v>301</v>
      </c>
      <c r="E203" s="248" t="s">
        <v>334</v>
      </c>
      <c r="F203" s="249" t="s">
        <v>335</v>
      </c>
      <c r="G203" s="250" t="s">
        <v>166</v>
      </c>
      <c r="H203" s="251">
        <v>1</v>
      </c>
      <c r="I203" s="252"/>
      <c r="J203" s="253">
        <f>ROUND(I203*H203,2)</f>
        <v>0</v>
      </c>
      <c r="K203" s="249" t="s">
        <v>19</v>
      </c>
      <c r="L203" s="254"/>
      <c r="M203" s="255" t="s">
        <v>19</v>
      </c>
      <c r="N203" s="256" t="s">
        <v>45</v>
      </c>
      <c r="O203" s="86"/>
      <c r="P203" s="215">
        <f>O203*H203</f>
        <v>0</v>
      </c>
      <c r="Q203" s="215">
        <v>0.0050000000000000001</v>
      </c>
      <c r="R203" s="215">
        <f>Q203*H203</f>
        <v>0.0050000000000000001</v>
      </c>
      <c r="S203" s="215">
        <v>0</v>
      </c>
      <c r="T203" s="216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7" t="s">
        <v>208</v>
      </c>
      <c r="AT203" s="217" t="s">
        <v>301</v>
      </c>
      <c r="AU203" s="217" t="s">
        <v>84</v>
      </c>
      <c r="AY203" s="19" t="s">
        <v>161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9" t="s">
        <v>82</v>
      </c>
      <c r="BK203" s="218">
        <f>ROUND(I203*H203,2)</f>
        <v>0</v>
      </c>
      <c r="BL203" s="19" t="s">
        <v>168</v>
      </c>
      <c r="BM203" s="217" t="s">
        <v>336</v>
      </c>
    </row>
    <row r="204" s="2" customFormat="1" ht="24.15" customHeight="1">
      <c r="A204" s="40"/>
      <c r="B204" s="41"/>
      <c r="C204" s="206" t="s">
        <v>337</v>
      </c>
      <c r="D204" s="206" t="s">
        <v>163</v>
      </c>
      <c r="E204" s="207" t="s">
        <v>338</v>
      </c>
      <c r="F204" s="208" t="s">
        <v>339</v>
      </c>
      <c r="G204" s="209" t="s">
        <v>166</v>
      </c>
      <c r="H204" s="210">
        <v>27</v>
      </c>
      <c r="I204" s="211"/>
      <c r="J204" s="212">
        <f>ROUND(I204*H204,2)</f>
        <v>0</v>
      </c>
      <c r="K204" s="208" t="s">
        <v>167</v>
      </c>
      <c r="L204" s="46"/>
      <c r="M204" s="213" t="s">
        <v>19</v>
      </c>
      <c r="N204" s="214" t="s">
        <v>45</v>
      </c>
      <c r="O204" s="86"/>
      <c r="P204" s="215">
        <f>O204*H204</f>
        <v>0</v>
      </c>
      <c r="Q204" s="215">
        <v>5.0000000000000002E-05</v>
      </c>
      <c r="R204" s="215">
        <f>Q204*H204</f>
        <v>0.0013500000000000001</v>
      </c>
      <c r="S204" s="215">
        <v>0</v>
      </c>
      <c r="T204" s="216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7" t="s">
        <v>168</v>
      </c>
      <c r="AT204" s="217" t="s">
        <v>163</v>
      </c>
      <c r="AU204" s="217" t="s">
        <v>84</v>
      </c>
      <c r="AY204" s="19" t="s">
        <v>161</v>
      </c>
      <c r="BE204" s="218">
        <f>IF(N204="základní",J204,0)</f>
        <v>0</v>
      </c>
      <c r="BF204" s="218">
        <f>IF(N204="snížená",J204,0)</f>
        <v>0</v>
      </c>
      <c r="BG204" s="218">
        <f>IF(N204="zákl. přenesená",J204,0)</f>
        <v>0</v>
      </c>
      <c r="BH204" s="218">
        <f>IF(N204="sníž. přenesená",J204,0)</f>
        <v>0</v>
      </c>
      <c r="BI204" s="218">
        <f>IF(N204="nulová",J204,0)</f>
        <v>0</v>
      </c>
      <c r="BJ204" s="19" t="s">
        <v>82</v>
      </c>
      <c r="BK204" s="218">
        <f>ROUND(I204*H204,2)</f>
        <v>0</v>
      </c>
      <c r="BL204" s="19" t="s">
        <v>168</v>
      </c>
      <c r="BM204" s="217" t="s">
        <v>340</v>
      </c>
    </row>
    <row r="205" s="2" customFormat="1">
      <c r="A205" s="40"/>
      <c r="B205" s="41"/>
      <c r="C205" s="42"/>
      <c r="D205" s="219" t="s">
        <v>170</v>
      </c>
      <c r="E205" s="42"/>
      <c r="F205" s="220" t="s">
        <v>341</v>
      </c>
      <c r="G205" s="42"/>
      <c r="H205" s="42"/>
      <c r="I205" s="221"/>
      <c r="J205" s="42"/>
      <c r="K205" s="42"/>
      <c r="L205" s="46"/>
      <c r="M205" s="222"/>
      <c r="N205" s="223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170</v>
      </c>
      <c r="AU205" s="19" t="s">
        <v>84</v>
      </c>
    </row>
    <row r="206" s="2" customFormat="1" ht="21.75" customHeight="1">
      <c r="A206" s="40"/>
      <c r="B206" s="41"/>
      <c r="C206" s="247" t="s">
        <v>342</v>
      </c>
      <c r="D206" s="247" t="s">
        <v>301</v>
      </c>
      <c r="E206" s="248" t="s">
        <v>343</v>
      </c>
      <c r="F206" s="249" t="s">
        <v>344</v>
      </c>
      <c r="G206" s="250" t="s">
        <v>166</v>
      </c>
      <c r="H206" s="251">
        <v>81</v>
      </c>
      <c r="I206" s="252"/>
      <c r="J206" s="253">
        <f>ROUND(I206*H206,2)</f>
        <v>0</v>
      </c>
      <c r="K206" s="249" t="s">
        <v>167</v>
      </c>
      <c r="L206" s="254"/>
      <c r="M206" s="255" t="s">
        <v>19</v>
      </c>
      <c r="N206" s="256" t="s">
        <v>45</v>
      </c>
      <c r="O206" s="86"/>
      <c r="P206" s="215">
        <f>O206*H206</f>
        <v>0</v>
      </c>
      <c r="Q206" s="215">
        <v>0.0047200000000000002</v>
      </c>
      <c r="R206" s="215">
        <f>Q206*H206</f>
        <v>0.38231999999999999</v>
      </c>
      <c r="S206" s="215">
        <v>0</v>
      </c>
      <c r="T206" s="216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7" t="s">
        <v>208</v>
      </c>
      <c r="AT206" s="217" t="s">
        <v>301</v>
      </c>
      <c r="AU206" s="217" t="s">
        <v>84</v>
      </c>
      <c r="AY206" s="19" t="s">
        <v>161</v>
      </c>
      <c r="BE206" s="218">
        <f>IF(N206="základní",J206,0)</f>
        <v>0</v>
      </c>
      <c r="BF206" s="218">
        <f>IF(N206="snížená",J206,0)</f>
        <v>0</v>
      </c>
      <c r="BG206" s="218">
        <f>IF(N206="zákl. přenesená",J206,0)</f>
        <v>0</v>
      </c>
      <c r="BH206" s="218">
        <f>IF(N206="sníž. přenesená",J206,0)</f>
        <v>0</v>
      </c>
      <c r="BI206" s="218">
        <f>IF(N206="nulová",J206,0)</f>
        <v>0</v>
      </c>
      <c r="BJ206" s="19" t="s">
        <v>82</v>
      </c>
      <c r="BK206" s="218">
        <f>ROUND(I206*H206,2)</f>
        <v>0</v>
      </c>
      <c r="BL206" s="19" t="s">
        <v>168</v>
      </c>
      <c r="BM206" s="217" t="s">
        <v>345</v>
      </c>
    </row>
    <row r="207" s="13" customFormat="1">
      <c r="A207" s="13"/>
      <c r="B207" s="224"/>
      <c r="C207" s="225"/>
      <c r="D207" s="226" t="s">
        <v>185</v>
      </c>
      <c r="E207" s="225"/>
      <c r="F207" s="228" t="s">
        <v>346</v>
      </c>
      <c r="G207" s="225"/>
      <c r="H207" s="229">
        <v>81</v>
      </c>
      <c r="I207" s="230"/>
      <c r="J207" s="225"/>
      <c r="K207" s="225"/>
      <c r="L207" s="231"/>
      <c r="M207" s="232"/>
      <c r="N207" s="233"/>
      <c r="O207" s="233"/>
      <c r="P207" s="233"/>
      <c r="Q207" s="233"/>
      <c r="R207" s="233"/>
      <c r="S207" s="233"/>
      <c r="T207" s="23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5" t="s">
        <v>185</v>
      </c>
      <c r="AU207" s="235" t="s">
        <v>84</v>
      </c>
      <c r="AV207" s="13" t="s">
        <v>84</v>
      </c>
      <c r="AW207" s="13" t="s">
        <v>4</v>
      </c>
      <c r="AX207" s="13" t="s">
        <v>82</v>
      </c>
      <c r="AY207" s="235" t="s">
        <v>161</v>
      </c>
    </row>
    <row r="208" s="2" customFormat="1" ht="24.15" customHeight="1">
      <c r="A208" s="40"/>
      <c r="B208" s="41"/>
      <c r="C208" s="206" t="s">
        <v>347</v>
      </c>
      <c r="D208" s="206" t="s">
        <v>163</v>
      </c>
      <c r="E208" s="207" t="s">
        <v>348</v>
      </c>
      <c r="F208" s="208" t="s">
        <v>349</v>
      </c>
      <c r="G208" s="209" t="s">
        <v>166</v>
      </c>
      <c r="H208" s="210">
        <v>9</v>
      </c>
      <c r="I208" s="211"/>
      <c r="J208" s="212">
        <f>ROUND(I208*H208,2)</f>
        <v>0</v>
      </c>
      <c r="K208" s="208" t="s">
        <v>167</v>
      </c>
      <c r="L208" s="46"/>
      <c r="M208" s="213" t="s">
        <v>19</v>
      </c>
      <c r="N208" s="214" t="s">
        <v>45</v>
      </c>
      <c r="O208" s="86"/>
      <c r="P208" s="215">
        <f>O208*H208</f>
        <v>0</v>
      </c>
      <c r="Q208" s="215">
        <v>0</v>
      </c>
      <c r="R208" s="215">
        <f>Q208*H208</f>
        <v>0</v>
      </c>
      <c r="S208" s="215">
        <v>0</v>
      </c>
      <c r="T208" s="216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7" t="s">
        <v>168</v>
      </c>
      <c r="AT208" s="217" t="s">
        <v>163</v>
      </c>
      <c r="AU208" s="217" t="s">
        <v>84</v>
      </c>
      <c r="AY208" s="19" t="s">
        <v>161</v>
      </c>
      <c r="BE208" s="218">
        <f>IF(N208="základní",J208,0)</f>
        <v>0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9" t="s">
        <v>82</v>
      </c>
      <c r="BK208" s="218">
        <f>ROUND(I208*H208,2)</f>
        <v>0</v>
      </c>
      <c r="BL208" s="19" t="s">
        <v>168</v>
      </c>
      <c r="BM208" s="217" t="s">
        <v>350</v>
      </c>
    </row>
    <row r="209" s="2" customFormat="1">
      <c r="A209" s="40"/>
      <c r="B209" s="41"/>
      <c r="C209" s="42"/>
      <c r="D209" s="219" t="s">
        <v>170</v>
      </c>
      <c r="E209" s="42"/>
      <c r="F209" s="220" t="s">
        <v>351</v>
      </c>
      <c r="G209" s="42"/>
      <c r="H209" s="42"/>
      <c r="I209" s="221"/>
      <c r="J209" s="42"/>
      <c r="K209" s="42"/>
      <c r="L209" s="46"/>
      <c r="M209" s="222"/>
      <c r="N209" s="223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170</v>
      </c>
      <c r="AU209" s="19" t="s">
        <v>84</v>
      </c>
    </row>
    <row r="210" s="2" customFormat="1" ht="24.15" customHeight="1">
      <c r="A210" s="40"/>
      <c r="B210" s="41"/>
      <c r="C210" s="206" t="s">
        <v>352</v>
      </c>
      <c r="D210" s="206" t="s">
        <v>163</v>
      </c>
      <c r="E210" s="207" t="s">
        <v>353</v>
      </c>
      <c r="F210" s="208" t="s">
        <v>354</v>
      </c>
      <c r="G210" s="209" t="s">
        <v>166</v>
      </c>
      <c r="H210" s="210">
        <v>9</v>
      </c>
      <c r="I210" s="211"/>
      <c r="J210" s="212">
        <f>ROUND(I210*H210,2)</f>
        <v>0</v>
      </c>
      <c r="K210" s="208" t="s">
        <v>167</v>
      </c>
      <c r="L210" s="46"/>
      <c r="M210" s="213" t="s">
        <v>19</v>
      </c>
      <c r="N210" s="214" t="s">
        <v>45</v>
      </c>
      <c r="O210" s="86"/>
      <c r="P210" s="215">
        <f>O210*H210</f>
        <v>0</v>
      </c>
      <c r="Q210" s="215">
        <v>0</v>
      </c>
      <c r="R210" s="215">
        <f>Q210*H210</f>
        <v>0</v>
      </c>
      <c r="S210" s="215">
        <v>0</v>
      </c>
      <c r="T210" s="21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168</v>
      </c>
      <c r="AT210" s="217" t="s">
        <v>163</v>
      </c>
      <c r="AU210" s="217" t="s">
        <v>84</v>
      </c>
      <c r="AY210" s="19" t="s">
        <v>161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9" t="s">
        <v>82</v>
      </c>
      <c r="BK210" s="218">
        <f>ROUND(I210*H210,2)</f>
        <v>0</v>
      </c>
      <c r="BL210" s="19" t="s">
        <v>168</v>
      </c>
      <c r="BM210" s="217" t="s">
        <v>355</v>
      </c>
    </row>
    <row r="211" s="2" customFormat="1">
      <c r="A211" s="40"/>
      <c r="B211" s="41"/>
      <c r="C211" s="42"/>
      <c r="D211" s="219" t="s">
        <v>170</v>
      </c>
      <c r="E211" s="42"/>
      <c r="F211" s="220" t="s">
        <v>356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170</v>
      </c>
      <c r="AU211" s="19" t="s">
        <v>84</v>
      </c>
    </row>
    <row r="212" s="2" customFormat="1" ht="24.15" customHeight="1">
      <c r="A212" s="40"/>
      <c r="B212" s="41"/>
      <c r="C212" s="247" t="s">
        <v>357</v>
      </c>
      <c r="D212" s="247" t="s">
        <v>301</v>
      </c>
      <c r="E212" s="248" t="s">
        <v>358</v>
      </c>
      <c r="F212" s="249" t="s">
        <v>359</v>
      </c>
      <c r="G212" s="250" t="s">
        <v>166</v>
      </c>
      <c r="H212" s="251">
        <v>9</v>
      </c>
      <c r="I212" s="252"/>
      <c r="J212" s="253">
        <f>ROUND(I212*H212,2)</f>
        <v>0</v>
      </c>
      <c r="K212" s="249" t="s">
        <v>167</v>
      </c>
      <c r="L212" s="254"/>
      <c r="M212" s="255" t="s">
        <v>19</v>
      </c>
      <c r="N212" s="256" t="s">
        <v>45</v>
      </c>
      <c r="O212" s="86"/>
      <c r="P212" s="215">
        <f>O212*H212</f>
        <v>0</v>
      </c>
      <c r="Q212" s="215">
        <v>0.00069999999999999999</v>
      </c>
      <c r="R212" s="215">
        <f>Q212*H212</f>
        <v>0.0063</v>
      </c>
      <c r="S212" s="215">
        <v>0</v>
      </c>
      <c r="T212" s="216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7" t="s">
        <v>208</v>
      </c>
      <c r="AT212" s="217" t="s">
        <v>301</v>
      </c>
      <c r="AU212" s="217" t="s">
        <v>84</v>
      </c>
      <c r="AY212" s="19" t="s">
        <v>161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9" t="s">
        <v>82</v>
      </c>
      <c r="BK212" s="218">
        <f>ROUND(I212*H212,2)</f>
        <v>0</v>
      </c>
      <c r="BL212" s="19" t="s">
        <v>168</v>
      </c>
      <c r="BM212" s="217" t="s">
        <v>360</v>
      </c>
    </row>
    <row r="213" s="2" customFormat="1" ht="24.15" customHeight="1">
      <c r="A213" s="40"/>
      <c r="B213" s="41"/>
      <c r="C213" s="206" t="s">
        <v>361</v>
      </c>
      <c r="D213" s="206" t="s">
        <v>163</v>
      </c>
      <c r="E213" s="207" t="s">
        <v>362</v>
      </c>
      <c r="F213" s="208" t="s">
        <v>363</v>
      </c>
      <c r="G213" s="209" t="s">
        <v>182</v>
      </c>
      <c r="H213" s="210">
        <v>3</v>
      </c>
      <c r="I213" s="211"/>
      <c r="J213" s="212">
        <f>ROUND(I213*H213,2)</f>
        <v>0</v>
      </c>
      <c r="K213" s="208" t="s">
        <v>167</v>
      </c>
      <c r="L213" s="46"/>
      <c r="M213" s="213" t="s">
        <v>19</v>
      </c>
      <c r="N213" s="214" t="s">
        <v>45</v>
      </c>
      <c r="O213" s="86"/>
      <c r="P213" s="215">
        <f>O213*H213</f>
        <v>0</v>
      </c>
      <c r="Q213" s="215">
        <v>0</v>
      </c>
      <c r="R213" s="215">
        <f>Q213*H213</f>
        <v>0</v>
      </c>
      <c r="S213" s="215">
        <v>0</v>
      </c>
      <c r="T213" s="216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7" t="s">
        <v>168</v>
      </c>
      <c r="AT213" s="217" t="s">
        <v>163</v>
      </c>
      <c r="AU213" s="217" t="s">
        <v>84</v>
      </c>
      <c r="AY213" s="19" t="s">
        <v>161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9" t="s">
        <v>82</v>
      </c>
      <c r="BK213" s="218">
        <f>ROUND(I213*H213,2)</f>
        <v>0</v>
      </c>
      <c r="BL213" s="19" t="s">
        <v>168</v>
      </c>
      <c r="BM213" s="217" t="s">
        <v>364</v>
      </c>
    </row>
    <row r="214" s="2" customFormat="1">
      <c r="A214" s="40"/>
      <c r="B214" s="41"/>
      <c r="C214" s="42"/>
      <c r="D214" s="219" t="s">
        <v>170</v>
      </c>
      <c r="E214" s="42"/>
      <c r="F214" s="220" t="s">
        <v>365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170</v>
      </c>
      <c r="AU214" s="19" t="s">
        <v>84</v>
      </c>
    </row>
    <row r="215" s="2" customFormat="1" ht="16.5" customHeight="1">
      <c r="A215" s="40"/>
      <c r="B215" s="41"/>
      <c r="C215" s="247" t="s">
        <v>366</v>
      </c>
      <c r="D215" s="247" t="s">
        <v>301</v>
      </c>
      <c r="E215" s="248" t="s">
        <v>367</v>
      </c>
      <c r="F215" s="249" t="s">
        <v>368</v>
      </c>
      <c r="G215" s="250" t="s">
        <v>196</v>
      </c>
      <c r="H215" s="251">
        <v>0.031</v>
      </c>
      <c r="I215" s="252"/>
      <c r="J215" s="253">
        <f>ROUND(I215*H215,2)</f>
        <v>0</v>
      </c>
      <c r="K215" s="249" t="s">
        <v>167</v>
      </c>
      <c r="L215" s="254"/>
      <c r="M215" s="255" t="s">
        <v>19</v>
      </c>
      <c r="N215" s="256" t="s">
        <v>45</v>
      </c>
      <c r="O215" s="86"/>
      <c r="P215" s="215">
        <f>O215*H215</f>
        <v>0</v>
      </c>
      <c r="Q215" s="215">
        <v>0.20000000000000001</v>
      </c>
      <c r="R215" s="215">
        <f>Q215*H215</f>
        <v>0.0062000000000000006</v>
      </c>
      <c r="S215" s="215">
        <v>0</v>
      </c>
      <c r="T215" s="21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208</v>
      </c>
      <c r="AT215" s="217" t="s">
        <v>301</v>
      </c>
      <c r="AU215" s="217" t="s">
        <v>84</v>
      </c>
      <c r="AY215" s="19" t="s">
        <v>161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82</v>
      </c>
      <c r="BK215" s="218">
        <f>ROUND(I215*H215,2)</f>
        <v>0</v>
      </c>
      <c r="BL215" s="19" t="s">
        <v>168</v>
      </c>
      <c r="BM215" s="217" t="s">
        <v>369</v>
      </c>
    </row>
    <row r="216" s="13" customFormat="1">
      <c r="A216" s="13"/>
      <c r="B216" s="224"/>
      <c r="C216" s="225"/>
      <c r="D216" s="226" t="s">
        <v>185</v>
      </c>
      <c r="E216" s="227" t="s">
        <v>19</v>
      </c>
      <c r="F216" s="228" t="s">
        <v>370</v>
      </c>
      <c r="G216" s="225"/>
      <c r="H216" s="229">
        <v>0.29999999999999999</v>
      </c>
      <c r="I216" s="230"/>
      <c r="J216" s="225"/>
      <c r="K216" s="225"/>
      <c r="L216" s="231"/>
      <c r="M216" s="232"/>
      <c r="N216" s="233"/>
      <c r="O216" s="233"/>
      <c r="P216" s="233"/>
      <c r="Q216" s="233"/>
      <c r="R216" s="233"/>
      <c r="S216" s="233"/>
      <c r="T216" s="23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5" t="s">
        <v>185</v>
      </c>
      <c r="AU216" s="235" t="s">
        <v>84</v>
      </c>
      <c r="AV216" s="13" t="s">
        <v>84</v>
      </c>
      <c r="AW216" s="13" t="s">
        <v>36</v>
      </c>
      <c r="AX216" s="13" t="s">
        <v>82</v>
      </c>
      <c r="AY216" s="235" t="s">
        <v>161</v>
      </c>
    </row>
    <row r="217" s="13" customFormat="1">
      <c r="A217" s="13"/>
      <c r="B217" s="224"/>
      <c r="C217" s="225"/>
      <c r="D217" s="226" t="s">
        <v>185</v>
      </c>
      <c r="E217" s="225"/>
      <c r="F217" s="228" t="s">
        <v>371</v>
      </c>
      <c r="G217" s="225"/>
      <c r="H217" s="229">
        <v>0.031</v>
      </c>
      <c r="I217" s="230"/>
      <c r="J217" s="225"/>
      <c r="K217" s="225"/>
      <c r="L217" s="231"/>
      <c r="M217" s="232"/>
      <c r="N217" s="233"/>
      <c r="O217" s="233"/>
      <c r="P217" s="233"/>
      <c r="Q217" s="233"/>
      <c r="R217" s="233"/>
      <c r="S217" s="233"/>
      <c r="T217" s="23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5" t="s">
        <v>185</v>
      </c>
      <c r="AU217" s="235" t="s">
        <v>84</v>
      </c>
      <c r="AV217" s="13" t="s">
        <v>84</v>
      </c>
      <c r="AW217" s="13" t="s">
        <v>4</v>
      </c>
      <c r="AX217" s="13" t="s">
        <v>82</v>
      </c>
      <c r="AY217" s="235" t="s">
        <v>161</v>
      </c>
    </row>
    <row r="218" s="12" customFormat="1" ht="22.8" customHeight="1">
      <c r="A218" s="12"/>
      <c r="B218" s="190"/>
      <c r="C218" s="191"/>
      <c r="D218" s="192" t="s">
        <v>73</v>
      </c>
      <c r="E218" s="204" t="s">
        <v>84</v>
      </c>
      <c r="F218" s="204" t="s">
        <v>372</v>
      </c>
      <c r="G218" s="191"/>
      <c r="H218" s="191"/>
      <c r="I218" s="194"/>
      <c r="J218" s="205">
        <f>BK218</f>
        <v>0</v>
      </c>
      <c r="K218" s="191"/>
      <c r="L218" s="196"/>
      <c r="M218" s="197"/>
      <c r="N218" s="198"/>
      <c r="O218" s="198"/>
      <c r="P218" s="199">
        <f>SUM(P219:P265)</f>
        <v>0</v>
      </c>
      <c r="Q218" s="198"/>
      <c r="R218" s="199">
        <f>SUM(R219:R265)</f>
        <v>280.10608556999995</v>
      </c>
      <c r="S218" s="198"/>
      <c r="T218" s="200">
        <f>SUM(T219:T265)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01" t="s">
        <v>82</v>
      </c>
      <c r="AT218" s="202" t="s">
        <v>73</v>
      </c>
      <c r="AU218" s="202" t="s">
        <v>82</v>
      </c>
      <c r="AY218" s="201" t="s">
        <v>161</v>
      </c>
      <c r="BK218" s="203">
        <f>SUM(BK219:BK265)</f>
        <v>0</v>
      </c>
    </row>
    <row r="219" s="2" customFormat="1" ht="33" customHeight="1">
      <c r="A219" s="40"/>
      <c r="B219" s="41"/>
      <c r="C219" s="206" t="s">
        <v>373</v>
      </c>
      <c r="D219" s="206" t="s">
        <v>163</v>
      </c>
      <c r="E219" s="207" t="s">
        <v>374</v>
      </c>
      <c r="F219" s="208" t="s">
        <v>375</v>
      </c>
      <c r="G219" s="209" t="s">
        <v>196</v>
      </c>
      <c r="H219" s="210">
        <v>30.126999999999999</v>
      </c>
      <c r="I219" s="211"/>
      <c r="J219" s="212">
        <f>ROUND(I219*H219,2)</f>
        <v>0</v>
      </c>
      <c r="K219" s="208" t="s">
        <v>167</v>
      </c>
      <c r="L219" s="46"/>
      <c r="M219" s="213" t="s">
        <v>19</v>
      </c>
      <c r="N219" s="214" t="s">
        <v>45</v>
      </c>
      <c r="O219" s="86"/>
      <c r="P219" s="215">
        <f>O219*H219</f>
        <v>0</v>
      </c>
      <c r="Q219" s="215">
        <v>2.5018699999999998</v>
      </c>
      <c r="R219" s="215">
        <f>Q219*H219</f>
        <v>75.373837489999985</v>
      </c>
      <c r="S219" s="215">
        <v>0</v>
      </c>
      <c r="T219" s="21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7" t="s">
        <v>168</v>
      </c>
      <c r="AT219" s="217" t="s">
        <v>163</v>
      </c>
      <c r="AU219" s="217" t="s">
        <v>84</v>
      </c>
      <c r="AY219" s="19" t="s">
        <v>161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9" t="s">
        <v>82</v>
      </c>
      <c r="BK219" s="218">
        <f>ROUND(I219*H219,2)</f>
        <v>0</v>
      </c>
      <c r="BL219" s="19" t="s">
        <v>168</v>
      </c>
      <c r="BM219" s="217" t="s">
        <v>376</v>
      </c>
    </row>
    <row r="220" s="2" customFormat="1">
      <c r="A220" s="40"/>
      <c r="B220" s="41"/>
      <c r="C220" s="42"/>
      <c r="D220" s="219" t="s">
        <v>170</v>
      </c>
      <c r="E220" s="42"/>
      <c r="F220" s="220" t="s">
        <v>377</v>
      </c>
      <c r="G220" s="42"/>
      <c r="H220" s="42"/>
      <c r="I220" s="221"/>
      <c r="J220" s="42"/>
      <c r="K220" s="42"/>
      <c r="L220" s="46"/>
      <c r="M220" s="222"/>
      <c r="N220" s="22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170</v>
      </c>
      <c r="AU220" s="19" t="s">
        <v>84</v>
      </c>
    </row>
    <row r="221" s="13" customFormat="1">
      <c r="A221" s="13"/>
      <c r="B221" s="224"/>
      <c r="C221" s="225"/>
      <c r="D221" s="226" t="s">
        <v>185</v>
      </c>
      <c r="E221" s="227" t="s">
        <v>19</v>
      </c>
      <c r="F221" s="228" t="s">
        <v>378</v>
      </c>
      <c r="G221" s="225"/>
      <c r="H221" s="229">
        <v>10.785</v>
      </c>
      <c r="I221" s="230"/>
      <c r="J221" s="225"/>
      <c r="K221" s="225"/>
      <c r="L221" s="231"/>
      <c r="M221" s="232"/>
      <c r="N221" s="233"/>
      <c r="O221" s="233"/>
      <c r="P221" s="233"/>
      <c r="Q221" s="233"/>
      <c r="R221" s="233"/>
      <c r="S221" s="233"/>
      <c r="T221" s="234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5" t="s">
        <v>185</v>
      </c>
      <c r="AU221" s="235" t="s">
        <v>84</v>
      </c>
      <c r="AV221" s="13" t="s">
        <v>84</v>
      </c>
      <c r="AW221" s="13" t="s">
        <v>36</v>
      </c>
      <c r="AX221" s="13" t="s">
        <v>74</v>
      </c>
      <c r="AY221" s="235" t="s">
        <v>161</v>
      </c>
    </row>
    <row r="222" s="13" customFormat="1">
      <c r="A222" s="13"/>
      <c r="B222" s="224"/>
      <c r="C222" s="225"/>
      <c r="D222" s="226" t="s">
        <v>185</v>
      </c>
      <c r="E222" s="227" t="s">
        <v>19</v>
      </c>
      <c r="F222" s="228" t="s">
        <v>379</v>
      </c>
      <c r="G222" s="225"/>
      <c r="H222" s="229">
        <v>6.9050000000000002</v>
      </c>
      <c r="I222" s="230"/>
      <c r="J222" s="225"/>
      <c r="K222" s="225"/>
      <c r="L222" s="231"/>
      <c r="M222" s="232"/>
      <c r="N222" s="233"/>
      <c r="O222" s="233"/>
      <c r="P222" s="233"/>
      <c r="Q222" s="233"/>
      <c r="R222" s="233"/>
      <c r="S222" s="233"/>
      <c r="T222" s="234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5" t="s">
        <v>185</v>
      </c>
      <c r="AU222" s="235" t="s">
        <v>84</v>
      </c>
      <c r="AV222" s="13" t="s">
        <v>84</v>
      </c>
      <c r="AW222" s="13" t="s">
        <v>36</v>
      </c>
      <c r="AX222" s="13" t="s">
        <v>74</v>
      </c>
      <c r="AY222" s="235" t="s">
        <v>161</v>
      </c>
    </row>
    <row r="223" s="13" customFormat="1">
      <c r="A223" s="13"/>
      <c r="B223" s="224"/>
      <c r="C223" s="225"/>
      <c r="D223" s="226" t="s">
        <v>185</v>
      </c>
      <c r="E223" s="227" t="s">
        <v>19</v>
      </c>
      <c r="F223" s="228" t="s">
        <v>380</v>
      </c>
      <c r="G223" s="225"/>
      <c r="H223" s="229">
        <v>6.2069999999999999</v>
      </c>
      <c r="I223" s="230"/>
      <c r="J223" s="225"/>
      <c r="K223" s="225"/>
      <c r="L223" s="231"/>
      <c r="M223" s="232"/>
      <c r="N223" s="233"/>
      <c r="O223" s="233"/>
      <c r="P223" s="233"/>
      <c r="Q223" s="233"/>
      <c r="R223" s="233"/>
      <c r="S223" s="233"/>
      <c r="T223" s="23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5" t="s">
        <v>185</v>
      </c>
      <c r="AU223" s="235" t="s">
        <v>84</v>
      </c>
      <c r="AV223" s="13" t="s">
        <v>84</v>
      </c>
      <c r="AW223" s="13" t="s">
        <v>36</v>
      </c>
      <c r="AX223" s="13" t="s">
        <v>74</v>
      </c>
      <c r="AY223" s="235" t="s">
        <v>161</v>
      </c>
    </row>
    <row r="224" s="13" customFormat="1">
      <c r="A224" s="13"/>
      <c r="B224" s="224"/>
      <c r="C224" s="225"/>
      <c r="D224" s="226" t="s">
        <v>185</v>
      </c>
      <c r="E224" s="227" t="s">
        <v>19</v>
      </c>
      <c r="F224" s="228" t="s">
        <v>381</v>
      </c>
      <c r="G224" s="225"/>
      <c r="H224" s="229">
        <v>2.625</v>
      </c>
      <c r="I224" s="230"/>
      <c r="J224" s="225"/>
      <c r="K224" s="225"/>
      <c r="L224" s="231"/>
      <c r="M224" s="232"/>
      <c r="N224" s="233"/>
      <c r="O224" s="233"/>
      <c r="P224" s="233"/>
      <c r="Q224" s="233"/>
      <c r="R224" s="233"/>
      <c r="S224" s="233"/>
      <c r="T224" s="23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5" t="s">
        <v>185</v>
      </c>
      <c r="AU224" s="235" t="s">
        <v>84</v>
      </c>
      <c r="AV224" s="13" t="s">
        <v>84</v>
      </c>
      <c r="AW224" s="13" t="s">
        <v>36</v>
      </c>
      <c r="AX224" s="13" t="s">
        <v>74</v>
      </c>
      <c r="AY224" s="235" t="s">
        <v>161</v>
      </c>
    </row>
    <row r="225" s="13" customFormat="1">
      <c r="A225" s="13"/>
      <c r="B225" s="224"/>
      <c r="C225" s="225"/>
      <c r="D225" s="226" t="s">
        <v>185</v>
      </c>
      <c r="E225" s="227" t="s">
        <v>19</v>
      </c>
      <c r="F225" s="228" t="s">
        <v>382</v>
      </c>
      <c r="G225" s="225"/>
      <c r="H225" s="229">
        <v>3.605</v>
      </c>
      <c r="I225" s="230"/>
      <c r="J225" s="225"/>
      <c r="K225" s="225"/>
      <c r="L225" s="231"/>
      <c r="M225" s="232"/>
      <c r="N225" s="233"/>
      <c r="O225" s="233"/>
      <c r="P225" s="233"/>
      <c r="Q225" s="233"/>
      <c r="R225" s="233"/>
      <c r="S225" s="233"/>
      <c r="T225" s="234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5" t="s">
        <v>185</v>
      </c>
      <c r="AU225" s="235" t="s">
        <v>84</v>
      </c>
      <c r="AV225" s="13" t="s">
        <v>84</v>
      </c>
      <c r="AW225" s="13" t="s">
        <v>36</v>
      </c>
      <c r="AX225" s="13" t="s">
        <v>74</v>
      </c>
      <c r="AY225" s="235" t="s">
        <v>161</v>
      </c>
    </row>
    <row r="226" s="14" customFormat="1">
      <c r="A226" s="14"/>
      <c r="B226" s="236"/>
      <c r="C226" s="237"/>
      <c r="D226" s="226" t="s">
        <v>185</v>
      </c>
      <c r="E226" s="238" t="s">
        <v>19</v>
      </c>
      <c r="F226" s="239" t="s">
        <v>187</v>
      </c>
      <c r="G226" s="237"/>
      <c r="H226" s="240">
        <v>30.127000000000002</v>
      </c>
      <c r="I226" s="241"/>
      <c r="J226" s="237"/>
      <c r="K226" s="237"/>
      <c r="L226" s="242"/>
      <c r="M226" s="243"/>
      <c r="N226" s="244"/>
      <c r="O226" s="244"/>
      <c r="P226" s="244"/>
      <c r="Q226" s="244"/>
      <c r="R226" s="244"/>
      <c r="S226" s="244"/>
      <c r="T226" s="245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6" t="s">
        <v>185</v>
      </c>
      <c r="AU226" s="246" t="s">
        <v>84</v>
      </c>
      <c r="AV226" s="14" t="s">
        <v>168</v>
      </c>
      <c r="AW226" s="14" t="s">
        <v>36</v>
      </c>
      <c r="AX226" s="14" t="s">
        <v>82</v>
      </c>
      <c r="AY226" s="246" t="s">
        <v>161</v>
      </c>
    </row>
    <row r="227" s="2" customFormat="1" ht="24.15" customHeight="1">
      <c r="A227" s="40"/>
      <c r="B227" s="41"/>
      <c r="C227" s="206" t="s">
        <v>383</v>
      </c>
      <c r="D227" s="206" t="s">
        <v>163</v>
      </c>
      <c r="E227" s="207" t="s">
        <v>384</v>
      </c>
      <c r="F227" s="208" t="s">
        <v>385</v>
      </c>
      <c r="G227" s="209" t="s">
        <v>271</v>
      </c>
      <c r="H227" s="210">
        <v>1.7509999999999999</v>
      </c>
      <c r="I227" s="211"/>
      <c r="J227" s="212">
        <f>ROUND(I227*H227,2)</f>
        <v>0</v>
      </c>
      <c r="K227" s="208" t="s">
        <v>167</v>
      </c>
      <c r="L227" s="46"/>
      <c r="M227" s="213" t="s">
        <v>19</v>
      </c>
      <c r="N227" s="214" t="s">
        <v>45</v>
      </c>
      <c r="O227" s="86"/>
      <c r="P227" s="215">
        <f>O227*H227</f>
        <v>0</v>
      </c>
      <c r="Q227" s="215">
        <v>1.06277</v>
      </c>
      <c r="R227" s="215">
        <f>Q227*H227</f>
        <v>1.86091027</v>
      </c>
      <c r="S227" s="215">
        <v>0</v>
      </c>
      <c r="T227" s="216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7" t="s">
        <v>168</v>
      </c>
      <c r="AT227" s="217" t="s">
        <v>163</v>
      </c>
      <c r="AU227" s="217" t="s">
        <v>84</v>
      </c>
      <c r="AY227" s="19" t="s">
        <v>161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9" t="s">
        <v>82</v>
      </c>
      <c r="BK227" s="218">
        <f>ROUND(I227*H227,2)</f>
        <v>0</v>
      </c>
      <c r="BL227" s="19" t="s">
        <v>168</v>
      </c>
      <c r="BM227" s="217" t="s">
        <v>386</v>
      </c>
    </row>
    <row r="228" s="2" customFormat="1">
      <c r="A228" s="40"/>
      <c r="B228" s="41"/>
      <c r="C228" s="42"/>
      <c r="D228" s="219" t="s">
        <v>170</v>
      </c>
      <c r="E228" s="42"/>
      <c r="F228" s="220" t="s">
        <v>387</v>
      </c>
      <c r="G228" s="42"/>
      <c r="H228" s="42"/>
      <c r="I228" s="221"/>
      <c r="J228" s="42"/>
      <c r="K228" s="42"/>
      <c r="L228" s="46"/>
      <c r="M228" s="222"/>
      <c r="N228" s="223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170</v>
      </c>
      <c r="AU228" s="19" t="s">
        <v>84</v>
      </c>
    </row>
    <row r="229" s="13" customFormat="1">
      <c r="A229" s="13"/>
      <c r="B229" s="224"/>
      <c r="C229" s="225"/>
      <c r="D229" s="226" t="s">
        <v>185</v>
      </c>
      <c r="E229" s="227" t="s">
        <v>19</v>
      </c>
      <c r="F229" s="228" t="s">
        <v>388</v>
      </c>
      <c r="G229" s="225"/>
      <c r="H229" s="229">
        <v>1.7509999999999999</v>
      </c>
      <c r="I229" s="230"/>
      <c r="J229" s="225"/>
      <c r="K229" s="225"/>
      <c r="L229" s="231"/>
      <c r="M229" s="232"/>
      <c r="N229" s="233"/>
      <c r="O229" s="233"/>
      <c r="P229" s="233"/>
      <c r="Q229" s="233"/>
      <c r="R229" s="233"/>
      <c r="S229" s="233"/>
      <c r="T229" s="23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5" t="s">
        <v>185</v>
      </c>
      <c r="AU229" s="235" t="s">
        <v>84</v>
      </c>
      <c r="AV229" s="13" t="s">
        <v>84</v>
      </c>
      <c r="AW229" s="13" t="s">
        <v>36</v>
      </c>
      <c r="AX229" s="13" t="s">
        <v>74</v>
      </c>
      <c r="AY229" s="235" t="s">
        <v>161</v>
      </c>
    </row>
    <row r="230" s="14" customFormat="1">
      <c r="A230" s="14"/>
      <c r="B230" s="236"/>
      <c r="C230" s="237"/>
      <c r="D230" s="226" t="s">
        <v>185</v>
      </c>
      <c r="E230" s="238" t="s">
        <v>19</v>
      </c>
      <c r="F230" s="239" t="s">
        <v>187</v>
      </c>
      <c r="G230" s="237"/>
      <c r="H230" s="240">
        <v>1.7509999999999999</v>
      </c>
      <c r="I230" s="241"/>
      <c r="J230" s="237"/>
      <c r="K230" s="237"/>
      <c r="L230" s="242"/>
      <c r="M230" s="243"/>
      <c r="N230" s="244"/>
      <c r="O230" s="244"/>
      <c r="P230" s="244"/>
      <c r="Q230" s="244"/>
      <c r="R230" s="244"/>
      <c r="S230" s="244"/>
      <c r="T230" s="245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6" t="s">
        <v>185</v>
      </c>
      <c r="AU230" s="246" t="s">
        <v>84</v>
      </c>
      <c r="AV230" s="14" t="s">
        <v>168</v>
      </c>
      <c r="AW230" s="14" t="s">
        <v>36</v>
      </c>
      <c r="AX230" s="14" t="s">
        <v>82</v>
      </c>
      <c r="AY230" s="246" t="s">
        <v>161</v>
      </c>
    </row>
    <row r="231" s="2" customFormat="1" ht="24.15" customHeight="1">
      <c r="A231" s="40"/>
      <c r="B231" s="41"/>
      <c r="C231" s="206" t="s">
        <v>389</v>
      </c>
      <c r="D231" s="206" t="s">
        <v>163</v>
      </c>
      <c r="E231" s="207" t="s">
        <v>390</v>
      </c>
      <c r="F231" s="208" t="s">
        <v>391</v>
      </c>
      <c r="G231" s="209" t="s">
        <v>196</v>
      </c>
      <c r="H231" s="210">
        <v>5.4569999999999999</v>
      </c>
      <c r="I231" s="211"/>
      <c r="J231" s="212">
        <f>ROUND(I231*H231,2)</f>
        <v>0</v>
      </c>
      <c r="K231" s="208" t="s">
        <v>167</v>
      </c>
      <c r="L231" s="46"/>
      <c r="M231" s="213" t="s">
        <v>19</v>
      </c>
      <c r="N231" s="214" t="s">
        <v>45</v>
      </c>
      <c r="O231" s="86"/>
      <c r="P231" s="215">
        <f>O231*H231</f>
        <v>0</v>
      </c>
      <c r="Q231" s="215">
        <v>2.3010199999999998</v>
      </c>
      <c r="R231" s="215">
        <f>Q231*H231</f>
        <v>12.556666139999999</v>
      </c>
      <c r="S231" s="215">
        <v>0</v>
      </c>
      <c r="T231" s="216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17" t="s">
        <v>168</v>
      </c>
      <c r="AT231" s="217" t="s">
        <v>163</v>
      </c>
      <c r="AU231" s="217" t="s">
        <v>84</v>
      </c>
      <c r="AY231" s="19" t="s">
        <v>161</v>
      </c>
      <c r="BE231" s="218">
        <f>IF(N231="základní",J231,0)</f>
        <v>0</v>
      </c>
      <c r="BF231" s="218">
        <f>IF(N231="snížená",J231,0)</f>
        <v>0</v>
      </c>
      <c r="BG231" s="218">
        <f>IF(N231="zákl. přenesená",J231,0)</f>
        <v>0</v>
      </c>
      <c r="BH231" s="218">
        <f>IF(N231="sníž. přenesená",J231,0)</f>
        <v>0</v>
      </c>
      <c r="BI231" s="218">
        <f>IF(N231="nulová",J231,0)</f>
        <v>0</v>
      </c>
      <c r="BJ231" s="19" t="s">
        <v>82</v>
      </c>
      <c r="BK231" s="218">
        <f>ROUND(I231*H231,2)</f>
        <v>0</v>
      </c>
      <c r="BL231" s="19" t="s">
        <v>168</v>
      </c>
      <c r="BM231" s="217" t="s">
        <v>392</v>
      </c>
    </row>
    <row r="232" s="2" customFormat="1">
      <c r="A232" s="40"/>
      <c r="B232" s="41"/>
      <c r="C232" s="42"/>
      <c r="D232" s="219" t="s">
        <v>170</v>
      </c>
      <c r="E232" s="42"/>
      <c r="F232" s="220" t="s">
        <v>393</v>
      </c>
      <c r="G232" s="42"/>
      <c r="H232" s="42"/>
      <c r="I232" s="221"/>
      <c r="J232" s="42"/>
      <c r="K232" s="42"/>
      <c r="L232" s="46"/>
      <c r="M232" s="222"/>
      <c r="N232" s="223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170</v>
      </c>
      <c r="AU232" s="19" t="s">
        <v>84</v>
      </c>
    </row>
    <row r="233" s="13" customFormat="1">
      <c r="A233" s="13"/>
      <c r="B233" s="224"/>
      <c r="C233" s="225"/>
      <c r="D233" s="226" t="s">
        <v>185</v>
      </c>
      <c r="E233" s="227" t="s">
        <v>19</v>
      </c>
      <c r="F233" s="228" t="s">
        <v>394</v>
      </c>
      <c r="G233" s="225"/>
      <c r="H233" s="229">
        <v>0.40799999999999997</v>
      </c>
      <c r="I233" s="230"/>
      <c r="J233" s="225"/>
      <c r="K233" s="225"/>
      <c r="L233" s="231"/>
      <c r="M233" s="232"/>
      <c r="N233" s="233"/>
      <c r="O233" s="233"/>
      <c r="P233" s="233"/>
      <c r="Q233" s="233"/>
      <c r="R233" s="233"/>
      <c r="S233" s="233"/>
      <c r="T233" s="234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5" t="s">
        <v>185</v>
      </c>
      <c r="AU233" s="235" t="s">
        <v>84</v>
      </c>
      <c r="AV233" s="13" t="s">
        <v>84</v>
      </c>
      <c r="AW233" s="13" t="s">
        <v>36</v>
      </c>
      <c r="AX233" s="13" t="s">
        <v>74</v>
      </c>
      <c r="AY233" s="235" t="s">
        <v>161</v>
      </c>
    </row>
    <row r="234" s="13" customFormat="1">
      <c r="A234" s="13"/>
      <c r="B234" s="224"/>
      <c r="C234" s="225"/>
      <c r="D234" s="226" t="s">
        <v>185</v>
      </c>
      <c r="E234" s="227" t="s">
        <v>19</v>
      </c>
      <c r="F234" s="228" t="s">
        <v>395</v>
      </c>
      <c r="G234" s="225"/>
      <c r="H234" s="229">
        <v>1.3600000000000001</v>
      </c>
      <c r="I234" s="230"/>
      <c r="J234" s="225"/>
      <c r="K234" s="225"/>
      <c r="L234" s="231"/>
      <c r="M234" s="232"/>
      <c r="N234" s="233"/>
      <c r="O234" s="233"/>
      <c r="P234" s="233"/>
      <c r="Q234" s="233"/>
      <c r="R234" s="233"/>
      <c r="S234" s="233"/>
      <c r="T234" s="23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5" t="s">
        <v>185</v>
      </c>
      <c r="AU234" s="235" t="s">
        <v>84</v>
      </c>
      <c r="AV234" s="13" t="s">
        <v>84</v>
      </c>
      <c r="AW234" s="13" t="s">
        <v>36</v>
      </c>
      <c r="AX234" s="13" t="s">
        <v>74</v>
      </c>
      <c r="AY234" s="235" t="s">
        <v>161</v>
      </c>
    </row>
    <row r="235" s="13" customFormat="1">
      <c r="A235" s="13"/>
      <c r="B235" s="224"/>
      <c r="C235" s="225"/>
      <c r="D235" s="226" t="s">
        <v>185</v>
      </c>
      <c r="E235" s="227" t="s">
        <v>19</v>
      </c>
      <c r="F235" s="228" t="s">
        <v>396</v>
      </c>
      <c r="G235" s="225"/>
      <c r="H235" s="229">
        <v>0.34100000000000003</v>
      </c>
      <c r="I235" s="230"/>
      <c r="J235" s="225"/>
      <c r="K235" s="225"/>
      <c r="L235" s="231"/>
      <c r="M235" s="232"/>
      <c r="N235" s="233"/>
      <c r="O235" s="233"/>
      <c r="P235" s="233"/>
      <c r="Q235" s="233"/>
      <c r="R235" s="233"/>
      <c r="S235" s="233"/>
      <c r="T235" s="234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5" t="s">
        <v>185</v>
      </c>
      <c r="AU235" s="235" t="s">
        <v>84</v>
      </c>
      <c r="AV235" s="13" t="s">
        <v>84</v>
      </c>
      <c r="AW235" s="13" t="s">
        <v>36</v>
      </c>
      <c r="AX235" s="13" t="s">
        <v>74</v>
      </c>
      <c r="AY235" s="235" t="s">
        <v>161</v>
      </c>
    </row>
    <row r="236" s="13" customFormat="1">
      <c r="A236" s="13"/>
      <c r="B236" s="224"/>
      <c r="C236" s="225"/>
      <c r="D236" s="226" t="s">
        <v>185</v>
      </c>
      <c r="E236" s="227" t="s">
        <v>19</v>
      </c>
      <c r="F236" s="228" t="s">
        <v>397</v>
      </c>
      <c r="G236" s="225"/>
      <c r="H236" s="229">
        <v>0.54600000000000004</v>
      </c>
      <c r="I236" s="230"/>
      <c r="J236" s="225"/>
      <c r="K236" s="225"/>
      <c r="L236" s="231"/>
      <c r="M236" s="232"/>
      <c r="N236" s="233"/>
      <c r="O236" s="233"/>
      <c r="P236" s="233"/>
      <c r="Q236" s="233"/>
      <c r="R236" s="233"/>
      <c r="S236" s="233"/>
      <c r="T236" s="234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5" t="s">
        <v>185</v>
      </c>
      <c r="AU236" s="235" t="s">
        <v>84</v>
      </c>
      <c r="AV236" s="13" t="s">
        <v>84</v>
      </c>
      <c r="AW236" s="13" t="s">
        <v>36</v>
      </c>
      <c r="AX236" s="13" t="s">
        <v>74</v>
      </c>
      <c r="AY236" s="235" t="s">
        <v>161</v>
      </c>
    </row>
    <row r="237" s="13" customFormat="1">
      <c r="A237" s="13"/>
      <c r="B237" s="224"/>
      <c r="C237" s="225"/>
      <c r="D237" s="226" t="s">
        <v>185</v>
      </c>
      <c r="E237" s="227" t="s">
        <v>19</v>
      </c>
      <c r="F237" s="228" t="s">
        <v>398</v>
      </c>
      <c r="G237" s="225"/>
      <c r="H237" s="229">
        <v>0.14000000000000001</v>
      </c>
      <c r="I237" s="230"/>
      <c r="J237" s="225"/>
      <c r="K237" s="225"/>
      <c r="L237" s="231"/>
      <c r="M237" s="232"/>
      <c r="N237" s="233"/>
      <c r="O237" s="233"/>
      <c r="P237" s="233"/>
      <c r="Q237" s="233"/>
      <c r="R237" s="233"/>
      <c r="S237" s="233"/>
      <c r="T237" s="234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5" t="s">
        <v>185</v>
      </c>
      <c r="AU237" s="235" t="s">
        <v>84</v>
      </c>
      <c r="AV237" s="13" t="s">
        <v>84</v>
      </c>
      <c r="AW237" s="13" t="s">
        <v>36</v>
      </c>
      <c r="AX237" s="13" t="s">
        <v>74</v>
      </c>
      <c r="AY237" s="235" t="s">
        <v>161</v>
      </c>
    </row>
    <row r="238" s="13" customFormat="1">
      <c r="A238" s="13"/>
      <c r="B238" s="224"/>
      <c r="C238" s="225"/>
      <c r="D238" s="226" t="s">
        <v>185</v>
      </c>
      <c r="E238" s="227" t="s">
        <v>19</v>
      </c>
      <c r="F238" s="228" t="s">
        <v>399</v>
      </c>
      <c r="G238" s="225"/>
      <c r="H238" s="229">
        <v>0.626</v>
      </c>
      <c r="I238" s="230"/>
      <c r="J238" s="225"/>
      <c r="K238" s="225"/>
      <c r="L238" s="231"/>
      <c r="M238" s="232"/>
      <c r="N238" s="233"/>
      <c r="O238" s="233"/>
      <c r="P238" s="233"/>
      <c r="Q238" s="233"/>
      <c r="R238" s="233"/>
      <c r="S238" s="233"/>
      <c r="T238" s="234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5" t="s">
        <v>185</v>
      </c>
      <c r="AU238" s="235" t="s">
        <v>84</v>
      </c>
      <c r="AV238" s="13" t="s">
        <v>84</v>
      </c>
      <c r="AW238" s="13" t="s">
        <v>36</v>
      </c>
      <c r="AX238" s="13" t="s">
        <v>74</v>
      </c>
      <c r="AY238" s="235" t="s">
        <v>161</v>
      </c>
    </row>
    <row r="239" s="13" customFormat="1">
      <c r="A239" s="13"/>
      <c r="B239" s="224"/>
      <c r="C239" s="225"/>
      <c r="D239" s="226" t="s">
        <v>185</v>
      </c>
      <c r="E239" s="227" t="s">
        <v>19</v>
      </c>
      <c r="F239" s="228" t="s">
        <v>400</v>
      </c>
      <c r="G239" s="225"/>
      <c r="H239" s="229">
        <v>2.036</v>
      </c>
      <c r="I239" s="230"/>
      <c r="J239" s="225"/>
      <c r="K239" s="225"/>
      <c r="L239" s="231"/>
      <c r="M239" s="232"/>
      <c r="N239" s="233"/>
      <c r="O239" s="233"/>
      <c r="P239" s="233"/>
      <c r="Q239" s="233"/>
      <c r="R239" s="233"/>
      <c r="S239" s="233"/>
      <c r="T239" s="23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5" t="s">
        <v>185</v>
      </c>
      <c r="AU239" s="235" t="s">
        <v>84</v>
      </c>
      <c r="AV239" s="13" t="s">
        <v>84</v>
      </c>
      <c r="AW239" s="13" t="s">
        <v>36</v>
      </c>
      <c r="AX239" s="13" t="s">
        <v>74</v>
      </c>
      <c r="AY239" s="235" t="s">
        <v>161</v>
      </c>
    </row>
    <row r="240" s="14" customFormat="1">
      <c r="A240" s="14"/>
      <c r="B240" s="236"/>
      <c r="C240" s="237"/>
      <c r="D240" s="226" t="s">
        <v>185</v>
      </c>
      <c r="E240" s="238" t="s">
        <v>19</v>
      </c>
      <c r="F240" s="239" t="s">
        <v>187</v>
      </c>
      <c r="G240" s="237"/>
      <c r="H240" s="240">
        <v>5.4570000000000007</v>
      </c>
      <c r="I240" s="241"/>
      <c r="J240" s="237"/>
      <c r="K240" s="237"/>
      <c r="L240" s="242"/>
      <c r="M240" s="243"/>
      <c r="N240" s="244"/>
      <c r="O240" s="244"/>
      <c r="P240" s="244"/>
      <c r="Q240" s="244"/>
      <c r="R240" s="244"/>
      <c r="S240" s="244"/>
      <c r="T240" s="245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6" t="s">
        <v>185</v>
      </c>
      <c r="AU240" s="246" t="s">
        <v>84</v>
      </c>
      <c r="AV240" s="14" t="s">
        <v>168</v>
      </c>
      <c r="AW240" s="14" t="s">
        <v>36</v>
      </c>
      <c r="AX240" s="14" t="s">
        <v>82</v>
      </c>
      <c r="AY240" s="246" t="s">
        <v>161</v>
      </c>
    </row>
    <row r="241" s="2" customFormat="1" ht="33" customHeight="1">
      <c r="A241" s="40"/>
      <c r="B241" s="41"/>
      <c r="C241" s="206" t="s">
        <v>401</v>
      </c>
      <c r="D241" s="206" t="s">
        <v>163</v>
      </c>
      <c r="E241" s="207" t="s">
        <v>402</v>
      </c>
      <c r="F241" s="208" t="s">
        <v>403</v>
      </c>
      <c r="G241" s="209" t="s">
        <v>196</v>
      </c>
      <c r="H241" s="210">
        <v>42.881</v>
      </c>
      <c r="I241" s="211"/>
      <c r="J241" s="212">
        <f>ROUND(I241*H241,2)</f>
        <v>0</v>
      </c>
      <c r="K241" s="208" t="s">
        <v>167</v>
      </c>
      <c r="L241" s="46"/>
      <c r="M241" s="213" t="s">
        <v>19</v>
      </c>
      <c r="N241" s="214" t="s">
        <v>45</v>
      </c>
      <c r="O241" s="86"/>
      <c r="P241" s="215">
        <f>O241*H241</f>
        <v>0</v>
      </c>
      <c r="Q241" s="215">
        <v>2.5018699999999998</v>
      </c>
      <c r="R241" s="215">
        <f>Q241*H241</f>
        <v>107.28268747</v>
      </c>
      <c r="S241" s="215">
        <v>0</v>
      </c>
      <c r="T241" s="216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168</v>
      </c>
      <c r="AT241" s="217" t="s">
        <v>163</v>
      </c>
      <c r="AU241" s="217" t="s">
        <v>84</v>
      </c>
      <c r="AY241" s="19" t="s">
        <v>161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9" t="s">
        <v>82</v>
      </c>
      <c r="BK241" s="218">
        <f>ROUND(I241*H241,2)</f>
        <v>0</v>
      </c>
      <c r="BL241" s="19" t="s">
        <v>168</v>
      </c>
      <c r="BM241" s="217" t="s">
        <v>404</v>
      </c>
    </row>
    <row r="242" s="2" customFormat="1">
      <c r="A242" s="40"/>
      <c r="B242" s="41"/>
      <c r="C242" s="42"/>
      <c r="D242" s="219" t="s">
        <v>170</v>
      </c>
      <c r="E242" s="42"/>
      <c r="F242" s="220" t="s">
        <v>405</v>
      </c>
      <c r="G242" s="42"/>
      <c r="H242" s="42"/>
      <c r="I242" s="221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170</v>
      </c>
      <c r="AU242" s="19" t="s">
        <v>84</v>
      </c>
    </row>
    <row r="243" s="13" customFormat="1">
      <c r="A243" s="13"/>
      <c r="B243" s="224"/>
      <c r="C243" s="225"/>
      <c r="D243" s="226" t="s">
        <v>185</v>
      </c>
      <c r="E243" s="227" t="s">
        <v>19</v>
      </c>
      <c r="F243" s="228" t="s">
        <v>406</v>
      </c>
      <c r="G243" s="225"/>
      <c r="H243" s="229">
        <v>6.1289999999999996</v>
      </c>
      <c r="I243" s="230"/>
      <c r="J243" s="225"/>
      <c r="K243" s="225"/>
      <c r="L243" s="231"/>
      <c r="M243" s="232"/>
      <c r="N243" s="233"/>
      <c r="O243" s="233"/>
      <c r="P243" s="233"/>
      <c r="Q243" s="233"/>
      <c r="R243" s="233"/>
      <c r="S243" s="233"/>
      <c r="T243" s="234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5" t="s">
        <v>185</v>
      </c>
      <c r="AU243" s="235" t="s">
        <v>84</v>
      </c>
      <c r="AV243" s="13" t="s">
        <v>84</v>
      </c>
      <c r="AW243" s="13" t="s">
        <v>36</v>
      </c>
      <c r="AX243" s="13" t="s">
        <v>74</v>
      </c>
      <c r="AY243" s="235" t="s">
        <v>161</v>
      </c>
    </row>
    <row r="244" s="13" customFormat="1">
      <c r="A244" s="13"/>
      <c r="B244" s="224"/>
      <c r="C244" s="225"/>
      <c r="D244" s="226" t="s">
        <v>185</v>
      </c>
      <c r="E244" s="227" t="s">
        <v>19</v>
      </c>
      <c r="F244" s="228" t="s">
        <v>407</v>
      </c>
      <c r="G244" s="225"/>
      <c r="H244" s="229">
        <v>7.6319999999999997</v>
      </c>
      <c r="I244" s="230"/>
      <c r="J244" s="225"/>
      <c r="K244" s="225"/>
      <c r="L244" s="231"/>
      <c r="M244" s="232"/>
      <c r="N244" s="233"/>
      <c r="O244" s="233"/>
      <c r="P244" s="233"/>
      <c r="Q244" s="233"/>
      <c r="R244" s="233"/>
      <c r="S244" s="233"/>
      <c r="T244" s="234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5" t="s">
        <v>185</v>
      </c>
      <c r="AU244" s="235" t="s">
        <v>84</v>
      </c>
      <c r="AV244" s="13" t="s">
        <v>84</v>
      </c>
      <c r="AW244" s="13" t="s">
        <v>36</v>
      </c>
      <c r="AX244" s="13" t="s">
        <v>74</v>
      </c>
      <c r="AY244" s="235" t="s">
        <v>161</v>
      </c>
    </row>
    <row r="245" s="13" customFormat="1">
      <c r="A245" s="13"/>
      <c r="B245" s="224"/>
      <c r="C245" s="225"/>
      <c r="D245" s="226" t="s">
        <v>185</v>
      </c>
      <c r="E245" s="227" t="s">
        <v>19</v>
      </c>
      <c r="F245" s="228" t="s">
        <v>408</v>
      </c>
      <c r="G245" s="225"/>
      <c r="H245" s="229">
        <v>11.646000000000001</v>
      </c>
      <c r="I245" s="230"/>
      <c r="J245" s="225"/>
      <c r="K245" s="225"/>
      <c r="L245" s="231"/>
      <c r="M245" s="232"/>
      <c r="N245" s="233"/>
      <c r="O245" s="233"/>
      <c r="P245" s="233"/>
      <c r="Q245" s="233"/>
      <c r="R245" s="233"/>
      <c r="S245" s="233"/>
      <c r="T245" s="234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5" t="s">
        <v>185</v>
      </c>
      <c r="AU245" s="235" t="s">
        <v>84</v>
      </c>
      <c r="AV245" s="13" t="s">
        <v>84</v>
      </c>
      <c r="AW245" s="13" t="s">
        <v>36</v>
      </c>
      <c r="AX245" s="13" t="s">
        <v>74</v>
      </c>
      <c r="AY245" s="235" t="s">
        <v>161</v>
      </c>
    </row>
    <row r="246" s="13" customFormat="1">
      <c r="A246" s="13"/>
      <c r="B246" s="224"/>
      <c r="C246" s="225"/>
      <c r="D246" s="226" t="s">
        <v>185</v>
      </c>
      <c r="E246" s="227" t="s">
        <v>19</v>
      </c>
      <c r="F246" s="228" t="s">
        <v>409</v>
      </c>
      <c r="G246" s="225"/>
      <c r="H246" s="229">
        <v>17.474</v>
      </c>
      <c r="I246" s="230"/>
      <c r="J246" s="225"/>
      <c r="K246" s="225"/>
      <c r="L246" s="231"/>
      <c r="M246" s="232"/>
      <c r="N246" s="233"/>
      <c r="O246" s="233"/>
      <c r="P246" s="233"/>
      <c r="Q246" s="233"/>
      <c r="R246" s="233"/>
      <c r="S246" s="233"/>
      <c r="T246" s="23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5" t="s">
        <v>185</v>
      </c>
      <c r="AU246" s="235" t="s">
        <v>84</v>
      </c>
      <c r="AV246" s="13" t="s">
        <v>84</v>
      </c>
      <c r="AW246" s="13" t="s">
        <v>36</v>
      </c>
      <c r="AX246" s="13" t="s">
        <v>74</v>
      </c>
      <c r="AY246" s="235" t="s">
        <v>161</v>
      </c>
    </row>
    <row r="247" s="14" customFormat="1">
      <c r="A247" s="14"/>
      <c r="B247" s="236"/>
      <c r="C247" s="237"/>
      <c r="D247" s="226" t="s">
        <v>185</v>
      </c>
      <c r="E247" s="238" t="s">
        <v>19</v>
      </c>
      <c r="F247" s="239" t="s">
        <v>187</v>
      </c>
      <c r="G247" s="237"/>
      <c r="H247" s="240">
        <v>42.881</v>
      </c>
      <c r="I247" s="241"/>
      <c r="J247" s="237"/>
      <c r="K247" s="237"/>
      <c r="L247" s="242"/>
      <c r="M247" s="243"/>
      <c r="N247" s="244"/>
      <c r="O247" s="244"/>
      <c r="P247" s="244"/>
      <c r="Q247" s="244"/>
      <c r="R247" s="244"/>
      <c r="S247" s="244"/>
      <c r="T247" s="245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6" t="s">
        <v>185</v>
      </c>
      <c r="AU247" s="246" t="s">
        <v>84</v>
      </c>
      <c r="AV247" s="14" t="s">
        <v>168</v>
      </c>
      <c r="AW247" s="14" t="s">
        <v>36</v>
      </c>
      <c r="AX247" s="14" t="s">
        <v>82</v>
      </c>
      <c r="AY247" s="246" t="s">
        <v>161</v>
      </c>
    </row>
    <row r="248" s="2" customFormat="1" ht="24.15" customHeight="1">
      <c r="A248" s="40"/>
      <c r="B248" s="41"/>
      <c r="C248" s="206" t="s">
        <v>410</v>
      </c>
      <c r="D248" s="206" t="s">
        <v>163</v>
      </c>
      <c r="E248" s="207" t="s">
        <v>411</v>
      </c>
      <c r="F248" s="208" t="s">
        <v>412</v>
      </c>
      <c r="G248" s="209" t="s">
        <v>271</v>
      </c>
      <c r="H248" s="210">
        <v>0.95299999999999996</v>
      </c>
      <c r="I248" s="211"/>
      <c r="J248" s="212">
        <f>ROUND(I248*H248,2)</f>
        <v>0</v>
      </c>
      <c r="K248" s="208" t="s">
        <v>167</v>
      </c>
      <c r="L248" s="46"/>
      <c r="M248" s="213" t="s">
        <v>19</v>
      </c>
      <c r="N248" s="214" t="s">
        <v>45</v>
      </c>
      <c r="O248" s="86"/>
      <c r="P248" s="215">
        <f>O248*H248</f>
        <v>0</v>
      </c>
      <c r="Q248" s="215">
        <v>1.0606199999999999</v>
      </c>
      <c r="R248" s="215">
        <f>Q248*H248</f>
        <v>1.0107708599999998</v>
      </c>
      <c r="S248" s="215">
        <v>0</v>
      </c>
      <c r="T248" s="216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7" t="s">
        <v>168</v>
      </c>
      <c r="AT248" s="217" t="s">
        <v>163</v>
      </c>
      <c r="AU248" s="217" t="s">
        <v>84</v>
      </c>
      <c r="AY248" s="19" t="s">
        <v>161</v>
      </c>
      <c r="BE248" s="218">
        <f>IF(N248="základní",J248,0)</f>
        <v>0</v>
      </c>
      <c r="BF248" s="218">
        <f>IF(N248="snížená",J248,0)</f>
        <v>0</v>
      </c>
      <c r="BG248" s="218">
        <f>IF(N248="zákl. přenesená",J248,0)</f>
        <v>0</v>
      </c>
      <c r="BH248" s="218">
        <f>IF(N248="sníž. přenesená",J248,0)</f>
        <v>0</v>
      </c>
      <c r="BI248" s="218">
        <f>IF(N248="nulová",J248,0)</f>
        <v>0</v>
      </c>
      <c r="BJ248" s="19" t="s">
        <v>82</v>
      </c>
      <c r="BK248" s="218">
        <f>ROUND(I248*H248,2)</f>
        <v>0</v>
      </c>
      <c r="BL248" s="19" t="s">
        <v>168</v>
      </c>
      <c r="BM248" s="217" t="s">
        <v>413</v>
      </c>
    </row>
    <row r="249" s="2" customFormat="1">
      <c r="A249" s="40"/>
      <c r="B249" s="41"/>
      <c r="C249" s="42"/>
      <c r="D249" s="219" t="s">
        <v>170</v>
      </c>
      <c r="E249" s="42"/>
      <c r="F249" s="220" t="s">
        <v>414</v>
      </c>
      <c r="G249" s="42"/>
      <c r="H249" s="42"/>
      <c r="I249" s="221"/>
      <c r="J249" s="42"/>
      <c r="K249" s="42"/>
      <c r="L249" s="46"/>
      <c r="M249" s="222"/>
      <c r="N249" s="223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170</v>
      </c>
      <c r="AU249" s="19" t="s">
        <v>84</v>
      </c>
    </row>
    <row r="250" s="13" customFormat="1">
      <c r="A250" s="13"/>
      <c r="B250" s="224"/>
      <c r="C250" s="225"/>
      <c r="D250" s="226" t="s">
        <v>185</v>
      </c>
      <c r="E250" s="227" t="s">
        <v>19</v>
      </c>
      <c r="F250" s="228" t="s">
        <v>415</v>
      </c>
      <c r="G250" s="225"/>
      <c r="H250" s="229">
        <v>0.52600000000000002</v>
      </c>
      <c r="I250" s="230"/>
      <c r="J250" s="225"/>
      <c r="K250" s="225"/>
      <c r="L250" s="231"/>
      <c r="M250" s="232"/>
      <c r="N250" s="233"/>
      <c r="O250" s="233"/>
      <c r="P250" s="233"/>
      <c r="Q250" s="233"/>
      <c r="R250" s="233"/>
      <c r="S250" s="233"/>
      <c r="T250" s="234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5" t="s">
        <v>185</v>
      </c>
      <c r="AU250" s="235" t="s">
        <v>84</v>
      </c>
      <c r="AV250" s="13" t="s">
        <v>84</v>
      </c>
      <c r="AW250" s="13" t="s">
        <v>36</v>
      </c>
      <c r="AX250" s="13" t="s">
        <v>74</v>
      </c>
      <c r="AY250" s="235" t="s">
        <v>161</v>
      </c>
    </row>
    <row r="251" s="13" customFormat="1">
      <c r="A251" s="13"/>
      <c r="B251" s="224"/>
      <c r="C251" s="225"/>
      <c r="D251" s="226" t="s">
        <v>185</v>
      </c>
      <c r="E251" s="227" t="s">
        <v>19</v>
      </c>
      <c r="F251" s="228" t="s">
        <v>416</v>
      </c>
      <c r="G251" s="225"/>
      <c r="H251" s="229">
        <v>0.42699999999999999</v>
      </c>
      <c r="I251" s="230"/>
      <c r="J251" s="225"/>
      <c r="K251" s="225"/>
      <c r="L251" s="231"/>
      <c r="M251" s="232"/>
      <c r="N251" s="233"/>
      <c r="O251" s="233"/>
      <c r="P251" s="233"/>
      <c r="Q251" s="233"/>
      <c r="R251" s="233"/>
      <c r="S251" s="233"/>
      <c r="T251" s="23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5" t="s">
        <v>185</v>
      </c>
      <c r="AU251" s="235" t="s">
        <v>84</v>
      </c>
      <c r="AV251" s="13" t="s">
        <v>84</v>
      </c>
      <c r="AW251" s="13" t="s">
        <v>36</v>
      </c>
      <c r="AX251" s="13" t="s">
        <v>74</v>
      </c>
      <c r="AY251" s="235" t="s">
        <v>161</v>
      </c>
    </row>
    <row r="252" s="14" customFormat="1">
      <c r="A252" s="14"/>
      <c r="B252" s="236"/>
      <c r="C252" s="237"/>
      <c r="D252" s="226" t="s">
        <v>185</v>
      </c>
      <c r="E252" s="238" t="s">
        <v>19</v>
      </c>
      <c r="F252" s="239" t="s">
        <v>187</v>
      </c>
      <c r="G252" s="237"/>
      <c r="H252" s="240">
        <v>0.95300000000000007</v>
      </c>
      <c r="I252" s="241"/>
      <c r="J252" s="237"/>
      <c r="K252" s="237"/>
      <c r="L252" s="242"/>
      <c r="M252" s="243"/>
      <c r="N252" s="244"/>
      <c r="O252" s="244"/>
      <c r="P252" s="244"/>
      <c r="Q252" s="244"/>
      <c r="R252" s="244"/>
      <c r="S252" s="244"/>
      <c r="T252" s="245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6" t="s">
        <v>185</v>
      </c>
      <c r="AU252" s="246" t="s">
        <v>84</v>
      </c>
      <c r="AV252" s="14" t="s">
        <v>168</v>
      </c>
      <c r="AW252" s="14" t="s">
        <v>36</v>
      </c>
      <c r="AX252" s="14" t="s">
        <v>82</v>
      </c>
      <c r="AY252" s="246" t="s">
        <v>161</v>
      </c>
    </row>
    <row r="253" s="2" customFormat="1" ht="44.25" customHeight="1">
      <c r="A253" s="40"/>
      <c r="B253" s="41"/>
      <c r="C253" s="206" t="s">
        <v>417</v>
      </c>
      <c r="D253" s="206" t="s">
        <v>163</v>
      </c>
      <c r="E253" s="207" t="s">
        <v>418</v>
      </c>
      <c r="F253" s="208" t="s">
        <v>419</v>
      </c>
      <c r="G253" s="209" t="s">
        <v>182</v>
      </c>
      <c r="H253" s="210">
        <v>20.728000000000002</v>
      </c>
      <c r="I253" s="211"/>
      <c r="J253" s="212">
        <f>ROUND(I253*H253,2)</f>
        <v>0</v>
      </c>
      <c r="K253" s="208" t="s">
        <v>167</v>
      </c>
      <c r="L253" s="46"/>
      <c r="M253" s="213" t="s">
        <v>19</v>
      </c>
      <c r="N253" s="214" t="s">
        <v>45</v>
      </c>
      <c r="O253" s="86"/>
      <c r="P253" s="215">
        <f>O253*H253</f>
        <v>0</v>
      </c>
      <c r="Q253" s="215">
        <v>0.73558000000000001</v>
      </c>
      <c r="R253" s="215">
        <f>Q253*H253</f>
        <v>15.247102240000002</v>
      </c>
      <c r="S253" s="215">
        <v>0</v>
      </c>
      <c r="T253" s="216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7" t="s">
        <v>168</v>
      </c>
      <c r="AT253" s="217" t="s">
        <v>163</v>
      </c>
      <c r="AU253" s="217" t="s">
        <v>84</v>
      </c>
      <c r="AY253" s="19" t="s">
        <v>161</v>
      </c>
      <c r="BE253" s="218">
        <f>IF(N253="základní",J253,0)</f>
        <v>0</v>
      </c>
      <c r="BF253" s="218">
        <f>IF(N253="snížená",J253,0)</f>
        <v>0</v>
      </c>
      <c r="BG253" s="218">
        <f>IF(N253="zákl. přenesená",J253,0)</f>
        <v>0</v>
      </c>
      <c r="BH253" s="218">
        <f>IF(N253="sníž. přenesená",J253,0)</f>
        <v>0</v>
      </c>
      <c r="BI253" s="218">
        <f>IF(N253="nulová",J253,0)</f>
        <v>0</v>
      </c>
      <c r="BJ253" s="19" t="s">
        <v>82</v>
      </c>
      <c r="BK253" s="218">
        <f>ROUND(I253*H253,2)</f>
        <v>0</v>
      </c>
      <c r="BL253" s="19" t="s">
        <v>168</v>
      </c>
      <c r="BM253" s="217" t="s">
        <v>420</v>
      </c>
    </row>
    <row r="254" s="2" customFormat="1">
      <c r="A254" s="40"/>
      <c r="B254" s="41"/>
      <c r="C254" s="42"/>
      <c r="D254" s="219" t="s">
        <v>170</v>
      </c>
      <c r="E254" s="42"/>
      <c r="F254" s="220" t="s">
        <v>421</v>
      </c>
      <c r="G254" s="42"/>
      <c r="H254" s="42"/>
      <c r="I254" s="221"/>
      <c r="J254" s="42"/>
      <c r="K254" s="42"/>
      <c r="L254" s="46"/>
      <c r="M254" s="222"/>
      <c r="N254" s="223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170</v>
      </c>
      <c r="AU254" s="19" t="s">
        <v>84</v>
      </c>
    </row>
    <row r="255" s="13" customFormat="1">
      <c r="A255" s="13"/>
      <c r="B255" s="224"/>
      <c r="C255" s="225"/>
      <c r="D255" s="226" t="s">
        <v>185</v>
      </c>
      <c r="E255" s="227" t="s">
        <v>19</v>
      </c>
      <c r="F255" s="228" t="s">
        <v>422</v>
      </c>
      <c r="G255" s="225"/>
      <c r="H255" s="229">
        <v>20.728000000000002</v>
      </c>
      <c r="I255" s="230"/>
      <c r="J255" s="225"/>
      <c r="K255" s="225"/>
      <c r="L255" s="231"/>
      <c r="M255" s="232"/>
      <c r="N255" s="233"/>
      <c r="O255" s="233"/>
      <c r="P255" s="233"/>
      <c r="Q255" s="233"/>
      <c r="R255" s="233"/>
      <c r="S255" s="233"/>
      <c r="T255" s="23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5" t="s">
        <v>185</v>
      </c>
      <c r="AU255" s="235" t="s">
        <v>84</v>
      </c>
      <c r="AV255" s="13" t="s">
        <v>84</v>
      </c>
      <c r="AW255" s="13" t="s">
        <v>36</v>
      </c>
      <c r="AX255" s="13" t="s">
        <v>74</v>
      </c>
      <c r="AY255" s="235" t="s">
        <v>161</v>
      </c>
    </row>
    <row r="256" s="14" customFormat="1">
      <c r="A256" s="14"/>
      <c r="B256" s="236"/>
      <c r="C256" s="237"/>
      <c r="D256" s="226" t="s">
        <v>185</v>
      </c>
      <c r="E256" s="238" t="s">
        <v>19</v>
      </c>
      <c r="F256" s="239" t="s">
        <v>187</v>
      </c>
      <c r="G256" s="237"/>
      <c r="H256" s="240">
        <v>20.728000000000002</v>
      </c>
      <c r="I256" s="241"/>
      <c r="J256" s="237"/>
      <c r="K256" s="237"/>
      <c r="L256" s="242"/>
      <c r="M256" s="243"/>
      <c r="N256" s="244"/>
      <c r="O256" s="244"/>
      <c r="P256" s="244"/>
      <c r="Q256" s="244"/>
      <c r="R256" s="244"/>
      <c r="S256" s="244"/>
      <c r="T256" s="245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6" t="s">
        <v>185</v>
      </c>
      <c r="AU256" s="246" t="s">
        <v>84</v>
      </c>
      <c r="AV256" s="14" t="s">
        <v>168</v>
      </c>
      <c r="AW256" s="14" t="s">
        <v>36</v>
      </c>
      <c r="AX256" s="14" t="s">
        <v>82</v>
      </c>
      <c r="AY256" s="246" t="s">
        <v>161</v>
      </c>
    </row>
    <row r="257" s="2" customFormat="1" ht="44.25" customHeight="1">
      <c r="A257" s="40"/>
      <c r="B257" s="41"/>
      <c r="C257" s="206" t="s">
        <v>423</v>
      </c>
      <c r="D257" s="206" t="s">
        <v>163</v>
      </c>
      <c r="E257" s="207" t="s">
        <v>424</v>
      </c>
      <c r="F257" s="208" t="s">
        <v>425</v>
      </c>
      <c r="G257" s="209" t="s">
        <v>182</v>
      </c>
      <c r="H257" s="210">
        <v>53.109999999999999</v>
      </c>
      <c r="I257" s="211"/>
      <c r="J257" s="212">
        <f>ROUND(I257*H257,2)</f>
        <v>0</v>
      </c>
      <c r="K257" s="208" t="s">
        <v>167</v>
      </c>
      <c r="L257" s="46"/>
      <c r="M257" s="213" t="s">
        <v>19</v>
      </c>
      <c r="N257" s="214" t="s">
        <v>45</v>
      </c>
      <c r="O257" s="86"/>
      <c r="P257" s="215">
        <f>O257*H257</f>
        <v>0</v>
      </c>
      <c r="Q257" s="215">
        <v>1.2381500000000001</v>
      </c>
      <c r="R257" s="215">
        <f>Q257*H257</f>
        <v>65.758146500000009</v>
      </c>
      <c r="S257" s="215">
        <v>0</v>
      </c>
      <c r="T257" s="216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17" t="s">
        <v>168</v>
      </c>
      <c r="AT257" s="217" t="s">
        <v>163</v>
      </c>
      <c r="AU257" s="217" t="s">
        <v>84</v>
      </c>
      <c r="AY257" s="19" t="s">
        <v>161</v>
      </c>
      <c r="BE257" s="218">
        <f>IF(N257="základní",J257,0)</f>
        <v>0</v>
      </c>
      <c r="BF257" s="218">
        <f>IF(N257="snížená",J257,0)</f>
        <v>0</v>
      </c>
      <c r="BG257" s="218">
        <f>IF(N257="zákl. přenesená",J257,0)</f>
        <v>0</v>
      </c>
      <c r="BH257" s="218">
        <f>IF(N257="sníž. přenesená",J257,0)</f>
        <v>0</v>
      </c>
      <c r="BI257" s="218">
        <f>IF(N257="nulová",J257,0)</f>
        <v>0</v>
      </c>
      <c r="BJ257" s="19" t="s">
        <v>82</v>
      </c>
      <c r="BK257" s="218">
        <f>ROUND(I257*H257,2)</f>
        <v>0</v>
      </c>
      <c r="BL257" s="19" t="s">
        <v>168</v>
      </c>
      <c r="BM257" s="217" t="s">
        <v>426</v>
      </c>
    </row>
    <row r="258" s="2" customFormat="1">
      <c r="A258" s="40"/>
      <c r="B258" s="41"/>
      <c r="C258" s="42"/>
      <c r="D258" s="219" t="s">
        <v>170</v>
      </c>
      <c r="E258" s="42"/>
      <c r="F258" s="220" t="s">
        <v>427</v>
      </c>
      <c r="G258" s="42"/>
      <c r="H258" s="42"/>
      <c r="I258" s="221"/>
      <c r="J258" s="42"/>
      <c r="K258" s="42"/>
      <c r="L258" s="46"/>
      <c r="M258" s="222"/>
      <c r="N258" s="223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170</v>
      </c>
      <c r="AU258" s="19" t="s">
        <v>84</v>
      </c>
    </row>
    <row r="259" s="13" customFormat="1">
      <c r="A259" s="13"/>
      <c r="B259" s="224"/>
      <c r="C259" s="225"/>
      <c r="D259" s="226" t="s">
        <v>185</v>
      </c>
      <c r="E259" s="227" t="s">
        <v>19</v>
      </c>
      <c r="F259" s="228" t="s">
        <v>428</v>
      </c>
      <c r="G259" s="225"/>
      <c r="H259" s="229">
        <v>30.960000000000001</v>
      </c>
      <c r="I259" s="230"/>
      <c r="J259" s="225"/>
      <c r="K259" s="225"/>
      <c r="L259" s="231"/>
      <c r="M259" s="232"/>
      <c r="N259" s="233"/>
      <c r="O259" s="233"/>
      <c r="P259" s="233"/>
      <c r="Q259" s="233"/>
      <c r="R259" s="233"/>
      <c r="S259" s="233"/>
      <c r="T259" s="234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5" t="s">
        <v>185</v>
      </c>
      <c r="AU259" s="235" t="s">
        <v>84</v>
      </c>
      <c r="AV259" s="13" t="s">
        <v>84</v>
      </c>
      <c r="AW259" s="13" t="s">
        <v>36</v>
      </c>
      <c r="AX259" s="13" t="s">
        <v>74</v>
      </c>
      <c r="AY259" s="235" t="s">
        <v>161</v>
      </c>
    </row>
    <row r="260" s="13" customFormat="1">
      <c r="A260" s="13"/>
      <c r="B260" s="224"/>
      <c r="C260" s="225"/>
      <c r="D260" s="226" t="s">
        <v>185</v>
      </c>
      <c r="E260" s="227" t="s">
        <v>19</v>
      </c>
      <c r="F260" s="228" t="s">
        <v>429</v>
      </c>
      <c r="G260" s="225"/>
      <c r="H260" s="229">
        <v>22.149999999999999</v>
      </c>
      <c r="I260" s="230"/>
      <c r="J260" s="225"/>
      <c r="K260" s="225"/>
      <c r="L260" s="231"/>
      <c r="M260" s="232"/>
      <c r="N260" s="233"/>
      <c r="O260" s="233"/>
      <c r="P260" s="233"/>
      <c r="Q260" s="233"/>
      <c r="R260" s="233"/>
      <c r="S260" s="233"/>
      <c r="T260" s="234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5" t="s">
        <v>185</v>
      </c>
      <c r="AU260" s="235" t="s">
        <v>84</v>
      </c>
      <c r="AV260" s="13" t="s">
        <v>84</v>
      </c>
      <c r="AW260" s="13" t="s">
        <v>36</v>
      </c>
      <c r="AX260" s="13" t="s">
        <v>74</v>
      </c>
      <c r="AY260" s="235" t="s">
        <v>161</v>
      </c>
    </row>
    <row r="261" s="14" customFormat="1">
      <c r="A261" s="14"/>
      <c r="B261" s="236"/>
      <c r="C261" s="237"/>
      <c r="D261" s="226" t="s">
        <v>185</v>
      </c>
      <c r="E261" s="238" t="s">
        <v>19</v>
      </c>
      <c r="F261" s="239" t="s">
        <v>187</v>
      </c>
      <c r="G261" s="237"/>
      <c r="H261" s="240">
        <v>53.109999999999999</v>
      </c>
      <c r="I261" s="241"/>
      <c r="J261" s="237"/>
      <c r="K261" s="237"/>
      <c r="L261" s="242"/>
      <c r="M261" s="243"/>
      <c r="N261" s="244"/>
      <c r="O261" s="244"/>
      <c r="P261" s="244"/>
      <c r="Q261" s="244"/>
      <c r="R261" s="244"/>
      <c r="S261" s="244"/>
      <c r="T261" s="245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6" t="s">
        <v>185</v>
      </c>
      <c r="AU261" s="246" t="s">
        <v>84</v>
      </c>
      <c r="AV261" s="14" t="s">
        <v>168</v>
      </c>
      <c r="AW261" s="14" t="s">
        <v>36</v>
      </c>
      <c r="AX261" s="14" t="s">
        <v>82</v>
      </c>
      <c r="AY261" s="246" t="s">
        <v>161</v>
      </c>
    </row>
    <row r="262" s="2" customFormat="1" ht="55.5" customHeight="1">
      <c r="A262" s="40"/>
      <c r="B262" s="41"/>
      <c r="C262" s="206" t="s">
        <v>430</v>
      </c>
      <c r="D262" s="206" t="s">
        <v>163</v>
      </c>
      <c r="E262" s="207" t="s">
        <v>431</v>
      </c>
      <c r="F262" s="208" t="s">
        <v>432</v>
      </c>
      <c r="G262" s="209" t="s">
        <v>271</v>
      </c>
      <c r="H262" s="210">
        <v>0.95899999999999996</v>
      </c>
      <c r="I262" s="211"/>
      <c r="J262" s="212">
        <f>ROUND(I262*H262,2)</f>
        <v>0</v>
      </c>
      <c r="K262" s="208" t="s">
        <v>167</v>
      </c>
      <c r="L262" s="46"/>
      <c r="M262" s="213" t="s">
        <v>19</v>
      </c>
      <c r="N262" s="214" t="s">
        <v>45</v>
      </c>
      <c r="O262" s="86"/>
      <c r="P262" s="215">
        <f>O262*H262</f>
        <v>0</v>
      </c>
      <c r="Q262" s="215">
        <v>1.0593999999999999</v>
      </c>
      <c r="R262" s="215">
        <f>Q262*H262</f>
        <v>1.0159645999999998</v>
      </c>
      <c r="S262" s="215">
        <v>0</v>
      </c>
      <c r="T262" s="216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17" t="s">
        <v>168</v>
      </c>
      <c r="AT262" s="217" t="s">
        <v>163</v>
      </c>
      <c r="AU262" s="217" t="s">
        <v>84</v>
      </c>
      <c r="AY262" s="19" t="s">
        <v>161</v>
      </c>
      <c r="BE262" s="218">
        <f>IF(N262="základní",J262,0)</f>
        <v>0</v>
      </c>
      <c r="BF262" s="218">
        <f>IF(N262="snížená",J262,0)</f>
        <v>0</v>
      </c>
      <c r="BG262" s="218">
        <f>IF(N262="zákl. přenesená",J262,0)</f>
        <v>0</v>
      </c>
      <c r="BH262" s="218">
        <f>IF(N262="sníž. přenesená",J262,0)</f>
        <v>0</v>
      </c>
      <c r="BI262" s="218">
        <f>IF(N262="nulová",J262,0)</f>
        <v>0</v>
      </c>
      <c r="BJ262" s="19" t="s">
        <v>82</v>
      </c>
      <c r="BK262" s="218">
        <f>ROUND(I262*H262,2)</f>
        <v>0</v>
      </c>
      <c r="BL262" s="19" t="s">
        <v>168</v>
      </c>
      <c r="BM262" s="217" t="s">
        <v>433</v>
      </c>
    </row>
    <row r="263" s="2" customFormat="1">
      <c r="A263" s="40"/>
      <c r="B263" s="41"/>
      <c r="C263" s="42"/>
      <c r="D263" s="219" t="s">
        <v>170</v>
      </c>
      <c r="E263" s="42"/>
      <c r="F263" s="220" t="s">
        <v>434</v>
      </c>
      <c r="G263" s="42"/>
      <c r="H263" s="42"/>
      <c r="I263" s="221"/>
      <c r="J263" s="42"/>
      <c r="K263" s="42"/>
      <c r="L263" s="46"/>
      <c r="M263" s="222"/>
      <c r="N263" s="223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170</v>
      </c>
      <c r="AU263" s="19" t="s">
        <v>84</v>
      </c>
    </row>
    <row r="264" s="13" customFormat="1">
      <c r="A264" s="13"/>
      <c r="B264" s="224"/>
      <c r="C264" s="225"/>
      <c r="D264" s="226" t="s">
        <v>185</v>
      </c>
      <c r="E264" s="227" t="s">
        <v>19</v>
      </c>
      <c r="F264" s="228" t="s">
        <v>435</v>
      </c>
      <c r="G264" s="225"/>
      <c r="H264" s="229">
        <v>0.95899999999999996</v>
      </c>
      <c r="I264" s="230"/>
      <c r="J264" s="225"/>
      <c r="K264" s="225"/>
      <c r="L264" s="231"/>
      <c r="M264" s="232"/>
      <c r="N264" s="233"/>
      <c r="O264" s="233"/>
      <c r="P264" s="233"/>
      <c r="Q264" s="233"/>
      <c r="R264" s="233"/>
      <c r="S264" s="233"/>
      <c r="T264" s="234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5" t="s">
        <v>185</v>
      </c>
      <c r="AU264" s="235" t="s">
        <v>84</v>
      </c>
      <c r="AV264" s="13" t="s">
        <v>84</v>
      </c>
      <c r="AW264" s="13" t="s">
        <v>36</v>
      </c>
      <c r="AX264" s="13" t="s">
        <v>74</v>
      </c>
      <c r="AY264" s="235" t="s">
        <v>161</v>
      </c>
    </row>
    <row r="265" s="14" customFormat="1">
      <c r="A265" s="14"/>
      <c r="B265" s="236"/>
      <c r="C265" s="237"/>
      <c r="D265" s="226" t="s">
        <v>185</v>
      </c>
      <c r="E265" s="238" t="s">
        <v>19</v>
      </c>
      <c r="F265" s="239" t="s">
        <v>187</v>
      </c>
      <c r="G265" s="237"/>
      <c r="H265" s="240">
        <v>0.95899999999999996</v>
      </c>
      <c r="I265" s="241"/>
      <c r="J265" s="237"/>
      <c r="K265" s="237"/>
      <c r="L265" s="242"/>
      <c r="M265" s="243"/>
      <c r="N265" s="244"/>
      <c r="O265" s="244"/>
      <c r="P265" s="244"/>
      <c r="Q265" s="244"/>
      <c r="R265" s="244"/>
      <c r="S265" s="244"/>
      <c r="T265" s="245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6" t="s">
        <v>185</v>
      </c>
      <c r="AU265" s="246" t="s">
        <v>84</v>
      </c>
      <c r="AV265" s="14" t="s">
        <v>168</v>
      </c>
      <c r="AW265" s="14" t="s">
        <v>36</v>
      </c>
      <c r="AX265" s="14" t="s">
        <v>82</v>
      </c>
      <c r="AY265" s="246" t="s">
        <v>161</v>
      </c>
    </row>
    <row r="266" s="12" customFormat="1" ht="22.8" customHeight="1">
      <c r="A266" s="12"/>
      <c r="B266" s="190"/>
      <c r="C266" s="191"/>
      <c r="D266" s="192" t="s">
        <v>73</v>
      </c>
      <c r="E266" s="204" t="s">
        <v>175</v>
      </c>
      <c r="F266" s="204" t="s">
        <v>436</v>
      </c>
      <c r="G266" s="191"/>
      <c r="H266" s="191"/>
      <c r="I266" s="194"/>
      <c r="J266" s="205">
        <f>BK266</f>
        <v>0</v>
      </c>
      <c r="K266" s="191"/>
      <c r="L266" s="196"/>
      <c r="M266" s="197"/>
      <c r="N266" s="198"/>
      <c r="O266" s="198"/>
      <c r="P266" s="199">
        <f>SUM(P267:P344)</f>
        <v>0</v>
      </c>
      <c r="Q266" s="198"/>
      <c r="R266" s="199">
        <f>SUM(R267:R344)</f>
        <v>60.914600750000005</v>
      </c>
      <c r="S266" s="198"/>
      <c r="T266" s="200">
        <f>SUM(T267:T344)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01" t="s">
        <v>82</v>
      </c>
      <c r="AT266" s="202" t="s">
        <v>73</v>
      </c>
      <c r="AU266" s="202" t="s">
        <v>82</v>
      </c>
      <c r="AY266" s="201" t="s">
        <v>161</v>
      </c>
      <c r="BK266" s="203">
        <f>SUM(BK267:BK344)</f>
        <v>0</v>
      </c>
    </row>
    <row r="267" s="2" customFormat="1" ht="37.8" customHeight="1">
      <c r="A267" s="40"/>
      <c r="B267" s="41"/>
      <c r="C267" s="206" t="s">
        <v>437</v>
      </c>
      <c r="D267" s="206" t="s">
        <v>163</v>
      </c>
      <c r="E267" s="207" t="s">
        <v>438</v>
      </c>
      <c r="F267" s="208" t="s">
        <v>439</v>
      </c>
      <c r="G267" s="209" t="s">
        <v>182</v>
      </c>
      <c r="H267" s="210">
        <v>70.260999999999996</v>
      </c>
      <c r="I267" s="211"/>
      <c r="J267" s="212">
        <f>ROUND(I267*H267,2)</f>
        <v>0</v>
      </c>
      <c r="K267" s="208" t="s">
        <v>167</v>
      </c>
      <c r="L267" s="46"/>
      <c r="M267" s="213" t="s">
        <v>19</v>
      </c>
      <c r="N267" s="214" t="s">
        <v>45</v>
      </c>
      <c r="O267" s="86"/>
      <c r="P267" s="215">
        <f>O267*H267</f>
        <v>0</v>
      </c>
      <c r="Q267" s="215">
        <v>0.23626</v>
      </c>
      <c r="R267" s="215">
        <f>Q267*H267</f>
        <v>16.599863859999999</v>
      </c>
      <c r="S267" s="215">
        <v>0</v>
      </c>
      <c r="T267" s="216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17" t="s">
        <v>168</v>
      </c>
      <c r="AT267" s="217" t="s">
        <v>163</v>
      </c>
      <c r="AU267" s="217" t="s">
        <v>84</v>
      </c>
      <c r="AY267" s="19" t="s">
        <v>161</v>
      </c>
      <c r="BE267" s="218">
        <f>IF(N267="základní",J267,0)</f>
        <v>0</v>
      </c>
      <c r="BF267" s="218">
        <f>IF(N267="snížená",J267,0)</f>
        <v>0</v>
      </c>
      <c r="BG267" s="218">
        <f>IF(N267="zákl. přenesená",J267,0)</f>
        <v>0</v>
      </c>
      <c r="BH267" s="218">
        <f>IF(N267="sníž. přenesená",J267,0)</f>
        <v>0</v>
      </c>
      <c r="BI267" s="218">
        <f>IF(N267="nulová",J267,0)</f>
        <v>0</v>
      </c>
      <c r="BJ267" s="19" t="s">
        <v>82</v>
      </c>
      <c r="BK267" s="218">
        <f>ROUND(I267*H267,2)</f>
        <v>0</v>
      </c>
      <c r="BL267" s="19" t="s">
        <v>168</v>
      </c>
      <c r="BM267" s="217" t="s">
        <v>440</v>
      </c>
    </row>
    <row r="268" s="2" customFormat="1">
      <c r="A268" s="40"/>
      <c r="B268" s="41"/>
      <c r="C268" s="42"/>
      <c r="D268" s="219" t="s">
        <v>170</v>
      </c>
      <c r="E268" s="42"/>
      <c r="F268" s="220" t="s">
        <v>441</v>
      </c>
      <c r="G268" s="42"/>
      <c r="H268" s="42"/>
      <c r="I268" s="221"/>
      <c r="J268" s="42"/>
      <c r="K268" s="42"/>
      <c r="L268" s="46"/>
      <c r="M268" s="222"/>
      <c r="N268" s="223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170</v>
      </c>
      <c r="AU268" s="19" t="s">
        <v>84</v>
      </c>
    </row>
    <row r="269" s="13" customFormat="1">
      <c r="A269" s="13"/>
      <c r="B269" s="224"/>
      <c r="C269" s="225"/>
      <c r="D269" s="226" t="s">
        <v>185</v>
      </c>
      <c r="E269" s="227" t="s">
        <v>19</v>
      </c>
      <c r="F269" s="228" t="s">
        <v>442</v>
      </c>
      <c r="G269" s="225"/>
      <c r="H269" s="229">
        <v>55.902999999999999</v>
      </c>
      <c r="I269" s="230"/>
      <c r="J269" s="225"/>
      <c r="K269" s="225"/>
      <c r="L269" s="231"/>
      <c r="M269" s="232"/>
      <c r="N269" s="233"/>
      <c r="O269" s="233"/>
      <c r="P269" s="233"/>
      <c r="Q269" s="233"/>
      <c r="R269" s="233"/>
      <c r="S269" s="233"/>
      <c r="T269" s="234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5" t="s">
        <v>185</v>
      </c>
      <c r="AU269" s="235" t="s">
        <v>84</v>
      </c>
      <c r="AV269" s="13" t="s">
        <v>84</v>
      </c>
      <c r="AW269" s="13" t="s">
        <v>36</v>
      </c>
      <c r="AX269" s="13" t="s">
        <v>74</v>
      </c>
      <c r="AY269" s="235" t="s">
        <v>161</v>
      </c>
    </row>
    <row r="270" s="13" customFormat="1">
      <c r="A270" s="13"/>
      <c r="B270" s="224"/>
      <c r="C270" s="225"/>
      <c r="D270" s="226" t="s">
        <v>185</v>
      </c>
      <c r="E270" s="227" t="s">
        <v>19</v>
      </c>
      <c r="F270" s="228" t="s">
        <v>443</v>
      </c>
      <c r="G270" s="225"/>
      <c r="H270" s="229">
        <v>6.835</v>
      </c>
      <c r="I270" s="230"/>
      <c r="J270" s="225"/>
      <c r="K270" s="225"/>
      <c r="L270" s="231"/>
      <c r="M270" s="232"/>
      <c r="N270" s="233"/>
      <c r="O270" s="233"/>
      <c r="P270" s="233"/>
      <c r="Q270" s="233"/>
      <c r="R270" s="233"/>
      <c r="S270" s="233"/>
      <c r="T270" s="234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5" t="s">
        <v>185</v>
      </c>
      <c r="AU270" s="235" t="s">
        <v>84</v>
      </c>
      <c r="AV270" s="13" t="s">
        <v>84</v>
      </c>
      <c r="AW270" s="13" t="s">
        <v>36</v>
      </c>
      <c r="AX270" s="13" t="s">
        <v>74</v>
      </c>
      <c r="AY270" s="235" t="s">
        <v>161</v>
      </c>
    </row>
    <row r="271" s="13" customFormat="1">
      <c r="A271" s="13"/>
      <c r="B271" s="224"/>
      <c r="C271" s="225"/>
      <c r="D271" s="226" t="s">
        <v>185</v>
      </c>
      <c r="E271" s="227" t="s">
        <v>19</v>
      </c>
      <c r="F271" s="228" t="s">
        <v>444</v>
      </c>
      <c r="G271" s="225"/>
      <c r="H271" s="229">
        <v>7.5229999999999997</v>
      </c>
      <c r="I271" s="230"/>
      <c r="J271" s="225"/>
      <c r="K271" s="225"/>
      <c r="L271" s="231"/>
      <c r="M271" s="232"/>
      <c r="N271" s="233"/>
      <c r="O271" s="233"/>
      <c r="P271" s="233"/>
      <c r="Q271" s="233"/>
      <c r="R271" s="233"/>
      <c r="S271" s="233"/>
      <c r="T271" s="234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5" t="s">
        <v>185</v>
      </c>
      <c r="AU271" s="235" t="s">
        <v>84</v>
      </c>
      <c r="AV271" s="13" t="s">
        <v>84</v>
      </c>
      <c r="AW271" s="13" t="s">
        <v>36</v>
      </c>
      <c r="AX271" s="13" t="s">
        <v>74</v>
      </c>
      <c r="AY271" s="235" t="s">
        <v>161</v>
      </c>
    </row>
    <row r="272" s="14" customFormat="1">
      <c r="A272" s="14"/>
      <c r="B272" s="236"/>
      <c r="C272" s="237"/>
      <c r="D272" s="226" t="s">
        <v>185</v>
      </c>
      <c r="E272" s="238" t="s">
        <v>19</v>
      </c>
      <c r="F272" s="239" t="s">
        <v>187</v>
      </c>
      <c r="G272" s="237"/>
      <c r="H272" s="240">
        <v>70.260999999999996</v>
      </c>
      <c r="I272" s="241"/>
      <c r="J272" s="237"/>
      <c r="K272" s="237"/>
      <c r="L272" s="242"/>
      <c r="M272" s="243"/>
      <c r="N272" s="244"/>
      <c r="O272" s="244"/>
      <c r="P272" s="244"/>
      <c r="Q272" s="244"/>
      <c r="R272" s="244"/>
      <c r="S272" s="244"/>
      <c r="T272" s="245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6" t="s">
        <v>185</v>
      </c>
      <c r="AU272" s="246" t="s">
        <v>84</v>
      </c>
      <c r="AV272" s="14" t="s">
        <v>168</v>
      </c>
      <c r="AW272" s="14" t="s">
        <v>36</v>
      </c>
      <c r="AX272" s="14" t="s">
        <v>82</v>
      </c>
      <c r="AY272" s="246" t="s">
        <v>161</v>
      </c>
    </row>
    <row r="273" s="2" customFormat="1" ht="49.05" customHeight="1">
      <c r="A273" s="40"/>
      <c r="B273" s="41"/>
      <c r="C273" s="206" t="s">
        <v>445</v>
      </c>
      <c r="D273" s="206" t="s">
        <v>163</v>
      </c>
      <c r="E273" s="207" t="s">
        <v>446</v>
      </c>
      <c r="F273" s="208" t="s">
        <v>447</v>
      </c>
      <c r="G273" s="209" t="s">
        <v>182</v>
      </c>
      <c r="H273" s="210">
        <v>51.524999999999999</v>
      </c>
      <c r="I273" s="211"/>
      <c r="J273" s="212">
        <f>ROUND(I273*H273,2)</f>
        <v>0</v>
      </c>
      <c r="K273" s="208" t="s">
        <v>167</v>
      </c>
      <c r="L273" s="46"/>
      <c r="M273" s="213" t="s">
        <v>19</v>
      </c>
      <c r="N273" s="214" t="s">
        <v>45</v>
      </c>
      <c r="O273" s="86"/>
      <c r="P273" s="215">
        <f>O273*H273</f>
        <v>0</v>
      </c>
      <c r="Q273" s="215">
        <v>0.17721000000000001</v>
      </c>
      <c r="R273" s="215">
        <f>Q273*H273</f>
        <v>9.1307452500000004</v>
      </c>
      <c r="S273" s="215">
        <v>0</v>
      </c>
      <c r="T273" s="216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17" t="s">
        <v>168</v>
      </c>
      <c r="AT273" s="217" t="s">
        <v>163</v>
      </c>
      <c r="AU273" s="217" t="s">
        <v>84</v>
      </c>
      <c r="AY273" s="19" t="s">
        <v>161</v>
      </c>
      <c r="BE273" s="218">
        <f>IF(N273="základní",J273,0)</f>
        <v>0</v>
      </c>
      <c r="BF273" s="218">
        <f>IF(N273="snížená",J273,0)</f>
        <v>0</v>
      </c>
      <c r="BG273" s="218">
        <f>IF(N273="zákl. přenesená",J273,0)</f>
        <v>0</v>
      </c>
      <c r="BH273" s="218">
        <f>IF(N273="sníž. přenesená",J273,0)</f>
        <v>0</v>
      </c>
      <c r="BI273" s="218">
        <f>IF(N273="nulová",J273,0)</f>
        <v>0</v>
      </c>
      <c r="BJ273" s="19" t="s">
        <v>82</v>
      </c>
      <c r="BK273" s="218">
        <f>ROUND(I273*H273,2)</f>
        <v>0</v>
      </c>
      <c r="BL273" s="19" t="s">
        <v>168</v>
      </c>
      <c r="BM273" s="217" t="s">
        <v>448</v>
      </c>
    </row>
    <row r="274" s="2" customFormat="1">
      <c r="A274" s="40"/>
      <c r="B274" s="41"/>
      <c r="C274" s="42"/>
      <c r="D274" s="219" t="s">
        <v>170</v>
      </c>
      <c r="E274" s="42"/>
      <c r="F274" s="220" t="s">
        <v>449</v>
      </c>
      <c r="G274" s="42"/>
      <c r="H274" s="42"/>
      <c r="I274" s="221"/>
      <c r="J274" s="42"/>
      <c r="K274" s="42"/>
      <c r="L274" s="46"/>
      <c r="M274" s="222"/>
      <c r="N274" s="223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170</v>
      </c>
      <c r="AU274" s="19" t="s">
        <v>84</v>
      </c>
    </row>
    <row r="275" s="13" customFormat="1">
      <c r="A275" s="13"/>
      <c r="B275" s="224"/>
      <c r="C275" s="225"/>
      <c r="D275" s="226" t="s">
        <v>185</v>
      </c>
      <c r="E275" s="227" t="s">
        <v>19</v>
      </c>
      <c r="F275" s="228" t="s">
        <v>450</v>
      </c>
      <c r="G275" s="225"/>
      <c r="H275" s="229">
        <v>51.524999999999999</v>
      </c>
      <c r="I275" s="230"/>
      <c r="J275" s="225"/>
      <c r="K275" s="225"/>
      <c r="L275" s="231"/>
      <c r="M275" s="232"/>
      <c r="N275" s="233"/>
      <c r="O275" s="233"/>
      <c r="P275" s="233"/>
      <c r="Q275" s="233"/>
      <c r="R275" s="233"/>
      <c r="S275" s="233"/>
      <c r="T275" s="234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5" t="s">
        <v>185</v>
      </c>
      <c r="AU275" s="235" t="s">
        <v>84</v>
      </c>
      <c r="AV275" s="13" t="s">
        <v>84</v>
      </c>
      <c r="AW275" s="13" t="s">
        <v>36</v>
      </c>
      <c r="AX275" s="13" t="s">
        <v>74</v>
      </c>
      <c r="AY275" s="235" t="s">
        <v>161</v>
      </c>
    </row>
    <row r="276" s="14" customFormat="1">
      <c r="A276" s="14"/>
      <c r="B276" s="236"/>
      <c r="C276" s="237"/>
      <c r="D276" s="226" t="s">
        <v>185</v>
      </c>
      <c r="E276" s="238" t="s">
        <v>19</v>
      </c>
      <c r="F276" s="239" t="s">
        <v>187</v>
      </c>
      <c r="G276" s="237"/>
      <c r="H276" s="240">
        <v>51.524999999999999</v>
      </c>
      <c r="I276" s="241"/>
      <c r="J276" s="237"/>
      <c r="K276" s="237"/>
      <c r="L276" s="242"/>
      <c r="M276" s="243"/>
      <c r="N276" s="244"/>
      <c r="O276" s="244"/>
      <c r="P276" s="244"/>
      <c r="Q276" s="244"/>
      <c r="R276" s="244"/>
      <c r="S276" s="244"/>
      <c r="T276" s="245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6" t="s">
        <v>185</v>
      </c>
      <c r="AU276" s="246" t="s">
        <v>84</v>
      </c>
      <c r="AV276" s="14" t="s">
        <v>168</v>
      </c>
      <c r="AW276" s="14" t="s">
        <v>36</v>
      </c>
      <c r="AX276" s="14" t="s">
        <v>82</v>
      </c>
      <c r="AY276" s="246" t="s">
        <v>161</v>
      </c>
    </row>
    <row r="277" s="2" customFormat="1" ht="49.05" customHeight="1">
      <c r="A277" s="40"/>
      <c r="B277" s="41"/>
      <c r="C277" s="206" t="s">
        <v>451</v>
      </c>
      <c r="D277" s="206" t="s">
        <v>163</v>
      </c>
      <c r="E277" s="207" t="s">
        <v>452</v>
      </c>
      <c r="F277" s="208" t="s">
        <v>453</v>
      </c>
      <c r="G277" s="209" t="s">
        <v>182</v>
      </c>
      <c r="H277" s="210">
        <v>31.850999999999999</v>
      </c>
      <c r="I277" s="211"/>
      <c r="J277" s="212">
        <f>ROUND(I277*H277,2)</f>
        <v>0</v>
      </c>
      <c r="K277" s="208" t="s">
        <v>167</v>
      </c>
      <c r="L277" s="46"/>
      <c r="M277" s="213" t="s">
        <v>19</v>
      </c>
      <c r="N277" s="214" t="s">
        <v>45</v>
      </c>
      <c r="O277" s="86"/>
      <c r="P277" s="215">
        <f>O277*H277</f>
        <v>0</v>
      </c>
      <c r="Q277" s="215">
        <v>0.21271999999999999</v>
      </c>
      <c r="R277" s="215">
        <f>Q277*H277</f>
        <v>6.7753447199999997</v>
      </c>
      <c r="S277" s="215">
        <v>0</v>
      </c>
      <c r="T277" s="216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17" t="s">
        <v>168</v>
      </c>
      <c r="AT277" s="217" t="s">
        <v>163</v>
      </c>
      <c r="AU277" s="217" t="s">
        <v>84</v>
      </c>
      <c r="AY277" s="19" t="s">
        <v>161</v>
      </c>
      <c r="BE277" s="218">
        <f>IF(N277="základní",J277,0)</f>
        <v>0</v>
      </c>
      <c r="BF277" s="218">
        <f>IF(N277="snížená",J277,0)</f>
        <v>0</v>
      </c>
      <c r="BG277" s="218">
        <f>IF(N277="zákl. přenesená",J277,0)</f>
        <v>0</v>
      </c>
      <c r="BH277" s="218">
        <f>IF(N277="sníž. přenesená",J277,0)</f>
        <v>0</v>
      </c>
      <c r="BI277" s="218">
        <f>IF(N277="nulová",J277,0)</f>
        <v>0</v>
      </c>
      <c r="BJ277" s="19" t="s">
        <v>82</v>
      </c>
      <c r="BK277" s="218">
        <f>ROUND(I277*H277,2)</f>
        <v>0</v>
      </c>
      <c r="BL277" s="19" t="s">
        <v>168</v>
      </c>
      <c r="BM277" s="217" t="s">
        <v>454</v>
      </c>
    </row>
    <row r="278" s="2" customFormat="1">
      <c r="A278" s="40"/>
      <c r="B278" s="41"/>
      <c r="C278" s="42"/>
      <c r="D278" s="219" t="s">
        <v>170</v>
      </c>
      <c r="E278" s="42"/>
      <c r="F278" s="220" t="s">
        <v>455</v>
      </c>
      <c r="G278" s="42"/>
      <c r="H278" s="42"/>
      <c r="I278" s="221"/>
      <c r="J278" s="42"/>
      <c r="K278" s="42"/>
      <c r="L278" s="46"/>
      <c r="M278" s="222"/>
      <c r="N278" s="223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170</v>
      </c>
      <c r="AU278" s="19" t="s">
        <v>84</v>
      </c>
    </row>
    <row r="279" s="13" customFormat="1">
      <c r="A279" s="13"/>
      <c r="B279" s="224"/>
      <c r="C279" s="225"/>
      <c r="D279" s="226" t="s">
        <v>185</v>
      </c>
      <c r="E279" s="227" t="s">
        <v>19</v>
      </c>
      <c r="F279" s="228" t="s">
        <v>456</v>
      </c>
      <c r="G279" s="225"/>
      <c r="H279" s="229">
        <v>17.649999999999999</v>
      </c>
      <c r="I279" s="230"/>
      <c r="J279" s="225"/>
      <c r="K279" s="225"/>
      <c r="L279" s="231"/>
      <c r="M279" s="232"/>
      <c r="N279" s="233"/>
      <c r="O279" s="233"/>
      <c r="P279" s="233"/>
      <c r="Q279" s="233"/>
      <c r="R279" s="233"/>
      <c r="S279" s="233"/>
      <c r="T279" s="23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5" t="s">
        <v>185</v>
      </c>
      <c r="AU279" s="235" t="s">
        <v>84</v>
      </c>
      <c r="AV279" s="13" t="s">
        <v>84</v>
      </c>
      <c r="AW279" s="13" t="s">
        <v>36</v>
      </c>
      <c r="AX279" s="13" t="s">
        <v>74</v>
      </c>
      <c r="AY279" s="235" t="s">
        <v>161</v>
      </c>
    </row>
    <row r="280" s="13" customFormat="1">
      <c r="A280" s="13"/>
      <c r="B280" s="224"/>
      <c r="C280" s="225"/>
      <c r="D280" s="226" t="s">
        <v>185</v>
      </c>
      <c r="E280" s="227" t="s">
        <v>19</v>
      </c>
      <c r="F280" s="228" t="s">
        <v>457</v>
      </c>
      <c r="G280" s="225"/>
      <c r="H280" s="229">
        <v>2.1640000000000001</v>
      </c>
      <c r="I280" s="230"/>
      <c r="J280" s="225"/>
      <c r="K280" s="225"/>
      <c r="L280" s="231"/>
      <c r="M280" s="232"/>
      <c r="N280" s="233"/>
      <c r="O280" s="233"/>
      <c r="P280" s="233"/>
      <c r="Q280" s="233"/>
      <c r="R280" s="233"/>
      <c r="S280" s="233"/>
      <c r="T280" s="234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5" t="s">
        <v>185</v>
      </c>
      <c r="AU280" s="235" t="s">
        <v>84</v>
      </c>
      <c r="AV280" s="13" t="s">
        <v>84</v>
      </c>
      <c r="AW280" s="13" t="s">
        <v>36</v>
      </c>
      <c r="AX280" s="13" t="s">
        <v>74</v>
      </c>
      <c r="AY280" s="235" t="s">
        <v>161</v>
      </c>
    </row>
    <row r="281" s="13" customFormat="1">
      <c r="A281" s="13"/>
      <c r="B281" s="224"/>
      <c r="C281" s="225"/>
      <c r="D281" s="226" t="s">
        <v>185</v>
      </c>
      <c r="E281" s="227" t="s">
        <v>19</v>
      </c>
      <c r="F281" s="228" t="s">
        <v>458</v>
      </c>
      <c r="G281" s="225"/>
      <c r="H281" s="229">
        <v>4.6369999999999996</v>
      </c>
      <c r="I281" s="230"/>
      <c r="J281" s="225"/>
      <c r="K281" s="225"/>
      <c r="L281" s="231"/>
      <c r="M281" s="232"/>
      <c r="N281" s="233"/>
      <c r="O281" s="233"/>
      <c r="P281" s="233"/>
      <c r="Q281" s="233"/>
      <c r="R281" s="233"/>
      <c r="S281" s="233"/>
      <c r="T281" s="234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5" t="s">
        <v>185</v>
      </c>
      <c r="AU281" s="235" t="s">
        <v>84</v>
      </c>
      <c r="AV281" s="13" t="s">
        <v>84</v>
      </c>
      <c r="AW281" s="13" t="s">
        <v>36</v>
      </c>
      <c r="AX281" s="13" t="s">
        <v>74</v>
      </c>
      <c r="AY281" s="235" t="s">
        <v>161</v>
      </c>
    </row>
    <row r="282" s="13" customFormat="1">
      <c r="A282" s="13"/>
      <c r="B282" s="224"/>
      <c r="C282" s="225"/>
      <c r="D282" s="226" t="s">
        <v>185</v>
      </c>
      <c r="E282" s="227" t="s">
        <v>19</v>
      </c>
      <c r="F282" s="228" t="s">
        <v>459</v>
      </c>
      <c r="G282" s="225"/>
      <c r="H282" s="229">
        <v>7.4000000000000004</v>
      </c>
      <c r="I282" s="230"/>
      <c r="J282" s="225"/>
      <c r="K282" s="225"/>
      <c r="L282" s="231"/>
      <c r="M282" s="232"/>
      <c r="N282" s="233"/>
      <c r="O282" s="233"/>
      <c r="P282" s="233"/>
      <c r="Q282" s="233"/>
      <c r="R282" s="233"/>
      <c r="S282" s="233"/>
      <c r="T282" s="234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5" t="s">
        <v>185</v>
      </c>
      <c r="AU282" s="235" t="s">
        <v>84</v>
      </c>
      <c r="AV282" s="13" t="s">
        <v>84</v>
      </c>
      <c r="AW282" s="13" t="s">
        <v>36</v>
      </c>
      <c r="AX282" s="13" t="s">
        <v>74</v>
      </c>
      <c r="AY282" s="235" t="s">
        <v>161</v>
      </c>
    </row>
    <row r="283" s="14" customFormat="1">
      <c r="A283" s="14"/>
      <c r="B283" s="236"/>
      <c r="C283" s="237"/>
      <c r="D283" s="226" t="s">
        <v>185</v>
      </c>
      <c r="E283" s="238" t="s">
        <v>19</v>
      </c>
      <c r="F283" s="239" t="s">
        <v>187</v>
      </c>
      <c r="G283" s="237"/>
      <c r="H283" s="240">
        <v>31.850999999999999</v>
      </c>
      <c r="I283" s="241"/>
      <c r="J283" s="237"/>
      <c r="K283" s="237"/>
      <c r="L283" s="242"/>
      <c r="M283" s="243"/>
      <c r="N283" s="244"/>
      <c r="O283" s="244"/>
      <c r="P283" s="244"/>
      <c r="Q283" s="244"/>
      <c r="R283" s="244"/>
      <c r="S283" s="244"/>
      <c r="T283" s="245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6" t="s">
        <v>185</v>
      </c>
      <c r="AU283" s="246" t="s">
        <v>84</v>
      </c>
      <c r="AV283" s="14" t="s">
        <v>168</v>
      </c>
      <c r="AW283" s="14" t="s">
        <v>36</v>
      </c>
      <c r="AX283" s="14" t="s">
        <v>82</v>
      </c>
      <c r="AY283" s="246" t="s">
        <v>161</v>
      </c>
    </row>
    <row r="284" s="2" customFormat="1" ht="55.5" customHeight="1">
      <c r="A284" s="40"/>
      <c r="B284" s="41"/>
      <c r="C284" s="206" t="s">
        <v>460</v>
      </c>
      <c r="D284" s="206" t="s">
        <v>163</v>
      </c>
      <c r="E284" s="207" t="s">
        <v>461</v>
      </c>
      <c r="F284" s="208" t="s">
        <v>462</v>
      </c>
      <c r="G284" s="209" t="s">
        <v>182</v>
      </c>
      <c r="H284" s="210">
        <v>9.7080000000000002</v>
      </c>
      <c r="I284" s="211"/>
      <c r="J284" s="212">
        <f>ROUND(I284*H284,2)</f>
        <v>0</v>
      </c>
      <c r="K284" s="208" t="s">
        <v>167</v>
      </c>
      <c r="L284" s="46"/>
      <c r="M284" s="213" t="s">
        <v>19</v>
      </c>
      <c r="N284" s="214" t="s">
        <v>45</v>
      </c>
      <c r="O284" s="86"/>
      <c r="P284" s="215">
        <f>O284*H284</f>
        <v>0</v>
      </c>
      <c r="Q284" s="215">
        <v>0.24410999999999999</v>
      </c>
      <c r="R284" s="215">
        <f>Q284*H284</f>
        <v>2.3698198800000001</v>
      </c>
      <c r="S284" s="215">
        <v>0</v>
      </c>
      <c r="T284" s="216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17" t="s">
        <v>168</v>
      </c>
      <c r="AT284" s="217" t="s">
        <v>163</v>
      </c>
      <c r="AU284" s="217" t="s">
        <v>84</v>
      </c>
      <c r="AY284" s="19" t="s">
        <v>161</v>
      </c>
      <c r="BE284" s="218">
        <f>IF(N284="základní",J284,0)</f>
        <v>0</v>
      </c>
      <c r="BF284" s="218">
        <f>IF(N284="snížená",J284,0)</f>
        <v>0</v>
      </c>
      <c r="BG284" s="218">
        <f>IF(N284="zákl. přenesená",J284,0)</f>
        <v>0</v>
      </c>
      <c r="BH284" s="218">
        <f>IF(N284="sníž. přenesená",J284,0)</f>
        <v>0</v>
      </c>
      <c r="BI284" s="218">
        <f>IF(N284="nulová",J284,0)</f>
        <v>0</v>
      </c>
      <c r="BJ284" s="19" t="s">
        <v>82</v>
      </c>
      <c r="BK284" s="218">
        <f>ROUND(I284*H284,2)</f>
        <v>0</v>
      </c>
      <c r="BL284" s="19" t="s">
        <v>168</v>
      </c>
      <c r="BM284" s="217" t="s">
        <v>463</v>
      </c>
    </row>
    <row r="285" s="2" customFormat="1">
      <c r="A285" s="40"/>
      <c r="B285" s="41"/>
      <c r="C285" s="42"/>
      <c r="D285" s="219" t="s">
        <v>170</v>
      </c>
      <c r="E285" s="42"/>
      <c r="F285" s="220" t="s">
        <v>464</v>
      </c>
      <c r="G285" s="42"/>
      <c r="H285" s="42"/>
      <c r="I285" s="221"/>
      <c r="J285" s="42"/>
      <c r="K285" s="42"/>
      <c r="L285" s="46"/>
      <c r="M285" s="222"/>
      <c r="N285" s="223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170</v>
      </c>
      <c r="AU285" s="19" t="s">
        <v>84</v>
      </c>
    </row>
    <row r="286" s="13" customFormat="1">
      <c r="A286" s="13"/>
      <c r="B286" s="224"/>
      <c r="C286" s="225"/>
      <c r="D286" s="226" t="s">
        <v>185</v>
      </c>
      <c r="E286" s="227" t="s">
        <v>19</v>
      </c>
      <c r="F286" s="228" t="s">
        <v>465</v>
      </c>
      <c r="G286" s="225"/>
      <c r="H286" s="229">
        <v>9.7080000000000002</v>
      </c>
      <c r="I286" s="230"/>
      <c r="J286" s="225"/>
      <c r="K286" s="225"/>
      <c r="L286" s="231"/>
      <c r="M286" s="232"/>
      <c r="N286" s="233"/>
      <c r="O286" s="233"/>
      <c r="P286" s="233"/>
      <c r="Q286" s="233"/>
      <c r="R286" s="233"/>
      <c r="S286" s="233"/>
      <c r="T286" s="234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5" t="s">
        <v>185</v>
      </c>
      <c r="AU286" s="235" t="s">
        <v>84</v>
      </c>
      <c r="AV286" s="13" t="s">
        <v>84</v>
      </c>
      <c r="AW286" s="13" t="s">
        <v>36</v>
      </c>
      <c r="AX286" s="13" t="s">
        <v>74</v>
      </c>
      <c r="AY286" s="235" t="s">
        <v>161</v>
      </c>
    </row>
    <row r="287" s="14" customFormat="1">
      <c r="A287" s="14"/>
      <c r="B287" s="236"/>
      <c r="C287" s="237"/>
      <c r="D287" s="226" t="s">
        <v>185</v>
      </c>
      <c r="E287" s="238" t="s">
        <v>19</v>
      </c>
      <c r="F287" s="239" t="s">
        <v>187</v>
      </c>
      <c r="G287" s="237"/>
      <c r="H287" s="240">
        <v>9.7080000000000002</v>
      </c>
      <c r="I287" s="241"/>
      <c r="J287" s="237"/>
      <c r="K287" s="237"/>
      <c r="L287" s="242"/>
      <c r="M287" s="243"/>
      <c r="N287" s="244"/>
      <c r="O287" s="244"/>
      <c r="P287" s="244"/>
      <c r="Q287" s="244"/>
      <c r="R287" s="244"/>
      <c r="S287" s="244"/>
      <c r="T287" s="245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46" t="s">
        <v>185</v>
      </c>
      <c r="AU287" s="246" t="s">
        <v>84</v>
      </c>
      <c r="AV287" s="14" t="s">
        <v>168</v>
      </c>
      <c r="AW287" s="14" t="s">
        <v>36</v>
      </c>
      <c r="AX287" s="14" t="s">
        <v>82</v>
      </c>
      <c r="AY287" s="246" t="s">
        <v>161</v>
      </c>
    </row>
    <row r="288" s="2" customFormat="1" ht="37.8" customHeight="1">
      <c r="A288" s="40"/>
      <c r="B288" s="41"/>
      <c r="C288" s="206" t="s">
        <v>238</v>
      </c>
      <c r="D288" s="206" t="s">
        <v>163</v>
      </c>
      <c r="E288" s="207" t="s">
        <v>466</v>
      </c>
      <c r="F288" s="208" t="s">
        <v>467</v>
      </c>
      <c r="G288" s="209" t="s">
        <v>166</v>
      </c>
      <c r="H288" s="210">
        <v>2</v>
      </c>
      <c r="I288" s="211"/>
      <c r="J288" s="212">
        <f>ROUND(I288*H288,2)</f>
        <v>0</v>
      </c>
      <c r="K288" s="208" t="s">
        <v>167</v>
      </c>
      <c r="L288" s="46"/>
      <c r="M288" s="213" t="s">
        <v>19</v>
      </c>
      <c r="N288" s="214" t="s">
        <v>45</v>
      </c>
      <c r="O288" s="86"/>
      <c r="P288" s="215">
        <f>O288*H288</f>
        <v>0</v>
      </c>
      <c r="Q288" s="215">
        <v>0.073209999999999997</v>
      </c>
      <c r="R288" s="215">
        <f>Q288*H288</f>
        <v>0.14642</v>
      </c>
      <c r="S288" s="215">
        <v>0</v>
      </c>
      <c r="T288" s="216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17" t="s">
        <v>168</v>
      </c>
      <c r="AT288" s="217" t="s">
        <v>163</v>
      </c>
      <c r="AU288" s="217" t="s">
        <v>84</v>
      </c>
      <c r="AY288" s="19" t="s">
        <v>161</v>
      </c>
      <c r="BE288" s="218">
        <f>IF(N288="základní",J288,0)</f>
        <v>0</v>
      </c>
      <c r="BF288" s="218">
        <f>IF(N288="snížená",J288,0)</f>
        <v>0</v>
      </c>
      <c r="BG288" s="218">
        <f>IF(N288="zákl. přenesená",J288,0)</f>
        <v>0</v>
      </c>
      <c r="BH288" s="218">
        <f>IF(N288="sníž. přenesená",J288,0)</f>
        <v>0</v>
      </c>
      <c r="BI288" s="218">
        <f>IF(N288="nulová",J288,0)</f>
        <v>0</v>
      </c>
      <c r="BJ288" s="19" t="s">
        <v>82</v>
      </c>
      <c r="BK288" s="218">
        <f>ROUND(I288*H288,2)</f>
        <v>0</v>
      </c>
      <c r="BL288" s="19" t="s">
        <v>168</v>
      </c>
      <c r="BM288" s="217" t="s">
        <v>468</v>
      </c>
    </row>
    <row r="289" s="2" customFormat="1">
      <c r="A289" s="40"/>
      <c r="B289" s="41"/>
      <c r="C289" s="42"/>
      <c r="D289" s="219" t="s">
        <v>170</v>
      </c>
      <c r="E289" s="42"/>
      <c r="F289" s="220" t="s">
        <v>469</v>
      </c>
      <c r="G289" s="42"/>
      <c r="H289" s="42"/>
      <c r="I289" s="221"/>
      <c r="J289" s="42"/>
      <c r="K289" s="42"/>
      <c r="L289" s="46"/>
      <c r="M289" s="222"/>
      <c r="N289" s="223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170</v>
      </c>
      <c r="AU289" s="19" t="s">
        <v>84</v>
      </c>
    </row>
    <row r="290" s="2" customFormat="1" ht="37.8" customHeight="1">
      <c r="A290" s="40"/>
      <c r="B290" s="41"/>
      <c r="C290" s="206" t="s">
        <v>470</v>
      </c>
      <c r="D290" s="206" t="s">
        <v>163</v>
      </c>
      <c r="E290" s="207" t="s">
        <v>471</v>
      </c>
      <c r="F290" s="208" t="s">
        <v>472</v>
      </c>
      <c r="G290" s="209" t="s">
        <v>166</v>
      </c>
      <c r="H290" s="210">
        <v>1</v>
      </c>
      <c r="I290" s="211"/>
      <c r="J290" s="212">
        <f>ROUND(I290*H290,2)</f>
        <v>0</v>
      </c>
      <c r="K290" s="208" t="s">
        <v>167</v>
      </c>
      <c r="L290" s="46"/>
      <c r="M290" s="213" t="s">
        <v>19</v>
      </c>
      <c r="N290" s="214" t="s">
        <v>45</v>
      </c>
      <c r="O290" s="86"/>
      <c r="P290" s="215">
        <f>O290*H290</f>
        <v>0</v>
      </c>
      <c r="Q290" s="215">
        <v>0.10433000000000001</v>
      </c>
      <c r="R290" s="215">
        <f>Q290*H290</f>
        <v>0.10433000000000001</v>
      </c>
      <c r="S290" s="215">
        <v>0</v>
      </c>
      <c r="T290" s="216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17" t="s">
        <v>168</v>
      </c>
      <c r="AT290" s="217" t="s">
        <v>163</v>
      </c>
      <c r="AU290" s="217" t="s">
        <v>84</v>
      </c>
      <c r="AY290" s="19" t="s">
        <v>161</v>
      </c>
      <c r="BE290" s="218">
        <f>IF(N290="základní",J290,0)</f>
        <v>0</v>
      </c>
      <c r="BF290" s="218">
        <f>IF(N290="snížená",J290,0)</f>
        <v>0</v>
      </c>
      <c r="BG290" s="218">
        <f>IF(N290="zákl. přenesená",J290,0)</f>
        <v>0</v>
      </c>
      <c r="BH290" s="218">
        <f>IF(N290="sníž. přenesená",J290,0)</f>
        <v>0</v>
      </c>
      <c r="BI290" s="218">
        <f>IF(N290="nulová",J290,0)</f>
        <v>0</v>
      </c>
      <c r="BJ290" s="19" t="s">
        <v>82</v>
      </c>
      <c r="BK290" s="218">
        <f>ROUND(I290*H290,2)</f>
        <v>0</v>
      </c>
      <c r="BL290" s="19" t="s">
        <v>168</v>
      </c>
      <c r="BM290" s="217" t="s">
        <v>473</v>
      </c>
    </row>
    <row r="291" s="2" customFormat="1">
      <c r="A291" s="40"/>
      <c r="B291" s="41"/>
      <c r="C291" s="42"/>
      <c r="D291" s="219" t="s">
        <v>170</v>
      </c>
      <c r="E291" s="42"/>
      <c r="F291" s="220" t="s">
        <v>474</v>
      </c>
      <c r="G291" s="42"/>
      <c r="H291" s="42"/>
      <c r="I291" s="221"/>
      <c r="J291" s="42"/>
      <c r="K291" s="42"/>
      <c r="L291" s="46"/>
      <c r="M291" s="222"/>
      <c r="N291" s="223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170</v>
      </c>
      <c r="AU291" s="19" t="s">
        <v>84</v>
      </c>
    </row>
    <row r="292" s="13" customFormat="1">
      <c r="A292" s="13"/>
      <c r="B292" s="224"/>
      <c r="C292" s="225"/>
      <c r="D292" s="226" t="s">
        <v>185</v>
      </c>
      <c r="E292" s="227" t="s">
        <v>19</v>
      </c>
      <c r="F292" s="228" t="s">
        <v>82</v>
      </c>
      <c r="G292" s="225"/>
      <c r="H292" s="229">
        <v>1</v>
      </c>
      <c r="I292" s="230"/>
      <c r="J292" s="225"/>
      <c r="K292" s="225"/>
      <c r="L292" s="231"/>
      <c r="M292" s="232"/>
      <c r="N292" s="233"/>
      <c r="O292" s="233"/>
      <c r="P292" s="233"/>
      <c r="Q292" s="233"/>
      <c r="R292" s="233"/>
      <c r="S292" s="233"/>
      <c r="T292" s="234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5" t="s">
        <v>185</v>
      </c>
      <c r="AU292" s="235" t="s">
        <v>84</v>
      </c>
      <c r="AV292" s="13" t="s">
        <v>84</v>
      </c>
      <c r="AW292" s="13" t="s">
        <v>36</v>
      </c>
      <c r="AX292" s="13" t="s">
        <v>82</v>
      </c>
      <c r="AY292" s="235" t="s">
        <v>161</v>
      </c>
    </row>
    <row r="293" s="2" customFormat="1" ht="37.8" customHeight="1">
      <c r="A293" s="40"/>
      <c r="B293" s="41"/>
      <c r="C293" s="206" t="s">
        <v>475</v>
      </c>
      <c r="D293" s="206" t="s">
        <v>163</v>
      </c>
      <c r="E293" s="207" t="s">
        <v>476</v>
      </c>
      <c r="F293" s="208" t="s">
        <v>477</v>
      </c>
      <c r="G293" s="209" t="s">
        <v>166</v>
      </c>
      <c r="H293" s="210">
        <v>5</v>
      </c>
      <c r="I293" s="211"/>
      <c r="J293" s="212">
        <f>ROUND(I293*H293,2)</f>
        <v>0</v>
      </c>
      <c r="K293" s="208" t="s">
        <v>167</v>
      </c>
      <c r="L293" s="46"/>
      <c r="M293" s="213" t="s">
        <v>19</v>
      </c>
      <c r="N293" s="214" t="s">
        <v>45</v>
      </c>
      <c r="O293" s="86"/>
      <c r="P293" s="215">
        <f>O293*H293</f>
        <v>0</v>
      </c>
      <c r="Q293" s="215">
        <v>0.11733</v>
      </c>
      <c r="R293" s="215">
        <f>Q293*H293</f>
        <v>0.58665</v>
      </c>
      <c r="S293" s="215">
        <v>0</v>
      </c>
      <c r="T293" s="216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17" t="s">
        <v>168</v>
      </c>
      <c r="AT293" s="217" t="s">
        <v>163</v>
      </c>
      <c r="AU293" s="217" t="s">
        <v>84</v>
      </c>
      <c r="AY293" s="19" t="s">
        <v>161</v>
      </c>
      <c r="BE293" s="218">
        <f>IF(N293="základní",J293,0)</f>
        <v>0</v>
      </c>
      <c r="BF293" s="218">
        <f>IF(N293="snížená",J293,0)</f>
        <v>0</v>
      </c>
      <c r="BG293" s="218">
        <f>IF(N293="zákl. přenesená",J293,0)</f>
        <v>0</v>
      </c>
      <c r="BH293" s="218">
        <f>IF(N293="sníž. přenesená",J293,0)</f>
        <v>0</v>
      </c>
      <c r="BI293" s="218">
        <f>IF(N293="nulová",J293,0)</f>
        <v>0</v>
      </c>
      <c r="BJ293" s="19" t="s">
        <v>82</v>
      </c>
      <c r="BK293" s="218">
        <f>ROUND(I293*H293,2)</f>
        <v>0</v>
      </c>
      <c r="BL293" s="19" t="s">
        <v>168</v>
      </c>
      <c r="BM293" s="217" t="s">
        <v>478</v>
      </c>
    </row>
    <row r="294" s="2" customFormat="1">
      <c r="A294" s="40"/>
      <c r="B294" s="41"/>
      <c r="C294" s="42"/>
      <c r="D294" s="219" t="s">
        <v>170</v>
      </c>
      <c r="E294" s="42"/>
      <c r="F294" s="220" t="s">
        <v>479</v>
      </c>
      <c r="G294" s="42"/>
      <c r="H294" s="42"/>
      <c r="I294" s="221"/>
      <c r="J294" s="42"/>
      <c r="K294" s="42"/>
      <c r="L294" s="46"/>
      <c r="M294" s="222"/>
      <c r="N294" s="223"/>
      <c r="O294" s="86"/>
      <c r="P294" s="86"/>
      <c r="Q294" s="86"/>
      <c r="R294" s="86"/>
      <c r="S294" s="86"/>
      <c r="T294" s="87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9" t="s">
        <v>170</v>
      </c>
      <c r="AU294" s="19" t="s">
        <v>84</v>
      </c>
    </row>
    <row r="295" s="13" customFormat="1">
      <c r="A295" s="13"/>
      <c r="B295" s="224"/>
      <c r="C295" s="225"/>
      <c r="D295" s="226" t="s">
        <v>185</v>
      </c>
      <c r="E295" s="227" t="s">
        <v>19</v>
      </c>
      <c r="F295" s="228" t="s">
        <v>188</v>
      </c>
      <c r="G295" s="225"/>
      <c r="H295" s="229">
        <v>5</v>
      </c>
      <c r="I295" s="230"/>
      <c r="J295" s="225"/>
      <c r="K295" s="225"/>
      <c r="L295" s="231"/>
      <c r="M295" s="232"/>
      <c r="N295" s="233"/>
      <c r="O295" s="233"/>
      <c r="P295" s="233"/>
      <c r="Q295" s="233"/>
      <c r="R295" s="233"/>
      <c r="S295" s="233"/>
      <c r="T295" s="234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5" t="s">
        <v>185</v>
      </c>
      <c r="AU295" s="235" t="s">
        <v>84</v>
      </c>
      <c r="AV295" s="13" t="s">
        <v>84</v>
      </c>
      <c r="AW295" s="13" t="s">
        <v>36</v>
      </c>
      <c r="AX295" s="13" t="s">
        <v>82</v>
      </c>
      <c r="AY295" s="235" t="s">
        <v>161</v>
      </c>
    </row>
    <row r="296" s="2" customFormat="1" ht="37.8" customHeight="1">
      <c r="A296" s="40"/>
      <c r="B296" s="41"/>
      <c r="C296" s="206" t="s">
        <v>480</v>
      </c>
      <c r="D296" s="206" t="s">
        <v>163</v>
      </c>
      <c r="E296" s="207" t="s">
        <v>481</v>
      </c>
      <c r="F296" s="208" t="s">
        <v>482</v>
      </c>
      <c r="G296" s="209" t="s">
        <v>166</v>
      </c>
      <c r="H296" s="210">
        <v>1</v>
      </c>
      <c r="I296" s="211"/>
      <c r="J296" s="212">
        <f>ROUND(I296*H296,2)</f>
        <v>0</v>
      </c>
      <c r="K296" s="208" t="s">
        <v>167</v>
      </c>
      <c r="L296" s="46"/>
      <c r="M296" s="213" t="s">
        <v>19</v>
      </c>
      <c r="N296" s="214" t="s">
        <v>45</v>
      </c>
      <c r="O296" s="86"/>
      <c r="P296" s="215">
        <f>O296*H296</f>
        <v>0</v>
      </c>
      <c r="Q296" s="215">
        <v>0.094310000000000005</v>
      </c>
      <c r="R296" s="215">
        <f>Q296*H296</f>
        <v>0.094310000000000005</v>
      </c>
      <c r="S296" s="215">
        <v>0</v>
      </c>
      <c r="T296" s="216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17" t="s">
        <v>168</v>
      </c>
      <c r="AT296" s="217" t="s">
        <v>163</v>
      </c>
      <c r="AU296" s="217" t="s">
        <v>84</v>
      </c>
      <c r="AY296" s="19" t="s">
        <v>161</v>
      </c>
      <c r="BE296" s="218">
        <f>IF(N296="základní",J296,0)</f>
        <v>0</v>
      </c>
      <c r="BF296" s="218">
        <f>IF(N296="snížená",J296,0)</f>
        <v>0</v>
      </c>
      <c r="BG296" s="218">
        <f>IF(N296="zákl. přenesená",J296,0)</f>
        <v>0</v>
      </c>
      <c r="BH296" s="218">
        <f>IF(N296="sníž. přenesená",J296,0)</f>
        <v>0</v>
      </c>
      <c r="BI296" s="218">
        <f>IF(N296="nulová",J296,0)</f>
        <v>0</v>
      </c>
      <c r="BJ296" s="19" t="s">
        <v>82</v>
      </c>
      <c r="BK296" s="218">
        <f>ROUND(I296*H296,2)</f>
        <v>0</v>
      </c>
      <c r="BL296" s="19" t="s">
        <v>168</v>
      </c>
      <c r="BM296" s="217" t="s">
        <v>483</v>
      </c>
    </row>
    <row r="297" s="2" customFormat="1">
      <c r="A297" s="40"/>
      <c r="B297" s="41"/>
      <c r="C297" s="42"/>
      <c r="D297" s="219" t="s">
        <v>170</v>
      </c>
      <c r="E297" s="42"/>
      <c r="F297" s="220" t="s">
        <v>484</v>
      </c>
      <c r="G297" s="42"/>
      <c r="H297" s="42"/>
      <c r="I297" s="221"/>
      <c r="J297" s="42"/>
      <c r="K297" s="42"/>
      <c r="L297" s="46"/>
      <c r="M297" s="222"/>
      <c r="N297" s="223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9" t="s">
        <v>170</v>
      </c>
      <c r="AU297" s="19" t="s">
        <v>84</v>
      </c>
    </row>
    <row r="298" s="2" customFormat="1" ht="37.8" customHeight="1">
      <c r="A298" s="40"/>
      <c r="B298" s="41"/>
      <c r="C298" s="206" t="s">
        <v>485</v>
      </c>
      <c r="D298" s="206" t="s">
        <v>163</v>
      </c>
      <c r="E298" s="207" t="s">
        <v>486</v>
      </c>
      <c r="F298" s="208" t="s">
        <v>487</v>
      </c>
      <c r="G298" s="209" t="s">
        <v>166</v>
      </c>
      <c r="H298" s="210">
        <v>1</v>
      </c>
      <c r="I298" s="211"/>
      <c r="J298" s="212">
        <f>ROUND(I298*H298,2)</f>
        <v>0</v>
      </c>
      <c r="K298" s="208" t="s">
        <v>167</v>
      </c>
      <c r="L298" s="46"/>
      <c r="M298" s="213" t="s">
        <v>19</v>
      </c>
      <c r="N298" s="214" t="s">
        <v>45</v>
      </c>
      <c r="O298" s="86"/>
      <c r="P298" s="215">
        <f>O298*H298</f>
        <v>0</v>
      </c>
      <c r="Q298" s="215">
        <v>0.14138999999999999</v>
      </c>
      <c r="R298" s="215">
        <f>Q298*H298</f>
        <v>0.14138999999999999</v>
      </c>
      <c r="S298" s="215">
        <v>0</v>
      </c>
      <c r="T298" s="216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17" t="s">
        <v>168</v>
      </c>
      <c r="AT298" s="217" t="s">
        <v>163</v>
      </c>
      <c r="AU298" s="217" t="s">
        <v>84</v>
      </c>
      <c r="AY298" s="19" t="s">
        <v>161</v>
      </c>
      <c r="BE298" s="218">
        <f>IF(N298="základní",J298,0)</f>
        <v>0</v>
      </c>
      <c r="BF298" s="218">
        <f>IF(N298="snížená",J298,0)</f>
        <v>0</v>
      </c>
      <c r="BG298" s="218">
        <f>IF(N298="zákl. přenesená",J298,0)</f>
        <v>0</v>
      </c>
      <c r="BH298" s="218">
        <f>IF(N298="sníž. přenesená",J298,0)</f>
        <v>0</v>
      </c>
      <c r="BI298" s="218">
        <f>IF(N298="nulová",J298,0)</f>
        <v>0</v>
      </c>
      <c r="BJ298" s="19" t="s">
        <v>82</v>
      </c>
      <c r="BK298" s="218">
        <f>ROUND(I298*H298,2)</f>
        <v>0</v>
      </c>
      <c r="BL298" s="19" t="s">
        <v>168</v>
      </c>
      <c r="BM298" s="217" t="s">
        <v>488</v>
      </c>
    </row>
    <row r="299" s="2" customFormat="1">
      <c r="A299" s="40"/>
      <c r="B299" s="41"/>
      <c r="C299" s="42"/>
      <c r="D299" s="219" t="s">
        <v>170</v>
      </c>
      <c r="E299" s="42"/>
      <c r="F299" s="220" t="s">
        <v>489</v>
      </c>
      <c r="G299" s="42"/>
      <c r="H299" s="42"/>
      <c r="I299" s="221"/>
      <c r="J299" s="42"/>
      <c r="K299" s="42"/>
      <c r="L299" s="46"/>
      <c r="M299" s="222"/>
      <c r="N299" s="223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170</v>
      </c>
      <c r="AU299" s="19" t="s">
        <v>84</v>
      </c>
    </row>
    <row r="300" s="2" customFormat="1" ht="37.8" customHeight="1">
      <c r="A300" s="40"/>
      <c r="B300" s="41"/>
      <c r="C300" s="206" t="s">
        <v>490</v>
      </c>
      <c r="D300" s="206" t="s">
        <v>163</v>
      </c>
      <c r="E300" s="207" t="s">
        <v>491</v>
      </c>
      <c r="F300" s="208" t="s">
        <v>492</v>
      </c>
      <c r="G300" s="209" t="s">
        <v>166</v>
      </c>
      <c r="H300" s="210">
        <v>19</v>
      </c>
      <c r="I300" s="211"/>
      <c r="J300" s="212">
        <f>ROUND(I300*H300,2)</f>
        <v>0</v>
      </c>
      <c r="K300" s="208" t="s">
        <v>167</v>
      </c>
      <c r="L300" s="46"/>
      <c r="M300" s="213" t="s">
        <v>19</v>
      </c>
      <c r="N300" s="214" t="s">
        <v>45</v>
      </c>
      <c r="O300" s="86"/>
      <c r="P300" s="215">
        <f>O300*H300</f>
        <v>0</v>
      </c>
      <c r="Q300" s="215">
        <v>0.04555</v>
      </c>
      <c r="R300" s="215">
        <f>Q300*H300</f>
        <v>0.86545000000000005</v>
      </c>
      <c r="S300" s="215">
        <v>0</v>
      </c>
      <c r="T300" s="216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17" t="s">
        <v>168</v>
      </c>
      <c r="AT300" s="217" t="s">
        <v>163</v>
      </c>
      <c r="AU300" s="217" t="s">
        <v>84</v>
      </c>
      <c r="AY300" s="19" t="s">
        <v>161</v>
      </c>
      <c r="BE300" s="218">
        <f>IF(N300="základní",J300,0)</f>
        <v>0</v>
      </c>
      <c r="BF300" s="218">
        <f>IF(N300="snížená",J300,0)</f>
        <v>0</v>
      </c>
      <c r="BG300" s="218">
        <f>IF(N300="zákl. přenesená",J300,0)</f>
        <v>0</v>
      </c>
      <c r="BH300" s="218">
        <f>IF(N300="sníž. přenesená",J300,0)</f>
        <v>0</v>
      </c>
      <c r="BI300" s="218">
        <f>IF(N300="nulová",J300,0)</f>
        <v>0</v>
      </c>
      <c r="BJ300" s="19" t="s">
        <v>82</v>
      </c>
      <c r="BK300" s="218">
        <f>ROUND(I300*H300,2)</f>
        <v>0</v>
      </c>
      <c r="BL300" s="19" t="s">
        <v>168</v>
      </c>
      <c r="BM300" s="217" t="s">
        <v>493</v>
      </c>
    </row>
    <row r="301" s="2" customFormat="1">
      <c r="A301" s="40"/>
      <c r="B301" s="41"/>
      <c r="C301" s="42"/>
      <c r="D301" s="219" t="s">
        <v>170</v>
      </c>
      <c r="E301" s="42"/>
      <c r="F301" s="220" t="s">
        <v>494</v>
      </c>
      <c r="G301" s="42"/>
      <c r="H301" s="42"/>
      <c r="I301" s="221"/>
      <c r="J301" s="42"/>
      <c r="K301" s="42"/>
      <c r="L301" s="46"/>
      <c r="M301" s="222"/>
      <c r="N301" s="223"/>
      <c r="O301" s="86"/>
      <c r="P301" s="86"/>
      <c r="Q301" s="86"/>
      <c r="R301" s="86"/>
      <c r="S301" s="86"/>
      <c r="T301" s="87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9" t="s">
        <v>170</v>
      </c>
      <c r="AU301" s="19" t="s">
        <v>84</v>
      </c>
    </row>
    <row r="302" s="13" customFormat="1">
      <c r="A302" s="13"/>
      <c r="B302" s="224"/>
      <c r="C302" s="225"/>
      <c r="D302" s="226" t="s">
        <v>185</v>
      </c>
      <c r="E302" s="227" t="s">
        <v>19</v>
      </c>
      <c r="F302" s="228" t="s">
        <v>495</v>
      </c>
      <c r="G302" s="225"/>
      <c r="H302" s="229">
        <v>12</v>
      </c>
      <c r="I302" s="230"/>
      <c r="J302" s="225"/>
      <c r="K302" s="225"/>
      <c r="L302" s="231"/>
      <c r="M302" s="232"/>
      <c r="N302" s="233"/>
      <c r="O302" s="233"/>
      <c r="P302" s="233"/>
      <c r="Q302" s="233"/>
      <c r="R302" s="233"/>
      <c r="S302" s="233"/>
      <c r="T302" s="234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5" t="s">
        <v>185</v>
      </c>
      <c r="AU302" s="235" t="s">
        <v>84</v>
      </c>
      <c r="AV302" s="13" t="s">
        <v>84</v>
      </c>
      <c r="AW302" s="13" t="s">
        <v>36</v>
      </c>
      <c r="AX302" s="13" t="s">
        <v>74</v>
      </c>
      <c r="AY302" s="235" t="s">
        <v>161</v>
      </c>
    </row>
    <row r="303" s="13" customFormat="1">
      <c r="A303" s="13"/>
      <c r="B303" s="224"/>
      <c r="C303" s="225"/>
      <c r="D303" s="226" t="s">
        <v>185</v>
      </c>
      <c r="E303" s="227" t="s">
        <v>19</v>
      </c>
      <c r="F303" s="228" t="s">
        <v>496</v>
      </c>
      <c r="G303" s="225"/>
      <c r="H303" s="229">
        <v>7</v>
      </c>
      <c r="I303" s="230"/>
      <c r="J303" s="225"/>
      <c r="K303" s="225"/>
      <c r="L303" s="231"/>
      <c r="M303" s="232"/>
      <c r="N303" s="233"/>
      <c r="O303" s="233"/>
      <c r="P303" s="233"/>
      <c r="Q303" s="233"/>
      <c r="R303" s="233"/>
      <c r="S303" s="233"/>
      <c r="T303" s="234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5" t="s">
        <v>185</v>
      </c>
      <c r="AU303" s="235" t="s">
        <v>84</v>
      </c>
      <c r="AV303" s="13" t="s">
        <v>84</v>
      </c>
      <c r="AW303" s="13" t="s">
        <v>36</v>
      </c>
      <c r="AX303" s="13" t="s">
        <v>74</v>
      </c>
      <c r="AY303" s="235" t="s">
        <v>161</v>
      </c>
    </row>
    <row r="304" s="14" customFormat="1">
      <c r="A304" s="14"/>
      <c r="B304" s="236"/>
      <c r="C304" s="237"/>
      <c r="D304" s="226" t="s">
        <v>185</v>
      </c>
      <c r="E304" s="238" t="s">
        <v>19</v>
      </c>
      <c r="F304" s="239" t="s">
        <v>187</v>
      </c>
      <c r="G304" s="237"/>
      <c r="H304" s="240">
        <v>19</v>
      </c>
      <c r="I304" s="241"/>
      <c r="J304" s="237"/>
      <c r="K304" s="237"/>
      <c r="L304" s="242"/>
      <c r="M304" s="243"/>
      <c r="N304" s="244"/>
      <c r="O304" s="244"/>
      <c r="P304" s="244"/>
      <c r="Q304" s="244"/>
      <c r="R304" s="244"/>
      <c r="S304" s="244"/>
      <c r="T304" s="245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6" t="s">
        <v>185</v>
      </c>
      <c r="AU304" s="246" t="s">
        <v>84</v>
      </c>
      <c r="AV304" s="14" t="s">
        <v>168</v>
      </c>
      <c r="AW304" s="14" t="s">
        <v>36</v>
      </c>
      <c r="AX304" s="14" t="s">
        <v>82</v>
      </c>
      <c r="AY304" s="246" t="s">
        <v>161</v>
      </c>
    </row>
    <row r="305" s="2" customFormat="1" ht="37.8" customHeight="1">
      <c r="A305" s="40"/>
      <c r="B305" s="41"/>
      <c r="C305" s="206" t="s">
        <v>497</v>
      </c>
      <c r="D305" s="206" t="s">
        <v>163</v>
      </c>
      <c r="E305" s="207" t="s">
        <v>498</v>
      </c>
      <c r="F305" s="208" t="s">
        <v>499</v>
      </c>
      <c r="G305" s="209" t="s">
        <v>166</v>
      </c>
      <c r="H305" s="210">
        <v>6</v>
      </c>
      <c r="I305" s="211"/>
      <c r="J305" s="212">
        <f>ROUND(I305*H305,2)</f>
        <v>0</v>
      </c>
      <c r="K305" s="208" t="s">
        <v>167</v>
      </c>
      <c r="L305" s="46"/>
      <c r="M305" s="213" t="s">
        <v>19</v>
      </c>
      <c r="N305" s="214" t="s">
        <v>45</v>
      </c>
      <c r="O305" s="86"/>
      <c r="P305" s="215">
        <f>O305*H305</f>
        <v>0</v>
      </c>
      <c r="Q305" s="215">
        <v>0.054550000000000001</v>
      </c>
      <c r="R305" s="215">
        <f>Q305*H305</f>
        <v>0.32730000000000004</v>
      </c>
      <c r="S305" s="215">
        <v>0</v>
      </c>
      <c r="T305" s="216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17" t="s">
        <v>168</v>
      </c>
      <c r="AT305" s="217" t="s">
        <v>163</v>
      </c>
      <c r="AU305" s="217" t="s">
        <v>84</v>
      </c>
      <c r="AY305" s="19" t="s">
        <v>161</v>
      </c>
      <c r="BE305" s="218">
        <f>IF(N305="základní",J305,0)</f>
        <v>0</v>
      </c>
      <c r="BF305" s="218">
        <f>IF(N305="snížená",J305,0)</f>
        <v>0</v>
      </c>
      <c r="BG305" s="218">
        <f>IF(N305="zákl. přenesená",J305,0)</f>
        <v>0</v>
      </c>
      <c r="BH305" s="218">
        <f>IF(N305="sníž. přenesená",J305,0)</f>
        <v>0</v>
      </c>
      <c r="BI305" s="218">
        <f>IF(N305="nulová",J305,0)</f>
        <v>0</v>
      </c>
      <c r="BJ305" s="19" t="s">
        <v>82</v>
      </c>
      <c r="BK305" s="218">
        <f>ROUND(I305*H305,2)</f>
        <v>0</v>
      </c>
      <c r="BL305" s="19" t="s">
        <v>168</v>
      </c>
      <c r="BM305" s="217" t="s">
        <v>500</v>
      </c>
    </row>
    <row r="306" s="2" customFormat="1">
      <c r="A306" s="40"/>
      <c r="B306" s="41"/>
      <c r="C306" s="42"/>
      <c r="D306" s="219" t="s">
        <v>170</v>
      </c>
      <c r="E306" s="42"/>
      <c r="F306" s="220" t="s">
        <v>501</v>
      </c>
      <c r="G306" s="42"/>
      <c r="H306" s="42"/>
      <c r="I306" s="221"/>
      <c r="J306" s="42"/>
      <c r="K306" s="42"/>
      <c r="L306" s="46"/>
      <c r="M306" s="222"/>
      <c r="N306" s="223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170</v>
      </c>
      <c r="AU306" s="19" t="s">
        <v>84</v>
      </c>
    </row>
    <row r="307" s="13" customFormat="1">
      <c r="A307" s="13"/>
      <c r="B307" s="224"/>
      <c r="C307" s="225"/>
      <c r="D307" s="226" t="s">
        <v>185</v>
      </c>
      <c r="E307" s="227" t="s">
        <v>19</v>
      </c>
      <c r="F307" s="228" t="s">
        <v>502</v>
      </c>
      <c r="G307" s="225"/>
      <c r="H307" s="229">
        <v>6</v>
      </c>
      <c r="I307" s="230"/>
      <c r="J307" s="225"/>
      <c r="K307" s="225"/>
      <c r="L307" s="231"/>
      <c r="M307" s="232"/>
      <c r="N307" s="233"/>
      <c r="O307" s="233"/>
      <c r="P307" s="233"/>
      <c r="Q307" s="233"/>
      <c r="R307" s="233"/>
      <c r="S307" s="233"/>
      <c r="T307" s="234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5" t="s">
        <v>185</v>
      </c>
      <c r="AU307" s="235" t="s">
        <v>84</v>
      </c>
      <c r="AV307" s="13" t="s">
        <v>84</v>
      </c>
      <c r="AW307" s="13" t="s">
        <v>36</v>
      </c>
      <c r="AX307" s="13" t="s">
        <v>74</v>
      </c>
      <c r="AY307" s="235" t="s">
        <v>161</v>
      </c>
    </row>
    <row r="308" s="14" customFormat="1">
      <c r="A308" s="14"/>
      <c r="B308" s="236"/>
      <c r="C308" s="237"/>
      <c r="D308" s="226" t="s">
        <v>185</v>
      </c>
      <c r="E308" s="238" t="s">
        <v>19</v>
      </c>
      <c r="F308" s="239" t="s">
        <v>187</v>
      </c>
      <c r="G308" s="237"/>
      <c r="H308" s="240">
        <v>6</v>
      </c>
      <c r="I308" s="241"/>
      <c r="J308" s="237"/>
      <c r="K308" s="237"/>
      <c r="L308" s="242"/>
      <c r="M308" s="243"/>
      <c r="N308" s="244"/>
      <c r="O308" s="244"/>
      <c r="P308" s="244"/>
      <c r="Q308" s="244"/>
      <c r="R308" s="244"/>
      <c r="S308" s="244"/>
      <c r="T308" s="245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46" t="s">
        <v>185</v>
      </c>
      <c r="AU308" s="246" t="s">
        <v>84</v>
      </c>
      <c r="AV308" s="14" t="s">
        <v>168</v>
      </c>
      <c r="AW308" s="14" t="s">
        <v>36</v>
      </c>
      <c r="AX308" s="14" t="s">
        <v>82</v>
      </c>
      <c r="AY308" s="246" t="s">
        <v>161</v>
      </c>
    </row>
    <row r="309" s="2" customFormat="1" ht="37.8" customHeight="1">
      <c r="A309" s="40"/>
      <c r="B309" s="41"/>
      <c r="C309" s="206" t="s">
        <v>503</v>
      </c>
      <c r="D309" s="206" t="s">
        <v>163</v>
      </c>
      <c r="E309" s="207" t="s">
        <v>504</v>
      </c>
      <c r="F309" s="208" t="s">
        <v>505</v>
      </c>
      <c r="G309" s="209" t="s">
        <v>166</v>
      </c>
      <c r="H309" s="210">
        <v>4</v>
      </c>
      <c r="I309" s="211"/>
      <c r="J309" s="212">
        <f>ROUND(I309*H309,2)</f>
        <v>0</v>
      </c>
      <c r="K309" s="208" t="s">
        <v>167</v>
      </c>
      <c r="L309" s="46"/>
      <c r="M309" s="213" t="s">
        <v>19</v>
      </c>
      <c r="N309" s="214" t="s">
        <v>45</v>
      </c>
      <c r="O309" s="86"/>
      <c r="P309" s="215">
        <f>O309*H309</f>
        <v>0</v>
      </c>
      <c r="Q309" s="215">
        <v>0.063549999999999995</v>
      </c>
      <c r="R309" s="215">
        <f>Q309*H309</f>
        <v>0.25419999999999998</v>
      </c>
      <c r="S309" s="215">
        <v>0</v>
      </c>
      <c r="T309" s="216">
        <f>S309*H309</f>
        <v>0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17" t="s">
        <v>168</v>
      </c>
      <c r="AT309" s="217" t="s">
        <v>163</v>
      </c>
      <c r="AU309" s="217" t="s">
        <v>84</v>
      </c>
      <c r="AY309" s="19" t="s">
        <v>161</v>
      </c>
      <c r="BE309" s="218">
        <f>IF(N309="základní",J309,0)</f>
        <v>0</v>
      </c>
      <c r="BF309" s="218">
        <f>IF(N309="snížená",J309,0)</f>
        <v>0</v>
      </c>
      <c r="BG309" s="218">
        <f>IF(N309="zákl. přenesená",J309,0)</f>
        <v>0</v>
      </c>
      <c r="BH309" s="218">
        <f>IF(N309="sníž. přenesená",J309,0)</f>
        <v>0</v>
      </c>
      <c r="BI309" s="218">
        <f>IF(N309="nulová",J309,0)</f>
        <v>0</v>
      </c>
      <c r="BJ309" s="19" t="s">
        <v>82</v>
      </c>
      <c r="BK309" s="218">
        <f>ROUND(I309*H309,2)</f>
        <v>0</v>
      </c>
      <c r="BL309" s="19" t="s">
        <v>168</v>
      </c>
      <c r="BM309" s="217" t="s">
        <v>506</v>
      </c>
    </row>
    <row r="310" s="2" customFormat="1">
      <c r="A310" s="40"/>
      <c r="B310" s="41"/>
      <c r="C310" s="42"/>
      <c r="D310" s="219" t="s">
        <v>170</v>
      </c>
      <c r="E310" s="42"/>
      <c r="F310" s="220" t="s">
        <v>507</v>
      </c>
      <c r="G310" s="42"/>
      <c r="H310" s="42"/>
      <c r="I310" s="221"/>
      <c r="J310" s="42"/>
      <c r="K310" s="42"/>
      <c r="L310" s="46"/>
      <c r="M310" s="222"/>
      <c r="N310" s="223"/>
      <c r="O310" s="86"/>
      <c r="P310" s="86"/>
      <c r="Q310" s="86"/>
      <c r="R310" s="86"/>
      <c r="S310" s="86"/>
      <c r="T310" s="87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9" t="s">
        <v>170</v>
      </c>
      <c r="AU310" s="19" t="s">
        <v>84</v>
      </c>
    </row>
    <row r="311" s="13" customFormat="1">
      <c r="A311" s="13"/>
      <c r="B311" s="224"/>
      <c r="C311" s="225"/>
      <c r="D311" s="226" t="s">
        <v>185</v>
      </c>
      <c r="E311" s="227" t="s">
        <v>19</v>
      </c>
      <c r="F311" s="228" t="s">
        <v>508</v>
      </c>
      <c r="G311" s="225"/>
      <c r="H311" s="229">
        <v>4</v>
      </c>
      <c r="I311" s="230"/>
      <c r="J311" s="225"/>
      <c r="K311" s="225"/>
      <c r="L311" s="231"/>
      <c r="M311" s="232"/>
      <c r="N311" s="233"/>
      <c r="O311" s="233"/>
      <c r="P311" s="233"/>
      <c r="Q311" s="233"/>
      <c r="R311" s="233"/>
      <c r="S311" s="233"/>
      <c r="T311" s="234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5" t="s">
        <v>185</v>
      </c>
      <c r="AU311" s="235" t="s">
        <v>84</v>
      </c>
      <c r="AV311" s="13" t="s">
        <v>84</v>
      </c>
      <c r="AW311" s="13" t="s">
        <v>36</v>
      </c>
      <c r="AX311" s="13" t="s">
        <v>74</v>
      </c>
      <c r="AY311" s="235" t="s">
        <v>161</v>
      </c>
    </row>
    <row r="312" s="14" customFormat="1">
      <c r="A312" s="14"/>
      <c r="B312" s="236"/>
      <c r="C312" s="237"/>
      <c r="D312" s="226" t="s">
        <v>185</v>
      </c>
      <c r="E312" s="238" t="s">
        <v>19</v>
      </c>
      <c r="F312" s="239" t="s">
        <v>187</v>
      </c>
      <c r="G312" s="237"/>
      <c r="H312" s="240">
        <v>4</v>
      </c>
      <c r="I312" s="241"/>
      <c r="J312" s="237"/>
      <c r="K312" s="237"/>
      <c r="L312" s="242"/>
      <c r="M312" s="243"/>
      <c r="N312" s="244"/>
      <c r="O312" s="244"/>
      <c r="P312" s="244"/>
      <c r="Q312" s="244"/>
      <c r="R312" s="244"/>
      <c r="S312" s="244"/>
      <c r="T312" s="245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46" t="s">
        <v>185</v>
      </c>
      <c r="AU312" s="246" t="s">
        <v>84</v>
      </c>
      <c r="AV312" s="14" t="s">
        <v>168</v>
      </c>
      <c r="AW312" s="14" t="s">
        <v>36</v>
      </c>
      <c r="AX312" s="14" t="s">
        <v>82</v>
      </c>
      <c r="AY312" s="246" t="s">
        <v>161</v>
      </c>
    </row>
    <row r="313" s="2" customFormat="1" ht="37.8" customHeight="1">
      <c r="A313" s="40"/>
      <c r="B313" s="41"/>
      <c r="C313" s="206" t="s">
        <v>509</v>
      </c>
      <c r="D313" s="206" t="s">
        <v>163</v>
      </c>
      <c r="E313" s="207" t="s">
        <v>510</v>
      </c>
      <c r="F313" s="208" t="s">
        <v>511</v>
      </c>
      <c r="G313" s="209" t="s">
        <v>166</v>
      </c>
      <c r="H313" s="210">
        <v>2</v>
      </c>
      <c r="I313" s="211"/>
      <c r="J313" s="212">
        <f>ROUND(I313*H313,2)</f>
        <v>0</v>
      </c>
      <c r="K313" s="208" t="s">
        <v>167</v>
      </c>
      <c r="L313" s="46"/>
      <c r="M313" s="213" t="s">
        <v>19</v>
      </c>
      <c r="N313" s="214" t="s">
        <v>45</v>
      </c>
      <c r="O313" s="86"/>
      <c r="P313" s="215">
        <f>O313*H313</f>
        <v>0</v>
      </c>
      <c r="Q313" s="215">
        <v>0.091050000000000006</v>
      </c>
      <c r="R313" s="215">
        <f>Q313*H313</f>
        <v>0.18210000000000001</v>
      </c>
      <c r="S313" s="215">
        <v>0</v>
      </c>
      <c r="T313" s="216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17" t="s">
        <v>168</v>
      </c>
      <c r="AT313" s="217" t="s">
        <v>163</v>
      </c>
      <c r="AU313" s="217" t="s">
        <v>84</v>
      </c>
      <c r="AY313" s="19" t="s">
        <v>161</v>
      </c>
      <c r="BE313" s="218">
        <f>IF(N313="základní",J313,0)</f>
        <v>0</v>
      </c>
      <c r="BF313" s="218">
        <f>IF(N313="snížená",J313,0)</f>
        <v>0</v>
      </c>
      <c r="BG313" s="218">
        <f>IF(N313="zákl. přenesená",J313,0)</f>
        <v>0</v>
      </c>
      <c r="BH313" s="218">
        <f>IF(N313="sníž. přenesená",J313,0)</f>
        <v>0</v>
      </c>
      <c r="BI313" s="218">
        <f>IF(N313="nulová",J313,0)</f>
        <v>0</v>
      </c>
      <c r="BJ313" s="19" t="s">
        <v>82</v>
      </c>
      <c r="BK313" s="218">
        <f>ROUND(I313*H313,2)</f>
        <v>0</v>
      </c>
      <c r="BL313" s="19" t="s">
        <v>168</v>
      </c>
      <c r="BM313" s="217" t="s">
        <v>512</v>
      </c>
    </row>
    <row r="314" s="2" customFormat="1">
      <c r="A314" s="40"/>
      <c r="B314" s="41"/>
      <c r="C314" s="42"/>
      <c r="D314" s="219" t="s">
        <v>170</v>
      </c>
      <c r="E314" s="42"/>
      <c r="F314" s="220" t="s">
        <v>513</v>
      </c>
      <c r="G314" s="42"/>
      <c r="H314" s="42"/>
      <c r="I314" s="221"/>
      <c r="J314" s="42"/>
      <c r="K314" s="42"/>
      <c r="L314" s="46"/>
      <c r="M314" s="222"/>
      <c r="N314" s="223"/>
      <c r="O314" s="86"/>
      <c r="P314" s="86"/>
      <c r="Q314" s="86"/>
      <c r="R314" s="86"/>
      <c r="S314" s="86"/>
      <c r="T314" s="87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9" t="s">
        <v>170</v>
      </c>
      <c r="AU314" s="19" t="s">
        <v>84</v>
      </c>
    </row>
    <row r="315" s="13" customFormat="1">
      <c r="A315" s="13"/>
      <c r="B315" s="224"/>
      <c r="C315" s="225"/>
      <c r="D315" s="226" t="s">
        <v>185</v>
      </c>
      <c r="E315" s="227" t="s">
        <v>19</v>
      </c>
      <c r="F315" s="228" t="s">
        <v>84</v>
      </c>
      <c r="G315" s="225"/>
      <c r="H315" s="229">
        <v>2</v>
      </c>
      <c r="I315" s="230"/>
      <c r="J315" s="225"/>
      <c r="K315" s="225"/>
      <c r="L315" s="231"/>
      <c r="M315" s="232"/>
      <c r="N315" s="233"/>
      <c r="O315" s="233"/>
      <c r="P315" s="233"/>
      <c r="Q315" s="233"/>
      <c r="R315" s="233"/>
      <c r="S315" s="233"/>
      <c r="T315" s="234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5" t="s">
        <v>185</v>
      </c>
      <c r="AU315" s="235" t="s">
        <v>84</v>
      </c>
      <c r="AV315" s="13" t="s">
        <v>84</v>
      </c>
      <c r="AW315" s="13" t="s">
        <v>36</v>
      </c>
      <c r="AX315" s="13" t="s">
        <v>82</v>
      </c>
      <c r="AY315" s="235" t="s">
        <v>161</v>
      </c>
    </row>
    <row r="316" s="2" customFormat="1" ht="37.8" customHeight="1">
      <c r="A316" s="40"/>
      <c r="B316" s="41"/>
      <c r="C316" s="206" t="s">
        <v>514</v>
      </c>
      <c r="D316" s="206" t="s">
        <v>163</v>
      </c>
      <c r="E316" s="207" t="s">
        <v>515</v>
      </c>
      <c r="F316" s="208" t="s">
        <v>516</v>
      </c>
      <c r="G316" s="209" t="s">
        <v>271</v>
      </c>
      <c r="H316" s="210">
        <v>1.02</v>
      </c>
      <c r="I316" s="211"/>
      <c r="J316" s="212">
        <f>ROUND(I316*H316,2)</f>
        <v>0</v>
      </c>
      <c r="K316" s="208" t="s">
        <v>167</v>
      </c>
      <c r="L316" s="46"/>
      <c r="M316" s="213" t="s">
        <v>19</v>
      </c>
      <c r="N316" s="214" t="s">
        <v>45</v>
      </c>
      <c r="O316" s="86"/>
      <c r="P316" s="215">
        <f>O316*H316</f>
        <v>0</v>
      </c>
      <c r="Q316" s="215">
        <v>0.017090000000000001</v>
      </c>
      <c r="R316" s="215">
        <f>Q316*H316</f>
        <v>0.017431800000000001</v>
      </c>
      <c r="S316" s="215">
        <v>0</v>
      </c>
      <c r="T316" s="216">
        <f>S316*H316</f>
        <v>0</v>
      </c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R316" s="217" t="s">
        <v>168</v>
      </c>
      <c r="AT316" s="217" t="s">
        <v>163</v>
      </c>
      <c r="AU316" s="217" t="s">
        <v>84</v>
      </c>
      <c r="AY316" s="19" t="s">
        <v>161</v>
      </c>
      <c r="BE316" s="218">
        <f>IF(N316="základní",J316,0)</f>
        <v>0</v>
      </c>
      <c r="BF316" s="218">
        <f>IF(N316="snížená",J316,0)</f>
        <v>0</v>
      </c>
      <c r="BG316" s="218">
        <f>IF(N316="zákl. přenesená",J316,0)</f>
        <v>0</v>
      </c>
      <c r="BH316" s="218">
        <f>IF(N316="sníž. přenesená",J316,0)</f>
        <v>0</v>
      </c>
      <c r="BI316" s="218">
        <f>IF(N316="nulová",J316,0)</f>
        <v>0</v>
      </c>
      <c r="BJ316" s="19" t="s">
        <v>82</v>
      </c>
      <c r="BK316" s="218">
        <f>ROUND(I316*H316,2)</f>
        <v>0</v>
      </c>
      <c r="BL316" s="19" t="s">
        <v>168</v>
      </c>
      <c r="BM316" s="217" t="s">
        <v>517</v>
      </c>
    </row>
    <row r="317" s="2" customFormat="1">
      <c r="A317" s="40"/>
      <c r="B317" s="41"/>
      <c r="C317" s="42"/>
      <c r="D317" s="219" t="s">
        <v>170</v>
      </c>
      <c r="E317" s="42"/>
      <c r="F317" s="220" t="s">
        <v>518</v>
      </c>
      <c r="G317" s="42"/>
      <c r="H317" s="42"/>
      <c r="I317" s="221"/>
      <c r="J317" s="42"/>
      <c r="K317" s="42"/>
      <c r="L317" s="46"/>
      <c r="M317" s="222"/>
      <c r="N317" s="223"/>
      <c r="O317" s="86"/>
      <c r="P317" s="86"/>
      <c r="Q317" s="86"/>
      <c r="R317" s="86"/>
      <c r="S317" s="86"/>
      <c r="T317" s="87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T317" s="19" t="s">
        <v>170</v>
      </c>
      <c r="AU317" s="19" t="s">
        <v>84</v>
      </c>
    </row>
    <row r="318" s="13" customFormat="1">
      <c r="A318" s="13"/>
      <c r="B318" s="224"/>
      <c r="C318" s="225"/>
      <c r="D318" s="226" t="s">
        <v>185</v>
      </c>
      <c r="E318" s="227" t="s">
        <v>19</v>
      </c>
      <c r="F318" s="228" t="s">
        <v>519</v>
      </c>
      <c r="G318" s="225"/>
      <c r="H318" s="229">
        <v>1.02</v>
      </c>
      <c r="I318" s="230"/>
      <c r="J318" s="225"/>
      <c r="K318" s="225"/>
      <c r="L318" s="231"/>
      <c r="M318" s="232"/>
      <c r="N318" s="233"/>
      <c r="O318" s="233"/>
      <c r="P318" s="233"/>
      <c r="Q318" s="233"/>
      <c r="R318" s="233"/>
      <c r="S318" s="233"/>
      <c r="T318" s="234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5" t="s">
        <v>185</v>
      </c>
      <c r="AU318" s="235" t="s">
        <v>84</v>
      </c>
      <c r="AV318" s="13" t="s">
        <v>84</v>
      </c>
      <c r="AW318" s="13" t="s">
        <v>36</v>
      </c>
      <c r="AX318" s="13" t="s">
        <v>74</v>
      </c>
      <c r="AY318" s="235" t="s">
        <v>161</v>
      </c>
    </row>
    <row r="319" s="14" customFormat="1">
      <c r="A319" s="14"/>
      <c r="B319" s="236"/>
      <c r="C319" s="237"/>
      <c r="D319" s="226" t="s">
        <v>185</v>
      </c>
      <c r="E319" s="238" t="s">
        <v>19</v>
      </c>
      <c r="F319" s="239" t="s">
        <v>187</v>
      </c>
      <c r="G319" s="237"/>
      <c r="H319" s="240">
        <v>1.02</v>
      </c>
      <c r="I319" s="241"/>
      <c r="J319" s="237"/>
      <c r="K319" s="237"/>
      <c r="L319" s="242"/>
      <c r="M319" s="243"/>
      <c r="N319" s="244"/>
      <c r="O319" s="244"/>
      <c r="P319" s="244"/>
      <c r="Q319" s="244"/>
      <c r="R319" s="244"/>
      <c r="S319" s="244"/>
      <c r="T319" s="245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46" t="s">
        <v>185</v>
      </c>
      <c r="AU319" s="246" t="s">
        <v>84</v>
      </c>
      <c r="AV319" s="14" t="s">
        <v>168</v>
      </c>
      <c r="AW319" s="14" t="s">
        <v>36</v>
      </c>
      <c r="AX319" s="14" t="s">
        <v>82</v>
      </c>
      <c r="AY319" s="246" t="s">
        <v>161</v>
      </c>
    </row>
    <row r="320" s="2" customFormat="1" ht="24.15" customHeight="1">
      <c r="A320" s="40"/>
      <c r="B320" s="41"/>
      <c r="C320" s="247" t="s">
        <v>520</v>
      </c>
      <c r="D320" s="247" t="s">
        <v>301</v>
      </c>
      <c r="E320" s="248" t="s">
        <v>521</v>
      </c>
      <c r="F320" s="249" t="s">
        <v>522</v>
      </c>
      <c r="G320" s="250" t="s">
        <v>271</v>
      </c>
      <c r="H320" s="251">
        <v>0.80100000000000005</v>
      </c>
      <c r="I320" s="252"/>
      <c r="J320" s="253">
        <f>ROUND(I320*H320,2)</f>
        <v>0</v>
      </c>
      <c r="K320" s="249" t="s">
        <v>167</v>
      </c>
      <c r="L320" s="254"/>
      <c r="M320" s="255" t="s">
        <v>19</v>
      </c>
      <c r="N320" s="256" t="s">
        <v>45</v>
      </c>
      <c r="O320" s="86"/>
      <c r="P320" s="215">
        <f>O320*H320</f>
        <v>0</v>
      </c>
      <c r="Q320" s="215">
        <v>1</v>
      </c>
      <c r="R320" s="215">
        <f>Q320*H320</f>
        <v>0.80100000000000005</v>
      </c>
      <c r="S320" s="215">
        <v>0</v>
      </c>
      <c r="T320" s="216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17" t="s">
        <v>208</v>
      </c>
      <c r="AT320" s="217" t="s">
        <v>301</v>
      </c>
      <c r="AU320" s="217" t="s">
        <v>84</v>
      </c>
      <c r="AY320" s="19" t="s">
        <v>161</v>
      </c>
      <c r="BE320" s="218">
        <f>IF(N320="základní",J320,0)</f>
        <v>0</v>
      </c>
      <c r="BF320" s="218">
        <f>IF(N320="snížená",J320,0)</f>
        <v>0</v>
      </c>
      <c r="BG320" s="218">
        <f>IF(N320="zákl. přenesená",J320,0)</f>
        <v>0</v>
      </c>
      <c r="BH320" s="218">
        <f>IF(N320="sníž. přenesená",J320,0)</f>
        <v>0</v>
      </c>
      <c r="BI320" s="218">
        <f>IF(N320="nulová",J320,0)</f>
        <v>0</v>
      </c>
      <c r="BJ320" s="19" t="s">
        <v>82</v>
      </c>
      <c r="BK320" s="218">
        <f>ROUND(I320*H320,2)</f>
        <v>0</v>
      </c>
      <c r="BL320" s="19" t="s">
        <v>168</v>
      </c>
      <c r="BM320" s="217" t="s">
        <v>523</v>
      </c>
    </row>
    <row r="321" s="13" customFormat="1">
      <c r="A321" s="13"/>
      <c r="B321" s="224"/>
      <c r="C321" s="225"/>
      <c r="D321" s="226" t="s">
        <v>185</v>
      </c>
      <c r="E321" s="227" t="s">
        <v>19</v>
      </c>
      <c r="F321" s="228" t="s">
        <v>524</v>
      </c>
      <c r="G321" s="225"/>
      <c r="H321" s="229">
        <v>0.80100000000000005</v>
      </c>
      <c r="I321" s="230"/>
      <c r="J321" s="225"/>
      <c r="K321" s="225"/>
      <c r="L321" s="231"/>
      <c r="M321" s="232"/>
      <c r="N321" s="233"/>
      <c r="O321" s="233"/>
      <c r="P321" s="233"/>
      <c r="Q321" s="233"/>
      <c r="R321" s="233"/>
      <c r="S321" s="233"/>
      <c r="T321" s="234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5" t="s">
        <v>185</v>
      </c>
      <c r="AU321" s="235" t="s">
        <v>84</v>
      </c>
      <c r="AV321" s="13" t="s">
        <v>84</v>
      </c>
      <c r="AW321" s="13" t="s">
        <v>36</v>
      </c>
      <c r="AX321" s="13" t="s">
        <v>74</v>
      </c>
      <c r="AY321" s="235" t="s">
        <v>161</v>
      </c>
    </row>
    <row r="322" s="14" customFormat="1">
      <c r="A322" s="14"/>
      <c r="B322" s="236"/>
      <c r="C322" s="237"/>
      <c r="D322" s="226" t="s">
        <v>185</v>
      </c>
      <c r="E322" s="238" t="s">
        <v>19</v>
      </c>
      <c r="F322" s="239" t="s">
        <v>187</v>
      </c>
      <c r="G322" s="237"/>
      <c r="H322" s="240">
        <v>0.80100000000000005</v>
      </c>
      <c r="I322" s="241"/>
      <c r="J322" s="237"/>
      <c r="K322" s="237"/>
      <c r="L322" s="242"/>
      <c r="M322" s="243"/>
      <c r="N322" s="244"/>
      <c r="O322" s="244"/>
      <c r="P322" s="244"/>
      <c r="Q322" s="244"/>
      <c r="R322" s="244"/>
      <c r="S322" s="244"/>
      <c r="T322" s="245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46" t="s">
        <v>185</v>
      </c>
      <c r="AU322" s="246" t="s">
        <v>84</v>
      </c>
      <c r="AV322" s="14" t="s">
        <v>168</v>
      </c>
      <c r="AW322" s="14" t="s">
        <v>36</v>
      </c>
      <c r="AX322" s="14" t="s">
        <v>82</v>
      </c>
      <c r="AY322" s="246" t="s">
        <v>161</v>
      </c>
    </row>
    <row r="323" s="2" customFormat="1" ht="24.15" customHeight="1">
      <c r="A323" s="40"/>
      <c r="B323" s="41"/>
      <c r="C323" s="247" t="s">
        <v>525</v>
      </c>
      <c r="D323" s="247" t="s">
        <v>301</v>
      </c>
      <c r="E323" s="248" t="s">
        <v>526</v>
      </c>
      <c r="F323" s="249" t="s">
        <v>527</v>
      </c>
      <c r="G323" s="250" t="s">
        <v>271</v>
      </c>
      <c r="H323" s="251">
        <v>0.219</v>
      </c>
      <c r="I323" s="252"/>
      <c r="J323" s="253">
        <f>ROUND(I323*H323,2)</f>
        <v>0</v>
      </c>
      <c r="K323" s="249" t="s">
        <v>167</v>
      </c>
      <c r="L323" s="254"/>
      <c r="M323" s="255" t="s">
        <v>19</v>
      </c>
      <c r="N323" s="256" t="s">
        <v>45</v>
      </c>
      <c r="O323" s="86"/>
      <c r="P323" s="215">
        <f>O323*H323</f>
        <v>0</v>
      </c>
      <c r="Q323" s="215">
        <v>1</v>
      </c>
      <c r="R323" s="215">
        <f>Q323*H323</f>
        <v>0.219</v>
      </c>
      <c r="S323" s="215">
        <v>0</v>
      </c>
      <c r="T323" s="216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17" t="s">
        <v>208</v>
      </c>
      <c r="AT323" s="217" t="s">
        <v>301</v>
      </c>
      <c r="AU323" s="217" t="s">
        <v>84</v>
      </c>
      <c r="AY323" s="19" t="s">
        <v>161</v>
      </c>
      <c r="BE323" s="218">
        <f>IF(N323="základní",J323,0)</f>
        <v>0</v>
      </c>
      <c r="BF323" s="218">
        <f>IF(N323="snížená",J323,0)</f>
        <v>0</v>
      </c>
      <c r="BG323" s="218">
        <f>IF(N323="zákl. přenesená",J323,0)</f>
        <v>0</v>
      </c>
      <c r="BH323" s="218">
        <f>IF(N323="sníž. přenesená",J323,0)</f>
        <v>0</v>
      </c>
      <c r="BI323" s="218">
        <f>IF(N323="nulová",J323,0)</f>
        <v>0</v>
      </c>
      <c r="BJ323" s="19" t="s">
        <v>82</v>
      </c>
      <c r="BK323" s="218">
        <f>ROUND(I323*H323,2)</f>
        <v>0</v>
      </c>
      <c r="BL323" s="19" t="s">
        <v>168</v>
      </c>
      <c r="BM323" s="217" t="s">
        <v>528</v>
      </c>
    </row>
    <row r="324" s="13" customFormat="1">
      <c r="A324" s="13"/>
      <c r="B324" s="224"/>
      <c r="C324" s="225"/>
      <c r="D324" s="226" t="s">
        <v>185</v>
      </c>
      <c r="E324" s="227" t="s">
        <v>19</v>
      </c>
      <c r="F324" s="228" t="s">
        <v>529</v>
      </c>
      <c r="G324" s="225"/>
      <c r="H324" s="229">
        <v>0.219</v>
      </c>
      <c r="I324" s="230"/>
      <c r="J324" s="225"/>
      <c r="K324" s="225"/>
      <c r="L324" s="231"/>
      <c r="M324" s="232"/>
      <c r="N324" s="233"/>
      <c r="O324" s="233"/>
      <c r="P324" s="233"/>
      <c r="Q324" s="233"/>
      <c r="R324" s="233"/>
      <c r="S324" s="233"/>
      <c r="T324" s="234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5" t="s">
        <v>185</v>
      </c>
      <c r="AU324" s="235" t="s">
        <v>84</v>
      </c>
      <c r="AV324" s="13" t="s">
        <v>84</v>
      </c>
      <c r="AW324" s="13" t="s">
        <v>36</v>
      </c>
      <c r="AX324" s="13" t="s">
        <v>74</v>
      </c>
      <c r="AY324" s="235" t="s">
        <v>161</v>
      </c>
    </row>
    <row r="325" s="14" customFormat="1">
      <c r="A325" s="14"/>
      <c r="B325" s="236"/>
      <c r="C325" s="237"/>
      <c r="D325" s="226" t="s">
        <v>185</v>
      </c>
      <c r="E325" s="238" t="s">
        <v>19</v>
      </c>
      <c r="F325" s="239" t="s">
        <v>187</v>
      </c>
      <c r="G325" s="237"/>
      <c r="H325" s="240">
        <v>0.219</v>
      </c>
      <c r="I325" s="241"/>
      <c r="J325" s="237"/>
      <c r="K325" s="237"/>
      <c r="L325" s="242"/>
      <c r="M325" s="243"/>
      <c r="N325" s="244"/>
      <c r="O325" s="244"/>
      <c r="P325" s="244"/>
      <c r="Q325" s="244"/>
      <c r="R325" s="244"/>
      <c r="S325" s="244"/>
      <c r="T325" s="245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46" t="s">
        <v>185</v>
      </c>
      <c r="AU325" s="246" t="s">
        <v>84</v>
      </c>
      <c r="AV325" s="14" t="s">
        <v>168</v>
      </c>
      <c r="AW325" s="14" t="s">
        <v>36</v>
      </c>
      <c r="AX325" s="14" t="s">
        <v>82</v>
      </c>
      <c r="AY325" s="246" t="s">
        <v>161</v>
      </c>
    </row>
    <row r="326" s="2" customFormat="1" ht="37.8" customHeight="1">
      <c r="A326" s="40"/>
      <c r="B326" s="41"/>
      <c r="C326" s="206" t="s">
        <v>530</v>
      </c>
      <c r="D326" s="206" t="s">
        <v>163</v>
      </c>
      <c r="E326" s="207" t="s">
        <v>531</v>
      </c>
      <c r="F326" s="208" t="s">
        <v>532</v>
      </c>
      <c r="G326" s="209" t="s">
        <v>182</v>
      </c>
      <c r="H326" s="210">
        <v>22.469999999999999</v>
      </c>
      <c r="I326" s="211"/>
      <c r="J326" s="212">
        <f>ROUND(I326*H326,2)</f>
        <v>0</v>
      </c>
      <c r="K326" s="208" t="s">
        <v>167</v>
      </c>
      <c r="L326" s="46"/>
      <c r="M326" s="213" t="s">
        <v>19</v>
      </c>
      <c r="N326" s="214" t="s">
        <v>45</v>
      </c>
      <c r="O326" s="86"/>
      <c r="P326" s="215">
        <f>O326*H326</f>
        <v>0</v>
      </c>
      <c r="Q326" s="215">
        <v>0.068479999999999999</v>
      </c>
      <c r="R326" s="215">
        <f>Q326*H326</f>
        <v>1.5387455999999999</v>
      </c>
      <c r="S326" s="215">
        <v>0</v>
      </c>
      <c r="T326" s="216">
        <f>S326*H326</f>
        <v>0</v>
      </c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R326" s="217" t="s">
        <v>168</v>
      </c>
      <c r="AT326" s="217" t="s">
        <v>163</v>
      </c>
      <c r="AU326" s="217" t="s">
        <v>84</v>
      </c>
      <c r="AY326" s="19" t="s">
        <v>161</v>
      </c>
      <c r="BE326" s="218">
        <f>IF(N326="základní",J326,0)</f>
        <v>0</v>
      </c>
      <c r="BF326" s="218">
        <f>IF(N326="snížená",J326,0)</f>
        <v>0</v>
      </c>
      <c r="BG326" s="218">
        <f>IF(N326="zákl. přenesená",J326,0)</f>
        <v>0</v>
      </c>
      <c r="BH326" s="218">
        <f>IF(N326="sníž. přenesená",J326,0)</f>
        <v>0</v>
      </c>
      <c r="BI326" s="218">
        <f>IF(N326="nulová",J326,0)</f>
        <v>0</v>
      </c>
      <c r="BJ326" s="19" t="s">
        <v>82</v>
      </c>
      <c r="BK326" s="218">
        <f>ROUND(I326*H326,2)</f>
        <v>0</v>
      </c>
      <c r="BL326" s="19" t="s">
        <v>168</v>
      </c>
      <c r="BM326" s="217" t="s">
        <v>533</v>
      </c>
    </row>
    <row r="327" s="2" customFormat="1">
      <c r="A327" s="40"/>
      <c r="B327" s="41"/>
      <c r="C327" s="42"/>
      <c r="D327" s="219" t="s">
        <v>170</v>
      </c>
      <c r="E327" s="42"/>
      <c r="F327" s="220" t="s">
        <v>534</v>
      </c>
      <c r="G327" s="42"/>
      <c r="H327" s="42"/>
      <c r="I327" s="221"/>
      <c r="J327" s="42"/>
      <c r="K327" s="42"/>
      <c r="L327" s="46"/>
      <c r="M327" s="222"/>
      <c r="N327" s="223"/>
      <c r="O327" s="86"/>
      <c r="P327" s="86"/>
      <c r="Q327" s="86"/>
      <c r="R327" s="86"/>
      <c r="S327" s="86"/>
      <c r="T327" s="87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T327" s="19" t="s">
        <v>170</v>
      </c>
      <c r="AU327" s="19" t="s">
        <v>84</v>
      </c>
    </row>
    <row r="328" s="13" customFormat="1">
      <c r="A328" s="13"/>
      <c r="B328" s="224"/>
      <c r="C328" s="225"/>
      <c r="D328" s="226" t="s">
        <v>185</v>
      </c>
      <c r="E328" s="227" t="s">
        <v>19</v>
      </c>
      <c r="F328" s="228" t="s">
        <v>535</v>
      </c>
      <c r="G328" s="225"/>
      <c r="H328" s="229">
        <v>16.07</v>
      </c>
      <c r="I328" s="230"/>
      <c r="J328" s="225"/>
      <c r="K328" s="225"/>
      <c r="L328" s="231"/>
      <c r="M328" s="232"/>
      <c r="N328" s="233"/>
      <c r="O328" s="233"/>
      <c r="P328" s="233"/>
      <c r="Q328" s="233"/>
      <c r="R328" s="233"/>
      <c r="S328" s="233"/>
      <c r="T328" s="234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5" t="s">
        <v>185</v>
      </c>
      <c r="AU328" s="235" t="s">
        <v>84</v>
      </c>
      <c r="AV328" s="13" t="s">
        <v>84</v>
      </c>
      <c r="AW328" s="13" t="s">
        <v>36</v>
      </c>
      <c r="AX328" s="13" t="s">
        <v>74</v>
      </c>
      <c r="AY328" s="235" t="s">
        <v>161</v>
      </c>
    </row>
    <row r="329" s="13" customFormat="1">
      <c r="A329" s="13"/>
      <c r="B329" s="224"/>
      <c r="C329" s="225"/>
      <c r="D329" s="226" t="s">
        <v>185</v>
      </c>
      <c r="E329" s="227" t="s">
        <v>19</v>
      </c>
      <c r="F329" s="228" t="s">
        <v>536</v>
      </c>
      <c r="G329" s="225"/>
      <c r="H329" s="229">
        <v>6.4000000000000004</v>
      </c>
      <c r="I329" s="230"/>
      <c r="J329" s="225"/>
      <c r="K329" s="225"/>
      <c r="L329" s="231"/>
      <c r="M329" s="232"/>
      <c r="N329" s="233"/>
      <c r="O329" s="233"/>
      <c r="P329" s="233"/>
      <c r="Q329" s="233"/>
      <c r="R329" s="233"/>
      <c r="S329" s="233"/>
      <c r="T329" s="234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5" t="s">
        <v>185</v>
      </c>
      <c r="AU329" s="235" t="s">
        <v>84</v>
      </c>
      <c r="AV329" s="13" t="s">
        <v>84</v>
      </c>
      <c r="AW329" s="13" t="s">
        <v>36</v>
      </c>
      <c r="AX329" s="13" t="s">
        <v>74</v>
      </c>
      <c r="AY329" s="235" t="s">
        <v>161</v>
      </c>
    </row>
    <row r="330" s="14" customFormat="1">
      <c r="A330" s="14"/>
      <c r="B330" s="236"/>
      <c r="C330" s="237"/>
      <c r="D330" s="226" t="s">
        <v>185</v>
      </c>
      <c r="E330" s="238" t="s">
        <v>19</v>
      </c>
      <c r="F330" s="239" t="s">
        <v>187</v>
      </c>
      <c r="G330" s="237"/>
      <c r="H330" s="240">
        <v>22.469999999999999</v>
      </c>
      <c r="I330" s="241"/>
      <c r="J330" s="237"/>
      <c r="K330" s="237"/>
      <c r="L330" s="242"/>
      <c r="M330" s="243"/>
      <c r="N330" s="244"/>
      <c r="O330" s="244"/>
      <c r="P330" s="244"/>
      <c r="Q330" s="244"/>
      <c r="R330" s="244"/>
      <c r="S330" s="244"/>
      <c r="T330" s="245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46" t="s">
        <v>185</v>
      </c>
      <c r="AU330" s="246" t="s">
        <v>84</v>
      </c>
      <c r="AV330" s="14" t="s">
        <v>168</v>
      </c>
      <c r="AW330" s="14" t="s">
        <v>36</v>
      </c>
      <c r="AX330" s="14" t="s">
        <v>82</v>
      </c>
      <c r="AY330" s="246" t="s">
        <v>161</v>
      </c>
    </row>
    <row r="331" s="2" customFormat="1" ht="37.8" customHeight="1">
      <c r="A331" s="40"/>
      <c r="B331" s="41"/>
      <c r="C331" s="206" t="s">
        <v>537</v>
      </c>
      <c r="D331" s="206" t="s">
        <v>163</v>
      </c>
      <c r="E331" s="207" t="s">
        <v>538</v>
      </c>
      <c r="F331" s="208" t="s">
        <v>539</v>
      </c>
      <c r="G331" s="209" t="s">
        <v>182</v>
      </c>
      <c r="H331" s="210">
        <v>12.199999999999999</v>
      </c>
      <c r="I331" s="211"/>
      <c r="J331" s="212">
        <f>ROUND(I331*H331,2)</f>
        <v>0</v>
      </c>
      <c r="K331" s="208" t="s">
        <v>167</v>
      </c>
      <c r="L331" s="46"/>
      <c r="M331" s="213" t="s">
        <v>19</v>
      </c>
      <c r="N331" s="214" t="s">
        <v>45</v>
      </c>
      <c r="O331" s="86"/>
      <c r="P331" s="215">
        <f>O331*H331</f>
        <v>0</v>
      </c>
      <c r="Q331" s="215">
        <v>0.094479999999999995</v>
      </c>
      <c r="R331" s="215">
        <f>Q331*H331</f>
        <v>1.1526559999999999</v>
      </c>
      <c r="S331" s="215">
        <v>0</v>
      </c>
      <c r="T331" s="216">
        <f>S331*H331</f>
        <v>0</v>
      </c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R331" s="217" t="s">
        <v>168</v>
      </c>
      <c r="AT331" s="217" t="s">
        <v>163</v>
      </c>
      <c r="AU331" s="217" t="s">
        <v>84</v>
      </c>
      <c r="AY331" s="19" t="s">
        <v>161</v>
      </c>
      <c r="BE331" s="218">
        <f>IF(N331="základní",J331,0)</f>
        <v>0</v>
      </c>
      <c r="BF331" s="218">
        <f>IF(N331="snížená",J331,0)</f>
        <v>0</v>
      </c>
      <c r="BG331" s="218">
        <f>IF(N331="zákl. přenesená",J331,0)</f>
        <v>0</v>
      </c>
      <c r="BH331" s="218">
        <f>IF(N331="sníž. přenesená",J331,0)</f>
        <v>0</v>
      </c>
      <c r="BI331" s="218">
        <f>IF(N331="nulová",J331,0)</f>
        <v>0</v>
      </c>
      <c r="BJ331" s="19" t="s">
        <v>82</v>
      </c>
      <c r="BK331" s="218">
        <f>ROUND(I331*H331,2)</f>
        <v>0</v>
      </c>
      <c r="BL331" s="19" t="s">
        <v>168</v>
      </c>
      <c r="BM331" s="217" t="s">
        <v>540</v>
      </c>
    </row>
    <row r="332" s="2" customFormat="1">
      <c r="A332" s="40"/>
      <c r="B332" s="41"/>
      <c r="C332" s="42"/>
      <c r="D332" s="219" t="s">
        <v>170</v>
      </c>
      <c r="E332" s="42"/>
      <c r="F332" s="220" t="s">
        <v>541</v>
      </c>
      <c r="G332" s="42"/>
      <c r="H332" s="42"/>
      <c r="I332" s="221"/>
      <c r="J332" s="42"/>
      <c r="K332" s="42"/>
      <c r="L332" s="46"/>
      <c r="M332" s="222"/>
      <c r="N332" s="223"/>
      <c r="O332" s="86"/>
      <c r="P332" s="86"/>
      <c r="Q332" s="86"/>
      <c r="R332" s="86"/>
      <c r="S332" s="86"/>
      <c r="T332" s="87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T332" s="19" t="s">
        <v>170</v>
      </c>
      <c r="AU332" s="19" t="s">
        <v>84</v>
      </c>
    </row>
    <row r="333" s="13" customFormat="1">
      <c r="A333" s="13"/>
      <c r="B333" s="224"/>
      <c r="C333" s="225"/>
      <c r="D333" s="226" t="s">
        <v>185</v>
      </c>
      <c r="E333" s="227" t="s">
        <v>19</v>
      </c>
      <c r="F333" s="228" t="s">
        <v>542</v>
      </c>
      <c r="G333" s="225"/>
      <c r="H333" s="229">
        <v>12.199999999999999</v>
      </c>
      <c r="I333" s="230"/>
      <c r="J333" s="225"/>
      <c r="K333" s="225"/>
      <c r="L333" s="231"/>
      <c r="M333" s="232"/>
      <c r="N333" s="233"/>
      <c r="O333" s="233"/>
      <c r="P333" s="233"/>
      <c r="Q333" s="233"/>
      <c r="R333" s="233"/>
      <c r="S333" s="233"/>
      <c r="T333" s="234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5" t="s">
        <v>185</v>
      </c>
      <c r="AU333" s="235" t="s">
        <v>84</v>
      </c>
      <c r="AV333" s="13" t="s">
        <v>84</v>
      </c>
      <c r="AW333" s="13" t="s">
        <v>36</v>
      </c>
      <c r="AX333" s="13" t="s">
        <v>74</v>
      </c>
      <c r="AY333" s="235" t="s">
        <v>161</v>
      </c>
    </row>
    <row r="334" s="14" customFormat="1">
      <c r="A334" s="14"/>
      <c r="B334" s="236"/>
      <c r="C334" s="237"/>
      <c r="D334" s="226" t="s">
        <v>185</v>
      </c>
      <c r="E334" s="238" t="s">
        <v>19</v>
      </c>
      <c r="F334" s="239" t="s">
        <v>187</v>
      </c>
      <c r="G334" s="237"/>
      <c r="H334" s="240">
        <v>12.199999999999999</v>
      </c>
      <c r="I334" s="241"/>
      <c r="J334" s="237"/>
      <c r="K334" s="237"/>
      <c r="L334" s="242"/>
      <c r="M334" s="243"/>
      <c r="N334" s="244"/>
      <c r="O334" s="244"/>
      <c r="P334" s="244"/>
      <c r="Q334" s="244"/>
      <c r="R334" s="244"/>
      <c r="S334" s="244"/>
      <c r="T334" s="245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46" t="s">
        <v>185</v>
      </c>
      <c r="AU334" s="246" t="s">
        <v>84</v>
      </c>
      <c r="AV334" s="14" t="s">
        <v>168</v>
      </c>
      <c r="AW334" s="14" t="s">
        <v>36</v>
      </c>
      <c r="AX334" s="14" t="s">
        <v>82</v>
      </c>
      <c r="AY334" s="246" t="s">
        <v>161</v>
      </c>
    </row>
    <row r="335" s="2" customFormat="1" ht="37.8" customHeight="1">
      <c r="A335" s="40"/>
      <c r="B335" s="41"/>
      <c r="C335" s="206" t="s">
        <v>543</v>
      </c>
      <c r="D335" s="206" t="s">
        <v>163</v>
      </c>
      <c r="E335" s="207" t="s">
        <v>544</v>
      </c>
      <c r="F335" s="208" t="s">
        <v>545</v>
      </c>
      <c r="G335" s="209" t="s">
        <v>182</v>
      </c>
      <c r="H335" s="210">
        <v>172.059</v>
      </c>
      <c r="I335" s="211"/>
      <c r="J335" s="212">
        <f>ROUND(I335*H335,2)</f>
        <v>0</v>
      </c>
      <c r="K335" s="208" t="s">
        <v>167</v>
      </c>
      <c r="L335" s="46"/>
      <c r="M335" s="213" t="s">
        <v>19</v>
      </c>
      <c r="N335" s="214" t="s">
        <v>45</v>
      </c>
      <c r="O335" s="86"/>
      <c r="P335" s="215">
        <f>O335*H335</f>
        <v>0</v>
      </c>
      <c r="Q335" s="215">
        <v>0.11396000000000001</v>
      </c>
      <c r="R335" s="215">
        <f>Q335*H335</f>
        <v>19.607843640000002</v>
      </c>
      <c r="S335" s="215">
        <v>0</v>
      </c>
      <c r="T335" s="216">
        <f>S335*H335</f>
        <v>0</v>
      </c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R335" s="217" t="s">
        <v>168</v>
      </c>
      <c r="AT335" s="217" t="s">
        <v>163</v>
      </c>
      <c r="AU335" s="217" t="s">
        <v>84</v>
      </c>
      <c r="AY335" s="19" t="s">
        <v>161</v>
      </c>
      <c r="BE335" s="218">
        <f>IF(N335="základní",J335,0)</f>
        <v>0</v>
      </c>
      <c r="BF335" s="218">
        <f>IF(N335="snížená",J335,0)</f>
        <v>0</v>
      </c>
      <c r="BG335" s="218">
        <f>IF(N335="zákl. přenesená",J335,0)</f>
        <v>0</v>
      </c>
      <c r="BH335" s="218">
        <f>IF(N335="sníž. přenesená",J335,0)</f>
        <v>0</v>
      </c>
      <c r="BI335" s="218">
        <f>IF(N335="nulová",J335,0)</f>
        <v>0</v>
      </c>
      <c r="BJ335" s="19" t="s">
        <v>82</v>
      </c>
      <c r="BK335" s="218">
        <f>ROUND(I335*H335,2)</f>
        <v>0</v>
      </c>
      <c r="BL335" s="19" t="s">
        <v>168</v>
      </c>
      <c r="BM335" s="217" t="s">
        <v>546</v>
      </c>
    </row>
    <row r="336" s="2" customFormat="1">
      <c r="A336" s="40"/>
      <c r="B336" s="41"/>
      <c r="C336" s="42"/>
      <c r="D336" s="219" t="s">
        <v>170</v>
      </c>
      <c r="E336" s="42"/>
      <c r="F336" s="220" t="s">
        <v>547</v>
      </c>
      <c r="G336" s="42"/>
      <c r="H336" s="42"/>
      <c r="I336" s="221"/>
      <c r="J336" s="42"/>
      <c r="K336" s="42"/>
      <c r="L336" s="46"/>
      <c r="M336" s="222"/>
      <c r="N336" s="223"/>
      <c r="O336" s="86"/>
      <c r="P336" s="86"/>
      <c r="Q336" s="86"/>
      <c r="R336" s="86"/>
      <c r="S336" s="86"/>
      <c r="T336" s="87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T336" s="19" t="s">
        <v>170</v>
      </c>
      <c r="AU336" s="19" t="s">
        <v>84</v>
      </c>
    </row>
    <row r="337" s="13" customFormat="1">
      <c r="A337" s="13"/>
      <c r="B337" s="224"/>
      <c r="C337" s="225"/>
      <c r="D337" s="226" t="s">
        <v>185</v>
      </c>
      <c r="E337" s="227" t="s">
        <v>19</v>
      </c>
      <c r="F337" s="228" t="s">
        <v>548</v>
      </c>
      <c r="G337" s="225"/>
      <c r="H337" s="229">
        <v>9.3900000000000006</v>
      </c>
      <c r="I337" s="230"/>
      <c r="J337" s="225"/>
      <c r="K337" s="225"/>
      <c r="L337" s="231"/>
      <c r="M337" s="232"/>
      <c r="N337" s="233"/>
      <c r="O337" s="233"/>
      <c r="P337" s="233"/>
      <c r="Q337" s="233"/>
      <c r="R337" s="233"/>
      <c r="S337" s="233"/>
      <c r="T337" s="234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5" t="s">
        <v>185</v>
      </c>
      <c r="AU337" s="235" t="s">
        <v>84</v>
      </c>
      <c r="AV337" s="13" t="s">
        <v>84</v>
      </c>
      <c r="AW337" s="13" t="s">
        <v>36</v>
      </c>
      <c r="AX337" s="13" t="s">
        <v>74</v>
      </c>
      <c r="AY337" s="235" t="s">
        <v>161</v>
      </c>
    </row>
    <row r="338" s="13" customFormat="1">
      <c r="A338" s="13"/>
      <c r="B338" s="224"/>
      <c r="C338" s="225"/>
      <c r="D338" s="226" t="s">
        <v>185</v>
      </c>
      <c r="E338" s="227" t="s">
        <v>19</v>
      </c>
      <c r="F338" s="228" t="s">
        <v>549</v>
      </c>
      <c r="G338" s="225"/>
      <c r="H338" s="229">
        <v>26.963000000000001</v>
      </c>
      <c r="I338" s="230"/>
      <c r="J338" s="225"/>
      <c r="K338" s="225"/>
      <c r="L338" s="231"/>
      <c r="M338" s="232"/>
      <c r="N338" s="233"/>
      <c r="O338" s="233"/>
      <c r="P338" s="233"/>
      <c r="Q338" s="233"/>
      <c r="R338" s="233"/>
      <c r="S338" s="233"/>
      <c r="T338" s="234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5" t="s">
        <v>185</v>
      </c>
      <c r="AU338" s="235" t="s">
        <v>84</v>
      </c>
      <c r="AV338" s="13" t="s">
        <v>84</v>
      </c>
      <c r="AW338" s="13" t="s">
        <v>36</v>
      </c>
      <c r="AX338" s="13" t="s">
        <v>74</v>
      </c>
      <c r="AY338" s="235" t="s">
        <v>161</v>
      </c>
    </row>
    <row r="339" s="13" customFormat="1">
      <c r="A339" s="13"/>
      <c r="B339" s="224"/>
      <c r="C339" s="225"/>
      <c r="D339" s="226" t="s">
        <v>185</v>
      </c>
      <c r="E339" s="227" t="s">
        <v>19</v>
      </c>
      <c r="F339" s="228" t="s">
        <v>550</v>
      </c>
      <c r="G339" s="225"/>
      <c r="H339" s="229">
        <v>40.401000000000003</v>
      </c>
      <c r="I339" s="230"/>
      <c r="J339" s="225"/>
      <c r="K339" s="225"/>
      <c r="L339" s="231"/>
      <c r="M339" s="232"/>
      <c r="N339" s="233"/>
      <c r="O339" s="233"/>
      <c r="P339" s="233"/>
      <c r="Q339" s="233"/>
      <c r="R339" s="233"/>
      <c r="S339" s="233"/>
      <c r="T339" s="234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5" t="s">
        <v>185</v>
      </c>
      <c r="AU339" s="235" t="s">
        <v>84</v>
      </c>
      <c r="AV339" s="13" t="s">
        <v>84</v>
      </c>
      <c r="AW339" s="13" t="s">
        <v>36</v>
      </c>
      <c r="AX339" s="13" t="s">
        <v>74</v>
      </c>
      <c r="AY339" s="235" t="s">
        <v>161</v>
      </c>
    </row>
    <row r="340" s="13" customFormat="1">
      <c r="A340" s="13"/>
      <c r="B340" s="224"/>
      <c r="C340" s="225"/>
      <c r="D340" s="226" t="s">
        <v>185</v>
      </c>
      <c r="E340" s="227" t="s">
        <v>19</v>
      </c>
      <c r="F340" s="228" t="s">
        <v>551</v>
      </c>
      <c r="G340" s="225"/>
      <c r="H340" s="229">
        <v>17.902999999999999</v>
      </c>
      <c r="I340" s="230"/>
      <c r="J340" s="225"/>
      <c r="K340" s="225"/>
      <c r="L340" s="231"/>
      <c r="M340" s="232"/>
      <c r="N340" s="233"/>
      <c r="O340" s="233"/>
      <c r="P340" s="233"/>
      <c r="Q340" s="233"/>
      <c r="R340" s="233"/>
      <c r="S340" s="233"/>
      <c r="T340" s="234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5" t="s">
        <v>185</v>
      </c>
      <c r="AU340" s="235" t="s">
        <v>84</v>
      </c>
      <c r="AV340" s="13" t="s">
        <v>84</v>
      </c>
      <c r="AW340" s="13" t="s">
        <v>36</v>
      </c>
      <c r="AX340" s="13" t="s">
        <v>74</v>
      </c>
      <c r="AY340" s="235" t="s">
        <v>161</v>
      </c>
    </row>
    <row r="341" s="13" customFormat="1">
      <c r="A341" s="13"/>
      <c r="B341" s="224"/>
      <c r="C341" s="225"/>
      <c r="D341" s="226" t="s">
        <v>185</v>
      </c>
      <c r="E341" s="227" t="s">
        <v>19</v>
      </c>
      <c r="F341" s="228" t="s">
        <v>552</v>
      </c>
      <c r="G341" s="225"/>
      <c r="H341" s="229">
        <v>60.505000000000003</v>
      </c>
      <c r="I341" s="230"/>
      <c r="J341" s="225"/>
      <c r="K341" s="225"/>
      <c r="L341" s="231"/>
      <c r="M341" s="232"/>
      <c r="N341" s="233"/>
      <c r="O341" s="233"/>
      <c r="P341" s="233"/>
      <c r="Q341" s="233"/>
      <c r="R341" s="233"/>
      <c r="S341" s="233"/>
      <c r="T341" s="234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5" t="s">
        <v>185</v>
      </c>
      <c r="AU341" s="235" t="s">
        <v>84</v>
      </c>
      <c r="AV341" s="13" t="s">
        <v>84</v>
      </c>
      <c r="AW341" s="13" t="s">
        <v>36</v>
      </c>
      <c r="AX341" s="13" t="s">
        <v>74</v>
      </c>
      <c r="AY341" s="235" t="s">
        <v>161</v>
      </c>
    </row>
    <row r="342" s="13" customFormat="1">
      <c r="A342" s="13"/>
      <c r="B342" s="224"/>
      <c r="C342" s="225"/>
      <c r="D342" s="226" t="s">
        <v>185</v>
      </c>
      <c r="E342" s="227" t="s">
        <v>19</v>
      </c>
      <c r="F342" s="228" t="s">
        <v>553</v>
      </c>
      <c r="G342" s="225"/>
      <c r="H342" s="229">
        <v>14.1</v>
      </c>
      <c r="I342" s="230"/>
      <c r="J342" s="225"/>
      <c r="K342" s="225"/>
      <c r="L342" s="231"/>
      <c r="M342" s="232"/>
      <c r="N342" s="233"/>
      <c r="O342" s="233"/>
      <c r="P342" s="233"/>
      <c r="Q342" s="233"/>
      <c r="R342" s="233"/>
      <c r="S342" s="233"/>
      <c r="T342" s="234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5" t="s">
        <v>185</v>
      </c>
      <c r="AU342" s="235" t="s">
        <v>84</v>
      </c>
      <c r="AV342" s="13" t="s">
        <v>84</v>
      </c>
      <c r="AW342" s="13" t="s">
        <v>36</v>
      </c>
      <c r="AX342" s="13" t="s">
        <v>74</v>
      </c>
      <c r="AY342" s="235" t="s">
        <v>161</v>
      </c>
    </row>
    <row r="343" s="13" customFormat="1">
      <c r="A343" s="13"/>
      <c r="B343" s="224"/>
      <c r="C343" s="225"/>
      <c r="D343" s="226" t="s">
        <v>185</v>
      </c>
      <c r="E343" s="227" t="s">
        <v>19</v>
      </c>
      <c r="F343" s="228" t="s">
        <v>554</v>
      </c>
      <c r="G343" s="225"/>
      <c r="H343" s="229">
        <v>2.7970000000000002</v>
      </c>
      <c r="I343" s="230"/>
      <c r="J343" s="225"/>
      <c r="K343" s="225"/>
      <c r="L343" s="231"/>
      <c r="M343" s="232"/>
      <c r="N343" s="233"/>
      <c r="O343" s="233"/>
      <c r="P343" s="233"/>
      <c r="Q343" s="233"/>
      <c r="R343" s="233"/>
      <c r="S343" s="233"/>
      <c r="T343" s="234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5" t="s">
        <v>185</v>
      </c>
      <c r="AU343" s="235" t="s">
        <v>84</v>
      </c>
      <c r="AV343" s="13" t="s">
        <v>84</v>
      </c>
      <c r="AW343" s="13" t="s">
        <v>36</v>
      </c>
      <c r="AX343" s="13" t="s">
        <v>74</v>
      </c>
      <c r="AY343" s="235" t="s">
        <v>161</v>
      </c>
    </row>
    <row r="344" s="14" customFormat="1">
      <c r="A344" s="14"/>
      <c r="B344" s="236"/>
      <c r="C344" s="237"/>
      <c r="D344" s="226" t="s">
        <v>185</v>
      </c>
      <c r="E344" s="238" t="s">
        <v>19</v>
      </c>
      <c r="F344" s="239" t="s">
        <v>187</v>
      </c>
      <c r="G344" s="237"/>
      <c r="H344" s="240">
        <v>172.059</v>
      </c>
      <c r="I344" s="241"/>
      <c r="J344" s="237"/>
      <c r="K344" s="237"/>
      <c r="L344" s="242"/>
      <c r="M344" s="243"/>
      <c r="N344" s="244"/>
      <c r="O344" s="244"/>
      <c r="P344" s="244"/>
      <c r="Q344" s="244"/>
      <c r="R344" s="244"/>
      <c r="S344" s="244"/>
      <c r="T344" s="245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46" t="s">
        <v>185</v>
      </c>
      <c r="AU344" s="246" t="s">
        <v>84</v>
      </c>
      <c r="AV344" s="14" t="s">
        <v>168</v>
      </c>
      <c r="AW344" s="14" t="s">
        <v>36</v>
      </c>
      <c r="AX344" s="14" t="s">
        <v>82</v>
      </c>
      <c r="AY344" s="246" t="s">
        <v>161</v>
      </c>
    </row>
    <row r="345" s="12" customFormat="1" ht="22.8" customHeight="1">
      <c r="A345" s="12"/>
      <c r="B345" s="190"/>
      <c r="C345" s="191"/>
      <c r="D345" s="192" t="s">
        <v>73</v>
      </c>
      <c r="E345" s="204" t="s">
        <v>168</v>
      </c>
      <c r="F345" s="204" t="s">
        <v>555</v>
      </c>
      <c r="G345" s="191"/>
      <c r="H345" s="191"/>
      <c r="I345" s="194"/>
      <c r="J345" s="205">
        <f>BK345</f>
        <v>0</v>
      </c>
      <c r="K345" s="191"/>
      <c r="L345" s="196"/>
      <c r="M345" s="197"/>
      <c r="N345" s="198"/>
      <c r="O345" s="198"/>
      <c r="P345" s="199">
        <f>SUM(P346:P388)</f>
        <v>0</v>
      </c>
      <c r="Q345" s="198"/>
      <c r="R345" s="199">
        <f>SUM(R346:R388)</f>
        <v>45.894083120000005</v>
      </c>
      <c r="S345" s="198"/>
      <c r="T345" s="200">
        <f>SUM(T346:T388)</f>
        <v>0</v>
      </c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R345" s="201" t="s">
        <v>82</v>
      </c>
      <c r="AT345" s="202" t="s">
        <v>73</v>
      </c>
      <c r="AU345" s="202" t="s">
        <v>82</v>
      </c>
      <c r="AY345" s="201" t="s">
        <v>161</v>
      </c>
      <c r="BK345" s="203">
        <f>SUM(BK346:BK388)</f>
        <v>0</v>
      </c>
    </row>
    <row r="346" s="2" customFormat="1" ht="24.15" customHeight="1">
      <c r="A346" s="40"/>
      <c r="B346" s="41"/>
      <c r="C346" s="206" t="s">
        <v>556</v>
      </c>
      <c r="D346" s="206" t="s">
        <v>163</v>
      </c>
      <c r="E346" s="207" t="s">
        <v>557</v>
      </c>
      <c r="F346" s="208" t="s">
        <v>558</v>
      </c>
      <c r="G346" s="209" t="s">
        <v>196</v>
      </c>
      <c r="H346" s="210">
        <v>10.933999999999999</v>
      </c>
      <c r="I346" s="211"/>
      <c r="J346" s="212">
        <f>ROUND(I346*H346,2)</f>
        <v>0</v>
      </c>
      <c r="K346" s="208" t="s">
        <v>167</v>
      </c>
      <c r="L346" s="46"/>
      <c r="M346" s="213" t="s">
        <v>19</v>
      </c>
      <c r="N346" s="214" t="s">
        <v>45</v>
      </c>
      <c r="O346" s="86"/>
      <c r="P346" s="215">
        <f>O346*H346</f>
        <v>0</v>
      </c>
      <c r="Q346" s="215">
        <v>2.5019800000000001</v>
      </c>
      <c r="R346" s="215">
        <f>Q346*H346</f>
        <v>27.356649319999999</v>
      </c>
      <c r="S346" s="215">
        <v>0</v>
      </c>
      <c r="T346" s="216">
        <f>S346*H346</f>
        <v>0</v>
      </c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R346" s="217" t="s">
        <v>168</v>
      </c>
      <c r="AT346" s="217" t="s">
        <v>163</v>
      </c>
      <c r="AU346" s="217" t="s">
        <v>84</v>
      </c>
      <c r="AY346" s="19" t="s">
        <v>161</v>
      </c>
      <c r="BE346" s="218">
        <f>IF(N346="základní",J346,0)</f>
        <v>0</v>
      </c>
      <c r="BF346" s="218">
        <f>IF(N346="snížená",J346,0)</f>
        <v>0</v>
      </c>
      <c r="BG346" s="218">
        <f>IF(N346="zákl. přenesená",J346,0)</f>
        <v>0</v>
      </c>
      <c r="BH346" s="218">
        <f>IF(N346="sníž. přenesená",J346,0)</f>
        <v>0</v>
      </c>
      <c r="BI346" s="218">
        <f>IF(N346="nulová",J346,0)</f>
        <v>0</v>
      </c>
      <c r="BJ346" s="19" t="s">
        <v>82</v>
      </c>
      <c r="BK346" s="218">
        <f>ROUND(I346*H346,2)</f>
        <v>0</v>
      </c>
      <c r="BL346" s="19" t="s">
        <v>168</v>
      </c>
      <c r="BM346" s="217" t="s">
        <v>559</v>
      </c>
    </row>
    <row r="347" s="2" customFormat="1">
      <c r="A347" s="40"/>
      <c r="B347" s="41"/>
      <c r="C347" s="42"/>
      <c r="D347" s="219" t="s">
        <v>170</v>
      </c>
      <c r="E347" s="42"/>
      <c r="F347" s="220" t="s">
        <v>560</v>
      </c>
      <c r="G347" s="42"/>
      <c r="H347" s="42"/>
      <c r="I347" s="221"/>
      <c r="J347" s="42"/>
      <c r="K347" s="42"/>
      <c r="L347" s="46"/>
      <c r="M347" s="222"/>
      <c r="N347" s="223"/>
      <c r="O347" s="86"/>
      <c r="P347" s="86"/>
      <c r="Q347" s="86"/>
      <c r="R347" s="86"/>
      <c r="S347" s="86"/>
      <c r="T347" s="87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T347" s="19" t="s">
        <v>170</v>
      </c>
      <c r="AU347" s="19" t="s">
        <v>84</v>
      </c>
    </row>
    <row r="348" s="13" customFormat="1">
      <c r="A348" s="13"/>
      <c r="B348" s="224"/>
      <c r="C348" s="225"/>
      <c r="D348" s="226" t="s">
        <v>185</v>
      </c>
      <c r="E348" s="227" t="s">
        <v>19</v>
      </c>
      <c r="F348" s="228" t="s">
        <v>561</v>
      </c>
      <c r="G348" s="225"/>
      <c r="H348" s="229">
        <v>2.5550000000000002</v>
      </c>
      <c r="I348" s="230"/>
      <c r="J348" s="225"/>
      <c r="K348" s="225"/>
      <c r="L348" s="231"/>
      <c r="M348" s="232"/>
      <c r="N348" s="233"/>
      <c r="O348" s="233"/>
      <c r="P348" s="233"/>
      <c r="Q348" s="233"/>
      <c r="R348" s="233"/>
      <c r="S348" s="233"/>
      <c r="T348" s="234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5" t="s">
        <v>185</v>
      </c>
      <c r="AU348" s="235" t="s">
        <v>84</v>
      </c>
      <c r="AV348" s="13" t="s">
        <v>84</v>
      </c>
      <c r="AW348" s="13" t="s">
        <v>36</v>
      </c>
      <c r="AX348" s="13" t="s">
        <v>74</v>
      </c>
      <c r="AY348" s="235" t="s">
        <v>161</v>
      </c>
    </row>
    <row r="349" s="13" customFormat="1">
      <c r="A349" s="13"/>
      <c r="B349" s="224"/>
      <c r="C349" s="225"/>
      <c r="D349" s="226" t="s">
        <v>185</v>
      </c>
      <c r="E349" s="227" t="s">
        <v>19</v>
      </c>
      <c r="F349" s="228" t="s">
        <v>562</v>
      </c>
      <c r="G349" s="225"/>
      <c r="H349" s="229">
        <v>0.69799999999999995</v>
      </c>
      <c r="I349" s="230"/>
      <c r="J349" s="225"/>
      <c r="K349" s="225"/>
      <c r="L349" s="231"/>
      <c r="M349" s="232"/>
      <c r="N349" s="233"/>
      <c r="O349" s="233"/>
      <c r="P349" s="233"/>
      <c r="Q349" s="233"/>
      <c r="R349" s="233"/>
      <c r="S349" s="233"/>
      <c r="T349" s="234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5" t="s">
        <v>185</v>
      </c>
      <c r="AU349" s="235" t="s">
        <v>84</v>
      </c>
      <c r="AV349" s="13" t="s">
        <v>84</v>
      </c>
      <c r="AW349" s="13" t="s">
        <v>36</v>
      </c>
      <c r="AX349" s="13" t="s">
        <v>74</v>
      </c>
      <c r="AY349" s="235" t="s">
        <v>161</v>
      </c>
    </row>
    <row r="350" s="13" customFormat="1">
      <c r="A350" s="13"/>
      <c r="B350" s="224"/>
      <c r="C350" s="225"/>
      <c r="D350" s="226" t="s">
        <v>185</v>
      </c>
      <c r="E350" s="227" t="s">
        <v>19</v>
      </c>
      <c r="F350" s="228" t="s">
        <v>563</v>
      </c>
      <c r="G350" s="225"/>
      <c r="H350" s="229">
        <v>0.27300000000000002</v>
      </c>
      <c r="I350" s="230"/>
      <c r="J350" s="225"/>
      <c r="K350" s="225"/>
      <c r="L350" s="231"/>
      <c r="M350" s="232"/>
      <c r="N350" s="233"/>
      <c r="O350" s="233"/>
      <c r="P350" s="233"/>
      <c r="Q350" s="233"/>
      <c r="R350" s="233"/>
      <c r="S350" s="233"/>
      <c r="T350" s="234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35" t="s">
        <v>185</v>
      </c>
      <c r="AU350" s="235" t="s">
        <v>84</v>
      </c>
      <c r="AV350" s="13" t="s">
        <v>84</v>
      </c>
      <c r="AW350" s="13" t="s">
        <v>36</v>
      </c>
      <c r="AX350" s="13" t="s">
        <v>74</v>
      </c>
      <c r="AY350" s="235" t="s">
        <v>161</v>
      </c>
    </row>
    <row r="351" s="13" customFormat="1">
      <c r="A351" s="13"/>
      <c r="B351" s="224"/>
      <c r="C351" s="225"/>
      <c r="D351" s="226" t="s">
        <v>185</v>
      </c>
      <c r="E351" s="227" t="s">
        <v>19</v>
      </c>
      <c r="F351" s="228" t="s">
        <v>564</v>
      </c>
      <c r="G351" s="225"/>
      <c r="H351" s="229">
        <v>0.13800000000000001</v>
      </c>
      <c r="I351" s="230"/>
      <c r="J351" s="225"/>
      <c r="K351" s="225"/>
      <c r="L351" s="231"/>
      <c r="M351" s="232"/>
      <c r="N351" s="233"/>
      <c r="O351" s="233"/>
      <c r="P351" s="233"/>
      <c r="Q351" s="233"/>
      <c r="R351" s="233"/>
      <c r="S351" s="233"/>
      <c r="T351" s="234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35" t="s">
        <v>185</v>
      </c>
      <c r="AU351" s="235" t="s">
        <v>84</v>
      </c>
      <c r="AV351" s="13" t="s">
        <v>84</v>
      </c>
      <c r="AW351" s="13" t="s">
        <v>36</v>
      </c>
      <c r="AX351" s="13" t="s">
        <v>74</v>
      </c>
      <c r="AY351" s="235" t="s">
        <v>161</v>
      </c>
    </row>
    <row r="352" s="13" customFormat="1">
      <c r="A352" s="13"/>
      <c r="B352" s="224"/>
      <c r="C352" s="225"/>
      <c r="D352" s="226" t="s">
        <v>185</v>
      </c>
      <c r="E352" s="227" t="s">
        <v>19</v>
      </c>
      <c r="F352" s="228" t="s">
        <v>565</v>
      </c>
      <c r="G352" s="225"/>
      <c r="H352" s="229">
        <v>2.9830000000000001</v>
      </c>
      <c r="I352" s="230"/>
      <c r="J352" s="225"/>
      <c r="K352" s="225"/>
      <c r="L352" s="231"/>
      <c r="M352" s="232"/>
      <c r="N352" s="233"/>
      <c r="O352" s="233"/>
      <c r="P352" s="233"/>
      <c r="Q352" s="233"/>
      <c r="R352" s="233"/>
      <c r="S352" s="233"/>
      <c r="T352" s="234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5" t="s">
        <v>185</v>
      </c>
      <c r="AU352" s="235" t="s">
        <v>84</v>
      </c>
      <c r="AV352" s="13" t="s">
        <v>84</v>
      </c>
      <c r="AW352" s="13" t="s">
        <v>36</v>
      </c>
      <c r="AX352" s="13" t="s">
        <v>74</v>
      </c>
      <c r="AY352" s="235" t="s">
        <v>161</v>
      </c>
    </row>
    <row r="353" s="13" customFormat="1">
      <c r="A353" s="13"/>
      <c r="B353" s="224"/>
      <c r="C353" s="225"/>
      <c r="D353" s="226" t="s">
        <v>185</v>
      </c>
      <c r="E353" s="227" t="s">
        <v>19</v>
      </c>
      <c r="F353" s="228" t="s">
        <v>566</v>
      </c>
      <c r="G353" s="225"/>
      <c r="H353" s="229">
        <v>2.3730000000000002</v>
      </c>
      <c r="I353" s="230"/>
      <c r="J353" s="225"/>
      <c r="K353" s="225"/>
      <c r="L353" s="231"/>
      <c r="M353" s="232"/>
      <c r="N353" s="233"/>
      <c r="O353" s="233"/>
      <c r="P353" s="233"/>
      <c r="Q353" s="233"/>
      <c r="R353" s="233"/>
      <c r="S353" s="233"/>
      <c r="T353" s="234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5" t="s">
        <v>185</v>
      </c>
      <c r="AU353" s="235" t="s">
        <v>84</v>
      </c>
      <c r="AV353" s="13" t="s">
        <v>84</v>
      </c>
      <c r="AW353" s="13" t="s">
        <v>36</v>
      </c>
      <c r="AX353" s="13" t="s">
        <v>74</v>
      </c>
      <c r="AY353" s="235" t="s">
        <v>161</v>
      </c>
    </row>
    <row r="354" s="13" customFormat="1">
      <c r="A354" s="13"/>
      <c r="B354" s="224"/>
      <c r="C354" s="225"/>
      <c r="D354" s="226" t="s">
        <v>185</v>
      </c>
      <c r="E354" s="227" t="s">
        <v>19</v>
      </c>
      <c r="F354" s="228" t="s">
        <v>567</v>
      </c>
      <c r="G354" s="225"/>
      <c r="H354" s="229">
        <v>1.819</v>
      </c>
      <c r="I354" s="230"/>
      <c r="J354" s="225"/>
      <c r="K354" s="225"/>
      <c r="L354" s="231"/>
      <c r="M354" s="232"/>
      <c r="N354" s="233"/>
      <c r="O354" s="233"/>
      <c r="P354" s="233"/>
      <c r="Q354" s="233"/>
      <c r="R354" s="233"/>
      <c r="S354" s="233"/>
      <c r="T354" s="234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5" t="s">
        <v>185</v>
      </c>
      <c r="AU354" s="235" t="s">
        <v>84</v>
      </c>
      <c r="AV354" s="13" t="s">
        <v>84</v>
      </c>
      <c r="AW354" s="13" t="s">
        <v>36</v>
      </c>
      <c r="AX354" s="13" t="s">
        <v>74</v>
      </c>
      <c r="AY354" s="235" t="s">
        <v>161</v>
      </c>
    </row>
    <row r="355" s="13" customFormat="1">
      <c r="A355" s="13"/>
      <c r="B355" s="224"/>
      <c r="C355" s="225"/>
      <c r="D355" s="226" t="s">
        <v>185</v>
      </c>
      <c r="E355" s="227" t="s">
        <v>19</v>
      </c>
      <c r="F355" s="228" t="s">
        <v>568</v>
      </c>
      <c r="G355" s="225"/>
      <c r="H355" s="229">
        <v>0.095000000000000001</v>
      </c>
      <c r="I355" s="230"/>
      <c r="J355" s="225"/>
      <c r="K355" s="225"/>
      <c r="L355" s="231"/>
      <c r="M355" s="232"/>
      <c r="N355" s="233"/>
      <c r="O355" s="233"/>
      <c r="P355" s="233"/>
      <c r="Q355" s="233"/>
      <c r="R355" s="233"/>
      <c r="S355" s="233"/>
      <c r="T355" s="234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35" t="s">
        <v>185</v>
      </c>
      <c r="AU355" s="235" t="s">
        <v>84</v>
      </c>
      <c r="AV355" s="13" t="s">
        <v>84</v>
      </c>
      <c r="AW355" s="13" t="s">
        <v>36</v>
      </c>
      <c r="AX355" s="13" t="s">
        <v>74</v>
      </c>
      <c r="AY355" s="235" t="s">
        <v>161</v>
      </c>
    </row>
    <row r="356" s="14" customFormat="1">
      <c r="A356" s="14"/>
      <c r="B356" s="236"/>
      <c r="C356" s="237"/>
      <c r="D356" s="226" t="s">
        <v>185</v>
      </c>
      <c r="E356" s="238" t="s">
        <v>19</v>
      </c>
      <c r="F356" s="239" t="s">
        <v>187</v>
      </c>
      <c r="G356" s="237"/>
      <c r="H356" s="240">
        <v>10.933999999999999</v>
      </c>
      <c r="I356" s="241"/>
      <c r="J356" s="237"/>
      <c r="K356" s="237"/>
      <c r="L356" s="242"/>
      <c r="M356" s="243"/>
      <c r="N356" s="244"/>
      <c r="O356" s="244"/>
      <c r="P356" s="244"/>
      <c r="Q356" s="244"/>
      <c r="R356" s="244"/>
      <c r="S356" s="244"/>
      <c r="T356" s="245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46" t="s">
        <v>185</v>
      </c>
      <c r="AU356" s="246" t="s">
        <v>84</v>
      </c>
      <c r="AV356" s="14" t="s">
        <v>168</v>
      </c>
      <c r="AW356" s="14" t="s">
        <v>36</v>
      </c>
      <c r="AX356" s="14" t="s">
        <v>82</v>
      </c>
      <c r="AY356" s="246" t="s">
        <v>161</v>
      </c>
    </row>
    <row r="357" s="2" customFormat="1" ht="24.15" customHeight="1">
      <c r="A357" s="40"/>
      <c r="B357" s="41"/>
      <c r="C357" s="206" t="s">
        <v>569</v>
      </c>
      <c r="D357" s="206" t="s">
        <v>163</v>
      </c>
      <c r="E357" s="207" t="s">
        <v>570</v>
      </c>
      <c r="F357" s="208" t="s">
        <v>571</v>
      </c>
      <c r="G357" s="209" t="s">
        <v>182</v>
      </c>
      <c r="H357" s="210">
        <v>114.44</v>
      </c>
      <c r="I357" s="211"/>
      <c r="J357" s="212">
        <f>ROUND(I357*H357,2)</f>
        <v>0</v>
      </c>
      <c r="K357" s="208" t="s">
        <v>167</v>
      </c>
      <c r="L357" s="46"/>
      <c r="M357" s="213" t="s">
        <v>19</v>
      </c>
      <c r="N357" s="214" t="s">
        <v>45</v>
      </c>
      <c r="O357" s="86"/>
      <c r="P357" s="215">
        <f>O357*H357</f>
        <v>0</v>
      </c>
      <c r="Q357" s="215">
        <v>0.011169999999999999</v>
      </c>
      <c r="R357" s="215">
        <f>Q357*H357</f>
        <v>1.2782947999999998</v>
      </c>
      <c r="S357" s="215">
        <v>0</v>
      </c>
      <c r="T357" s="216">
        <f>S357*H357</f>
        <v>0</v>
      </c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R357" s="217" t="s">
        <v>168</v>
      </c>
      <c r="AT357" s="217" t="s">
        <v>163</v>
      </c>
      <c r="AU357" s="217" t="s">
        <v>84</v>
      </c>
      <c r="AY357" s="19" t="s">
        <v>161</v>
      </c>
      <c r="BE357" s="218">
        <f>IF(N357="základní",J357,0)</f>
        <v>0</v>
      </c>
      <c r="BF357" s="218">
        <f>IF(N357="snížená",J357,0)</f>
        <v>0</v>
      </c>
      <c r="BG357" s="218">
        <f>IF(N357="zákl. přenesená",J357,0)</f>
        <v>0</v>
      </c>
      <c r="BH357" s="218">
        <f>IF(N357="sníž. přenesená",J357,0)</f>
        <v>0</v>
      </c>
      <c r="BI357" s="218">
        <f>IF(N357="nulová",J357,0)</f>
        <v>0</v>
      </c>
      <c r="BJ357" s="19" t="s">
        <v>82</v>
      </c>
      <c r="BK357" s="218">
        <f>ROUND(I357*H357,2)</f>
        <v>0</v>
      </c>
      <c r="BL357" s="19" t="s">
        <v>168</v>
      </c>
      <c r="BM357" s="217" t="s">
        <v>572</v>
      </c>
    </row>
    <row r="358" s="2" customFormat="1">
      <c r="A358" s="40"/>
      <c r="B358" s="41"/>
      <c r="C358" s="42"/>
      <c r="D358" s="219" t="s">
        <v>170</v>
      </c>
      <c r="E358" s="42"/>
      <c r="F358" s="220" t="s">
        <v>573</v>
      </c>
      <c r="G358" s="42"/>
      <c r="H358" s="42"/>
      <c r="I358" s="221"/>
      <c r="J358" s="42"/>
      <c r="K358" s="42"/>
      <c r="L358" s="46"/>
      <c r="M358" s="222"/>
      <c r="N358" s="223"/>
      <c r="O358" s="86"/>
      <c r="P358" s="86"/>
      <c r="Q358" s="86"/>
      <c r="R358" s="86"/>
      <c r="S358" s="86"/>
      <c r="T358" s="87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T358" s="19" t="s">
        <v>170</v>
      </c>
      <c r="AU358" s="19" t="s">
        <v>84</v>
      </c>
    </row>
    <row r="359" s="13" customFormat="1">
      <c r="A359" s="13"/>
      <c r="B359" s="224"/>
      <c r="C359" s="225"/>
      <c r="D359" s="226" t="s">
        <v>185</v>
      </c>
      <c r="E359" s="227" t="s">
        <v>19</v>
      </c>
      <c r="F359" s="228" t="s">
        <v>574</v>
      </c>
      <c r="G359" s="225"/>
      <c r="H359" s="229">
        <v>20.437999999999999</v>
      </c>
      <c r="I359" s="230"/>
      <c r="J359" s="225"/>
      <c r="K359" s="225"/>
      <c r="L359" s="231"/>
      <c r="M359" s="232"/>
      <c r="N359" s="233"/>
      <c r="O359" s="233"/>
      <c r="P359" s="233"/>
      <c r="Q359" s="233"/>
      <c r="R359" s="233"/>
      <c r="S359" s="233"/>
      <c r="T359" s="234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5" t="s">
        <v>185</v>
      </c>
      <c r="AU359" s="235" t="s">
        <v>84</v>
      </c>
      <c r="AV359" s="13" t="s">
        <v>84</v>
      </c>
      <c r="AW359" s="13" t="s">
        <v>36</v>
      </c>
      <c r="AX359" s="13" t="s">
        <v>74</v>
      </c>
      <c r="AY359" s="235" t="s">
        <v>161</v>
      </c>
    </row>
    <row r="360" s="13" customFormat="1">
      <c r="A360" s="13"/>
      <c r="B360" s="224"/>
      <c r="C360" s="225"/>
      <c r="D360" s="226" t="s">
        <v>185</v>
      </c>
      <c r="E360" s="227" t="s">
        <v>19</v>
      </c>
      <c r="F360" s="228" t="s">
        <v>575</v>
      </c>
      <c r="G360" s="225"/>
      <c r="H360" s="229">
        <v>11.167999999999999</v>
      </c>
      <c r="I360" s="230"/>
      <c r="J360" s="225"/>
      <c r="K360" s="225"/>
      <c r="L360" s="231"/>
      <c r="M360" s="232"/>
      <c r="N360" s="233"/>
      <c r="O360" s="233"/>
      <c r="P360" s="233"/>
      <c r="Q360" s="233"/>
      <c r="R360" s="233"/>
      <c r="S360" s="233"/>
      <c r="T360" s="234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5" t="s">
        <v>185</v>
      </c>
      <c r="AU360" s="235" t="s">
        <v>84</v>
      </c>
      <c r="AV360" s="13" t="s">
        <v>84</v>
      </c>
      <c r="AW360" s="13" t="s">
        <v>36</v>
      </c>
      <c r="AX360" s="13" t="s">
        <v>74</v>
      </c>
      <c r="AY360" s="235" t="s">
        <v>161</v>
      </c>
    </row>
    <row r="361" s="13" customFormat="1">
      <c r="A361" s="13"/>
      <c r="B361" s="224"/>
      <c r="C361" s="225"/>
      <c r="D361" s="226" t="s">
        <v>185</v>
      </c>
      <c r="E361" s="227" t="s">
        <v>19</v>
      </c>
      <c r="F361" s="228" t="s">
        <v>576</v>
      </c>
      <c r="G361" s="225"/>
      <c r="H361" s="229">
        <v>3.6400000000000001</v>
      </c>
      <c r="I361" s="230"/>
      <c r="J361" s="225"/>
      <c r="K361" s="225"/>
      <c r="L361" s="231"/>
      <c r="M361" s="232"/>
      <c r="N361" s="233"/>
      <c r="O361" s="233"/>
      <c r="P361" s="233"/>
      <c r="Q361" s="233"/>
      <c r="R361" s="233"/>
      <c r="S361" s="233"/>
      <c r="T361" s="234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5" t="s">
        <v>185</v>
      </c>
      <c r="AU361" s="235" t="s">
        <v>84</v>
      </c>
      <c r="AV361" s="13" t="s">
        <v>84</v>
      </c>
      <c r="AW361" s="13" t="s">
        <v>36</v>
      </c>
      <c r="AX361" s="13" t="s">
        <v>74</v>
      </c>
      <c r="AY361" s="235" t="s">
        <v>161</v>
      </c>
    </row>
    <row r="362" s="13" customFormat="1">
      <c r="A362" s="13"/>
      <c r="B362" s="224"/>
      <c r="C362" s="225"/>
      <c r="D362" s="226" t="s">
        <v>185</v>
      </c>
      <c r="E362" s="227" t="s">
        <v>19</v>
      </c>
      <c r="F362" s="228" t="s">
        <v>577</v>
      </c>
      <c r="G362" s="225"/>
      <c r="H362" s="229">
        <v>2.7599999999999998</v>
      </c>
      <c r="I362" s="230"/>
      <c r="J362" s="225"/>
      <c r="K362" s="225"/>
      <c r="L362" s="231"/>
      <c r="M362" s="232"/>
      <c r="N362" s="233"/>
      <c r="O362" s="233"/>
      <c r="P362" s="233"/>
      <c r="Q362" s="233"/>
      <c r="R362" s="233"/>
      <c r="S362" s="233"/>
      <c r="T362" s="234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5" t="s">
        <v>185</v>
      </c>
      <c r="AU362" s="235" t="s">
        <v>84</v>
      </c>
      <c r="AV362" s="13" t="s">
        <v>84</v>
      </c>
      <c r="AW362" s="13" t="s">
        <v>36</v>
      </c>
      <c r="AX362" s="13" t="s">
        <v>74</v>
      </c>
      <c r="AY362" s="235" t="s">
        <v>161</v>
      </c>
    </row>
    <row r="363" s="13" customFormat="1">
      <c r="A363" s="13"/>
      <c r="B363" s="224"/>
      <c r="C363" s="225"/>
      <c r="D363" s="226" t="s">
        <v>185</v>
      </c>
      <c r="E363" s="227" t="s">
        <v>19</v>
      </c>
      <c r="F363" s="228" t="s">
        <v>578</v>
      </c>
      <c r="G363" s="225"/>
      <c r="H363" s="229">
        <v>39.774000000000001</v>
      </c>
      <c r="I363" s="230"/>
      <c r="J363" s="225"/>
      <c r="K363" s="225"/>
      <c r="L363" s="231"/>
      <c r="M363" s="232"/>
      <c r="N363" s="233"/>
      <c r="O363" s="233"/>
      <c r="P363" s="233"/>
      <c r="Q363" s="233"/>
      <c r="R363" s="233"/>
      <c r="S363" s="233"/>
      <c r="T363" s="234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5" t="s">
        <v>185</v>
      </c>
      <c r="AU363" s="235" t="s">
        <v>84</v>
      </c>
      <c r="AV363" s="13" t="s">
        <v>84</v>
      </c>
      <c r="AW363" s="13" t="s">
        <v>36</v>
      </c>
      <c r="AX363" s="13" t="s">
        <v>74</v>
      </c>
      <c r="AY363" s="235" t="s">
        <v>161</v>
      </c>
    </row>
    <row r="364" s="13" customFormat="1">
      <c r="A364" s="13"/>
      <c r="B364" s="224"/>
      <c r="C364" s="225"/>
      <c r="D364" s="226" t="s">
        <v>185</v>
      </c>
      <c r="E364" s="227" t="s">
        <v>19</v>
      </c>
      <c r="F364" s="228" t="s">
        <v>579</v>
      </c>
      <c r="G364" s="225"/>
      <c r="H364" s="229">
        <v>20.206</v>
      </c>
      <c r="I364" s="230"/>
      <c r="J364" s="225"/>
      <c r="K364" s="225"/>
      <c r="L364" s="231"/>
      <c r="M364" s="232"/>
      <c r="N364" s="233"/>
      <c r="O364" s="233"/>
      <c r="P364" s="233"/>
      <c r="Q364" s="233"/>
      <c r="R364" s="233"/>
      <c r="S364" s="233"/>
      <c r="T364" s="234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5" t="s">
        <v>185</v>
      </c>
      <c r="AU364" s="235" t="s">
        <v>84</v>
      </c>
      <c r="AV364" s="13" t="s">
        <v>84</v>
      </c>
      <c r="AW364" s="13" t="s">
        <v>36</v>
      </c>
      <c r="AX364" s="13" t="s">
        <v>74</v>
      </c>
      <c r="AY364" s="235" t="s">
        <v>161</v>
      </c>
    </row>
    <row r="365" s="13" customFormat="1">
      <c r="A365" s="13"/>
      <c r="B365" s="224"/>
      <c r="C365" s="225"/>
      <c r="D365" s="226" t="s">
        <v>185</v>
      </c>
      <c r="E365" s="227" t="s">
        <v>19</v>
      </c>
      <c r="F365" s="228" t="s">
        <v>580</v>
      </c>
      <c r="G365" s="225"/>
      <c r="H365" s="229">
        <v>14.550000000000001</v>
      </c>
      <c r="I365" s="230"/>
      <c r="J365" s="225"/>
      <c r="K365" s="225"/>
      <c r="L365" s="231"/>
      <c r="M365" s="232"/>
      <c r="N365" s="233"/>
      <c r="O365" s="233"/>
      <c r="P365" s="233"/>
      <c r="Q365" s="233"/>
      <c r="R365" s="233"/>
      <c r="S365" s="233"/>
      <c r="T365" s="234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5" t="s">
        <v>185</v>
      </c>
      <c r="AU365" s="235" t="s">
        <v>84</v>
      </c>
      <c r="AV365" s="13" t="s">
        <v>84</v>
      </c>
      <c r="AW365" s="13" t="s">
        <v>36</v>
      </c>
      <c r="AX365" s="13" t="s">
        <v>74</v>
      </c>
      <c r="AY365" s="235" t="s">
        <v>161</v>
      </c>
    </row>
    <row r="366" s="13" customFormat="1">
      <c r="A366" s="13"/>
      <c r="B366" s="224"/>
      <c r="C366" s="225"/>
      <c r="D366" s="226" t="s">
        <v>185</v>
      </c>
      <c r="E366" s="227" t="s">
        <v>19</v>
      </c>
      <c r="F366" s="228" t="s">
        <v>581</v>
      </c>
      <c r="G366" s="225"/>
      <c r="H366" s="229">
        <v>1.9039999999999999</v>
      </c>
      <c r="I366" s="230"/>
      <c r="J366" s="225"/>
      <c r="K366" s="225"/>
      <c r="L366" s="231"/>
      <c r="M366" s="232"/>
      <c r="N366" s="233"/>
      <c r="O366" s="233"/>
      <c r="P366" s="233"/>
      <c r="Q366" s="233"/>
      <c r="R366" s="233"/>
      <c r="S366" s="233"/>
      <c r="T366" s="234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5" t="s">
        <v>185</v>
      </c>
      <c r="AU366" s="235" t="s">
        <v>84</v>
      </c>
      <c r="AV366" s="13" t="s">
        <v>84</v>
      </c>
      <c r="AW366" s="13" t="s">
        <v>36</v>
      </c>
      <c r="AX366" s="13" t="s">
        <v>74</v>
      </c>
      <c r="AY366" s="235" t="s">
        <v>161</v>
      </c>
    </row>
    <row r="367" s="14" customFormat="1">
      <c r="A367" s="14"/>
      <c r="B367" s="236"/>
      <c r="C367" s="237"/>
      <c r="D367" s="226" t="s">
        <v>185</v>
      </c>
      <c r="E367" s="238" t="s">
        <v>19</v>
      </c>
      <c r="F367" s="239" t="s">
        <v>187</v>
      </c>
      <c r="G367" s="237"/>
      <c r="H367" s="240">
        <v>114.44</v>
      </c>
      <c r="I367" s="241"/>
      <c r="J367" s="237"/>
      <c r="K367" s="237"/>
      <c r="L367" s="242"/>
      <c r="M367" s="243"/>
      <c r="N367" s="244"/>
      <c r="O367" s="244"/>
      <c r="P367" s="244"/>
      <c r="Q367" s="244"/>
      <c r="R367" s="244"/>
      <c r="S367" s="244"/>
      <c r="T367" s="245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46" t="s">
        <v>185</v>
      </c>
      <c r="AU367" s="246" t="s">
        <v>84</v>
      </c>
      <c r="AV367" s="14" t="s">
        <v>168</v>
      </c>
      <c r="AW367" s="14" t="s">
        <v>36</v>
      </c>
      <c r="AX367" s="14" t="s">
        <v>82</v>
      </c>
      <c r="AY367" s="246" t="s">
        <v>161</v>
      </c>
    </row>
    <row r="368" s="2" customFormat="1" ht="24.15" customHeight="1">
      <c r="A368" s="40"/>
      <c r="B368" s="41"/>
      <c r="C368" s="206" t="s">
        <v>582</v>
      </c>
      <c r="D368" s="206" t="s">
        <v>163</v>
      </c>
      <c r="E368" s="207" t="s">
        <v>583</v>
      </c>
      <c r="F368" s="208" t="s">
        <v>584</v>
      </c>
      <c r="G368" s="209" t="s">
        <v>182</v>
      </c>
      <c r="H368" s="210">
        <v>10.933999999999999</v>
      </c>
      <c r="I368" s="211"/>
      <c r="J368" s="212">
        <f>ROUND(I368*H368,2)</f>
        <v>0</v>
      </c>
      <c r="K368" s="208" t="s">
        <v>167</v>
      </c>
      <c r="L368" s="46"/>
      <c r="M368" s="213" t="s">
        <v>19</v>
      </c>
      <c r="N368" s="214" t="s">
        <v>45</v>
      </c>
      <c r="O368" s="86"/>
      <c r="P368" s="215">
        <f>O368*H368</f>
        <v>0</v>
      </c>
      <c r="Q368" s="215">
        <v>0</v>
      </c>
      <c r="R368" s="215">
        <f>Q368*H368</f>
        <v>0</v>
      </c>
      <c r="S368" s="215">
        <v>0</v>
      </c>
      <c r="T368" s="216">
        <f>S368*H368</f>
        <v>0</v>
      </c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R368" s="217" t="s">
        <v>168</v>
      </c>
      <c r="AT368" s="217" t="s">
        <v>163</v>
      </c>
      <c r="AU368" s="217" t="s">
        <v>84</v>
      </c>
      <c r="AY368" s="19" t="s">
        <v>161</v>
      </c>
      <c r="BE368" s="218">
        <f>IF(N368="základní",J368,0)</f>
        <v>0</v>
      </c>
      <c r="BF368" s="218">
        <f>IF(N368="snížená",J368,0)</f>
        <v>0</v>
      </c>
      <c r="BG368" s="218">
        <f>IF(N368="zákl. přenesená",J368,0)</f>
        <v>0</v>
      </c>
      <c r="BH368" s="218">
        <f>IF(N368="sníž. přenesená",J368,0)</f>
        <v>0</v>
      </c>
      <c r="BI368" s="218">
        <f>IF(N368="nulová",J368,0)</f>
        <v>0</v>
      </c>
      <c r="BJ368" s="19" t="s">
        <v>82</v>
      </c>
      <c r="BK368" s="218">
        <f>ROUND(I368*H368,2)</f>
        <v>0</v>
      </c>
      <c r="BL368" s="19" t="s">
        <v>168</v>
      </c>
      <c r="BM368" s="217" t="s">
        <v>585</v>
      </c>
    </row>
    <row r="369" s="2" customFormat="1">
      <c r="A369" s="40"/>
      <c r="B369" s="41"/>
      <c r="C369" s="42"/>
      <c r="D369" s="219" t="s">
        <v>170</v>
      </c>
      <c r="E369" s="42"/>
      <c r="F369" s="220" t="s">
        <v>586</v>
      </c>
      <c r="G369" s="42"/>
      <c r="H369" s="42"/>
      <c r="I369" s="221"/>
      <c r="J369" s="42"/>
      <c r="K369" s="42"/>
      <c r="L369" s="46"/>
      <c r="M369" s="222"/>
      <c r="N369" s="223"/>
      <c r="O369" s="86"/>
      <c r="P369" s="86"/>
      <c r="Q369" s="86"/>
      <c r="R369" s="86"/>
      <c r="S369" s="86"/>
      <c r="T369" s="87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T369" s="19" t="s">
        <v>170</v>
      </c>
      <c r="AU369" s="19" t="s">
        <v>84</v>
      </c>
    </row>
    <row r="370" s="13" customFormat="1">
      <c r="A370" s="13"/>
      <c r="B370" s="224"/>
      <c r="C370" s="225"/>
      <c r="D370" s="226" t="s">
        <v>185</v>
      </c>
      <c r="E370" s="227" t="s">
        <v>19</v>
      </c>
      <c r="F370" s="228" t="s">
        <v>561</v>
      </c>
      <c r="G370" s="225"/>
      <c r="H370" s="229">
        <v>2.5550000000000002</v>
      </c>
      <c r="I370" s="230"/>
      <c r="J370" s="225"/>
      <c r="K370" s="225"/>
      <c r="L370" s="231"/>
      <c r="M370" s="232"/>
      <c r="N370" s="233"/>
      <c r="O370" s="233"/>
      <c r="P370" s="233"/>
      <c r="Q370" s="233"/>
      <c r="R370" s="233"/>
      <c r="S370" s="233"/>
      <c r="T370" s="234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35" t="s">
        <v>185</v>
      </c>
      <c r="AU370" s="235" t="s">
        <v>84</v>
      </c>
      <c r="AV370" s="13" t="s">
        <v>84</v>
      </c>
      <c r="AW370" s="13" t="s">
        <v>36</v>
      </c>
      <c r="AX370" s="13" t="s">
        <v>74</v>
      </c>
      <c r="AY370" s="235" t="s">
        <v>161</v>
      </c>
    </row>
    <row r="371" s="13" customFormat="1">
      <c r="A371" s="13"/>
      <c r="B371" s="224"/>
      <c r="C371" s="225"/>
      <c r="D371" s="226" t="s">
        <v>185</v>
      </c>
      <c r="E371" s="227" t="s">
        <v>19</v>
      </c>
      <c r="F371" s="228" t="s">
        <v>562</v>
      </c>
      <c r="G371" s="225"/>
      <c r="H371" s="229">
        <v>0.69799999999999995</v>
      </c>
      <c r="I371" s="230"/>
      <c r="J371" s="225"/>
      <c r="K371" s="225"/>
      <c r="L371" s="231"/>
      <c r="M371" s="232"/>
      <c r="N371" s="233"/>
      <c r="O371" s="233"/>
      <c r="P371" s="233"/>
      <c r="Q371" s="233"/>
      <c r="R371" s="233"/>
      <c r="S371" s="233"/>
      <c r="T371" s="234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5" t="s">
        <v>185</v>
      </c>
      <c r="AU371" s="235" t="s">
        <v>84</v>
      </c>
      <c r="AV371" s="13" t="s">
        <v>84</v>
      </c>
      <c r="AW371" s="13" t="s">
        <v>36</v>
      </c>
      <c r="AX371" s="13" t="s">
        <v>74</v>
      </c>
      <c r="AY371" s="235" t="s">
        <v>161</v>
      </c>
    </row>
    <row r="372" s="13" customFormat="1">
      <c r="A372" s="13"/>
      <c r="B372" s="224"/>
      <c r="C372" s="225"/>
      <c r="D372" s="226" t="s">
        <v>185</v>
      </c>
      <c r="E372" s="227" t="s">
        <v>19</v>
      </c>
      <c r="F372" s="228" t="s">
        <v>563</v>
      </c>
      <c r="G372" s="225"/>
      <c r="H372" s="229">
        <v>0.27300000000000002</v>
      </c>
      <c r="I372" s="230"/>
      <c r="J372" s="225"/>
      <c r="K372" s="225"/>
      <c r="L372" s="231"/>
      <c r="M372" s="232"/>
      <c r="N372" s="233"/>
      <c r="O372" s="233"/>
      <c r="P372" s="233"/>
      <c r="Q372" s="233"/>
      <c r="R372" s="233"/>
      <c r="S372" s="233"/>
      <c r="T372" s="234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35" t="s">
        <v>185</v>
      </c>
      <c r="AU372" s="235" t="s">
        <v>84</v>
      </c>
      <c r="AV372" s="13" t="s">
        <v>84</v>
      </c>
      <c r="AW372" s="13" t="s">
        <v>36</v>
      </c>
      <c r="AX372" s="13" t="s">
        <v>74</v>
      </c>
      <c r="AY372" s="235" t="s">
        <v>161</v>
      </c>
    </row>
    <row r="373" s="13" customFormat="1">
      <c r="A373" s="13"/>
      <c r="B373" s="224"/>
      <c r="C373" s="225"/>
      <c r="D373" s="226" t="s">
        <v>185</v>
      </c>
      <c r="E373" s="227" t="s">
        <v>19</v>
      </c>
      <c r="F373" s="228" t="s">
        <v>564</v>
      </c>
      <c r="G373" s="225"/>
      <c r="H373" s="229">
        <v>0.13800000000000001</v>
      </c>
      <c r="I373" s="230"/>
      <c r="J373" s="225"/>
      <c r="K373" s="225"/>
      <c r="L373" s="231"/>
      <c r="M373" s="232"/>
      <c r="N373" s="233"/>
      <c r="O373" s="233"/>
      <c r="P373" s="233"/>
      <c r="Q373" s="233"/>
      <c r="R373" s="233"/>
      <c r="S373" s="233"/>
      <c r="T373" s="234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5" t="s">
        <v>185</v>
      </c>
      <c r="AU373" s="235" t="s">
        <v>84</v>
      </c>
      <c r="AV373" s="13" t="s">
        <v>84</v>
      </c>
      <c r="AW373" s="13" t="s">
        <v>36</v>
      </c>
      <c r="AX373" s="13" t="s">
        <v>74</v>
      </c>
      <c r="AY373" s="235" t="s">
        <v>161</v>
      </c>
    </row>
    <row r="374" s="13" customFormat="1">
      <c r="A374" s="13"/>
      <c r="B374" s="224"/>
      <c r="C374" s="225"/>
      <c r="D374" s="226" t="s">
        <v>185</v>
      </c>
      <c r="E374" s="227" t="s">
        <v>19</v>
      </c>
      <c r="F374" s="228" t="s">
        <v>565</v>
      </c>
      <c r="G374" s="225"/>
      <c r="H374" s="229">
        <v>2.9830000000000001</v>
      </c>
      <c r="I374" s="230"/>
      <c r="J374" s="225"/>
      <c r="K374" s="225"/>
      <c r="L374" s="231"/>
      <c r="M374" s="232"/>
      <c r="N374" s="233"/>
      <c r="O374" s="233"/>
      <c r="P374" s="233"/>
      <c r="Q374" s="233"/>
      <c r="R374" s="233"/>
      <c r="S374" s="233"/>
      <c r="T374" s="234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5" t="s">
        <v>185</v>
      </c>
      <c r="AU374" s="235" t="s">
        <v>84</v>
      </c>
      <c r="AV374" s="13" t="s">
        <v>84</v>
      </c>
      <c r="AW374" s="13" t="s">
        <v>36</v>
      </c>
      <c r="AX374" s="13" t="s">
        <v>74</v>
      </c>
      <c r="AY374" s="235" t="s">
        <v>161</v>
      </c>
    </row>
    <row r="375" s="13" customFormat="1">
      <c r="A375" s="13"/>
      <c r="B375" s="224"/>
      <c r="C375" s="225"/>
      <c r="D375" s="226" t="s">
        <v>185</v>
      </c>
      <c r="E375" s="227" t="s">
        <v>19</v>
      </c>
      <c r="F375" s="228" t="s">
        <v>566</v>
      </c>
      <c r="G375" s="225"/>
      <c r="H375" s="229">
        <v>2.3730000000000002</v>
      </c>
      <c r="I375" s="230"/>
      <c r="J375" s="225"/>
      <c r="K375" s="225"/>
      <c r="L375" s="231"/>
      <c r="M375" s="232"/>
      <c r="N375" s="233"/>
      <c r="O375" s="233"/>
      <c r="P375" s="233"/>
      <c r="Q375" s="233"/>
      <c r="R375" s="233"/>
      <c r="S375" s="233"/>
      <c r="T375" s="234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5" t="s">
        <v>185</v>
      </c>
      <c r="AU375" s="235" t="s">
        <v>84</v>
      </c>
      <c r="AV375" s="13" t="s">
        <v>84</v>
      </c>
      <c r="AW375" s="13" t="s">
        <v>36</v>
      </c>
      <c r="AX375" s="13" t="s">
        <v>74</v>
      </c>
      <c r="AY375" s="235" t="s">
        <v>161</v>
      </c>
    </row>
    <row r="376" s="13" customFormat="1">
      <c r="A376" s="13"/>
      <c r="B376" s="224"/>
      <c r="C376" s="225"/>
      <c r="D376" s="226" t="s">
        <v>185</v>
      </c>
      <c r="E376" s="227" t="s">
        <v>19</v>
      </c>
      <c r="F376" s="228" t="s">
        <v>567</v>
      </c>
      <c r="G376" s="225"/>
      <c r="H376" s="229">
        <v>1.819</v>
      </c>
      <c r="I376" s="230"/>
      <c r="J376" s="225"/>
      <c r="K376" s="225"/>
      <c r="L376" s="231"/>
      <c r="M376" s="232"/>
      <c r="N376" s="233"/>
      <c r="O376" s="233"/>
      <c r="P376" s="233"/>
      <c r="Q376" s="233"/>
      <c r="R376" s="233"/>
      <c r="S376" s="233"/>
      <c r="T376" s="234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35" t="s">
        <v>185</v>
      </c>
      <c r="AU376" s="235" t="s">
        <v>84</v>
      </c>
      <c r="AV376" s="13" t="s">
        <v>84</v>
      </c>
      <c r="AW376" s="13" t="s">
        <v>36</v>
      </c>
      <c r="AX376" s="13" t="s">
        <v>74</v>
      </c>
      <c r="AY376" s="235" t="s">
        <v>161</v>
      </c>
    </row>
    <row r="377" s="13" customFormat="1">
      <c r="A377" s="13"/>
      <c r="B377" s="224"/>
      <c r="C377" s="225"/>
      <c r="D377" s="226" t="s">
        <v>185</v>
      </c>
      <c r="E377" s="227" t="s">
        <v>19</v>
      </c>
      <c r="F377" s="228" t="s">
        <v>568</v>
      </c>
      <c r="G377" s="225"/>
      <c r="H377" s="229">
        <v>0.095000000000000001</v>
      </c>
      <c r="I377" s="230"/>
      <c r="J377" s="225"/>
      <c r="K377" s="225"/>
      <c r="L377" s="231"/>
      <c r="M377" s="232"/>
      <c r="N377" s="233"/>
      <c r="O377" s="233"/>
      <c r="P377" s="233"/>
      <c r="Q377" s="233"/>
      <c r="R377" s="233"/>
      <c r="S377" s="233"/>
      <c r="T377" s="234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35" t="s">
        <v>185</v>
      </c>
      <c r="AU377" s="235" t="s">
        <v>84</v>
      </c>
      <c r="AV377" s="13" t="s">
        <v>84</v>
      </c>
      <c r="AW377" s="13" t="s">
        <v>36</v>
      </c>
      <c r="AX377" s="13" t="s">
        <v>74</v>
      </c>
      <c r="AY377" s="235" t="s">
        <v>161</v>
      </c>
    </row>
    <row r="378" s="14" customFormat="1">
      <c r="A378" s="14"/>
      <c r="B378" s="236"/>
      <c r="C378" s="237"/>
      <c r="D378" s="226" t="s">
        <v>185</v>
      </c>
      <c r="E378" s="238" t="s">
        <v>19</v>
      </c>
      <c r="F378" s="239" t="s">
        <v>187</v>
      </c>
      <c r="G378" s="237"/>
      <c r="H378" s="240">
        <v>10.933999999999999</v>
      </c>
      <c r="I378" s="241"/>
      <c r="J378" s="237"/>
      <c r="K378" s="237"/>
      <c r="L378" s="242"/>
      <c r="M378" s="243"/>
      <c r="N378" s="244"/>
      <c r="O378" s="244"/>
      <c r="P378" s="244"/>
      <c r="Q378" s="244"/>
      <c r="R378" s="244"/>
      <c r="S378" s="244"/>
      <c r="T378" s="245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46" t="s">
        <v>185</v>
      </c>
      <c r="AU378" s="246" t="s">
        <v>84</v>
      </c>
      <c r="AV378" s="14" t="s">
        <v>168</v>
      </c>
      <c r="AW378" s="14" t="s">
        <v>36</v>
      </c>
      <c r="AX378" s="14" t="s">
        <v>82</v>
      </c>
      <c r="AY378" s="246" t="s">
        <v>161</v>
      </c>
    </row>
    <row r="379" s="2" customFormat="1" ht="37.8" customHeight="1">
      <c r="A379" s="40"/>
      <c r="B379" s="41"/>
      <c r="C379" s="206" t="s">
        <v>587</v>
      </c>
      <c r="D379" s="206" t="s">
        <v>163</v>
      </c>
      <c r="E379" s="207" t="s">
        <v>588</v>
      </c>
      <c r="F379" s="208" t="s">
        <v>589</v>
      </c>
      <c r="G379" s="209" t="s">
        <v>590</v>
      </c>
      <c r="H379" s="210">
        <v>38.799999999999997</v>
      </c>
      <c r="I379" s="211"/>
      <c r="J379" s="212">
        <f>ROUND(I379*H379,2)</f>
        <v>0</v>
      </c>
      <c r="K379" s="208" t="s">
        <v>167</v>
      </c>
      <c r="L379" s="46"/>
      <c r="M379" s="213" t="s">
        <v>19</v>
      </c>
      <c r="N379" s="214" t="s">
        <v>45</v>
      </c>
      <c r="O379" s="86"/>
      <c r="P379" s="215">
        <f>O379*H379</f>
        <v>0</v>
      </c>
      <c r="Q379" s="215">
        <v>0.4204</v>
      </c>
      <c r="R379" s="215">
        <f>Q379*H379</f>
        <v>16.311519999999998</v>
      </c>
      <c r="S379" s="215">
        <v>0</v>
      </c>
      <c r="T379" s="216">
        <f>S379*H379</f>
        <v>0</v>
      </c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R379" s="217" t="s">
        <v>168</v>
      </c>
      <c r="AT379" s="217" t="s">
        <v>163</v>
      </c>
      <c r="AU379" s="217" t="s">
        <v>84</v>
      </c>
      <c r="AY379" s="19" t="s">
        <v>161</v>
      </c>
      <c r="BE379" s="218">
        <f>IF(N379="základní",J379,0)</f>
        <v>0</v>
      </c>
      <c r="BF379" s="218">
        <f>IF(N379="snížená",J379,0)</f>
        <v>0</v>
      </c>
      <c r="BG379" s="218">
        <f>IF(N379="zákl. přenesená",J379,0)</f>
        <v>0</v>
      </c>
      <c r="BH379" s="218">
        <f>IF(N379="sníž. přenesená",J379,0)</f>
        <v>0</v>
      </c>
      <c r="BI379" s="218">
        <f>IF(N379="nulová",J379,0)</f>
        <v>0</v>
      </c>
      <c r="BJ379" s="19" t="s">
        <v>82</v>
      </c>
      <c r="BK379" s="218">
        <f>ROUND(I379*H379,2)</f>
        <v>0</v>
      </c>
      <c r="BL379" s="19" t="s">
        <v>168</v>
      </c>
      <c r="BM379" s="217" t="s">
        <v>591</v>
      </c>
    </row>
    <row r="380" s="2" customFormat="1">
      <c r="A380" s="40"/>
      <c r="B380" s="41"/>
      <c r="C380" s="42"/>
      <c r="D380" s="219" t="s">
        <v>170</v>
      </c>
      <c r="E380" s="42"/>
      <c r="F380" s="220" t="s">
        <v>592</v>
      </c>
      <c r="G380" s="42"/>
      <c r="H380" s="42"/>
      <c r="I380" s="221"/>
      <c r="J380" s="42"/>
      <c r="K380" s="42"/>
      <c r="L380" s="46"/>
      <c r="M380" s="222"/>
      <c r="N380" s="223"/>
      <c r="O380" s="86"/>
      <c r="P380" s="86"/>
      <c r="Q380" s="86"/>
      <c r="R380" s="86"/>
      <c r="S380" s="86"/>
      <c r="T380" s="87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T380" s="19" t="s">
        <v>170</v>
      </c>
      <c r="AU380" s="19" t="s">
        <v>84</v>
      </c>
    </row>
    <row r="381" s="13" customFormat="1">
      <c r="A381" s="13"/>
      <c r="B381" s="224"/>
      <c r="C381" s="225"/>
      <c r="D381" s="226" t="s">
        <v>185</v>
      </c>
      <c r="E381" s="227" t="s">
        <v>19</v>
      </c>
      <c r="F381" s="228" t="s">
        <v>593</v>
      </c>
      <c r="G381" s="225"/>
      <c r="H381" s="229">
        <v>38.799999999999997</v>
      </c>
      <c r="I381" s="230"/>
      <c r="J381" s="225"/>
      <c r="K381" s="225"/>
      <c r="L381" s="231"/>
      <c r="M381" s="232"/>
      <c r="N381" s="233"/>
      <c r="O381" s="233"/>
      <c r="P381" s="233"/>
      <c r="Q381" s="233"/>
      <c r="R381" s="233"/>
      <c r="S381" s="233"/>
      <c r="T381" s="234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35" t="s">
        <v>185</v>
      </c>
      <c r="AU381" s="235" t="s">
        <v>84</v>
      </c>
      <c r="AV381" s="13" t="s">
        <v>84</v>
      </c>
      <c r="AW381" s="13" t="s">
        <v>36</v>
      </c>
      <c r="AX381" s="13" t="s">
        <v>74</v>
      </c>
      <c r="AY381" s="235" t="s">
        <v>161</v>
      </c>
    </row>
    <row r="382" s="14" customFormat="1">
      <c r="A382" s="14"/>
      <c r="B382" s="236"/>
      <c r="C382" s="237"/>
      <c r="D382" s="226" t="s">
        <v>185</v>
      </c>
      <c r="E382" s="238" t="s">
        <v>19</v>
      </c>
      <c r="F382" s="239" t="s">
        <v>187</v>
      </c>
      <c r="G382" s="237"/>
      <c r="H382" s="240">
        <v>38.799999999999997</v>
      </c>
      <c r="I382" s="241"/>
      <c r="J382" s="237"/>
      <c r="K382" s="237"/>
      <c r="L382" s="242"/>
      <c r="M382" s="243"/>
      <c r="N382" s="244"/>
      <c r="O382" s="244"/>
      <c r="P382" s="244"/>
      <c r="Q382" s="244"/>
      <c r="R382" s="244"/>
      <c r="S382" s="244"/>
      <c r="T382" s="245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46" t="s">
        <v>185</v>
      </c>
      <c r="AU382" s="246" t="s">
        <v>84</v>
      </c>
      <c r="AV382" s="14" t="s">
        <v>168</v>
      </c>
      <c r="AW382" s="14" t="s">
        <v>36</v>
      </c>
      <c r="AX382" s="14" t="s">
        <v>82</v>
      </c>
      <c r="AY382" s="246" t="s">
        <v>161</v>
      </c>
    </row>
    <row r="383" s="2" customFormat="1" ht="44.25" customHeight="1">
      <c r="A383" s="40"/>
      <c r="B383" s="41"/>
      <c r="C383" s="206" t="s">
        <v>594</v>
      </c>
      <c r="D383" s="206" t="s">
        <v>163</v>
      </c>
      <c r="E383" s="207" t="s">
        <v>595</v>
      </c>
      <c r="F383" s="208" t="s">
        <v>596</v>
      </c>
      <c r="G383" s="209" t="s">
        <v>182</v>
      </c>
      <c r="H383" s="210">
        <v>54.079999999999998</v>
      </c>
      <c r="I383" s="211"/>
      <c r="J383" s="212">
        <f>ROUND(I383*H383,2)</f>
        <v>0</v>
      </c>
      <c r="K383" s="208" t="s">
        <v>167</v>
      </c>
      <c r="L383" s="46"/>
      <c r="M383" s="213" t="s">
        <v>19</v>
      </c>
      <c r="N383" s="214" t="s">
        <v>45</v>
      </c>
      <c r="O383" s="86"/>
      <c r="P383" s="215">
        <f>O383*H383</f>
        <v>0</v>
      </c>
      <c r="Q383" s="215">
        <v>0</v>
      </c>
      <c r="R383" s="215">
        <f>Q383*H383</f>
        <v>0</v>
      </c>
      <c r="S383" s="215">
        <v>0</v>
      </c>
      <c r="T383" s="216">
        <f>S383*H383</f>
        <v>0</v>
      </c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R383" s="217" t="s">
        <v>168</v>
      </c>
      <c r="AT383" s="217" t="s">
        <v>163</v>
      </c>
      <c r="AU383" s="217" t="s">
        <v>84</v>
      </c>
      <c r="AY383" s="19" t="s">
        <v>161</v>
      </c>
      <c r="BE383" s="218">
        <f>IF(N383="základní",J383,0)</f>
        <v>0</v>
      </c>
      <c r="BF383" s="218">
        <f>IF(N383="snížená",J383,0)</f>
        <v>0</v>
      </c>
      <c r="BG383" s="218">
        <f>IF(N383="zákl. přenesená",J383,0)</f>
        <v>0</v>
      </c>
      <c r="BH383" s="218">
        <f>IF(N383="sníž. přenesená",J383,0)</f>
        <v>0</v>
      </c>
      <c r="BI383" s="218">
        <f>IF(N383="nulová",J383,0)</f>
        <v>0</v>
      </c>
      <c r="BJ383" s="19" t="s">
        <v>82</v>
      </c>
      <c r="BK383" s="218">
        <f>ROUND(I383*H383,2)</f>
        <v>0</v>
      </c>
      <c r="BL383" s="19" t="s">
        <v>168</v>
      </c>
      <c r="BM383" s="217" t="s">
        <v>597</v>
      </c>
    </row>
    <row r="384" s="2" customFormat="1">
      <c r="A384" s="40"/>
      <c r="B384" s="41"/>
      <c r="C384" s="42"/>
      <c r="D384" s="219" t="s">
        <v>170</v>
      </c>
      <c r="E384" s="42"/>
      <c r="F384" s="220" t="s">
        <v>598</v>
      </c>
      <c r="G384" s="42"/>
      <c r="H384" s="42"/>
      <c r="I384" s="221"/>
      <c r="J384" s="42"/>
      <c r="K384" s="42"/>
      <c r="L384" s="46"/>
      <c r="M384" s="222"/>
      <c r="N384" s="223"/>
      <c r="O384" s="86"/>
      <c r="P384" s="86"/>
      <c r="Q384" s="86"/>
      <c r="R384" s="86"/>
      <c r="S384" s="86"/>
      <c r="T384" s="87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T384" s="19" t="s">
        <v>170</v>
      </c>
      <c r="AU384" s="19" t="s">
        <v>84</v>
      </c>
    </row>
    <row r="385" s="13" customFormat="1">
      <c r="A385" s="13"/>
      <c r="B385" s="224"/>
      <c r="C385" s="225"/>
      <c r="D385" s="226" t="s">
        <v>185</v>
      </c>
      <c r="E385" s="227" t="s">
        <v>19</v>
      </c>
      <c r="F385" s="228" t="s">
        <v>599</v>
      </c>
      <c r="G385" s="225"/>
      <c r="H385" s="229">
        <v>54.079999999999998</v>
      </c>
      <c r="I385" s="230"/>
      <c r="J385" s="225"/>
      <c r="K385" s="225"/>
      <c r="L385" s="231"/>
      <c r="M385" s="232"/>
      <c r="N385" s="233"/>
      <c r="O385" s="233"/>
      <c r="P385" s="233"/>
      <c r="Q385" s="233"/>
      <c r="R385" s="233"/>
      <c r="S385" s="233"/>
      <c r="T385" s="234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5" t="s">
        <v>185</v>
      </c>
      <c r="AU385" s="235" t="s">
        <v>84</v>
      </c>
      <c r="AV385" s="13" t="s">
        <v>84</v>
      </c>
      <c r="AW385" s="13" t="s">
        <v>36</v>
      </c>
      <c r="AX385" s="13" t="s">
        <v>82</v>
      </c>
      <c r="AY385" s="235" t="s">
        <v>161</v>
      </c>
    </row>
    <row r="386" s="2" customFormat="1" ht="24.15" customHeight="1">
      <c r="A386" s="40"/>
      <c r="B386" s="41"/>
      <c r="C386" s="206" t="s">
        <v>600</v>
      </c>
      <c r="D386" s="206" t="s">
        <v>163</v>
      </c>
      <c r="E386" s="207" t="s">
        <v>601</v>
      </c>
      <c r="F386" s="208" t="s">
        <v>602</v>
      </c>
      <c r="G386" s="209" t="s">
        <v>271</v>
      </c>
      <c r="H386" s="210">
        <v>0.90000000000000002</v>
      </c>
      <c r="I386" s="211"/>
      <c r="J386" s="212">
        <f>ROUND(I386*H386,2)</f>
        <v>0</v>
      </c>
      <c r="K386" s="208" t="s">
        <v>167</v>
      </c>
      <c r="L386" s="46"/>
      <c r="M386" s="213" t="s">
        <v>19</v>
      </c>
      <c r="N386" s="214" t="s">
        <v>45</v>
      </c>
      <c r="O386" s="86"/>
      <c r="P386" s="215">
        <f>O386*H386</f>
        <v>0</v>
      </c>
      <c r="Q386" s="215">
        <v>1.05291</v>
      </c>
      <c r="R386" s="215">
        <f>Q386*H386</f>
        <v>0.94761899999999999</v>
      </c>
      <c r="S386" s="215">
        <v>0</v>
      </c>
      <c r="T386" s="216">
        <f>S386*H386</f>
        <v>0</v>
      </c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R386" s="217" t="s">
        <v>168</v>
      </c>
      <c r="AT386" s="217" t="s">
        <v>163</v>
      </c>
      <c r="AU386" s="217" t="s">
        <v>84</v>
      </c>
      <c r="AY386" s="19" t="s">
        <v>161</v>
      </c>
      <c r="BE386" s="218">
        <f>IF(N386="základní",J386,0)</f>
        <v>0</v>
      </c>
      <c r="BF386" s="218">
        <f>IF(N386="snížená",J386,0)</f>
        <v>0</v>
      </c>
      <c r="BG386" s="218">
        <f>IF(N386="zákl. přenesená",J386,0)</f>
        <v>0</v>
      </c>
      <c r="BH386" s="218">
        <f>IF(N386="sníž. přenesená",J386,0)</f>
        <v>0</v>
      </c>
      <c r="BI386" s="218">
        <f>IF(N386="nulová",J386,0)</f>
        <v>0</v>
      </c>
      <c r="BJ386" s="19" t="s">
        <v>82</v>
      </c>
      <c r="BK386" s="218">
        <f>ROUND(I386*H386,2)</f>
        <v>0</v>
      </c>
      <c r="BL386" s="19" t="s">
        <v>168</v>
      </c>
      <c r="BM386" s="217" t="s">
        <v>603</v>
      </c>
    </row>
    <row r="387" s="2" customFormat="1">
      <c r="A387" s="40"/>
      <c r="B387" s="41"/>
      <c r="C387" s="42"/>
      <c r="D387" s="219" t="s">
        <v>170</v>
      </c>
      <c r="E387" s="42"/>
      <c r="F387" s="220" t="s">
        <v>604</v>
      </c>
      <c r="G387" s="42"/>
      <c r="H387" s="42"/>
      <c r="I387" s="221"/>
      <c r="J387" s="42"/>
      <c r="K387" s="42"/>
      <c r="L387" s="46"/>
      <c r="M387" s="222"/>
      <c r="N387" s="223"/>
      <c r="O387" s="86"/>
      <c r="P387" s="86"/>
      <c r="Q387" s="86"/>
      <c r="R387" s="86"/>
      <c r="S387" s="86"/>
      <c r="T387" s="87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T387" s="19" t="s">
        <v>170</v>
      </c>
      <c r="AU387" s="19" t="s">
        <v>84</v>
      </c>
    </row>
    <row r="388" s="13" customFormat="1">
      <c r="A388" s="13"/>
      <c r="B388" s="224"/>
      <c r="C388" s="225"/>
      <c r="D388" s="226" t="s">
        <v>185</v>
      </c>
      <c r="E388" s="227" t="s">
        <v>19</v>
      </c>
      <c r="F388" s="228" t="s">
        <v>605</v>
      </c>
      <c r="G388" s="225"/>
      <c r="H388" s="229">
        <v>0.90000000000000002</v>
      </c>
      <c r="I388" s="230"/>
      <c r="J388" s="225"/>
      <c r="K388" s="225"/>
      <c r="L388" s="231"/>
      <c r="M388" s="232"/>
      <c r="N388" s="233"/>
      <c r="O388" s="233"/>
      <c r="P388" s="233"/>
      <c r="Q388" s="233"/>
      <c r="R388" s="233"/>
      <c r="S388" s="233"/>
      <c r="T388" s="234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5" t="s">
        <v>185</v>
      </c>
      <c r="AU388" s="235" t="s">
        <v>84</v>
      </c>
      <c r="AV388" s="13" t="s">
        <v>84</v>
      </c>
      <c r="AW388" s="13" t="s">
        <v>36</v>
      </c>
      <c r="AX388" s="13" t="s">
        <v>82</v>
      </c>
      <c r="AY388" s="235" t="s">
        <v>161</v>
      </c>
    </row>
    <row r="389" s="12" customFormat="1" ht="22.8" customHeight="1">
      <c r="A389" s="12"/>
      <c r="B389" s="190"/>
      <c r="C389" s="191"/>
      <c r="D389" s="192" t="s">
        <v>73</v>
      </c>
      <c r="E389" s="204" t="s">
        <v>188</v>
      </c>
      <c r="F389" s="204" t="s">
        <v>606</v>
      </c>
      <c r="G389" s="191"/>
      <c r="H389" s="191"/>
      <c r="I389" s="194"/>
      <c r="J389" s="205">
        <f>BK389</f>
        <v>0</v>
      </c>
      <c r="K389" s="191"/>
      <c r="L389" s="196"/>
      <c r="M389" s="197"/>
      <c r="N389" s="198"/>
      <c r="O389" s="198"/>
      <c r="P389" s="199">
        <f>SUM(P390:P400)</f>
        <v>0</v>
      </c>
      <c r="Q389" s="198"/>
      <c r="R389" s="199">
        <f>SUM(R390:R400)</f>
        <v>16.062769599999999</v>
      </c>
      <c r="S389" s="198"/>
      <c r="T389" s="200">
        <f>SUM(T390:T400)</f>
        <v>0</v>
      </c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R389" s="201" t="s">
        <v>82</v>
      </c>
      <c r="AT389" s="202" t="s">
        <v>73</v>
      </c>
      <c r="AU389" s="202" t="s">
        <v>82</v>
      </c>
      <c r="AY389" s="201" t="s">
        <v>161</v>
      </c>
      <c r="BK389" s="203">
        <f>SUM(BK390:BK400)</f>
        <v>0</v>
      </c>
    </row>
    <row r="390" s="2" customFormat="1" ht="44.25" customHeight="1">
      <c r="A390" s="40"/>
      <c r="B390" s="41"/>
      <c r="C390" s="206" t="s">
        <v>607</v>
      </c>
      <c r="D390" s="206" t="s">
        <v>163</v>
      </c>
      <c r="E390" s="207" t="s">
        <v>608</v>
      </c>
      <c r="F390" s="208" t="s">
        <v>609</v>
      </c>
      <c r="G390" s="209" t="s">
        <v>182</v>
      </c>
      <c r="H390" s="210">
        <v>54.079999999999998</v>
      </c>
      <c r="I390" s="211"/>
      <c r="J390" s="212">
        <f>ROUND(I390*H390,2)</f>
        <v>0</v>
      </c>
      <c r="K390" s="208" t="s">
        <v>167</v>
      </c>
      <c r="L390" s="46"/>
      <c r="M390" s="213" t="s">
        <v>19</v>
      </c>
      <c r="N390" s="214" t="s">
        <v>45</v>
      </c>
      <c r="O390" s="86"/>
      <c r="P390" s="215">
        <f>O390*H390</f>
        <v>0</v>
      </c>
      <c r="Q390" s="215">
        <v>0</v>
      </c>
      <c r="R390" s="215">
        <f>Q390*H390</f>
        <v>0</v>
      </c>
      <c r="S390" s="215">
        <v>0</v>
      </c>
      <c r="T390" s="216">
        <f>S390*H390</f>
        <v>0</v>
      </c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R390" s="217" t="s">
        <v>168</v>
      </c>
      <c r="AT390" s="217" t="s">
        <v>163</v>
      </c>
      <c r="AU390" s="217" t="s">
        <v>84</v>
      </c>
      <c r="AY390" s="19" t="s">
        <v>161</v>
      </c>
      <c r="BE390" s="218">
        <f>IF(N390="základní",J390,0)</f>
        <v>0</v>
      </c>
      <c r="BF390" s="218">
        <f>IF(N390="snížená",J390,0)</f>
        <v>0</v>
      </c>
      <c r="BG390" s="218">
        <f>IF(N390="zákl. přenesená",J390,0)</f>
        <v>0</v>
      </c>
      <c r="BH390" s="218">
        <f>IF(N390="sníž. přenesená",J390,0)</f>
        <v>0</v>
      </c>
      <c r="BI390" s="218">
        <f>IF(N390="nulová",J390,0)</f>
        <v>0</v>
      </c>
      <c r="BJ390" s="19" t="s">
        <v>82</v>
      </c>
      <c r="BK390" s="218">
        <f>ROUND(I390*H390,2)</f>
        <v>0</v>
      </c>
      <c r="BL390" s="19" t="s">
        <v>168</v>
      </c>
      <c r="BM390" s="217" t="s">
        <v>610</v>
      </c>
    </row>
    <row r="391" s="2" customFormat="1">
      <c r="A391" s="40"/>
      <c r="B391" s="41"/>
      <c r="C391" s="42"/>
      <c r="D391" s="219" t="s">
        <v>170</v>
      </c>
      <c r="E391" s="42"/>
      <c r="F391" s="220" t="s">
        <v>611</v>
      </c>
      <c r="G391" s="42"/>
      <c r="H391" s="42"/>
      <c r="I391" s="221"/>
      <c r="J391" s="42"/>
      <c r="K391" s="42"/>
      <c r="L391" s="46"/>
      <c r="M391" s="222"/>
      <c r="N391" s="223"/>
      <c r="O391" s="86"/>
      <c r="P391" s="86"/>
      <c r="Q391" s="86"/>
      <c r="R391" s="86"/>
      <c r="S391" s="86"/>
      <c r="T391" s="87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T391" s="19" t="s">
        <v>170</v>
      </c>
      <c r="AU391" s="19" t="s">
        <v>84</v>
      </c>
    </row>
    <row r="392" s="13" customFormat="1">
      <c r="A392" s="13"/>
      <c r="B392" s="224"/>
      <c r="C392" s="225"/>
      <c r="D392" s="226" t="s">
        <v>185</v>
      </c>
      <c r="E392" s="227" t="s">
        <v>19</v>
      </c>
      <c r="F392" s="228" t="s">
        <v>612</v>
      </c>
      <c r="G392" s="225"/>
      <c r="H392" s="229">
        <v>54.079999999999998</v>
      </c>
      <c r="I392" s="230"/>
      <c r="J392" s="225"/>
      <c r="K392" s="225"/>
      <c r="L392" s="231"/>
      <c r="M392" s="232"/>
      <c r="N392" s="233"/>
      <c r="O392" s="233"/>
      <c r="P392" s="233"/>
      <c r="Q392" s="233"/>
      <c r="R392" s="233"/>
      <c r="S392" s="233"/>
      <c r="T392" s="234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5" t="s">
        <v>185</v>
      </c>
      <c r="AU392" s="235" t="s">
        <v>84</v>
      </c>
      <c r="AV392" s="13" t="s">
        <v>84</v>
      </c>
      <c r="AW392" s="13" t="s">
        <v>36</v>
      </c>
      <c r="AX392" s="13" t="s">
        <v>82</v>
      </c>
      <c r="AY392" s="235" t="s">
        <v>161</v>
      </c>
    </row>
    <row r="393" s="2" customFormat="1" ht="44.25" customHeight="1">
      <c r="A393" s="40"/>
      <c r="B393" s="41"/>
      <c r="C393" s="206" t="s">
        <v>613</v>
      </c>
      <c r="D393" s="206" t="s">
        <v>163</v>
      </c>
      <c r="E393" s="207" t="s">
        <v>614</v>
      </c>
      <c r="F393" s="208" t="s">
        <v>615</v>
      </c>
      <c r="G393" s="209" t="s">
        <v>182</v>
      </c>
      <c r="H393" s="210">
        <v>54.079999999999998</v>
      </c>
      <c r="I393" s="211"/>
      <c r="J393" s="212">
        <f>ROUND(I393*H393,2)</f>
        <v>0</v>
      </c>
      <c r="K393" s="208" t="s">
        <v>167</v>
      </c>
      <c r="L393" s="46"/>
      <c r="M393" s="213" t="s">
        <v>19</v>
      </c>
      <c r="N393" s="214" t="s">
        <v>45</v>
      </c>
      <c r="O393" s="86"/>
      <c r="P393" s="215">
        <f>O393*H393</f>
        <v>0</v>
      </c>
      <c r="Q393" s="215">
        <v>0</v>
      </c>
      <c r="R393" s="215">
        <f>Q393*H393</f>
        <v>0</v>
      </c>
      <c r="S393" s="215">
        <v>0</v>
      </c>
      <c r="T393" s="216">
        <f>S393*H393</f>
        <v>0</v>
      </c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R393" s="217" t="s">
        <v>168</v>
      </c>
      <c r="AT393" s="217" t="s">
        <v>163</v>
      </c>
      <c r="AU393" s="217" t="s">
        <v>84</v>
      </c>
      <c r="AY393" s="19" t="s">
        <v>161</v>
      </c>
      <c r="BE393" s="218">
        <f>IF(N393="základní",J393,0)</f>
        <v>0</v>
      </c>
      <c r="BF393" s="218">
        <f>IF(N393="snížená",J393,0)</f>
        <v>0</v>
      </c>
      <c r="BG393" s="218">
        <f>IF(N393="zákl. přenesená",J393,0)</f>
        <v>0</v>
      </c>
      <c r="BH393" s="218">
        <f>IF(N393="sníž. přenesená",J393,0)</f>
        <v>0</v>
      </c>
      <c r="BI393" s="218">
        <f>IF(N393="nulová",J393,0)</f>
        <v>0</v>
      </c>
      <c r="BJ393" s="19" t="s">
        <v>82</v>
      </c>
      <c r="BK393" s="218">
        <f>ROUND(I393*H393,2)</f>
        <v>0</v>
      </c>
      <c r="BL393" s="19" t="s">
        <v>168</v>
      </c>
      <c r="BM393" s="217" t="s">
        <v>616</v>
      </c>
    </row>
    <row r="394" s="2" customFormat="1">
      <c r="A394" s="40"/>
      <c r="B394" s="41"/>
      <c r="C394" s="42"/>
      <c r="D394" s="219" t="s">
        <v>170</v>
      </c>
      <c r="E394" s="42"/>
      <c r="F394" s="220" t="s">
        <v>617</v>
      </c>
      <c r="G394" s="42"/>
      <c r="H394" s="42"/>
      <c r="I394" s="221"/>
      <c r="J394" s="42"/>
      <c r="K394" s="42"/>
      <c r="L394" s="46"/>
      <c r="M394" s="222"/>
      <c r="N394" s="223"/>
      <c r="O394" s="86"/>
      <c r="P394" s="86"/>
      <c r="Q394" s="86"/>
      <c r="R394" s="86"/>
      <c r="S394" s="86"/>
      <c r="T394" s="87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T394" s="19" t="s">
        <v>170</v>
      </c>
      <c r="AU394" s="19" t="s">
        <v>84</v>
      </c>
    </row>
    <row r="395" s="13" customFormat="1">
      <c r="A395" s="13"/>
      <c r="B395" s="224"/>
      <c r="C395" s="225"/>
      <c r="D395" s="226" t="s">
        <v>185</v>
      </c>
      <c r="E395" s="227" t="s">
        <v>19</v>
      </c>
      <c r="F395" s="228" t="s">
        <v>612</v>
      </c>
      <c r="G395" s="225"/>
      <c r="H395" s="229">
        <v>54.079999999999998</v>
      </c>
      <c r="I395" s="230"/>
      <c r="J395" s="225"/>
      <c r="K395" s="225"/>
      <c r="L395" s="231"/>
      <c r="M395" s="232"/>
      <c r="N395" s="233"/>
      <c r="O395" s="233"/>
      <c r="P395" s="233"/>
      <c r="Q395" s="233"/>
      <c r="R395" s="233"/>
      <c r="S395" s="233"/>
      <c r="T395" s="234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35" t="s">
        <v>185</v>
      </c>
      <c r="AU395" s="235" t="s">
        <v>84</v>
      </c>
      <c r="AV395" s="13" t="s">
        <v>84</v>
      </c>
      <c r="AW395" s="13" t="s">
        <v>36</v>
      </c>
      <c r="AX395" s="13" t="s">
        <v>82</v>
      </c>
      <c r="AY395" s="235" t="s">
        <v>161</v>
      </c>
    </row>
    <row r="396" s="2" customFormat="1" ht="78" customHeight="1">
      <c r="A396" s="40"/>
      <c r="B396" s="41"/>
      <c r="C396" s="206" t="s">
        <v>618</v>
      </c>
      <c r="D396" s="206" t="s">
        <v>163</v>
      </c>
      <c r="E396" s="207" t="s">
        <v>619</v>
      </c>
      <c r="F396" s="208" t="s">
        <v>620</v>
      </c>
      <c r="G396" s="209" t="s">
        <v>182</v>
      </c>
      <c r="H396" s="210">
        <v>54.079999999999998</v>
      </c>
      <c r="I396" s="211"/>
      <c r="J396" s="212">
        <f>ROUND(I396*H396,2)</f>
        <v>0</v>
      </c>
      <c r="K396" s="208" t="s">
        <v>167</v>
      </c>
      <c r="L396" s="46"/>
      <c r="M396" s="213" t="s">
        <v>19</v>
      </c>
      <c r="N396" s="214" t="s">
        <v>45</v>
      </c>
      <c r="O396" s="86"/>
      <c r="P396" s="215">
        <f>O396*H396</f>
        <v>0</v>
      </c>
      <c r="Q396" s="215">
        <v>0.11162</v>
      </c>
      <c r="R396" s="215">
        <f>Q396*H396</f>
        <v>6.0364095999999998</v>
      </c>
      <c r="S396" s="215">
        <v>0</v>
      </c>
      <c r="T396" s="216">
        <f>S396*H396</f>
        <v>0</v>
      </c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R396" s="217" t="s">
        <v>168</v>
      </c>
      <c r="AT396" s="217" t="s">
        <v>163</v>
      </c>
      <c r="AU396" s="217" t="s">
        <v>84</v>
      </c>
      <c r="AY396" s="19" t="s">
        <v>161</v>
      </c>
      <c r="BE396" s="218">
        <f>IF(N396="základní",J396,0)</f>
        <v>0</v>
      </c>
      <c r="BF396" s="218">
        <f>IF(N396="snížená",J396,0)</f>
        <v>0</v>
      </c>
      <c r="BG396" s="218">
        <f>IF(N396="zákl. přenesená",J396,0)</f>
        <v>0</v>
      </c>
      <c r="BH396" s="218">
        <f>IF(N396="sníž. přenesená",J396,0)</f>
        <v>0</v>
      </c>
      <c r="BI396" s="218">
        <f>IF(N396="nulová",J396,0)</f>
        <v>0</v>
      </c>
      <c r="BJ396" s="19" t="s">
        <v>82</v>
      </c>
      <c r="BK396" s="218">
        <f>ROUND(I396*H396,2)</f>
        <v>0</v>
      </c>
      <c r="BL396" s="19" t="s">
        <v>168</v>
      </c>
      <c r="BM396" s="217" t="s">
        <v>621</v>
      </c>
    </row>
    <row r="397" s="2" customFormat="1">
      <c r="A397" s="40"/>
      <c r="B397" s="41"/>
      <c r="C397" s="42"/>
      <c r="D397" s="219" t="s">
        <v>170</v>
      </c>
      <c r="E397" s="42"/>
      <c r="F397" s="220" t="s">
        <v>622</v>
      </c>
      <c r="G397" s="42"/>
      <c r="H397" s="42"/>
      <c r="I397" s="221"/>
      <c r="J397" s="42"/>
      <c r="K397" s="42"/>
      <c r="L397" s="46"/>
      <c r="M397" s="222"/>
      <c r="N397" s="223"/>
      <c r="O397" s="86"/>
      <c r="P397" s="86"/>
      <c r="Q397" s="86"/>
      <c r="R397" s="86"/>
      <c r="S397" s="86"/>
      <c r="T397" s="87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T397" s="19" t="s">
        <v>170</v>
      </c>
      <c r="AU397" s="19" t="s">
        <v>84</v>
      </c>
    </row>
    <row r="398" s="13" customFormat="1">
      <c r="A398" s="13"/>
      <c r="B398" s="224"/>
      <c r="C398" s="225"/>
      <c r="D398" s="226" t="s">
        <v>185</v>
      </c>
      <c r="E398" s="227" t="s">
        <v>19</v>
      </c>
      <c r="F398" s="228" t="s">
        <v>612</v>
      </c>
      <c r="G398" s="225"/>
      <c r="H398" s="229">
        <v>54.079999999999998</v>
      </c>
      <c r="I398" s="230"/>
      <c r="J398" s="225"/>
      <c r="K398" s="225"/>
      <c r="L398" s="231"/>
      <c r="M398" s="232"/>
      <c r="N398" s="233"/>
      <c r="O398" s="233"/>
      <c r="P398" s="233"/>
      <c r="Q398" s="233"/>
      <c r="R398" s="233"/>
      <c r="S398" s="233"/>
      <c r="T398" s="234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5" t="s">
        <v>185</v>
      </c>
      <c r="AU398" s="235" t="s">
        <v>84</v>
      </c>
      <c r="AV398" s="13" t="s">
        <v>84</v>
      </c>
      <c r="AW398" s="13" t="s">
        <v>36</v>
      </c>
      <c r="AX398" s="13" t="s">
        <v>82</v>
      </c>
      <c r="AY398" s="235" t="s">
        <v>161</v>
      </c>
    </row>
    <row r="399" s="2" customFormat="1" ht="24.15" customHeight="1">
      <c r="A399" s="40"/>
      <c r="B399" s="41"/>
      <c r="C399" s="247" t="s">
        <v>623</v>
      </c>
      <c r="D399" s="247" t="s">
        <v>301</v>
      </c>
      <c r="E399" s="248" t="s">
        <v>624</v>
      </c>
      <c r="F399" s="249" t="s">
        <v>625</v>
      </c>
      <c r="G399" s="250" t="s">
        <v>182</v>
      </c>
      <c r="H399" s="251">
        <v>55.701999999999998</v>
      </c>
      <c r="I399" s="252"/>
      <c r="J399" s="253">
        <f>ROUND(I399*H399,2)</f>
        <v>0</v>
      </c>
      <c r="K399" s="249" t="s">
        <v>167</v>
      </c>
      <c r="L399" s="254"/>
      <c r="M399" s="255" t="s">
        <v>19</v>
      </c>
      <c r="N399" s="256" t="s">
        <v>45</v>
      </c>
      <c r="O399" s="86"/>
      <c r="P399" s="215">
        <f>O399*H399</f>
        <v>0</v>
      </c>
      <c r="Q399" s="215">
        <v>0.17999999999999999</v>
      </c>
      <c r="R399" s="215">
        <f>Q399*H399</f>
        <v>10.026359999999999</v>
      </c>
      <c r="S399" s="215">
        <v>0</v>
      </c>
      <c r="T399" s="216">
        <f>S399*H399</f>
        <v>0</v>
      </c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R399" s="217" t="s">
        <v>208</v>
      </c>
      <c r="AT399" s="217" t="s">
        <v>301</v>
      </c>
      <c r="AU399" s="217" t="s">
        <v>84</v>
      </c>
      <c r="AY399" s="19" t="s">
        <v>161</v>
      </c>
      <c r="BE399" s="218">
        <f>IF(N399="základní",J399,0)</f>
        <v>0</v>
      </c>
      <c r="BF399" s="218">
        <f>IF(N399="snížená",J399,0)</f>
        <v>0</v>
      </c>
      <c r="BG399" s="218">
        <f>IF(N399="zákl. přenesená",J399,0)</f>
        <v>0</v>
      </c>
      <c r="BH399" s="218">
        <f>IF(N399="sníž. přenesená",J399,0)</f>
        <v>0</v>
      </c>
      <c r="BI399" s="218">
        <f>IF(N399="nulová",J399,0)</f>
        <v>0</v>
      </c>
      <c r="BJ399" s="19" t="s">
        <v>82</v>
      </c>
      <c r="BK399" s="218">
        <f>ROUND(I399*H399,2)</f>
        <v>0</v>
      </c>
      <c r="BL399" s="19" t="s">
        <v>168</v>
      </c>
      <c r="BM399" s="217" t="s">
        <v>626</v>
      </c>
    </row>
    <row r="400" s="13" customFormat="1">
      <c r="A400" s="13"/>
      <c r="B400" s="224"/>
      <c r="C400" s="225"/>
      <c r="D400" s="226" t="s">
        <v>185</v>
      </c>
      <c r="E400" s="225"/>
      <c r="F400" s="228" t="s">
        <v>627</v>
      </c>
      <c r="G400" s="225"/>
      <c r="H400" s="229">
        <v>55.701999999999998</v>
      </c>
      <c r="I400" s="230"/>
      <c r="J400" s="225"/>
      <c r="K400" s="225"/>
      <c r="L400" s="231"/>
      <c r="M400" s="232"/>
      <c r="N400" s="233"/>
      <c r="O400" s="233"/>
      <c r="P400" s="233"/>
      <c r="Q400" s="233"/>
      <c r="R400" s="233"/>
      <c r="S400" s="233"/>
      <c r="T400" s="234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35" t="s">
        <v>185</v>
      </c>
      <c r="AU400" s="235" t="s">
        <v>84</v>
      </c>
      <c r="AV400" s="13" t="s">
        <v>84</v>
      </c>
      <c r="AW400" s="13" t="s">
        <v>4</v>
      </c>
      <c r="AX400" s="13" t="s">
        <v>82</v>
      </c>
      <c r="AY400" s="235" t="s">
        <v>161</v>
      </c>
    </row>
    <row r="401" s="12" customFormat="1" ht="22.8" customHeight="1">
      <c r="A401" s="12"/>
      <c r="B401" s="190"/>
      <c r="C401" s="191"/>
      <c r="D401" s="192" t="s">
        <v>73</v>
      </c>
      <c r="E401" s="204" t="s">
        <v>193</v>
      </c>
      <c r="F401" s="204" t="s">
        <v>628</v>
      </c>
      <c r="G401" s="191"/>
      <c r="H401" s="191"/>
      <c r="I401" s="194"/>
      <c r="J401" s="205">
        <f>BK401</f>
        <v>0</v>
      </c>
      <c r="K401" s="191"/>
      <c r="L401" s="196"/>
      <c r="M401" s="197"/>
      <c r="N401" s="198"/>
      <c r="O401" s="198"/>
      <c r="P401" s="199">
        <f>SUM(P402:P696)</f>
        <v>0</v>
      </c>
      <c r="Q401" s="198"/>
      <c r="R401" s="199">
        <f>SUM(R402:R696)</f>
        <v>166.309855</v>
      </c>
      <c r="S401" s="198"/>
      <c r="T401" s="200">
        <f>SUM(T402:T696)</f>
        <v>0</v>
      </c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R401" s="201" t="s">
        <v>82</v>
      </c>
      <c r="AT401" s="202" t="s">
        <v>73</v>
      </c>
      <c r="AU401" s="202" t="s">
        <v>82</v>
      </c>
      <c r="AY401" s="201" t="s">
        <v>161</v>
      </c>
      <c r="BK401" s="203">
        <f>SUM(BK402:BK696)</f>
        <v>0</v>
      </c>
    </row>
    <row r="402" s="2" customFormat="1" ht="24.15" customHeight="1">
      <c r="A402" s="40"/>
      <c r="B402" s="41"/>
      <c r="C402" s="206" t="s">
        <v>629</v>
      </c>
      <c r="D402" s="206" t="s">
        <v>163</v>
      </c>
      <c r="E402" s="207" t="s">
        <v>630</v>
      </c>
      <c r="F402" s="208" t="s">
        <v>631</v>
      </c>
      <c r="G402" s="209" t="s">
        <v>182</v>
      </c>
      <c r="H402" s="210">
        <v>598.50599999999997</v>
      </c>
      <c r="I402" s="211"/>
      <c r="J402" s="212">
        <f>ROUND(I402*H402,2)</f>
        <v>0</v>
      </c>
      <c r="K402" s="208" t="s">
        <v>167</v>
      </c>
      <c r="L402" s="46"/>
      <c r="M402" s="213" t="s">
        <v>19</v>
      </c>
      <c r="N402" s="214" t="s">
        <v>45</v>
      </c>
      <c r="O402" s="86"/>
      <c r="P402" s="215">
        <f>O402*H402</f>
        <v>0</v>
      </c>
      <c r="Q402" s="215">
        <v>0.0019300000000000001</v>
      </c>
      <c r="R402" s="215">
        <f>Q402*H402</f>
        <v>1.1551165800000001</v>
      </c>
      <c r="S402" s="215">
        <v>0</v>
      </c>
      <c r="T402" s="216">
        <f>S402*H402</f>
        <v>0</v>
      </c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R402" s="217" t="s">
        <v>168</v>
      </c>
      <c r="AT402" s="217" t="s">
        <v>163</v>
      </c>
      <c r="AU402" s="217" t="s">
        <v>84</v>
      </c>
      <c r="AY402" s="19" t="s">
        <v>161</v>
      </c>
      <c r="BE402" s="218">
        <f>IF(N402="základní",J402,0)</f>
        <v>0</v>
      </c>
      <c r="BF402" s="218">
        <f>IF(N402="snížená",J402,0)</f>
        <v>0</v>
      </c>
      <c r="BG402" s="218">
        <f>IF(N402="zákl. přenesená",J402,0)</f>
        <v>0</v>
      </c>
      <c r="BH402" s="218">
        <f>IF(N402="sníž. přenesená",J402,0)</f>
        <v>0</v>
      </c>
      <c r="BI402" s="218">
        <f>IF(N402="nulová",J402,0)</f>
        <v>0</v>
      </c>
      <c r="BJ402" s="19" t="s">
        <v>82</v>
      </c>
      <c r="BK402" s="218">
        <f>ROUND(I402*H402,2)</f>
        <v>0</v>
      </c>
      <c r="BL402" s="19" t="s">
        <v>168</v>
      </c>
      <c r="BM402" s="217" t="s">
        <v>632</v>
      </c>
    </row>
    <row r="403" s="2" customFormat="1">
      <c r="A403" s="40"/>
      <c r="B403" s="41"/>
      <c r="C403" s="42"/>
      <c r="D403" s="219" t="s">
        <v>170</v>
      </c>
      <c r="E403" s="42"/>
      <c r="F403" s="220" t="s">
        <v>633</v>
      </c>
      <c r="G403" s="42"/>
      <c r="H403" s="42"/>
      <c r="I403" s="221"/>
      <c r="J403" s="42"/>
      <c r="K403" s="42"/>
      <c r="L403" s="46"/>
      <c r="M403" s="222"/>
      <c r="N403" s="223"/>
      <c r="O403" s="86"/>
      <c r="P403" s="86"/>
      <c r="Q403" s="86"/>
      <c r="R403" s="86"/>
      <c r="S403" s="86"/>
      <c r="T403" s="87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T403" s="19" t="s">
        <v>170</v>
      </c>
      <c r="AU403" s="19" t="s">
        <v>84</v>
      </c>
    </row>
    <row r="404" s="13" customFormat="1">
      <c r="A404" s="13"/>
      <c r="B404" s="224"/>
      <c r="C404" s="225"/>
      <c r="D404" s="226" t="s">
        <v>185</v>
      </c>
      <c r="E404" s="227" t="s">
        <v>19</v>
      </c>
      <c r="F404" s="228" t="s">
        <v>634</v>
      </c>
      <c r="G404" s="225"/>
      <c r="H404" s="229">
        <v>53.213999999999999</v>
      </c>
      <c r="I404" s="230"/>
      <c r="J404" s="225"/>
      <c r="K404" s="225"/>
      <c r="L404" s="231"/>
      <c r="M404" s="232"/>
      <c r="N404" s="233"/>
      <c r="O404" s="233"/>
      <c r="P404" s="233"/>
      <c r="Q404" s="233"/>
      <c r="R404" s="233"/>
      <c r="S404" s="233"/>
      <c r="T404" s="234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5" t="s">
        <v>185</v>
      </c>
      <c r="AU404" s="235" t="s">
        <v>84</v>
      </c>
      <c r="AV404" s="13" t="s">
        <v>84</v>
      </c>
      <c r="AW404" s="13" t="s">
        <v>36</v>
      </c>
      <c r="AX404" s="13" t="s">
        <v>74</v>
      </c>
      <c r="AY404" s="235" t="s">
        <v>161</v>
      </c>
    </row>
    <row r="405" s="13" customFormat="1">
      <c r="A405" s="13"/>
      <c r="B405" s="224"/>
      <c r="C405" s="225"/>
      <c r="D405" s="226" t="s">
        <v>185</v>
      </c>
      <c r="E405" s="227" t="s">
        <v>19</v>
      </c>
      <c r="F405" s="228" t="s">
        <v>635</v>
      </c>
      <c r="G405" s="225"/>
      <c r="H405" s="229">
        <v>11.619999999999999</v>
      </c>
      <c r="I405" s="230"/>
      <c r="J405" s="225"/>
      <c r="K405" s="225"/>
      <c r="L405" s="231"/>
      <c r="M405" s="232"/>
      <c r="N405" s="233"/>
      <c r="O405" s="233"/>
      <c r="P405" s="233"/>
      <c r="Q405" s="233"/>
      <c r="R405" s="233"/>
      <c r="S405" s="233"/>
      <c r="T405" s="234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5" t="s">
        <v>185</v>
      </c>
      <c r="AU405" s="235" t="s">
        <v>84</v>
      </c>
      <c r="AV405" s="13" t="s">
        <v>84</v>
      </c>
      <c r="AW405" s="13" t="s">
        <v>36</v>
      </c>
      <c r="AX405" s="13" t="s">
        <v>74</v>
      </c>
      <c r="AY405" s="235" t="s">
        <v>161</v>
      </c>
    </row>
    <row r="406" s="13" customFormat="1">
      <c r="A406" s="13"/>
      <c r="B406" s="224"/>
      <c r="C406" s="225"/>
      <c r="D406" s="226" t="s">
        <v>185</v>
      </c>
      <c r="E406" s="227" t="s">
        <v>19</v>
      </c>
      <c r="F406" s="228" t="s">
        <v>636</v>
      </c>
      <c r="G406" s="225"/>
      <c r="H406" s="229">
        <v>25.315000000000001</v>
      </c>
      <c r="I406" s="230"/>
      <c r="J406" s="225"/>
      <c r="K406" s="225"/>
      <c r="L406" s="231"/>
      <c r="M406" s="232"/>
      <c r="N406" s="233"/>
      <c r="O406" s="233"/>
      <c r="P406" s="233"/>
      <c r="Q406" s="233"/>
      <c r="R406" s="233"/>
      <c r="S406" s="233"/>
      <c r="T406" s="234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35" t="s">
        <v>185</v>
      </c>
      <c r="AU406" s="235" t="s">
        <v>84</v>
      </c>
      <c r="AV406" s="13" t="s">
        <v>84</v>
      </c>
      <c r="AW406" s="13" t="s">
        <v>36</v>
      </c>
      <c r="AX406" s="13" t="s">
        <v>74</v>
      </c>
      <c r="AY406" s="235" t="s">
        <v>161</v>
      </c>
    </row>
    <row r="407" s="13" customFormat="1">
      <c r="A407" s="13"/>
      <c r="B407" s="224"/>
      <c r="C407" s="225"/>
      <c r="D407" s="226" t="s">
        <v>185</v>
      </c>
      <c r="E407" s="227" t="s">
        <v>19</v>
      </c>
      <c r="F407" s="228" t="s">
        <v>637</v>
      </c>
      <c r="G407" s="225"/>
      <c r="H407" s="229">
        <v>33.862000000000002</v>
      </c>
      <c r="I407" s="230"/>
      <c r="J407" s="225"/>
      <c r="K407" s="225"/>
      <c r="L407" s="231"/>
      <c r="M407" s="232"/>
      <c r="N407" s="233"/>
      <c r="O407" s="233"/>
      <c r="P407" s="233"/>
      <c r="Q407" s="233"/>
      <c r="R407" s="233"/>
      <c r="S407" s="233"/>
      <c r="T407" s="234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35" t="s">
        <v>185</v>
      </c>
      <c r="AU407" s="235" t="s">
        <v>84</v>
      </c>
      <c r="AV407" s="13" t="s">
        <v>84</v>
      </c>
      <c r="AW407" s="13" t="s">
        <v>36</v>
      </c>
      <c r="AX407" s="13" t="s">
        <v>74</v>
      </c>
      <c r="AY407" s="235" t="s">
        <v>161</v>
      </c>
    </row>
    <row r="408" s="13" customFormat="1">
      <c r="A408" s="13"/>
      <c r="B408" s="224"/>
      <c r="C408" s="225"/>
      <c r="D408" s="226" t="s">
        <v>185</v>
      </c>
      <c r="E408" s="227" t="s">
        <v>19</v>
      </c>
      <c r="F408" s="228" t="s">
        <v>638</v>
      </c>
      <c r="G408" s="225"/>
      <c r="H408" s="229">
        <v>38.689999999999998</v>
      </c>
      <c r="I408" s="230"/>
      <c r="J408" s="225"/>
      <c r="K408" s="225"/>
      <c r="L408" s="231"/>
      <c r="M408" s="232"/>
      <c r="N408" s="233"/>
      <c r="O408" s="233"/>
      <c r="P408" s="233"/>
      <c r="Q408" s="233"/>
      <c r="R408" s="233"/>
      <c r="S408" s="233"/>
      <c r="T408" s="234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5" t="s">
        <v>185</v>
      </c>
      <c r="AU408" s="235" t="s">
        <v>84</v>
      </c>
      <c r="AV408" s="13" t="s">
        <v>84</v>
      </c>
      <c r="AW408" s="13" t="s">
        <v>36</v>
      </c>
      <c r="AX408" s="13" t="s">
        <v>74</v>
      </c>
      <c r="AY408" s="235" t="s">
        <v>161</v>
      </c>
    </row>
    <row r="409" s="13" customFormat="1">
      <c r="A409" s="13"/>
      <c r="B409" s="224"/>
      <c r="C409" s="225"/>
      <c r="D409" s="226" t="s">
        <v>185</v>
      </c>
      <c r="E409" s="227" t="s">
        <v>19</v>
      </c>
      <c r="F409" s="228" t="s">
        <v>639</v>
      </c>
      <c r="G409" s="225"/>
      <c r="H409" s="229">
        <v>28.844999999999999</v>
      </c>
      <c r="I409" s="230"/>
      <c r="J409" s="225"/>
      <c r="K409" s="225"/>
      <c r="L409" s="231"/>
      <c r="M409" s="232"/>
      <c r="N409" s="233"/>
      <c r="O409" s="233"/>
      <c r="P409" s="233"/>
      <c r="Q409" s="233"/>
      <c r="R409" s="233"/>
      <c r="S409" s="233"/>
      <c r="T409" s="234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35" t="s">
        <v>185</v>
      </c>
      <c r="AU409" s="235" t="s">
        <v>84</v>
      </c>
      <c r="AV409" s="13" t="s">
        <v>84</v>
      </c>
      <c r="AW409" s="13" t="s">
        <v>36</v>
      </c>
      <c r="AX409" s="13" t="s">
        <v>74</v>
      </c>
      <c r="AY409" s="235" t="s">
        <v>161</v>
      </c>
    </row>
    <row r="410" s="13" customFormat="1">
      <c r="A410" s="13"/>
      <c r="B410" s="224"/>
      <c r="C410" s="225"/>
      <c r="D410" s="226" t="s">
        <v>185</v>
      </c>
      <c r="E410" s="227" t="s">
        <v>19</v>
      </c>
      <c r="F410" s="228" t="s">
        <v>640</v>
      </c>
      <c r="G410" s="225"/>
      <c r="H410" s="229">
        <v>92.132999999999996</v>
      </c>
      <c r="I410" s="230"/>
      <c r="J410" s="225"/>
      <c r="K410" s="225"/>
      <c r="L410" s="231"/>
      <c r="M410" s="232"/>
      <c r="N410" s="233"/>
      <c r="O410" s="233"/>
      <c r="P410" s="233"/>
      <c r="Q410" s="233"/>
      <c r="R410" s="233"/>
      <c r="S410" s="233"/>
      <c r="T410" s="234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35" t="s">
        <v>185</v>
      </c>
      <c r="AU410" s="235" t="s">
        <v>84</v>
      </c>
      <c r="AV410" s="13" t="s">
        <v>84</v>
      </c>
      <c r="AW410" s="13" t="s">
        <v>36</v>
      </c>
      <c r="AX410" s="13" t="s">
        <v>74</v>
      </c>
      <c r="AY410" s="235" t="s">
        <v>161</v>
      </c>
    </row>
    <row r="411" s="13" customFormat="1">
      <c r="A411" s="13"/>
      <c r="B411" s="224"/>
      <c r="C411" s="225"/>
      <c r="D411" s="226" t="s">
        <v>185</v>
      </c>
      <c r="E411" s="227" t="s">
        <v>19</v>
      </c>
      <c r="F411" s="228" t="s">
        <v>641</v>
      </c>
      <c r="G411" s="225"/>
      <c r="H411" s="229">
        <v>43.447000000000003</v>
      </c>
      <c r="I411" s="230"/>
      <c r="J411" s="225"/>
      <c r="K411" s="225"/>
      <c r="L411" s="231"/>
      <c r="M411" s="232"/>
      <c r="N411" s="233"/>
      <c r="O411" s="233"/>
      <c r="P411" s="233"/>
      <c r="Q411" s="233"/>
      <c r="R411" s="233"/>
      <c r="S411" s="233"/>
      <c r="T411" s="234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35" t="s">
        <v>185</v>
      </c>
      <c r="AU411" s="235" t="s">
        <v>84</v>
      </c>
      <c r="AV411" s="13" t="s">
        <v>84</v>
      </c>
      <c r="AW411" s="13" t="s">
        <v>36</v>
      </c>
      <c r="AX411" s="13" t="s">
        <v>74</v>
      </c>
      <c r="AY411" s="235" t="s">
        <v>161</v>
      </c>
    </row>
    <row r="412" s="13" customFormat="1">
      <c r="A412" s="13"/>
      <c r="B412" s="224"/>
      <c r="C412" s="225"/>
      <c r="D412" s="226" t="s">
        <v>185</v>
      </c>
      <c r="E412" s="227" t="s">
        <v>19</v>
      </c>
      <c r="F412" s="228" t="s">
        <v>642</v>
      </c>
      <c r="G412" s="225"/>
      <c r="H412" s="229">
        <v>39.009</v>
      </c>
      <c r="I412" s="230"/>
      <c r="J412" s="225"/>
      <c r="K412" s="225"/>
      <c r="L412" s="231"/>
      <c r="M412" s="232"/>
      <c r="N412" s="233"/>
      <c r="O412" s="233"/>
      <c r="P412" s="233"/>
      <c r="Q412" s="233"/>
      <c r="R412" s="233"/>
      <c r="S412" s="233"/>
      <c r="T412" s="234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5" t="s">
        <v>185</v>
      </c>
      <c r="AU412" s="235" t="s">
        <v>84</v>
      </c>
      <c r="AV412" s="13" t="s">
        <v>84</v>
      </c>
      <c r="AW412" s="13" t="s">
        <v>36</v>
      </c>
      <c r="AX412" s="13" t="s">
        <v>74</v>
      </c>
      <c r="AY412" s="235" t="s">
        <v>161</v>
      </c>
    </row>
    <row r="413" s="13" customFormat="1">
      <c r="A413" s="13"/>
      <c r="B413" s="224"/>
      <c r="C413" s="225"/>
      <c r="D413" s="226" t="s">
        <v>185</v>
      </c>
      <c r="E413" s="227" t="s">
        <v>19</v>
      </c>
      <c r="F413" s="228" t="s">
        <v>643</v>
      </c>
      <c r="G413" s="225"/>
      <c r="H413" s="229">
        <v>20.995000000000001</v>
      </c>
      <c r="I413" s="230"/>
      <c r="J413" s="225"/>
      <c r="K413" s="225"/>
      <c r="L413" s="231"/>
      <c r="M413" s="232"/>
      <c r="N413" s="233"/>
      <c r="O413" s="233"/>
      <c r="P413" s="233"/>
      <c r="Q413" s="233"/>
      <c r="R413" s="233"/>
      <c r="S413" s="233"/>
      <c r="T413" s="234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5" t="s">
        <v>185</v>
      </c>
      <c r="AU413" s="235" t="s">
        <v>84</v>
      </c>
      <c r="AV413" s="13" t="s">
        <v>84</v>
      </c>
      <c r="AW413" s="13" t="s">
        <v>36</v>
      </c>
      <c r="AX413" s="13" t="s">
        <v>74</v>
      </c>
      <c r="AY413" s="235" t="s">
        <v>161</v>
      </c>
    </row>
    <row r="414" s="13" customFormat="1">
      <c r="A414" s="13"/>
      <c r="B414" s="224"/>
      <c r="C414" s="225"/>
      <c r="D414" s="226" t="s">
        <v>185</v>
      </c>
      <c r="E414" s="227" t="s">
        <v>19</v>
      </c>
      <c r="F414" s="228" t="s">
        <v>644</v>
      </c>
      <c r="G414" s="225"/>
      <c r="H414" s="229">
        <v>49.880000000000003</v>
      </c>
      <c r="I414" s="230"/>
      <c r="J414" s="225"/>
      <c r="K414" s="225"/>
      <c r="L414" s="231"/>
      <c r="M414" s="232"/>
      <c r="N414" s="233"/>
      <c r="O414" s="233"/>
      <c r="P414" s="233"/>
      <c r="Q414" s="233"/>
      <c r="R414" s="233"/>
      <c r="S414" s="233"/>
      <c r="T414" s="234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35" t="s">
        <v>185</v>
      </c>
      <c r="AU414" s="235" t="s">
        <v>84</v>
      </c>
      <c r="AV414" s="13" t="s">
        <v>84</v>
      </c>
      <c r="AW414" s="13" t="s">
        <v>36</v>
      </c>
      <c r="AX414" s="13" t="s">
        <v>74</v>
      </c>
      <c r="AY414" s="235" t="s">
        <v>161</v>
      </c>
    </row>
    <row r="415" s="13" customFormat="1">
      <c r="A415" s="13"/>
      <c r="B415" s="224"/>
      <c r="C415" s="225"/>
      <c r="D415" s="226" t="s">
        <v>185</v>
      </c>
      <c r="E415" s="227" t="s">
        <v>19</v>
      </c>
      <c r="F415" s="228" t="s">
        <v>645</v>
      </c>
      <c r="G415" s="225"/>
      <c r="H415" s="229">
        <v>48.649999999999999</v>
      </c>
      <c r="I415" s="230"/>
      <c r="J415" s="225"/>
      <c r="K415" s="225"/>
      <c r="L415" s="231"/>
      <c r="M415" s="232"/>
      <c r="N415" s="233"/>
      <c r="O415" s="233"/>
      <c r="P415" s="233"/>
      <c r="Q415" s="233"/>
      <c r="R415" s="233"/>
      <c r="S415" s="233"/>
      <c r="T415" s="234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35" t="s">
        <v>185</v>
      </c>
      <c r="AU415" s="235" t="s">
        <v>84</v>
      </c>
      <c r="AV415" s="13" t="s">
        <v>84</v>
      </c>
      <c r="AW415" s="13" t="s">
        <v>36</v>
      </c>
      <c r="AX415" s="13" t="s">
        <v>74</v>
      </c>
      <c r="AY415" s="235" t="s">
        <v>161</v>
      </c>
    </row>
    <row r="416" s="13" customFormat="1">
      <c r="A416" s="13"/>
      <c r="B416" s="224"/>
      <c r="C416" s="225"/>
      <c r="D416" s="226" t="s">
        <v>185</v>
      </c>
      <c r="E416" s="227" t="s">
        <v>19</v>
      </c>
      <c r="F416" s="228" t="s">
        <v>646</v>
      </c>
      <c r="G416" s="225"/>
      <c r="H416" s="229">
        <v>9.1140000000000008</v>
      </c>
      <c r="I416" s="230"/>
      <c r="J416" s="225"/>
      <c r="K416" s="225"/>
      <c r="L416" s="231"/>
      <c r="M416" s="232"/>
      <c r="N416" s="233"/>
      <c r="O416" s="233"/>
      <c r="P416" s="233"/>
      <c r="Q416" s="233"/>
      <c r="R416" s="233"/>
      <c r="S416" s="233"/>
      <c r="T416" s="234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35" t="s">
        <v>185</v>
      </c>
      <c r="AU416" s="235" t="s">
        <v>84</v>
      </c>
      <c r="AV416" s="13" t="s">
        <v>84</v>
      </c>
      <c r="AW416" s="13" t="s">
        <v>36</v>
      </c>
      <c r="AX416" s="13" t="s">
        <v>74</v>
      </c>
      <c r="AY416" s="235" t="s">
        <v>161</v>
      </c>
    </row>
    <row r="417" s="13" customFormat="1">
      <c r="A417" s="13"/>
      <c r="B417" s="224"/>
      <c r="C417" s="225"/>
      <c r="D417" s="226" t="s">
        <v>185</v>
      </c>
      <c r="E417" s="227" t="s">
        <v>19</v>
      </c>
      <c r="F417" s="228" t="s">
        <v>647</v>
      </c>
      <c r="G417" s="225"/>
      <c r="H417" s="229">
        <v>39.531999999999996</v>
      </c>
      <c r="I417" s="230"/>
      <c r="J417" s="225"/>
      <c r="K417" s="225"/>
      <c r="L417" s="231"/>
      <c r="M417" s="232"/>
      <c r="N417" s="233"/>
      <c r="O417" s="233"/>
      <c r="P417" s="233"/>
      <c r="Q417" s="233"/>
      <c r="R417" s="233"/>
      <c r="S417" s="233"/>
      <c r="T417" s="234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35" t="s">
        <v>185</v>
      </c>
      <c r="AU417" s="235" t="s">
        <v>84</v>
      </c>
      <c r="AV417" s="13" t="s">
        <v>84</v>
      </c>
      <c r="AW417" s="13" t="s">
        <v>36</v>
      </c>
      <c r="AX417" s="13" t="s">
        <v>74</v>
      </c>
      <c r="AY417" s="235" t="s">
        <v>161</v>
      </c>
    </row>
    <row r="418" s="13" customFormat="1">
      <c r="A418" s="13"/>
      <c r="B418" s="224"/>
      <c r="C418" s="225"/>
      <c r="D418" s="226" t="s">
        <v>185</v>
      </c>
      <c r="E418" s="227" t="s">
        <v>19</v>
      </c>
      <c r="F418" s="228" t="s">
        <v>648</v>
      </c>
      <c r="G418" s="225"/>
      <c r="H418" s="229">
        <v>27.626000000000001</v>
      </c>
      <c r="I418" s="230"/>
      <c r="J418" s="225"/>
      <c r="K418" s="225"/>
      <c r="L418" s="231"/>
      <c r="M418" s="232"/>
      <c r="N418" s="233"/>
      <c r="O418" s="233"/>
      <c r="P418" s="233"/>
      <c r="Q418" s="233"/>
      <c r="R418" s="233"/>
      <c r="S418" s="233"/>
      <c r="T418" s="234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35" t="s">
        <v>185</v>
      </c>
      <c r="AU418" s="235" t="s">
        <v>84</v>
      </c>
      <c r="AV418" s="13" t="s">
        <v>84</v>
      </c>
      <c r="AW418" s="13" t="s">
        <v>36</v>
      </c>
      <c r="AX418" s="13" t="s">
        <v>74</v>
      </c>
      <c r="AY418" s="235" t="s">
        <v>161</v>
      </c>
    </row>
    <row r="419" s="13" customFormat="1">
      <c r="A419" s="13"/>
      <c r="B419" s="224"/>
      <c r="C419" s="225"/>
      <c r="D419" s="226" t="s">
        <v>185</v>
      </c>
      <c r="E419" s="227" t="s">
        <v>19</v>
      </c>
      <c r="F419" s="228" t="s">
        <v>649</v>
      </c>
      <c r="G419" s="225"/>
      <c r="H419" s="229">
        <v>19.762</v>
      </c>
      <c r="I419" s="230"/>
      <c r="J419" s="225"/>
      <c r="K419" s="225"/>
      <c r="L419" s="231"/>
      <c r="M419" s="232"/>
      <c r="N419" s="233"/>
      <c r="O419" s="233"/>
      <c r="P419" s="233"/>
      <c r="Q419" s="233"/>
      <c r="R419" s="233"/>
      <c r="S419" s="233"/>
      <c r="T419" s="234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35" t="s">
        <v>185</v>
      </c>
      <c r="AU419" s="235" t="s">
        <v>84</v>
      </c>
      <c r="AV419" s="13" t="s">
        <v>84</v>
      </c>
      <c r="AW419" s="13" t="s">
        <v>36</v>
      </c>
      <c r="AX419" s="13" t="s">
        <v>74</v>
      </c>
      <c r="AY419" s="235" t="s">
        <v>161</v>
      </c>
    </row>
    <row r="420" s="13" customFormat="1">
      <c r="A420" s="13"/>
      <c r="B420" s="224"/>
      <c r="C420" s="225"/>
      <c r="D420" s="226" t="s">
        <v>185</v>
      </c>
      <c r="E420" s="227" t="s">
        <v>19</v>
      </c>
      <c r="F420" s="228" t="s">
        <v>650</v>
      </c>
      <c r="G420" s="225"/>
      <c r="H420" s="229">
        <v>16.812000000000001</v>
      </c>
      <c r="I420" s="230"/>
      <c r="J420" s="225"/>
      <c r="K420" s="225"/>
      <c r="L420" s="231"/>
      <c r="M420" s="232"/>
      <c r="N420" s="233"/>
      <c r="O420" s="233"/>
      <c r="P420" s="233"/>
      <c r="Q420" s="233"/>
      <c r="R420" s="233"/>
      <c r="S420" s="233"/>
      <c r="T420" s="234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35" t="s">
        <v>185</v>
      </c>
      <c r="AU420" s="235" t="s">
        <v>84</v>
      </c>
      <c r="AV420" s="13" t="s">
        <v>84</v>
      </c>
      <c r="AW420" s="13" t="s">
        <v>36</v>
      </c>
      <c r="AX420" s="13" t="s">
        <v>74</v>
      </c>
      <c r="AY420" s="235" t="s">
        <v>161</v>
      </c>
    </row>
    <row r="421" s="14" customFormat="1">
      <c r="A421" s="14"/>
      <c r="B421" s="236"/>
      <c r="C421" s="237"/>
      <c r="D421" s="226" t="s">
        <v>185</v>
      </c>
      <c r="E421" s="238" t="s">
        <v>19</v>
      </c>
      <c r="F421" s="239" t="s">
        <v>187</v>
      </c>
      <c r="G421" s="237"/>
      <c r="H421" s="240">
        <v>598.50599999999997</v>
      </c>
      <c r="I421" s="241"/>
      <c r="J421" s="237"/>
      <c r="K421" s="237"/>
      <c r="L421" s="242"/>
      <c r="M421" s="243"/>
      <c r="N421" s="244"/>
      <c r="O421" s="244"/>
      <c r="P421" s="244"/>
      <c r="Q421" s="244"/>
      <c r="R421" s="244"/>
      <c r="S421" s="244"/>
      <c r="T421" s="245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46" t="s">
        <v>185</v>
      </c>
      <c r="AU421" s="246" t="s">
        <v>84</v>
      </c>
      <c r="AV421" s="14" t="s">
        <v>168</v>
      </c>
      <c r="AW421" s="14" t="s">
        <v>36</v>
      </c>
      <c r="AX421" s="14" t="s">
        <v>82</v>
      </c>
      <c r="AY421" s="246" t="s">
        <v>161</v>
      </c>
    </row>
    <row r="422" s="2" customFormat="1" ht="33" customHeight="1">
      <c r="A422" s="40"/>
      <c r="B422" s="41"/>
      <c r="C422" s="206" t="s">
        <v>651</v>
      </c>
      <c r="D422" s="206" t="s">
        <v>163</v>
      </c>
      <c r="E422" s="207" t="s">
        <v>652</v>
      </c>
      <c r="F422" s="208" t="s">
        <v>653</v>
      </c>
      <c r="G422" s="209" t="s">
        <v>182</v>
      </c>
      <c r="H422" s="210">
        <v>1071.3019999999999</v>
      </c>
      <c r="I422" s="211"/>
      <c r="J422" s="212">
        <f>ROUND(I422*H422,2)</f>
        <v>0</v>
      </c>
      <c r="K422" s="208" t="s">
        <v>167</v>
      </c>
      <c r="L422" s="46"/>
      <c r="M422" s="213" t="s">
        <v>19</v>
      </c>
      <c r="N422" s="214" t="s">
        <v>45</v>
      </c>
      <c r="O422" s="86"/>
      <c r="P422" s="215">
        <f>O422*H422</f>
        <v>0</v>
      </c>
      <c r="Q422" s="215">
        <v>0.0064999999999999997</v>
      </c>
      <c r="R422" s="215">
        <f>Q422*H422</f>
        <v>6.9634629999999991</v>
      </c>
      <c r="S422" s="215">
        <v>0</v>
      </c>
      <c r="T422" s="216">
        <f>S422*H422</f>
        <v>0</v>
      </c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R422" s="217" t="s">
        <v>168</v>
      </c>
      <c r="AT422" s="217" t="s">
        <v>163</v>
      </c>
      <c r="AU422" s="217" t="s">
        <v>84</v>
      </c>
      <c r="AY422" s="19" t="s">
        <v>161</v>
      </c>
      <c r="BE422" s="218">
        <f>IF(N422="základní",J422,0)</f>
        <v>0</v>
      </c>
      <c r="BF422" s="218">
        <f>IF(N422="snížená",J422,0)</f>
        <v>0</v>
      </c>
      <c r="BG422" s="218">
        <f>IF(N422="zákl. přenesená",J422,0)</f>
        <v>0</v>
      </c>
      <c r="BH422" s="218">
        <f>IF(N422="sníž. přenesená",J422,0)</f>
        <v>0</v>
      </c>
      <c r="BI422" s="218">
        <f>IF(N422="nulová",J422,0)</f>
        <v>0</v>
      </c>
      <c r="BJ422" s="19" t="s">
        <v>82</v>
      </c>
      <c r="BK422" s="218">
        <f>ROUND(I422*H422,2)</f>
        <v>0</v>
      </c>
      <c r="BL422" s="19" t="s">
        <v>168</v>
      </c>
      <c r="BM422" s="217" t="s">
        <v>654</v>
      </c>
    </row>
    <row r="423" s="2" customFormat="1">
      <c r="A423" s="40"/>
      <c r="B423" s="41"/>
      <c r="C423" s="42"/>
      <c r="D423" s="219" t="s">
        <v>170</v>
      </c>
      <c r="E423" s="42"/>
      <c r="F423" s="220" t="s">
        <v>655</v>
      </c>
      <c r="G423" s="42"/>
      <c r="H423" s="42"/>
      <c r="I423" s="221"/>
      <c r="J423" s="42"/>
      <c r="K423" s="42"/>
      <c r="L423" s="46"/>
      <c r="M423" s="222"/>
      <c r="N423" s="223"/>
      <c r="O423" s="86"/>
      <c r="P423" s="86"/>
      <c r="Q423" s="86"/>
      <c r="R423" s="86"/>
      <c r="S423" s="86"/>
      <c r="T423" s="87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T423" s="19" t="s">
        <v>170</v>
      </c>
      <c r="AU423" s="19" t="s">
        <v>84</v>
      </c>
    </row>
    <row r="424" s="13" customFormat="1">
      <c r="A424" s="13"/>
      <c r="B424" s="224"/>
      <c r="C424" s="225"/>
      <c r="D424" s="226" t="s">
        <v>185</v>
      </c>
      <c r="E424" s="227" t="s">
        <v>19</v>
      </c>
      <c r="F424" s="228" t="s">
        <v>656</v>
      </c>
      <c r="G424" s="225"/>
      <c r="H424" s="229">
        <v>124.69</v>
      </c>
      <c r="I424" s="230"/>
      <c r="J424" s="225"/>
      <c r="K424" s="225"/>
      <c r="L424" s="231"/>
      <c r="M424" s="232"/>
      <c r="N424" s="233"/>
      <c r="O424" s="233"/>
      <c r="P424" s="233"/>
      <c r="Q424" s="233"/>
      <c r="R424" s="233"/>
      <c r="S424" s="233"/>
      <c r="T424" s="234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5" t="s">
        <v>185</v>
      </c>
      <c r="AU424" s="235" t="s">
        <v>84</v>
      </c>
      <c r="AV424" s="13" t="s">
        <v>84</v>
      </c>
      <c r="AW424" s="13" t="s">
        <v>36</v>
      </c>
      <c r="AX424" s="13" t="s">
        <v>74</v>
      </c>
      <c r="AY424" s="235" t="s">
        <v>161</v>
      </c>
    </row>
    <row r="425" s="13" customFormat="1">
      <c r="A425" s="13"/>
      <c r="B425" s="224"/>
      <c r="C425" s="225"/>
      <c r="D425" s="226" t="s">
        <v>185</v>
      </c>
      <c r="E425" s="227" t="s">
        <v>19</v>
      </c>
      <c r="F425" s="228" t="s">
        <v>657</v>
      </c>
      <c r="G425" s="225"/>
      <c r="H425" s="229">
        <v>-6.5970000000000004</v>
      </c>
      <c r="I425" s="230"/>
      <c r="J425" s="225"/>
      <c r="K425" s="225"/>
      <c r="L425" s="231"/>
      <c r="M425" s="232"/>
      <c r="N425" s="233"/>
      <c r="O425" s="233"/>
      <c r="P425" s="233"/>
      <c r="Q425" s="233"/>
      <c r="R425" s="233"/>
      <c r="S425" s="233"/>
      <c r="T425" s="234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5" t="s">
        <v>185</v>
      </c>
      <c r="AU425" s="235" t="s">
        <v>84</v>
      </c>
      <c r="AV425" s="13" t="s">
        <v>84</v>
      </c>
      <c r="AW425" s="13" t="s">
        <v>36</v>
      </c>
      <c r="AX425" s="13" t="s">
        <v>74</v>
      </c>
      <c r="AY425" s="235" t="s">
        <v>161</v>
      </c>
    </row>
    <row r="426" s="13" customFormat="1">
      <c r="A426" s="13"/>
      <c r="B426" s="224"/>
      <c r="C426" s="225"/>
      <c r="D426" s="226" t="s">
        <v>185</v>
      </c>
      <c r="E426" s="227" t="s">
        <v>19</v>
      </c>
      <c r="F426" s="228" t="s">
        <v>658</v>
      </c>
      <c r="G426" s="225"/>
      <c r="H426" s="229">
        <v>22.923999999999999</v>
      </c>
      <c r="I426" s="230"/>
      <c r="J426" s="225"/>
      <c r="K426" s="225"/>
      <c r="L426" s="231"/>
      <c r="M426" s="232"/>
      <c r="N426" s="233"/>
      <c r="O426" s="233"/>
      <c r="P426" s="233"/>
      <c r="Q426" s="233"/>
      <c r="R426" s="233"/>
      <c r="S426" s="233"/>
      <c r="T426" s="234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35" t="s">
        <v>185</v>
      </c>
      <c r="AU426" s="235" t="s">
        <v>84</v>
      </c>
      <c r="AV426" s="13" t="s">
        <v>84</v>
      </c>
      <c r="AW426" s="13" t="s">
        <v>36</v>
      </c>
      <c r="AX426" s="13" t="s">
        <v>74</v>
      </c>
      <c r="AY426" s="235" t="s">
        <v>161</v>
      </c>
    </row>
    <row r="427" s="13" customFormat="1">
      <c r="A427" s="13"/>
      <c r="B427" s="224"/>
      <c r="C427" s="225"/>
      <c r="D427" s="226" t="s">
        <v>185</v>
      </c>
      <c r="E427" s="227" t="s">
        <v>19</v>
      </c>
      <c r="F427" s="228" t="s">
        <v>659</v>
      </c>
      <c r="G427" s="225"/>
      <c r="H427" s="229">
        <v>48.875999999999998</v>
      </c>
      <c r="I427" s="230"/>
      <c r="J427" s="225"/>
      <c r="K427" s="225"/>
      <c r="L427" s="231"/>
      <c r="M427" s="232"/>
      <c r="N427" s="233"/>
      <c r="O427" s="233"/>
      <c r="P427" s="233"/>
      <c r="Q427" s="233"/>
      <c r="R427" s="233"/>
      <c r="S427" s="233"/>
      <c r="T427" s="234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35" t="s">
        <v>185</v>
      </c>
      <c r="AU427" s="235" t="s">
        <v>84</v>
      </c>
      <c r="AV427" s="13" t="s">
        <v>84</v>
      </c>
      <c r="AW427" s="13" t="s">
        <v>36</v>
      </c>
      <c r="AX427" s="13" t="s">
        <v>74</v>
      </c>
      <c r="AY427" s="235" t="s">
        <v>161</v>
      </c>
    </row>
    <row r="428" s="13" customFormat="1">
      <c r="A428" s="13"/>
      <c r="B428" s="224"/>
      <c r="C428" s="225"/>
      <c r="D428" s="226" t="s">
        <v>185</v>
      </c>
      <c r="E428" s="227" t="s">
        <v>19</v>
      </c>
      <c r="F428" s="228" t="s">
        <v>660</v>
      </c>
      <c r="G428" s="225"/>
      <c r="H428" s="229">
        <v>40.354999999999997</v>
      </c>
      <c r="I428" s="230"/>
      <c r="J428" s="225"/>
      <c r="K428" s="225"/>
      <c r="L428" s="231"/>
      <c r="M428" s="232"/>
      <c r="N428" s="233"/>
      <c r="O428" s="233"/>
      <c r="P428" s="233"/>
      <c r="Q428" s="233"/>
      <c r="R428" s="233"/>
      <c r="S428" s="233"/>
      <c r="T428" s="234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35" t="s">
        <v>185</v>
      </c>
      <c r="AU428" s="235" t="s">
        <v>84</v>
      </c>
      <c r="AV428" s="13" t="s">
        <v>84</v>
      </c>
      <c r="AW428" s="13" t="s">
        <v>36</v>
      </c>
      <c r="AX428" s="13" t="s">
        <v>74</v>
      </c>
      <c r="AY428" s="235" t="s">
        <v>161</v>
      </c>
    </row>
    <row r="429" s="13" customFormat="1">
      <c r="A429" s="13"/>
      <c r="B429" s="224"/>
      <c r="C429" s="225"/>
      <c r="D429" s="226" t="s">
        <v>185</v>
      </c>
      <c r="E429" s="227" t="s">
        <v>19</v>
      </c>
      <c r="F429" s="228" t="s">
        <v>661</v>
      </c>
      <c r="G429" s="225"/>
      <c r="H429" s="229">
        <v>55.622</v>
      </c>
      <c r="I429" s="230"/>
      <c r="J429" s="225"/>
      <c r="K429" s="225"/>
      <c r="L429" s="231"/>
      <c r="M429" s="232"/>
      <c r="N429" s="233"/>
      <c r="O429" s="233"/>
      <c r="P429" s="233"/>
      <c r="Q429" s="233"/>
      <c r="R429" s="233"/>
      <c r="S429" s="233"/>
      <c r="T429" s="234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5" t="s">
        <v>185</v>
      </c>
      <c r="AU429" s="235" t="s">
        <v>84</v>
      </c>
      <c r="AV429" s="13" t="s">
        <v>84</v>
      </c>
      <c r="AW429" s="13" t="s">
        <v>36</v>
      </c>
      <c r="AX429" s="13" t="s">
        <v>74</v>
      </c>
      <c r="AY429" s="235" t="s">
        <v>161</v>
      </c>
    </row>
    <row r="430" s="13" customFormat="1">
      <c r="A430" s="13"/>
      <c r="B430" s="224"/>
      <c r="C430" s="225"/>
      <c r="D430" s="226" t="s">
        <v>185</v>
      </c>
      <c r="E430" s="227" t="s">
        <v>19</v>
      </c>
      <c r="F430" s="228" t="s">
        <v>662</v>
      </c>
      <c r="G430" s="225"/>
      <c r="H430" s="229">
        <v>47.957000000000001</v>
      </c>
      <c r="I430" s="230"/>
      <c r="J430" s="225"/>
      <c r="K430" s="225"/>
      <c r="L430" s="231"/>
      <c r="M430" s="232"/>
      <c r="N430" s="233"/>
      <c r="O430" s="233"/>
      <c r="P430" s="233"/>
      <c r="Q430" s="233"/>
      <c r="R430" s="233"/>
      <c r="S430" s="233"/>
      <c r="T430" s="234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35" t="s">
        <v>185</v>
      </c>
      <c r="AU430" s="235" t="s">
        <v>84</v>
      </c>
      <c r="AV430" s="13" t="s">
        <v>84</v>
      </c>
      <c r="AW430" s="13" t="s">
        <v>36</v>
      </c>
      <c r="AX430" s="13" t="s">
        <v>74</v>
      </c>
      <c r="AY430" s="235" t="s">
        <v>161</v>
      </c>
    </row>
    <row r="431" s="13" customFormat="1">
      <c r="A431" s="13"/>
      <c r="B431" s="224"/>
      <c r="C431" s="225"/>
      <c r="D431" s="226" t="s">
        <v>185</v>
      </c>
      <c r="E431" s="227" t="s">
        <v>19</v>
      </c>
      <c r="F431" s="228" t="s">
        <v>663</v>
      </c>
      <c r="G431" s="225"/>
      <c r="H431" s="229">
        <v>160.601</v>
      </c>
      <c r="I431" s="230"/>
      <c r="J431" s="225"/>
      <c r="K431" s="225"/>
      <c r="L431" s="231"/>
      <c r="M431" s="232"/>
      <c r="N431" s="233"/>
      <c r="O431" s="233"/>
      <c r="P431" s="233"/>
      <c r="Q431" s="233"/>
      <c r="R431" s="233"/>
      <c r="S431" s="233"/>
      <c r="T431" s="234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35" t="s">
        <v>185</v>
      </c>
      <c r="AU431" s="235" t="s">
        <v>84</v>
      </c>
      <c r="AV431" s="13" t="s">
        <v>84</v>
      </c>
      <c r="AW431" s="13" t="s">
        <v>36</v>
      </c>
      <c r="AX431" s="13" t="s">
        <v>74</v>
      </c>
      <c r="AY431" s="235" t="s">
        <v>161</v>
      </c>
    </row>
    <row r="432" s="13" customFormat="1">
      <c r="A432" s="13"/>
      <c r="B432" s="224"/>
      <c r="C432" s="225"/>
      <c r="D432" s="226" t="s">
        <v>185</v>
      </c>
      <c r="E432" s="227" t="s">
        <v>19</v>
      </c>
      <c r="F432" s="228" t="s">
        <v>664</v>
      </c>
      <c r="G432" s="225"/>
      <c r="H432" s="229">
        <v>31.501999999999999</v>
      </c>
      <c r="I432" s="230"/>
      <c r="J432" s="225"/>
      <c r="K432" s="225"/>
      <c r="L432" s="231"/>
      <c r="M432" s="232"/>
      <c r="N432" s="233"/>
      <c r="O432" s="233"/>
      <c r="P432" s="233"/>
      <c r="Q432" s="233"/>
      <c r="R432" s="233"/>
      <c r="S432" s="233"/>
      <c r="T432" s="234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35" t="s">
        <v>185</v>
      </c>
      <c r="AU432" s="235" t="s">
        <v>84</v>
      </c>
      <c r="AV432" s="13" t="s">
        <v>84</v>
      </c>
      <c r="AW432" s="13" t="s">
        <v>36</v>
      </c>
      <c r="AX432" s="13" t="s">
        <v>74</v>
      </c>
      <c r="AY432" s="235" t="s">
        <v>161</v>
      </c>
    </row>
    <row r="433" s="13" customFormat="1">
      <c r="A433" s="13"/>
      <c r="B433" s="224"/>
      <c r="C433" s="225"/>
      <c r="D433" s="226" t="s">
        <v>185</v>
      </c>
      <c r="E433" s="227" t="s">
        <v>19</v>
      </c>
      <c r="F433" s="228" t="s">
        <v>641</v>
      </c>
      <c r="G433" s="225"/>
      <c r="H433" s="229">
        <v>43.447000000000003</v>
      </c>
      <c r="I433" s="230"/>
      <c r="J433" s="225"/>
      <c r="K433" s="225"/>
      <c r="L433" s="231"/>
      <c r="M433" s="232"/>
      <c r="N433" s="233"/>
      <c r="O433" s="233"/>
      <c r="P433" s="233"/>
      <c r="Q433" s="233"/>
      <c r="R433" s="233"/>
      <c r="S433" s="233"/>
      <c r="T433" s="234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35" t="s">
        <v>185</v>
      </c>
      <c r="AU433" s="235" t="s">
        <v>84</v>
      </c>
      <c r="AV433" s="13" t="s">
        <v>84</v>
      </c>
      <c r="AW433" s="13" t="s">
        <v>36</v>
      </c>
      <c r="AX433" s="13" t="s">
        <v>74</v>
      </c>
      <c r="AY433" s="235" t="s">
        <v>161</v>
      </c>
    </row>
    <row r="434" s="13" customFormat="1">
      <c r="A434" s="13"/>
      <c r="B434" s="224"/>
      <c r="C434" s="225"/>
      <c r="D434" s="226" t="s">
        <v>185</v>
      </c>
      <c r="E434" s="227" t="s">
        <v>19</v>
      </c>
      <c r="F434" s="228" t="s">
        <v>665</v>
      </c>
      <c r="G434" s="225"/>
      <c r="H434" s="229">
        <v>56.542000000000002</v>
      </c>
      <c r="I434" s="230"/>
      <c r="J434" s="225"/>
      <c r="K434" s="225"/>
      <c r="L434" s="231"/>
      <c r="M434" s="232"/>
      <c r="N434" s="233"/>
      <c r="O434" s="233"/>
      <c r="P434" s="233"/>
      <c r="Q434" s="233"/>
      <c r="R434" s="233"/>
      <c r="S434" s="233"/>
      <c r="T434" s="234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35" t="s">
        <v>185</v>
      </c>
      <c r="AU434" s="235" t="s">
        <v>84</v>
      </c>
      <c r="AV434" s="13" t="s">
        <v>84</v>
      </c>
      <c r="AW434" s="13" t="s">
        <v>36</v>
      </c>
      <c r="AX434" s="13" t="s">
        <v>74</v>
      </c>
      <c r="AY434" s="235" t="s">
        <v>161</v>
      </c>
    </row>
    <row r="435" s="13" customFormat="1">
      <c r="A435" s="13"/>
      <c r="B435" s="224"/>
      <c r="C435" s="225"/>
      <c r="D435" s="226" t="s">
        <v>185</v>
      </c>
      <c r="E435" s="227" t="s">
        <v>19</v>
      </c>
      <c r="F435" s="228" t="s">
        <v>666</v>
      </c>
      <c r="G435" s="225"/>
      <c r="H435" s="229">
        <v>38.487000000000002</v>
      </c>
      <c r="I435" s="230"/>
      <c r="J435" s="225"/>
      <c r="K435" s="225"/>
      <c r="L435" s="231"/>
      <c r="M435" s="232"/>
      <c r="N435" s="233"/>
      <c r="O435" s="233"/>
      <c r="P435" s="233"/>
      <c r="Q435" s="233"/>
      <c r="R435" s="233"/>
      <c r="S435" s="233"/>
      <c r="T435" s="234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5" t="s">
        <v>185</v>
      </c>
      <c r="AU435" s="235" t="s">
        <v>84</v>
      </c>
      <c r="AV435" s="13" t="s">
        <v>84</v>
      </c>
      <c r="AW435" s="13" t="s">
        <v>36</v>
      </c>
      <c r="AX435" s="13" t="s">
        <v>74</v>
      </c>
      <c r="AY435" s="235" t="s">
        <v>161</v>
      </c>
    </row>
    <row r="436" s="13" customFormat="1">
      <c r="A436" s="13"/>
      <c r="B436" s="224"/>
      <c r="C436" s="225"/>
      <c r="D436" s="226" t="s">
        <v>185</v>
      </c>
      <c r="E436" s="227" t="s">
        <v>19</v>
      </c>
      <c r="F436" s="228" t="s">
        <v>667</v>
      </c>
      <c r="G436" s="225"/>
      <c r="H436" s="229">
        <v>108.521</v>
      </c>
      <c r="I436" s="230"/>
      <c r="J436" s="225"/>
      <c r="K436" s="225"/>
      <c r="L436" s="231"/>
      <c r="M436" s="232"/>
      <c r="N436" s="233"/>
      <c r="O436" s="233"/>
      <c r="P436" s="233"/>
      <c r="Q436" s="233"/>
      <c r="R436" s="233"/>
      <c r="S436" s="233"/>
      <c r="T436" s="234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35" t="s">
        <v>185</v>
      </c>
      <c r="AU436" s="235" t="s">
        <v>84</v>
      </c>
      <c r="AV436" s="13" t="s">
        <v>84</v>
      </c>
      <c r="AW436" s="13" t="s">
        <v>36</v>
      </c>
      <c r="AX436" s="13" t="s">
        <v>74</v>
      </c>
      <c r="AY436" s="235" t="s">
        <v>161</v>
      </c>
    </row>
    <row r="437" s="13" customFormat="1">
      <c r="A437" s="13"/>
      <c r="B437" s="224"/>
      <c r="C437" s="225"/>
      <c r="D437" s="226" t="s">
        <v>185</v>
      </c>
      <c r="E437" s="227" t="s">
        <v>19</v>
      </c>
      <c r="F437" s="228" t="s">
        <v>668</v>
      </c>
      <c r="G437" s="225"/>
      <c r="H437" s="229">
        <v>100.39</v>
      </c>
      <c r="I437" s="230"/>
      <c r="J437" s="225"/>
      <c r="K437" s="225"/>
      <c r="L437" s="231"/>
      <c r="M437" s="232"/>
      <c r="N437" s="233"/>
      <c r="O437" s="233"/>
      <c r="P437" s="233"/>
      <c r="Q437" s="233"/>
      <c r="R437" s="233"/>
      <c r="S437" s="233"/>
      <c r="T437" s="234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35" t="s">
        <v>185</v>
      </c>
      <c r="AU437" s="235" t="s">
        <v>84</v>
      </c>
      <c r="AV437" s="13" t="s">
        <v>84</v>
      </c>
      <c r="AW437" s="13" t="s">
        <v>36</v>
      </c>
      <c r="AX437" s="13" t="s">
        <v>74</v>
      </c>
      <c r="AY437" s="235" t="s">
        <v>161</v>
      </c>
    </row>
    <row r="438" s="13" customFormat="1">
      <c r="A438" s="13"/>
      <c r="B438" s="224"/>
      <c r="C438" s="225"/>
      <c r="D438" s="226" t="s">
        <v>185</v>
      </c>
      <c r="E438" s="227" t="s">
        <v>19</v>
      </c>
      <c r="F438" s="228" t="s">
        <v>669</v>
      </c>
      <c r="G438" s="225"/>
      <c r="H438" s="229">
        <v>-2</v>
      </c>
      <c r="I438" s="230"/>
      <c r="J438" s="225"/>
      <c r="K438" s="225"/>
      <c r="L438" s="231"/>
      <c r="M438" s="232"/>
      <c r="N438" s="233"/>
      <c r="O438" s="233"/>
      <c r="P438" s="233"/>
      <c r="Q438" s="233"/>
      <c r="R438" s="233"/>
      <c r="S438" s="233"/>
      <c r="T438" s="234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35" t="s">
        <v>185</v>
      </c>
      <c r="AU438" s="235" t="s">
        <v>84</v>
      </c>
      <c r="AV438" s="13" t="s">
        <v>84</v>
      </c>
      <c r="AW438" s="13" t="s">
        <v>36</v>
      </c>
      <c r="AX438" s="13" t="s">
        <v>74</v>
      </c>
      <c r="AY438" s="235" t="s">
        <v>161</v>
      </c>
    </row>
    <row r="439" s="13" customFormat="1">
      <c r="A439" s="13"/>
      <c r="B439" s="224"/>
      <c r="C439" s="225"/>
      <c r="D439" s="226" t="s">
        <v>185</v>
      </c>
      <c r="E439" s="227" t="s">
        <v>19</v>
      </c>
      <c r="F439" s="228" t="s">
        <v>670</v>
      </c>
      <c r="G439" s="225"/>
      <c r="H439" s="229">
        <v>24.533999999999999</v>
      </c>
      <c r="I439" s="230"/>
      <c r="J439" s="225"/>
      <c r="K439" s="225"/>
      <c r="L439" s="231"/>
      <c r="M439" s="232"/>
      <c r="N439" s="233"/>
      <c r="O439" s="233"/>
      <c r="P439" s="233"/>
      <c r="Q439" s="233"/>
      <c r="R439" s="233"/>
      <c r="S439" s="233"/>
      <c r="T439" s="234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35" t="s">
        <v>185</v>
      </c>
      <c r="AU439" s="235" t="s">
        <v>84</v>
      </c>
      <c r="AV439" s="13" t="s">
        <v>84</v>
      </c>
      <c r="AW439" s="13" t="s">
        <v>36</v>
      </c>
      <c r="AX439" s="13" t="s">
        <v>74</v>
      </c>
      <c r="AY439" s="235" t="s">
        <v>161</v>
      </c>
    </row>
    <row r="440" s="13" customFormat="1">
      <c r="A440" s="13"/>
      <c r="B440" s="224"/>
      <c r="C440" s="225"/>
      <c r="D440" s="226" t="s">
        <v>185</v>
      </c>
      <c r="E440" s="227" t="s">
        <v>19</v>
      </c>
      <c r="F440" s="228" t="s">
        <v>671</v>
      </c>
      <c r="G440" s="225"/>
      <c r="H440" s="229">
        <v>69.518000000000001</v>
      </c>
      <c r="I440" s="230"/>
      <c r="J440" s="225"/>
      <c r="K440" s="225"/>
      <c r="L440" s="231"/>
      <c r="M440" s="232"/>
      <c r="N440" s="233"/>
      <c r="O440" s="233"/>
      <c r="P440" s="233"/>
      <c r="Q440" s="233"/>
      <c r="R440" s="233"/>
      <c r="S440" s="233"/>
      <c r="T440" s="234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35" t="s">
        <v>185</v>
      </c>
      <c r="AU440" s="235" t="s">
        <v>84</v>
      </c>
      <c r="AV440" s="13" t="s">
        <v>84</v>
      </c>
      <c r="AW440" s="13" t="s">
        <v>36</v>
      </c>
      <c r="AX440" s="13" t="s">
        <v>74</v>
      </c>
      <c r="AY440" s="235" t="s">
        <v>161</v>
      </c>
    </row>
    <row r="441" s="13" customFormat="1">
      <c r="A441" s="13"/>
      <c r="B441" s="224"/>
      <c r="C441" s="225"/>
      <c r="D441" s="226" t="s">
        <v>185</v>
      </c>
      <c r="E441" s="227" t="s">
        <v>19</v>
      </c>
      <c r="F441" s="228" t="s">
        <v>672</v>
      </c>
      <c r="G441" s="225"/>
      <c r="H441" s="229">
        <v>43.265999999999998</v>
      </c>
      <c r="I441" s="230"/>
      <c r="J441" s="225"/>
      <c r="K441" s="225"/>
      <c r="L441" s="231"/>
      <c r="M441" s="232"/>
      <c r="N441" s="233"/>
      <c r="O441" s="233"/>
      <c r="P441" s="233"/>
      <c r="Q441" s="233"/>
      <c r="R441" s="233"/>
      <c r="S441" s="233"/>
      <c r="T441" s="234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35" t="s">
        <v>185</v>
      </c>
      <c r="AU441" s="235" t="s">
        <v>84</v>
      </c>
      <c r="AV441" s="13" t="s">
        <v>84</v>
      </c>
      <c r="AW441" s="13" t="s">
        <v>36</v>
      </c>
      <c r="AX441" s="13" t="s">
        <v>74</v>
      </c>
      <c r="AY441" s="235" t="s">
        <v>161</v>
      </c>
    </row>
    <row r="442" s="13" customFormat="1">
      <c r="A442" s="13"/>
      <c r="B442" s="224"/>
      <c r="C442" s="225"/>
      <c r="D442" s="226" t="s">
        <v>185</v>
      </c>
      <c r="E442" s="227" t="s">
        <v>19</v>
      </c>
      <c r="F442" s="228" t="s">
        <v>649</v>
      </c>
      <c r="G442" s="225"/>
      <c r="H442" s="229">
        <v>19.762</v>
      </c>
      <c r="I442" s="230"/>
      <c r="J442" s="225"/>
      <c r="K442" s="225"/>
      <c r="L442" s="231"/>
      <c r="M442" s="232"/>
      <c r="N442" s="233"/>
      <c r="O442" s="233"/>
      <c r="P442" s="233"/>
      <c r="Q442" s="233"/>
      <c r="R442" s="233"/>
      <c r="S442" s="233"/>
      <c r="T442" s="234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35" t="s">
        <v>185</v>
      </c>
      <c r="AU442" s="235" t="s">
        <v>84</v>
      </c>
      <c r="AV442" s="13" t="s">
        <v>84</v>
      </c>
      <c r="AW442" s="13" t="s">
        <v>36</v>
      </c>
      <c r="AX442" s="13" t="s">
        <v>74</v>
      </c>
      <c r="AY442" s="235" t="s">
        <v>161</v>
      </c>
    </row>
    <row r="443" s="13" customFormat="1">
      <c r="A443" s="13"/>
      <c r="B443" s="224"/>
      <c r="C443" s="225"/>
      <c r="D443" s="226" t="s">
        <v>185</v>
      </c>
      <c r="E443" s="227" t="s">
        <v>19</v>
      </c>
      <c r="F443" s="228" t="s">
        <v>650</v>
      </c>
      <c r="G443" s="225"/>
      <c r="H443" s="229">
        <v>16.812000000000001</v>
      </c>
      <c r="I443" s="230"/>
      <c r="J443" s="225"/>
      <c r="K443" s="225"/>
      <c r="L443" s="231"/>
      <c r="M443" s="232"/>
      <c r="N443" s="233"/>
      <c r="O443" s="233"/>
      <c r="P443" s="233"/>
      <c r="Q443" s="233"/>
      <c r="R443" s="233"/>
      <c r="S443" s="233"/>
      <c r="T443" s="234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35" t="s">
        <v>185</v>
      </c>
      <c r="AU443" s="235" t="s">
        <v>84</v>
      </c>
      <c r="AV443" s="13" t="s">
        <v>84</v>
      </c>
      <c r="AW443" s="13" t="s">
        <v>36</v>
      </c>
      <c r="AX443" s="13" t="s">
        <v>74</v>
      </c>
      <c r="AY443" s="235" t="s">
        <v>161</v>
      </c>
    </row>
    <row r="444" s="13" customFormat="1">
      <c r="A444" s="13"/>
      <c r="B444" s="224"/>
      <c r="C444" s="225"/>
      <c r="D444" s="226" t="s">
        <v>185</v>
      </c>
      <c r="E444" s="227" t="s">
        <v>19</v>
      </c>
      <c r="F444" s="228" t="s">
        <v>673</v>
      </c>
      <c r="G444" s="225"/>
      <c r="H444" s="229">
        <v>26.093</v>
      </c>
      <c r="I444" s="230"/>
      <c r="J444" s="225"/>
      <c r="K444" s="225"/>
      <c r="L444" s="231"/>
      <c r="M444" s="232"/>
      <c r="N444" s="233"/>
      <c r="O444" s="233"/>
      <c r="P444" s="233"/>
      <c r="Q444" s="233"/>
      <c r="R444" s="233"/>
      <c r="S444" s="233"/>
      <c r="T444" s="234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35" t="s">
        <v>185</v>
      </c>
      <c r="AU444" s="235" t="s">
        <v>84</v>
      </c>
      <c r="AV444" s="13" t="s">
        <v>84</v>
      </c>
      <c r="AW444" s="13" t="s">
        <v>36</v>
      </c>
      <c r="AX444" s="13" t="s">
        <v>74</v>
      </c>
      <c r="AY444" s="235" t="s">
        <v>161</v>
      </c>
    </row>
    <row r="445" s="14" customFormat="1">
      <c r="A445" s="14"/>
      <c r="B445" s="236"/>
      <c r="C445" s="237"/>
      <c r="D445" s="226" t="s">
        <v>185</v>
      </c>
      <c r="E445" s="238" t="s">
        <v>19</v>
      </c>
      <c r="F445" s="239" t="s">
        <v>187</v>
      </c>
      <c r="G445" s="237"/>
      <c r="H445" s="240">
        <v>1071.3019999999999</v>
      </c>
      <c r="I445" s="241"/>
      <c r="J445" s="237"/>
      <c r="K445" s="237"/>
      <c r="L445" s="242"/>
      <c r="M445" s="243"/>
      <c r="N445" s="244"/>
      <c r="O445" s="244"/>
      <c r="P445" s="244"/>
      <c r="Q445" s="244"/>
      <c r="R445" s="244"/>
      <c r="S445" s="244"/>
      <c r="T445" s="245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46" t="s">
        <v>185</v>
      </c>
      <c r="AU445" s="246" t="s">
        <v>84</v>
      </c>
      <c r="AV445" s="14" t="s">
        <v>168</v>
      </c>
      <c r="AW445" s="14" t="s">
        <v>36</v>
      </c>
      <c r="AX445" s="14" t="s">
        <v>82</v>
      </c>
      <c r="AY445" s="246" t="s">
        <v>161</v>
      </c>
    </row>
    <row r="446" s="2" customFormat="1" ht="24.15" customHeight="1">
      <c r="A446" s="40"/>
      <c r="B446" s="41"/>
      <c r="C446" s="206" t="s">
        <v>674</v>
      </c>
      <c r="D446" s="206" t="s">
        <v>163</v>
      </c>
      <c r="E446" s="207" t="s">
        <v>675</v>
      </c>
      <c r="F446" s="208" t="s">
        <v>676</v>
      </c>
      <c r="G446" s="209" t="s">
        <v>182</v>
      </c>
      <c r="H446" s="210">
        <v>488.382</v>
      </c>
      <c r="I446" s="211"/>
      <c r="J446" s="212">
        <f>ROUND(I446*H446,2)</f>
        <v>0</v>
      </c>
      <c r="K446" s="208" t="s">
        <v>167</v>
      </c>
      <c r="L446" s="46"/>
      <c r="M446" s="213" t="s">
        <v>19</v>
      </c>
      <c r="N446" s="214" t="s">
        <v>45</v>
      </c>
      <c r="O446" s="86"/>
      <c r="P446" s="215">
        <f>O446*H446</f>
        <v>0</v>
      </c>
      <c r="Q446" s="215">
        <v>0.00025999999999999998</v>
      </c>
      <c r="R446" s="215">
        <f>Q446*H446</f>
        <v>0.12697931999999998</v>
      </c>
      <c r="S446" s="215">
        <v>0</v>
      </c>
      <c r="T446" s="216">
        <f>S446*H446</f>
        <v>0</v>
      </c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R446" s="217" t="s">
        <v>168</v>
      </c>
      <c r="AT446" s="217" t="s">
        <v>163</v>
      </c>
      <c r="AU446" s="217" t="s">
        <v>84</v>
      </c>
      <c r="AY446" s="19" t="s">
        <v>161</v>
      </c>
      <c r="BE446" s="218">
        <f>IF(N446="základní",J446,0)</f>
        <v>0</v>
      </c>
      <c r="BF446" s="218">
        <f>IF(N446="snížená",J446,0)</f>
        <v>0</v>
      </c>
      <c r="BG446" s="218">
        <f>IF(N446="zákl. přenesená",J446,0)</f>
        <v>0</v>
      </c>
      <c r="BH446" s="218">
        <f>IF(N446="sníž. přenesená",J446,0)</f>
        <v>0</v>
      </c>
      <c r="BI446" s="218">
        <f>IF(N446="nulová",J446,0)</f>
        <v>0</v>
      </c>
      <c r="BJ446" s="19" t="s">
        <v>82</v>
      </c>
      <c r="BK446" s="218">
        <f>ROUND(I446*H446,2)</f>
        <v>0</v>
      </c>
      <c r="BL446" s="19" t="s">
        <v>168</v>
      </c>
      <c r="BM446" s="217" t="s">
        <v>677</v>
      </c>
    </row>
    <row r="447" s="2" customFormat="1">
      <c r="A447" s="40"/>
      <c r="B447" s="41"/>
      <c r="C447" s="42"/>
      <c r="D447" s="219" t="s">
        <v>170</v>
      </c>
      <c r="E447" s="42"/>
      <c r="F447" s="220" t="s">
        <v>678</v>
      </c>
      <c r="G447" s="42"/>
      <c r="H447" s="42"/>
      <c r="I447" s="221"/>
      <c r="J447" s="42"/>
      <c r="K447" s="42"/>
      <c r="L447" s="46"/>
      <c r="M447" s="222"/>
      <c r="N447" s="223"/>
      <c r="O447" s="86"/>
      <c r="P447" s="86"/>
      <c r="Q447" s="86"/>
      <c r="R447" s="86"/>
      <c r="S447" s="86"/>
      <c r="T447" s="87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T447" s="19" t="s">
        <v>170</v>
      </c>
      <c r="AU447" s="19" t="s">
        <v>84</v>
      </c>
    </row>
    <row r="448" s="13" customFormat="1">
      <c r="A448" s="13"/>
      <c r="B448" s="224"/>
      <c r="C448" s="225"/>
      <c r="D448" s="226" t="s">
        <v>185</v>
      </c>
      <c r="E448" s="227" t="s">
        <v>19</v>
      </c>
      <c r="F448" s="228" t="s">
        <v>679</v>
      </c>
      <c r="G448" s="225"/>
      <c r="H448" s="229">
        <v>129.67599999999999</v>
      </c>
      <c r="I448" s="230"/>
      <c r="J448" s="225"/>
      <c r="K448" s="225"/>
      <c r="L448" s="231"/>
      <c r="M448" s="232"/>
      <c r="N448" s="233"/>
      <c r="O448" s="233"/>
      <c r="P448" s="233"/>
      <c r="Q448" s="233"/>
      <c r="R448" s="233"/>
      <c r="S448" s="233"/>
      <c r="T448" s="234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35" t="s">
        <v>185</v>
      </c>
      <c r="AU448" s="235" t="s">
        <v>84</v>
      </c>
      <c r="AV448" s="13" t="s">
        <v>84</v>
      </c>
      <c r="AW448" s="13" t="s">
        <v>36</v>
      </c>
      <c r="AX448" s="13" t="s">
        <v>74</v>
      </c>
      <c r="AY448" s="235" t="s">
        <v>161</v>
      </c>
    </row>
    <row r="449" s="13" customFormat="1">
      <c r="A449" s="13"/>
      <c r="B449" s="224"/>
      <c r="C449" s="225"/>
      <c r="D449" s="226" t="s">
        <v>185</v>
      </c>
      <c r="E449" s="227" t="s">
        <v>19</v>
      </c>
      <c r="F449" s="228" t="s">
        <v>680</v>
      </c>
      <c r="G449" s="225"/>
      <c r="H449" s="229">
        <v>18.887</v>
      </c>
      <c r="I449" s="230"/>
      <c r="J449" s="225"/>
      <c r="K449" s="225"/>
      <c r="L449" s="231"/>
      <c r="M449" s="232"/>
      <c r="N449" s="233"/>
      <c r="O449" s="233"/>
      <c r="P449" s="233"/>
      <c r="Q449" s="233"/>
      <c r="R449" s="233"/>
      <c r="S449" s="233"/>
      <c r="T449" s="234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35" t="s">
        <v>185</v>
      </c>
      <c r="AU449" s="235" t="s">
        <v>84</v>
      </c>
      <c r="AV449" s="13" t="s">
        <v>84</v>
      </c>
      <c r="AW449" s="13" t="s">
        <v>36</v>
      </c>
      <c r="AX449" s="13" t="s">
        <v>74</v>
      </c>
      <c r="AY449" s="235" t="s">
        <v>161</v>
      </c>
    </row>
    <row r="450" s="13" customFormat="1">
      <c r="A450" s="13"/>
      <c r="B450" s="224"/>
      <c r="C450" s="225"/>
      <c r="D450" s="226" t="s">
        <v>185</v>
      </c>
      <c r="E450" s="227" t="s">
        <v>19</v>
      </c>
      <c r="F450" s="228" t="s">
        <v>681</v>
      </c>
      <c r="G450" s="225"/>
      <c r="H450" s="229">
        <v>31.067</v>
      </c>
      <c r="I450" s="230"/>
      <c r="J450" s="225"/>
      <c r="K450" s="225"/>
      <c r="L450" s="231"/>
      <c r="M450" s="232"/>
      <c r="N450" s="233"/>
      <c r="O450" s="233"/>
      <c r="P450" s="233"/>
      <c r="Q450" s="233"/>
      <c r="R450" s="233"/>
      <c r="S450" s="233"/>
      <c r="T450" s="234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35" t="s">
        <v>185</v>
      </c>
      <c r="AU450" s="235" t="s">
        <v>84</v>
      </c>
      <c r="AV450" s="13" t="s">
        <v>84</v>
      </c>
      <c r="AW450" s="13" t="s">
        <v>36</v>
      </c>
      <c r="AX450" s="13" t="s">
        <v>74</v>
      </c>
      <c r="AY450" s="235" t="s">
        <v>161</v>
      </c>
    </row>
    <row r="451" s="13" customFormat="1">
      <c r="A451" s="13"/>
      <c r="B451" s="224"/>
      <c r="C451" s="225"/>
      <c r="D451" s="226" t="s">
        <v>185</v>
      </c>
      <c r="E451" s="227" t="s">
        <v>19</v>
      </c>
      <c r="F451" s="228" t="s">
        <v>682</v>
      </c>
      <c r="G451" s="225"/>
      <c r="H451" s="229">
        <v>38.552</v>
      </c>
      <c r="I451" s="230"/>
      <c r="J451" s="225"/>
      <c r="K451" s="225"/>
      <c r="L451" s="231"/>
      <c r="M451" s="232"/>
      <c r="N451" s="233"/>
      <c r="O451" s="233"/>
      <c r="P451" s="233"/>
      <c r="Q451" s="233"/>
      <c r="R451" s="233"/>
      <c r="S451" s="233"/>
      <c r="T451" s="234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35" t="s">
        <v>185</v>
      </c>
      <c r="AU451" s="235" t="s">
        <v>84</v>
      </c>
      <c r="AV451" s="13" t="s">
        <v>84</v>
      </c>
      <c r="AW451" s="13" t="s">
        <v>36</v>
      </c>
      <c r="AX451" s="13" t="s">
        <v>74</v>
      </c>
      <c r="AY451" s="235" t="s">
        <v>161</v>
      </c>
    </row>
    <row r="452" s="13" customFormat="1">
      <c r="A452" s="13"/>
      <c r="B452" s="224"/>
      <c r="C452" s="225"/>
      <c r="D452" s="226" t="s">
        <v>185</v>
      </c>
      <c r="E452" s="227" t="s">
        <v>19</v>
      </c>
      <c r="F452" s="228" t="s">
        <v>683</v>
      </c>
      <c r="G452" s="225"/>
      <c r="H452" s="229">
        <v>52.045999999999999</v>
      </c>
      <c r="I452" s="230"/>
      <c r="J452" s="225"/>
      <c r="K452" s="225"/>
      <c r="L452" s="231"/>
      <c r="M452" s="232"/>
      <c r="N452" s="233"/>
      <c r="O452" s="233"/>
      <c r="P452" s="233"/>
      <c r="Q452" s="233"/>
      <c r="R452" s="233"/>
      <c r="S452" s="233"/>
      <c r="T452" s="234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35" t="s">
        <v>185</v>
      </c>
      <c r="AU452" s="235" t="s">
        <v>84</v>
      </c>
      <c r="AV452" s="13" t="s">
        <v>84</v>
      </c>
      <c r="AW452" s="13" t="s">
        <v>36</v>
      </c>
      <c r="AX452" s="13" t="s">
        <v>74</v>
      </c>
      <c r="AY452" s="235" t="s">
        <v>161</v>
      </c>
    </row>
    <row r="453" s="13" customFormat="1">
      <c r="A453" s="13"/>
      <c r="B453" s="224"/>
      <c r="C453" s="225"/>
      <c r="D453" s="226" t="s">
        <v>185</v>
      </c>
      <c r="E453" s="227" t="s">
        <v>19</v>
      </c>
      <c r="F453" s="228" t="s">
        <v>684</v>
      </c>
      <c r="G453" s="225"/>
      <c r="H453" s="229">
        <v>46.289000000000001</v>
      </c>
      <c r="I453" s="230"/>
      <c r="J453" s="225"/>
      <c r="K453" s="225"/>
      <c r="L453" s="231"/>
      <c r="M453" s="232"/>
      <c r="N453" s="233"/>
      <c r="O453" s="233"/>
      <c r="P453" s="233"/>
      <c r="Q453" s="233"/>
      <c r="R453" s="233"/>
      <c r="S453" s="233"/>
      <c r="T453" s="234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35" t="s">
        <v>185</v>
      </c>
      <c r="AU453" s="235" t="s">
        <v>84</v>
      </c>
      <c r="AV453" s="13" t="s">
        <v>84</v>
      </c>
      <c r="AW453" s="13" t="s">
        <v>36</v>
      </c>
      <c r="AX453" s="13" t="s">
        <v>74</v>
      </c>
      <c r="AY453" s="235" t="s">
        <v>161</v>
      </c>
    </row>
    <row r="454" s="13" customFormat="1">
      <c r="A454" s="13"/>
      <c r="B454" s="224"/>
      <c r="C454" s="225"/>
      <c r="D454" s="226" t="s">
        <v>185</v>
      </c>
      <c r="E454" s="227" t="s">
        <v>19</v>
      </c>
      <c r="F454" s="228" t="s">
        <v>685</v>
      </c>
      <c r="G454" s="225"/>
      <c r="H454" s="229">
        <v>44.615000000000002</v>
      </c>
      <c r="I454" s="230"/>
      <c r="J454" s="225"/>
      <c r="K454" s="225"/>
      <c r="L454" s="231"/>
      <c r="M454" s="232"/>
      <c r="N454" s="233"/>
      <c r="O454" s="233"/>
      <c r="P454" s="233"/>
      <c r="Q454" s="233"/>
      <c r="R454" s="233"/>
      <c r="S454" s="233"/>
      <c r="T454" s="234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35" t="s">
        <v>185</v>
      </c>
      <c r="AU454" s="235" t="s">
        <v>84</v>
      </c>
      <c r="AV454" s="13" t="s">
        <v>84</v>
      </c>
      <c r="AW454" s="13" t="s">
        <v>36</v>
      </c>
      <c r="AX454" s="13" t="s">
        <v>74</v>
      </c>
      <c r="AY454" s="235" t="s">
        <v>161</v>
      </c>
    </row>
    <row r="455" s="13" customFormat="1">
      <c r="A455" s="13"/>
      <c r="B455" s="224"/>
      <c r="C455" s="225"/>
      <c r="D455" s="226" t="s">
        <v>185</v>
      </c>
      <c r="E455" s="227" t="s">
        <v>19</v>
      </c>
      <c r="F455" s="228" t="s">
        <v>686</v>
      </c>
      <c r="G455" s="225"/>
      <c r="H455" s="229">
        <v>47.985999999999997</v>
      </c>
      <c r="I455" s="230"/>
      <c r="J455" s="225"/>
      <c r="K455" s="225"/>
      <c r="L455" s="231"/>
      <c r="M455" s="232"/>
      <c r="N455" s="233"/>
      <c r="O455" s="233"/>
      <c r="P455" s="233"/>
      <c r="Q455" s="233"/>
      <c r="R455" s="233"/>
      <c r="S455" s="233"/>
      <c r="T455" s="234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35" t="s">
        <v>185</v>
      </c>
      <c r="AU455" s="235" t="s">
        <v>84</v>
      </c>
      <c r="AV455" s="13" t="s">
        <v>84</v>
      </c>
      <c r="AW455" s="13" t="s">
        <v>36</v>
      </c>
      <c r="AX455" s="13" t="s">
        <v>74</v>
      </c>
      <c r="AY455" s="235" t="s">
        <v>161</v>
      </c>
    </row>
    <row r="456" s="13" customFormat="1">
      <c r="A456" s="13"/>
      <c r="B456" s="224"/>
      <c r="C456" s="225"/>
      <c r="D456" s="226" t="s">
        <v>185</v>
      </c>
      <c r="E456" s="227" t="s">
        <v>19</v>
      </c>
      <c r="F456" s="228" t="s">
        <v>687</v>
      </c>
      <c r="G456" s="225"/>
      <c r="H456" s="229">
        <v>15.605</v>
      </c>
      <c r="I456" s="230"/>
      <c r="J456" s="225"/>
      <c r="K456" s="225"/>
      <c r="L456" s="231"/>
      <c r="M456" s="232"/>
      <c r="N456" s="233"/>
      <c r="O456" s="233"/>
      <c r="P456" s="233"/>
      <c r="Q456" s="233"/>
      <c r="R456" s="233"/>
      <c r="S456" s="233"/>
      <c r="T456" s="234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35" t="s">
        <v>185</v>
      </c>
      <c r="AU456" s="235" t="s">
        <v>84</v>
      </c>
      <c r="AV456" s="13" t="s">
        <v>84</v>
      </c>
      <c r="AW456" s="13" t="s">
        <v>36</v>
      </c>
      <c r="AX456" s="13" t="s">
        <v>74</v>
      </c>
      <c r="AY456" s="235" t="s">
        <v>161</v>
      </c>
    </row>
    <row r="457" s="13" customFormat="1">
      <c r="A457" s="13"/>
      <c r="B457" s="224"/>
      <c r="C457" s="225"/>
      <c r="D457" s="226" t="s">
        <v>185</v>
      </c>
      <c r="E457" s="227" t="s">
        <v>19</v>
      </c>
      <c r="F457" s="228" t="s">
        <v>688</v>
      </c>
      <c r="G457" s="225"/>
      <c r="H457" s="229">
        <v>36.188000000000002</v>
      </c>
      <c r="I457" s="230"/>
      <c r="J457" s="225"/>
      <c r="K457" s="225"/>
      <c r="L457" s="231"/>
      <c r="M457" s="232"/>
      <c r="N457" s="233"/>
      <c r="O457" s="233"/>
      <c r="P457" s="233"/>
      <c r="Q457" s="233"/>
      <c r="R457" s="233"/>
      <c r="S457" s="233"/>
      <c r="T457" s="234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35" t="s">
        <v>185</v>
      </c>
      <c r="AU457" s="235" t="s">
        <v>84</v>
      </c>
      <c r="AV457" s="13" t="s">
        <v>84</v>
      </c>
      <c r="AW457" s="13" t="s">
        <v>36</v>
      </c>
      <c r="AX457" s="13" t="s">
        <v>74</v>
      </c>
      <c r="AY457" s="235" t="s">
        <v>161</v>
      </c>
    </row>
    <row r="458" s="13" customFormat="1">
      <c r="A458" s="13"/>
      <c r="B458" s="224"/>
      <c r="C458" s="225"/>
      <c r="D458" s="226" t="s">
        <v>185</v>
      </c>
      <c r="E458" s="227" t="s">
        <v>19</v>
      </c>
      <c r="F458" s="228" t="s">
        <v>689</v>
      </c>
      <c r="G458" s="225"/>
      <c r="H458" s="229">
        <v>5.7990000000000004</v>
      </c>
      <c r="I458" s="230"/>
      <c r="J458" s="225"/>
      <c r="K458" s="225"/>
      <c r="L458" s="231"/>
      <c r="M458" s="232"/>
      <c r="N458" s="233"/>
      <c r="O458" s="233"/>
      <c r="P458" s="233"/>
      <c r="Q458" s="233"/>
      <c r="R458" s="233"/>
      <c r="S458" s="233"/>
      <c r="T458" s="234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35" t="s">
        <v>185</v>
      </c>
      <c r="AU458" s="235" t="s">
        <v>84</v>
      </c>
      <c r="AV458" s="13" t="s">
        <v>84</v>
      </c>
      <c r="AW458" s="13" t="s">
        <v>36</v>
      </c>
      <c r="AX458" s="13" t="s">
        <v>74</v>
      </c>
      <c r="AY458" s="235" t="s">
        <v>161</v>
      </c>
    </row>
    <row r="459" s="13" customFormat="1">
      <c r="A459" s="13"/>
      <c r="B459" s="224"/>
      <c r="C459" s="225"/>
      <c r="D459" s="226" t="s">
        <v>185</v>
      </c>
      <c r="E459" s="227" t="s">
        <v>19</v>
      </c>
      <c r="F459" s="228" t="s">
        <v>690</v>
      </c>
      <c r="G459" s="225"/>
      <c r="H459" s="229">
        <v>21.672000000000001</v>
      </c>
      <c r="I459" s="230"/>
      <c r="J459" s="225"/>
      <c r="K459" s="225"/>
      <c r="L459" s="231"/>
      <c r="M459" s="232"/>
      <c r="N459" s="233"/>
      <c r="O459" s="233"/>
      <c r="P459" s="233"/>
      <c r="Q459" s="233"/>
      <c r="R459" s="233"/>
      <c r="S459" s="233"/>
      <c r="T459" s="234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35" t="s">
        <v>185</v>
      </c>
      <c r="AU459" s="235" t="s">
        <v>84</v>
      </c>
      <c r="AV459" s="13" t="s">
        <v>84</v>
      </c>
      <c r="AW459" s="13" t="s">
        <v>36</v>
      </c>
      <c r="AX459" s="13" t="s">
        <v>74</v>
      </c>
      <c r="AY459" s="235" t="s">
        <v>161</v>
      </c>
    </row>
    <row r="460" s="14" customFormat="1">
      <c r="A460" s="14"/>
      <c r="B460" s="236"/>
      <c r="C460" s="237"/>
      <c r="D460" s="226" t="s">
        <v>185</v>
      </c>
      <c r="E460" s="238" t="s">
        <v>19</v>
      </c>
      <c r="F460" s="239" t="s">
        <v>187</v>
      </c>
      <c r="G460" s="237"/>
      <c r="H460" s="240">
        <v>488.382</v>
      </c>
      <c r="I460" s="241"/>
      <c r="J460" s="237"/>
      <c r="K460" s="237"/>
      <c r="L460" s="242"/>
      <c r="M460" s="243"/>
      <c r="N460" s="244"/>
      <c r="O460" s="244"/>
      <c r="P460" s="244"/>
      <c r="Q460" s="244"/>
      <c r="R460" s="244"/>
      <c r="S460" s="244"/>
      <c r="T460" s="245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46" t="s">
        <v>185</v>
      </c>
      <c r="AU460" s="246" t="s">
        <v>84</v>
      </c>
      <c r="AV460" s="14" t="s">
        <v>168</v>
      </c>
      <c r="AW460" s="14" t="s">
        <v>36</v>
      </c>
      <c r="AX460" s="14" t="s">
        <v>82</v>
      </c>
      <c r="AY460" s="246" t="s">
        <v>161</v>
      </c>
    </row>
    <row r="461" s="2" customFormat="1" ht="37.8" customHeight="1">
      <c r="A461" s="40"/>
      <c r="B461" s="41"/>
      <c r="C461" s="206" t="s">
        <v>691</v>
      </c>
      <c r="D461" s="206" t="s">
        <v>163</v>
      </c>
      <c r="E461" s="207" t="s">
        <v>692</v>
      </c>
      <c r="F461" s="208" t="s">
        <v>693</v>
      </c>
      <c r="G461" s="209" t="s">
        <v>182</v>
      </c>
      <c r="H461" s="210">
        <v>488.382</v>
      </c>
      <c r="I461" s="211"/>
      <c r="J461" s="212">
        <f>ROUND(I461*H461,2)</f>
        <v>0</v>
      </c>
      <c r="K461" s="208" t="s">
        <v>167</v>
      </c>
      <c r="L461" s="46"/>
      <c r="M461" s="213" t="s">
        <v>19</v>
      </c>
      <c r="N461" s="214" t="s">
        <v>45</v>
      </c>
      <c r="O461" s="86"/>
      <c r="P461" s="215">
        <f>O461*H461</f>
        <v>0</v>
      </c>
      <c r="Q461" s="215">
        <v>0.0043800000000000002</v>
      </c>
      <c r="R461" s="215">
        <f>Q461*H461</f>
        <v>2.13911316</v>
      </c>
      <c r="S461" s="215">
        <v>0</v>
      </c>
      <c r="T461" s="216">
        <f>S461*H461</f>
        <v>0</v>
      </c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R461" s="217" t="s">
        <v>168</v>
      </c>
      <c r="AT461" s="217" t="s">
        <v>163</v>
      </c>
      <c r="AU461" s="217" t="s">
        <v>84</v>
      </c>
      <c r="AY461" s="19" t="s">
        <v>161</v>
      </c>
      <c r="BE461" s="218">
        <f>IF(N461="základní",J461,0)</f>
        <v>0</v>
      </c>
      <c r="BF461" s="218">
        <f>IF(N461="snížená",J461,0)</f>
        <v>0</v>
      </c>
      <c r="BG461" s="218">
        <f>IF(N461="zákl. přenesená",J461,0)</f>
        <v>0</v>
      </c>
      <c r="BH461" s="218">
        <f>IF(N461="sníž. přenesená",J461,0)</f>
        <v>0</v>
      </c>
      <c r="BI461" s="218">
        <f>IF(N461="nulová",J461,0)</f>
        <v>0</v>
      </c>
      <c r="BJ461" s="19" t="s">
        <v>82</v>
      </c>
      <c r="BK461" s="218">
        <f>ROUND(I461*H461,2)</f>
        <v>0</v>
      </c>
      <c r="BL461" s="19" t="s">
        <v>168</v>
      </c>
      <c r="BM461" s="217" t="s">
        <v>694</v>
      </c>
    </row>
    <row r="462" s="2" customFormat="1">
      <c r="A462" s="40"/>
      <c r="B462" s="41"/>
      <c r="C462" s="42"/>
      <c r="D462" s="219" t="s">
        <v>170</v>
      </c>
      <c r="E462" s="42"/>
      <c r="F462" s="220" t="s">
        <v>695</v>
      </c>
      <c r="G462" s="42"/>
      <c r="H462" s="42"/>
      <c r="I462" s="221"/>
      <c r="J462" s="42"/>
      <c r="K462" s="42"/>
      <c r="L462" s="46"/>
      <c r="M462" s="222"/>
      <c r="N462" s="223"/>
      <c r="O462" s="86"/>
      <c r="P462" s="86"/>
      <c r="Q462" s="86"/>
      <c r="R462" s="86"/>
      <c r="S462" s="86"/>
      <c r="T462" s="87"/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T462" s="19" t="s">
        <v>170</v>
      </c>
      <c r="AU462" s="19" t="s">
        <v>84</v>
      </c>
    </row>
    <row r="463" s="13" customFormat="1">
      <c r="A463" s="13"/>
      <c r="B463" s="224"/>
      <c r="C463" s="225"/>
      <c r="D463" s="226" t="s">
        <v>185</v>
      </c>
      <c r="E463" s="227" t="s">
        <v>19</v>
      </c>
      <c r="F463" s="228" t="s">
        <v>679</v>
      </c>
      <c r="G463" s="225"/>
      <c r="H463" s="229">
        <v>129.67599999999999</v>
      </c>
      <c r="I463" s="230"/>
      <c r="J463" s="225"/>
      <c r="K463" s="225"/>
      <c r="L463" s="231"/>
      <c r="M463" s="232"/>
      <c r="N463" s="233"/>
      <c r="O463" s="233"/>
      <c r="P463" s="233"/>
      <c r="Q463" s="233"/>
      <c r="R463" s="233"/>
      <c r="S463" s="233"/>
      <c r="T463" s="234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5" t="s">
        <v>185</v>
      </c>
      <c r="AU463" s="235" t="s">
        <v>84</v>
      </c>
      <c r="AV463" s="13" t="s">
        <v>84</v>
      </c>
      <c r="AW463" s="13" t="s">
        <v>36</v>
      </c>
      <c r="AX463" s="13" t="s">
        <v>74</v>
      </c>
      <c r="AY463" s="235" t="s">
        <v>161</v>
      </c>
    </row>
    <row r="464" s="13" customFormat="1">
      <c r="A464" s="13"/>
      <c r="B464" s="224"/>
      <c r="C464" s="225"/>
      <c r="D464" s="226" t="s">
        <v>185</v>
      </c>
      <c r="E464" s="227" t="s">
        <v>19</v>
      </c>
      <c r="F464" s="228" t="s">
        <v>680</v>
      </c>
      <c r="G464" s="225"/>
      <c r="H464" s="229">
        <v>18.887</v>
      </c>
      <c r="I464" s="230"/>
      <c r="J464" s="225"/>
      <c r="K464" s="225"/>
      <c r="L464" s="231"/>
      <c r="M464" s="232"/>
      <c r="N464" s="233"/>
      <c r="O464" s="233"/>
      <c r="P464" s="233"/>
      <c r="Q464" s="233"/>
      <c r="R464" s="233"/>
      <c r="S464" s="233"/>
      <c r="T464" s="234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35" t="s">
        <v>185</v>
      </c>
      <c r="AU464" s="235" t="s">
        <v>84</v>
      </c>
      <c r="AV464" s="13" t="s">
        <v>84</v>
      </c>
      <c r="AW464" s="13" t="s">
        <v>36</v>
      </c>
      <c r="AX464" s="13" t="s">
        <v>74</v>
      </c>
      <c r="AY464" s="235" t="s">
        <v>161</v>
      </c>
    </row>
    <row r="465" s="13" customFormat="1">
      <c r="A465" s="13"/>
      <c r="B465" s="224"/>
      <c r="C465" s="225"/>
      <c r="D465" s="226" t="s">
        <v>185</v>
      </c>
      <c r="E465" s="227" t="s">
        <v>19</v>
      </c>
      <c r="F465" s="228" t="s">
        <v>681</v>
      </c>
      <c r="G465" s="225"/>
      <c r="H465" s="229">
        <v>31.067</v>
      </c>
      <c r="I465" s="230"/>
      <c r="J465" s="225"/>
      <c r="K465" s="225"/>
      <c r="L465" s="231"/>
      <c r="M465" s="232"/>
      <c r="N465" s="233"/>
      <c r="O465" s="233"/>
      <c r="P465" s="233"/>
      <c r="Q465" s="233"/>
      <c r="R465" s="233"/>
      <c r="S465" s="233"/>
      <c r="T465" s="234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35" t="s">
        <v>185</v>
      </c>
      <c r="AU465" s="235" t="s">
        <v>84</v>
      </c>
      <c r="AV465" s="13" t="s">
        <v>84</v>
      </c>
      <c r="AW465" s="13" t="s">
        <v>36</v>
      </c>
      <c r="AX465" s="13" t="s">
        <v>74</v>
      </c>
      <c r="AY465" s="235" t="s">
        <v>161</v>
      </c>
    </row>
    <row r="466" s="13" customFormat="1">
      <c r="A466" s="13"/>
      <c r="B466" s="224"/>
      <c r="C466" s="225"/>
      <c r="D466" s="226" t="s">
        <v>185</v>
      </c>
      <c r="E466" s="227" t="s">
        <v>19</v>
      </c>
      <c r="F466" s="228" t="s">
        <v>682</v>
      </c>
      <c r="G466" s="225"/>
      <c r="H466" s="229">
        <v>38.552</v>
      </c>
      <c r="I466" s="230"/>
      <c r="J466" s="225"/>
      <c r="K466" s="225"/>
      <c r="L466" s="231"/>
      <c r="M466" s="232"/>
      <c r="N466" s="233"/>
      <c r="O466" s="233"/>
      <c r="P466" s="233"/>
      <c r="Q466" s="233"/>
      <c r="R466" s="233"/>
      <c r="S466" s="233"/>
      <c r="T466" s="234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35" t="s">
        <v>185</v>
      </c>
      <c r="AU466" s="235" t="s">
        <v>84</v>
      </c>
      <c r="AV466" s="13" t="s">
        <v>84</v>
      </c>
      <c r="AW466" s="13" t="s">
        <v>36</v>
      </c>
      <c r="AX466" s="13" t="s">
        <v>74</v>
      </c>
      <c r="AY466" s="235" t="s">
        <v>161</v>
      </c>
    </row>
    <row r="467" s="13" customFormat="1">
      <c r="A467" s="13"/>
      <c r="B467" s="224"/>
      <c r="C467" s="225"/>
      <c r="D467" s="226" t="s">
        <v>185</v>
      </c>
      <c r="E467" s="227" t="s">
        <v>19</v>
      </c>
      <c r="F467" s="228" t="s">
        <v>683</v>
      </c>
      <c r="G467" s="225"/>
      <c r="H467" s="229">
        <v>52.045999999999999</v>
      </c>
      <c r="I467" s="230"/>
      <c r="J467" s="225"/>
      <c r="K467" s="225"/>
      <c r="L467" s="231"/>
      <c r="M467" s="232"/>
      <c r="N467" s="233"/>
      <c r="O467" s="233"/>
      <c r="P467" s="233"/>
      <c r="Q467" s="233"/>
      <c r="R467" s="233"/>
      <c r="S467" s="233"/>
      <c r="T467" s="234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35" t="s">
        <v>185</v>
      </c>
      <c r="AU467" s="235" t="s">
        <v>84</v>
      </c>
      <c r="AV467" s="13" t="s">
        <v>84</v>
      </c>
      <c r="AW467" s="13" t="s">
        <v>36</v>
      </c>
      <c r="AX467" s="13" t="s">
        <v>74</v>
      </c>
      <c r="AY467" s="235" t="s">
        <v>161</v>
      </c>
    </row>
    <row r="468" s="13" customFormat="1">
      <c r="A468" s="13"/>
      <c r="B468" s="224"/>
      <c r="C468" s="225"/>
      <c r="D468" s="226" t="s">
        <v>185</v>
      </c>
      <c r="E468" s="227" t="s">
        <v>19</v>
      </c>
      <c r="F468" s="228" t="s">
        <v>684</v>
      </c>
      <c r="G468" s="225"/>
      <c r="H468" s="229">
        <v>46.289000000000001</v>
      </c>
      <c r="I468" s="230"/>
      <c r="J468" s="225"/>
      <c r="K468" s="225"/>
      <c r="L468" s="231"/>
      <c r="M468" s="232"/>
      <c r="N468" s="233"/>
      <c r="O468" s="233"/>
      <c r="P468" s="233"/>
      <c r="Q468" s="233"/>
      <c r="R468" s="233"/>
      <c r="S468" s="233"/>
      <c r="T468" s="234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35" t="s">
        <v>185</v>
      </c>
      <c r="AU468" s="235" t="s">
        <v>84</v>
      </c>
      <c r="AV468" s="13" t="s">
        <v>84</v>
      </c>
      <c r="AW468" s="13" t="s">
        <v>36</v>
      </c>
      <c r="AX468" s="13" t="s">
        <v>74</v>
      </c>
      <c r="AY468" s="235" t="s">
        <v>161</v>
      </c>
    </row>
    <row r="469" s="13" customFormat="1">
      <c r="A469" s="13"/>
      <c r="B469" s="224"/>
      <c r="C469" s="225"/>
      <c r="D469" s="226" t="s">
        <v>185</v>
      </c>
      <c r="E469" s="227" t="s">
        <v>19</v>
      </c>
      <c r="F469" s="228" t="s">
        <v>685</v>
      </c>
      <c r="G469" s="225"/>
      <c r="H469" s="229">
        <v>44.615000000000002</v>
      </c>
      <c r="I469" s="230"/>
      <c r="J469" s="225"/>
      <c r="K469" s="225"/>
      <c r="L469" s="231"/>
      <c r="M469" s="232"/>
      <c r="N469" s="233"/>
      <c r="O469" s="233"/>
      <c r="P469" s="233"/>
      <c r="Q469" s="233"/>
      <c r="R469" s="233"/>
      <c r="S469" s="233"/>
      <c r="T469" s="234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35" t="s">
        <v>185</v>
      </c>
      <c r="AU469" s="235" t="s">
        <v>84</v>
      </c>
      <c r="AV469" s="13" t="s">
        <v>84</v>
      </c>
      <c r="AW469" s="13" t="s">
        <v>36</v>
      </c>
      <c r="AX469" s="13" t="s">
        <v>74</v>
      </c>
      <c r="AY469" s="235" t="s">
        <v>161</v>
      </c>
    </row>
    <row r="470" s="13" customFormat="1">
      <c r="A470" s="13"/>
      <c r="B470" s="224"/>
      <c r="C470" s="225"/>
      <c r="D470" s="226" t="s">
        <v>185</v>
      </c>
      <c r="E470" s="227" t="s">
        <v>19</v>
      </c>
      <c r="F470" s="228" t="s">
        <v>686</v>
      </c>
      <c r="G470" s="225"/>
      <c r="H470" s="229">
        <v>47.985999999999997</v>
      </c>
      <c r="I470" s="230"/>
      <c r="J470" s="225"/>
      <c r="K470" s="225"/>
      <c r="L470" s="231"/>
      <c r="M470" s="232"/>
      <c r="N470" s="233"/>
      <c r="O470" s="233"/>
      <c r="P470" s="233"/>
      <c r="Q470" s="233"/>
      <c r="R470" s="233"/>
      <c r="S470" s="233"/>
      <c r="T470" s="234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35" t="s">
        <v>185</v>
      </c>
      <c r="AU470" s="235" t="s">
        <v>84</v>
      </c>
      <c r="AV470" s="13" t="s">
        <v>84</v>
      </c>
      <c r="AW470" s="13" t="s">
        <v>36</v>
      </c>
      <c r="AX470" s="13" t="s">
        <v>74</v>
      </c>
      <c r="AY470" s="235" t="s">
        <v>161</v>
      </c>
    </row>
    <row r="471" s="13" customFormat="1">
      <c r="A471" s="13"/>
      <c r="B471" s="224"/>
      <c r="C471" s="225"/>
      <c r="D471" s="226" t="s">
        <v>185</v>
      </c>
      <c r="E471" s="227" t="s">
        <v>19</v>
      </c>
      <c r="F471" s="228" t="s">
        <v>687</v>
      </c>
      <c r="G471" s="225"/>
      <c r="H471" s="229">
        <v>15.605</v>
      </c>
      <c r="I471" s="230"/>
      <c r="J471" s="225"/>
      <c r="K471" s="225"/>
      <c r="L471" s="231"/>
      <c r="M471" s="232"/>
      <c r="N471" s="233"/>
      <c r="O471" s="233"/>
      <c r="P471" s="233"/>
      <c r="Q471" s="233"/>
      <c r="R471" s="233"/>
      <c r="S471" s="233"/>
      <c r="T471" s="234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35" t="s">
        <v>185</v>
      </c>
      <c r="AU471" s="235" t="s">
        <v>84</v>
      </c>
      <c r="AV471" s="13" t="s">
        <v>84</v>
      </c>
      <c r="AW471" s="13" t="s">
        <v>36</v>
      </c>
      <c r="AX471" s="13" t="s">
        <v>74</v>
      </c>
      <c r="AY471" s="235" t="s">
        <v>161</v>
      </c>
    </row>
    <row r="472" s="13" customFormat="1">
      <c r="A472" s="13"/>
      <c r="B472" s="224"/>
      <c r="C472" s="225"/>
      <c r="D472" s="226" t="s">
        <v>185</v>
      </c>
      <c r="E472" s="227" t="s">
        <v>19</v>
      </c>
      <c r="F472" s="228" t="s">
        <v>688</v>
      </c>
      <c r="G472" s="225"/>
      <c r="H472" s="229">
        <v>36.188000000000002</v>
      </c>
      <c r="I472" s="230"/>
      <c r="J472" s="225"/>
      <c r="K472" s="225"/>
      <c r="L472" s="231"/>
      <c r="M472" s="232"/>
      <c r="N472" s="233"/>
      <c r="O472" s="233"/>
      <c r="P472" s="233"/>
      <c r="Q472" s="233"/>
      <c r="R472" s="233"/>
      <c r="S472" s="233"/>
      <c r="T472" s="234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35" t="s">
        <v>185</v>
      </c>
      <c r="AU472" s="235" t="s">
        <v>84</v>
      </c>
      <c r="AV472" s="13" t="s">
        <v>84</v>
      </c>
      <c r="AW472" s="13" t="s">
        <v>36</v>
      </c>
      <c r="AX472" s="13" t="s">
        <v>74</v>
      </c>
      <c r="AY472" s="235" t="s">
        <v>161</v>
      </c>
    </row>
    <row r="473" s="13" customFormat="1">
      <c r="A473" s="13"/>
      <c r="B473" s="224"/>
      <c r="C473" s="225"/>
      <c r="D473" s="226" t="s">
        <v>185</v>
      </c>
      <c r="E473" s="227" t="s">
        <v>19</v>
      </c>
      <c r="F473" s="228" t="s">
        <v>689</v>
      </c>
      <c r="G473" s="225"/>
      <c r="H473" s="229">
        <v>5.7990000000000004</v>
      </c>
      <c r="I473" s="230"/>
      <c r="J473" s="225"/>
      <c r="K473" s="225"/>
      <c r="L473" s="231"/>
      <c r="M473" s="232"/>
      <c r="N473" s="233"/>
      <c r="O473" s="233"/>
      <c r="P473" s="233"/>
      <c r="Q473" s="233"/>
      <c r="R473" s="233"/>
      <c r="S473" s="233"/>
      <c r="T473" s="234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35" t="s">
        <v>185</v>
      </c>
      <c r="AU473" s="235" t="s">
        <v>84</v>
      </c>
      <c r="AV473" s="13" t="s">
        <v>84</v>
      </c>
      <c r="AW473" s="13" t="s">
        <v>36</v>
      </c>
      <c r="AX473" s="13" t="s">
        <v>74</v>
      </c>
      <c r="AY473" s="235" t="s">
        <v>161</v>
      </c>
    </row>
    <row r="474" s="13" customFormat="1">
      <c r="A474" s="13"/>
      <c r="B474" s="224"/>
      <c r="C474" s="225"/>
      <c r="D474" s="226" t="s">
        <v>185</v>
      </c>
      <c r="E474" s="227" t="s">
        <v>19</v>
      </c>
      <c r="F474" s="228" t="s">
        <v>690</v>
      </c>
      <c r="G474" s="225"/>
      <c r="H474" s="229">
        <v>21.672000000000001</v>
      </c>
      <c r="I474" s="230"/>
      <c r="J474" s="225"/>
      <c r="K474" s="225"/>
      <c r="L474" s="231"/>
      <c r="M474" s="232"/>
      <c r="N474" s="233"/>
      <c r="O474" s="233"/>
      <c r="P474" s="233"/>
      <c r="Q474" s="233"/>
      <c r="R474" s="233"/>
      <c r="S474" s="233"/>
      <c r="T474" s="234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35" t="s">
        <v>185</v>
      </c>
      <c r="AU474" s="235" t="s">
        <v>84</v>
      </c>
      <c r="AV474" s="13" t="s">
        <v>84</v>
      </c>
      <c r="AW474" s="13" t="s">
        <v>36</v>
      </c>
      <c r="AX474" s="13" t="s">
        <v>74</v>
      </c>
      <c r="AY474" s="235" t="s">
        <v>161</v>
      </c>
    </row>
    <row r="475" s="14" customFormat="1">
      <c r="A475" s="14"/>
      <c r="B475" s="236"/>
      <c r="C475" s="237"/>
      <c r="D475" s="226" t="s">
        <v>185</v>
      </c>
      <c r="E475" s="238" t="s">
        <v>19</v>
      </c>
      <c r="F475" s="239" t="s">
        <v>187</v>
      </c>
      <c r="G475" s="237"/>
      <c r="H475" s="240">
        <v>488.382</v>
      </c>
      <c r="I475" s="241"/>
      <c r="J475" s="237"/>
      <c r="K475" s="237"/>
      <c r="L475" s="242"/>
      <c r="M475" s="243"/>
      <c r="N475" s="244"/>
      <c r="O475" s="244"/>
      <c r="P475" s="244"/>
      <c r="Q475" s="244"/>
      <c r="R475" s="244"/>
      <c r="S475" s="244"/>
      <c r="T475" s="245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46" t="s">
        <v>185</v>
      </c>
      <c r="AU475" s="246" t="s">
        <v>84</v>
      </c>
      <c r="AV475" s="14" t="s">
        <v>168</v>
      </c>
      <c r="AW475" s="14" t="s">
        <v>36</v>
      </c>
      <c r="AX475" s="14" t="s">
        <v>82</v>
      </c>
      <c r="AY475" s="246" t="s">
        <v>161</v>
      </c>
    </row>
    <row r="476" s="2" customFormat="1" ht="33" customHeight="1">
      <c r="A476" s="40"/>
      <c r="B476" s="41"/>
      <c r="C476" s="206" t="s">
        <v>696</v>
      </c>
      <c r="D476" s="206" t="s">
        <v>163</v>
      </c>
      <c r="E476" s="207" t="s">
        <v>697</v>
      </c>
      <c r="F476" s="208" t="s">
        <v>698</v>
      </c>
      <c r="G476" s="209" t="s">
        <v>182</v>
      </c>
      <c r="H476" s="210">
        <v>1071.3019999999999</v>
      </c>
      <c r="I476" s="211"/>
      <c r="J476" s="212">
        <f>ROUND(I476*H476,2)</f>
        <v>0</v>
      </c>
      <c r="K476" s="208" t="s">
        <v>167</v>
      </c>
      <c r="L476" s="46"/>
      <c r="M476" s="213" t="s">
        <v>19</v>
      </c>
      <c r="N476" s="214" t="s">
        <v>45</v>
      </c>
      <c r="O476" s="86"/>
      <c r="P476" s="215">
        <f>O476*H476</f>
        <v>0</v>
      </c>
      <c r="Q476" s="215">
        <v>0.0147</v>
      </c>
      <c r="R476" s="215">
        <f>Q476*H476</f>
        <v>15.748139399999998</v>
      </c>
      <c r="S476" s="215">
        <v>0</v>
      </c>
      <c r="T476" s="216">
        <f>S476*H476</f>
        <v>0</v>
      </c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R476" s="217" t="s">
        <v>168</v>
      </c>
      <c r="AT476" s="217" t="s">
        <v>163</v>
      </c>
      <c r="AU476" s="217" t="s">
        <v>84</v>
      </c>
      <c r="AY476" s="19" t="s">
        <v>161</v>
      </c>
      <c r="BE476" s="218">
        <f>IF(N476="základní",J476,0)</f>
        <v>0</v>
      </c>
      <c r="BF476" s="218">
        <f>IF(N476="snížená",J476,0)</f>
        <v>0</v>
      </c>
      <c r="BG476" s="218">
        <f>IF(N476="zákl. přenesená",J476,0)</f>
        <v>0</v>
      </c>
      <c r="BH476" s="218">
        <f>IF(N476="sníž. přenesená",J476,0)</f>
        <v>0</v>
      </c>
      <c r="BI476" s="218">
        <f>IF(N476="nulová",J476,0)</f>
        <v>0</v>
      </c>
      <c r="BJ476" s="19" t="s">
        <v>82</v>
      </c>
      <c r="BK476" s="218">
        <f>ROUND(I476*H476,2)</f>
        <v>0</v>
      </c>
      <c r="BL476" s="19" t="s">
        <v>168</v>
      </c>
      <c r="BM476" s="217" t="s">
        <v>699</v>
      </c>
    </row>
    <row r="477" s="2" customFormat="1">
      <c r="A477" s="40"/>
      <c r="B477" s="41"/>
      <c r="C477" s="42"/>
      <c r="D477" s="219" t="s">
        <v>170</v>
      </c>
      <c r="E477" s="42"/>
      <c r="F477" s="220" t="s">
        <v>700</v>
      </c>
      <c r="G477" s="42"/>
      <c r="H477" s="42"/>
      <c r="I477" s="221"/>
      <c r="J477" s="42"/>
      <c r="K477" s="42"/>
      <c r="L477" s="46"/>
      <c r="M477" s="222"/>
      <c r="N477" s="223"/>
      <c r="O477" s="86"/>
      <c r="P477" s="86"/>
      <c r="Q477" s="86"/>
      <c r="R477" s="86"/>
      <c r="S477" s="86"/>
      <c r="T477" s="87"/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T477" s="19" t="s">
        <v>170</v>
      </c>
      <c r="AU477" s="19" t="s">
        <v>84</v>
      </c>
    </row>
    <row r="478" s="13" customFormat="1">
      <c r="A478" s="13"/>
      <c r="B478" s="224"/>
      <c r="C478" s="225"/>
      <c r="D478" s="226" t="s">
        <v>185</v>
      </c>
      <c r="E478" s="227" t="s">
        <v>19</v>
      </c>
      <c r="F478" s="228" t="s">
        <v>656</v>
      </c>
      <c r="G478" s="225"/>
      <c r="H478" s="229">
        <v>124.69</v>
      </c>
      <c r="I478" s="230"/>
      <c r="J478" s="225"/>
      <c r="K478" s="225"/>
      <c r="L478" s="231"/>
      <c r="M478" s="232"/>
      <c r="N478" s="233"/>
      <c r="O478" s="233"/>
      <c r="P478" s="233"/>
      <c r="Q478" s="233"/>
      <c r="R478" s="233"/>
      <c r="S478" s="233"/>
      <c r="T478" s="234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35" t="s">
        <v>185</v>
      </c>
      <c r="AU478" s="235" t="s">
        <v>84</v>
      </c>
      <c r="AV478" s="13" t="s">
        <v>84</v>
      </c>
      <c r="AW478" s="13" t="s">
        <v>36</v>
      </c>
      <c r="AX478" s="13" t="s">
        <v>74</v>
      </c>
      <c r="AY478" s="235" t="s">
        <v>161</v>
      </c>
    </row>
    <row r="479" s="13" customFormat="1">
      <c r="A479" s="13"/>
      <c r="B479" s="224"/>
      <c r="C479" s="225"/>
      <c r="D479" s="226" t="s">
        <v>185</v>
      </c>
      <c r="E479" s="227" t="s">
        <v>19</v>
      </c>
      <c r="F479" s="228" t="s">
        <v>657</v>
      </c>
      <c r="G479" s="225"/>
      <c r="H479" s="229">
        <v>-6.5970000000000004</v>
      </c>
      <c r="I479" s="230"/>
      <c r="J479" s="225"/>
      <c r="K479" s="225"/>
      <c r="L479" s="231"/>
      <c r="M479" s="232"/>
      <c r="N479" s="233"/>
      <c r="O479" s="233"/>
      <c r="P479" s="233"/>
      <c r="Q479" s="233"/>
      <c r="R479" s="233"/>
      <c r="S479" s="233"/>
      <c r="T479" s="234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35" t="s">
        <v>185</v>
      </c>
      <c r="AU479" s="235" t="s">
        <v>84</v>
      </c>
      <c r="AV479" s="13" t="s">
        <v>84</v>
      </c>
      <c r="AW479" s="13" t="s">
        <v>36</v>
      </c>
      <c r="AX479" s="13" t="s">
        <v>74</v>
      </c>
      <c r="AY479" s="235" t="s">
        <v>161</v>
      </c>
    </row>
    <row r="480" s="13" customFormat="1">
      <c r="A480" s="13"/>
      <c r="B480" s="224"/>
      <c r="C480" s="225"/>
      <c r="D480" s="226" t="s">
        <v>185</v>
      </c>
      <c r="E480" s="227" t="s">
        <v>19</v>
      </c>
      <c r="F480" s="228" t="s">
        <v>658</v>
      </c>
      <c r="G480" s="225"/>
      <c r="H480" s="229">
        <v>22.923999999999999</v>
      </c>
      <c r="I480" s="230"/>
      <c r="J480" s="225"/>
      <c r="K480" s="225"/>
      <c r="L480" s="231"/>
      <c r="M480" s="232"/>
      <c r="N480" s="233"/>
      <c r="O480" s="233"/>
      <c r="P480" s="233"/>
      <c r="Q480" s="233"/>
      <c r="R480" s="233"/>
      <c r="S480" s="233"/>
      <c r="T480" s="234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35" t="s">
        <v>185</v>
      </c>
      <c r="AU480" s="235" t="s">
        <v>84</v>
      </c>
      <c r="AV480" s="13" t="s">
        <v>84</v>
      </c>
      <c r="AW480" s="13" t="s">
        <v>36</v>
      </c>
      <c r="AX480" s="13" t="s">
        <v>74</v>
      </c>
      <c r="AY480" s="235" t="s">
        <v>161</v>
      </c>
    </row>
    <row r="481" s="13" customFormat="1">
      <c r="A481" s="13"/>
      <c r="B481" s="224"/>
      <c r="C481" s="225"/>
      <c r="D481" s="226" t="s">
        <v>185</v>
      </c>
      <c r="E481" s="227" t="s">
        <v>19</v>
      </c>
      <c r="F481" s="228" t="s">
        <v>659</v>
      </c>
      <c r="G481" s="225"/>
      <c r="H481" s="229">
        <v>48.875999999999998</v>
      </c>
      <c r="I481" s="230"/>
      <c r="J481" s="225"/>
      <c r="K481" s="225"/>
      <c r="L481" s="231"/>
      <c r="M481" s="232"/>
      <c r="N481" s="233"/>
      <c r="O481" s="233"/>
      <c r="P481" s="233"/>
      <c r="Q481" s="233"/>
      <c r="R481" s="233"/>
      <c r="S481" s="233"/>
      <c r="T481" s="234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35" t="s">
        <v>185</v>
      </c>
      <c r="AU481" s="235" t="s">
        <v>84</v>
      </c>
      <c r="AV481" s="13" t="s">
        <v>84</v>
      </c>
      <c r="AW481" s="13" t="s">
        <v>36</v>
      </c>
      <c r="AX481" s="13" t="s">
        <v>74</v>
      </c>
      <c r="AY481" s="235" t="s">
        <v>161</v>
      </c>
    </row>
    <row r="482" s="13" customFormat="1">
      <c r="A482" s="13"/>
      <c r="B482" s="224"/>
      <c r="C482" s="225"/>
      <c r="D482" s="226" t="s">
        <v>185</v>
      </c>
      <c r="E482" s="227" t="s">
        <v>19</v>
      </c>
      <c r="F482" s="228" t="s">
        <v>660</v>
      </c>
      <c r="G482" s="225"/>
      <c r="H482" s="229">
        <v>40.354999999999997</v>
      </c>
      <c r="I482" s="230"/>
      <c r="J482" s="225"/>
      <c r="K482" s="225"/>
      <c r="L482" s="231"/>
      <c r="M482" s="232"/>
      <c r="N482" s="233"/>
      <c r="O482" s="233"/>
      <c r="P482" s="233"/>
      <c r="Q482" s="233"/>
      <c r="R482" s="233"/>
      <c r="S482" s="233"/>
      <c r="T482" s="234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35" t="s">
        <v>185</v>
      </c>
      <c r="AU482" s="235" t="s">
        <v>84</v>
      </c>
      <c r="AV482" s="13" t="s">
        <v>84</v>
      </c>
      <c r="AW482" s="13" t="s">
        <v>36</v>
      </c>
      <c r="AX482" s="13" t="s">
        <v>74</v>
      </c>
      <c r="AY482" s="235" t="s">
        <v>161</v>
      </c>
    </row>
    <row r="483" s="13" customFormat="1">
      <c r="A483" s="13"/>
      <c r="B483" s="224"/>
      <c r="C483" s="225"/>
      <c r="D483" s="226" t="s">
        <v>185</v>
      </c>
      <c r="E483" s="227" t="s">
        <v>19</v>
      </c>
      <c r="F483" s="228" t="s">
        <v>661</v>
      </c>
      <c r="G483" s="225"/>
      <c r="H483" s="229">
        <v>55.622</v>
      </c>
      <c r="I483" s="230"/>
      <c r="J483" s="225"/>
      <c r="K483" s="225"/>
      <c r="L483" s="231"/>
      <c r="M483" s="232"/>
      <c r="N483" s="233"/>
      <c r="O483" s="233"/>
      <c r="P483" s="233"/>
      <c r="Q483" s="233"/>
      <c r="R483" s="233"/>
      <c r="S483" s="233"/>
      <c r="T483" s="234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35" t="s">
        <v>185</v>
      </c>
      <c r="AU483" s="235" t="s">
        <v>84</v>
      </c>
      <c r="AV483" s="13" t="s">
        <v>84</v>
      </c>
      <c r="AW483" s="13" t="s">
        <v>36</v>
      </c>
      <c r="AX483" s="13" t="s">
        <v>74</v>
      </c>
      <c r="AY483" s="235" t="s">
        <v>161</v>
      </c>
    </row>
    <row r="484" s="13" customFormat="1">
      <c r="A484" s="13"/>
      <c r="B484" s="224"/>
      <c r="C484" s="225"/>
      <c r="D484" s="226" t="s">
        <v>185</v>
      </c>
      <c r="E484" s="227" t="s">
        <v>19</v>
      </c>
      <c r="F484" s="228" t="s">
        <v>662</v>
      </c>
      <c r="G484" s="225"/>
      <c r="H484" s="229">
        <v>47.957000000000001</v>
      </c>
      <c r="I484" s="230"/>
      <c r="J484" s="225"/>
      <c r="K484" s="225"/>
      <c r="L484" s="231"/>
      <c r="M484" s="232"/>
      <c r="N484" s="233"/>
      <c r="O484" s="233"/>
      <c r="P484" s="233"/>
      <c r="Q484" s="233"/>
      <c r="R484" s="233"/>
      <c r="S484" s="233"/>
      <c r="T484" s="234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35" t="s">
        <v>185</v>
      </c>
      <c r="AU484" s="235" t="s">
        <v>84</v>
      </c>
      <c r="AV484" s="13" t="s">
        <v>84</v>
      </c>
      <c r="AW484" s="13" t="s">
        <v>36</v>
      </c>
      <c r="AX484" s="13" t="s">
        <v>74</v>
      </c>
      <c r="AY484" s="235" t="s">
        <v>161</v>
      </c>
    </row>
    <row r="485" s="13" customFormat="1">
      <c r="A485" s="13"/>
      <c r="B485" s="224"/>
      <c r="C485" s="225"/>
      <c r="D485" s="226" t="s">
        <v>185</v>
      </c>
      <c r="E485" s="227" t="s">
        <v>19</v>
      </c>
      <c r="F485" s="228" t="s">
        <v>663</v>
      </c>
      <c r="G485" s="225"/>
      <c r="H485" s="229">
        <v>160.601</v>
      </c>
      <c r="I485" s="230"/>
      <c r="J485" s="225"/>
      <c r="K485" s="225"/>
      <c r="L485" s="231"/>
      <c r="M485" s="232"/>
      <c r="N485" s="233"/>
      <c r="O485" s="233"/>
      <c r="P485" s="233"/>
      <c r="Q485" s="233"/>
      <c r="R485" s="233"/>
      <c r="S485" s="233"/>
      <c r="T485" s="234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35" t="s">
        <v>185</v>
      </c>
      <c r="AU485" s="235" t="s">
        <v>84</v>
      </c>
      <c r="AV485" s="13" t="s">
        <v>84</v>
      </c>
      <c r="AW485" s="13" t="s">
        <v>36</v>
      </c>
      <c r="AX485" s="13" t="s">
        <v>74</v>
      </c>
      <c r="AY485" s="235" t="s">
        <v>161</v>
      </c>
    </row>
    <row r="486" s="13" customFormat="1">
      <c r="A486" s="13"/>
      <c r="B486" s="224"/>
      <c r="C486" s="225"/>
      <c r="D486" s="226" t="s">
        <v>185</v>
      </c>
      <c r="E486" s="227" t="s">
        <v>19</v>
      </c>
      <c r="F486" s="228" t="s">
        <v>664</v>
      </c>
      <c r="G486" s="225"/>
      <c r="H486" s="229">
        <v>31.501999999999999</v>
      </c>
      <c r="I486" s="230"/>
      <c r="J486" s="225"/>
      <c r="K486" s="225"/>
      <c r="L486" s="231"/>
      <c r="M486" s="232"/>
      <c r="N486" s="233"/>
      <c r="O486" s="233"/>
      <c r="P486" s="233"/>
      <c r="Q486" s="233"/>
      <c r="R486" s="233"/>
      <c r="S486" s="233"/>
      <c r="T486" s="234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35" t="s">
        <v>185</v>
      </c>
      <c r="AU486" s="235" t="s">
        <v>84</v>
      </c>
      <c r="AV486" s="13" t="s">
        <v>84</v>
      </c>
      <c r="AW486" s="13" t="s">
        <v>36</v>
      </c>
      <c r="AX486" s="13" t="s">
        <v>74</v>
      </c>
      <c r="AY486" s="235" t="s">
        <v>161</v>
      </c>
    </row>
    <row r="487" s="13" customFormat="1">
      <c r="A487" s="13"/>
      <c r="B487" s="224"/>
      <c r="C487" s="225"/>
      <c r="D487" s="226" t="s">
        <v>185</v>
      </c>
      <c r="E487" s="227" t="s">
        <v>19</v>
      </c>
      <c r="F487" s="228" t="s">
        <v>641</v>
      </c>
      <c r="G487" s="225"/>
      <c r="H487" s="229">
        <v>43.447000000000003</v>
      </c>
      <c r="I487" s="230"/>
      <c r="J487" s="225"/>
      <c r="K487" s="225"/>
      <c r="L487" s="231"/>
      <c r="M487" s="232"/>
      <c r="N487" s="233"/>
      <c r="O487" s="233"/>
      <c r="P487" s="233"/>
      <c r="Q487" s="233"/>
      <c r="R487" s="233"/>
      <c r="S487" s="233"/>
      <c r="T487" s="234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35" t="s">
        <v>185</v>
      </c>
      <c r="AU487" s="235" t="s">
        <v>84</v>
      </c>
      <c r="AV487" s="13" t="s">
        <v>84</v>
      </c>
      <c r="AW487" s="13" t="s">
        <v>36</v>
      </c>
      <c r="AX487" s="13" t="s">
        <v>74</v>
      </c>
      <c r="AY487" s="235" t="s">
        <v>161</v>
      </c>
    </row>
    <row r="488" s="13" customFormat="1">
      <c r="A488" s="13"/>
      <c r="B488" s="224"/>
      <c r="C488" s="225"/>
      <c r="D488" s="226" t="s">
        <v>185</v>
      </c>
      <c r="E488" s="227" t="s">
        <v>19</v>
      </c>
      <c r="F488" s="228" t="s">
        <v>665</v>
      </c>
      <c r="G488" s="225"/>
      <c r="H488" s="229">
        <v>56.542000000000002</v>
      </c>
      <c r="I488" s="230"/>
      <c r="J488" s="225"/>
      <c r="K488" s="225"/>
      <c r="L488" s="231"/>
      <c r="M488" s="232"/>
      <c r="N488" s="233"/>
      <c r="O488" s="233"/>
      <c r="P488" s="233"/>
      <c r="Q488" s="233"/>
      <c r="R488" s="233"/>
      <c r="S488" s="233"/>
      <c r="T488" s="234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35" t="s">
        <v>185</v>
      </c>
      <c r="AU488" s="235" t="s">
        <v>84</v>
      </c>
      <c r="AV488" s="13" t="s">
        <v>84</v>
      </c>
      <c r="AW488" s="13" t="s">
        <v>36</v>
      </c>
      <c r="AX488" s="13" t="s">
        <v>74</v>
      </c>
      <c r="AY488" s="235" t="s">
        <v>161</v>
      </c>
    </row>
    <row r="489" s="13" customFormat="1">
      <c r="A489" s="13"/>
      <c r="B489" s="224"/>
      <c r="C489" s="225"/>
      <c r="D489" s="226" t="s">
        <v>185</v>
      </c>
      <c r="E489" s="227" t="s">
        <v>19</v>
      </c>
      <c r="F489" s="228" t="s">
        <v>666</v>
      </c>
      <c r="G489" s="225"/>
      <c r="H489" s="229">
        <v>38.487000000000002</v>
      </c>
      <c r="I489" s="230"/>
      <c r="J489" s="225"/>
      <c r="K489" s="225"/>
      <c r="L489" s="231"/>
      <c r="M489" s="232"/>
      <c r="N489" s="233"/>
      <c r="O489" s="233"/>
      <c r="P489" s="233"/>
      <c r="Q489" s="233"/>
      <c r="R489" s="233"/>
      <c r="S489" s="233"/>
      <c r="T489" s="234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35" t="s">
        <v>185</v>
      </c>
      <c r="AU489" s="235" t="s">
        <v>84</v>
      </c>
      <c r="AV489" s="13" t="s">
        <v>84</v>
      </c>
      <c r="AW489" s="13" t="s">
        <v>36</v>
      </c>
      <c r="AX489" s="13" t="s">
        <v>74</v>
      </c>
      <c r="AY489" s="235" t="s">
        <v>161</v>
      </c>
    </row>
    <row r="490" s="13" customFormat="1">
      <c r="A490" s="13"/>
      <c r="B490" s="224"/>
      <c r="C490" s="225"/>
      <c r="D490" s="226" t="s">
        <v>185</v>
      </c>
      <c r="E490" s="227" t="s">
        <v>19</v>
      </c>
      <c r="F490" s="228" t="s">
        <v>667</v>
      </c>
      <c r="G490" s="225"/>
      <c r="H490" s="229">
        <v>108.521</v>
      </c>
      <c r="I490" s="230"/>
      <c r="J490" s="225"/>
      <c r="K490" s="225"/>
      <c r="L490" s="231"/>
      <c r="M490" s="232"/>
      <c r="N490" s="233"/>
      <c r="O490" s="233"/>
      <c r="P490" s="233"/>
      <c r="Q490" s="233"/>
      <c r="R490" s="233"/>
      <c r="S490" s="233"/>
      <c r="T490" s="234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35" t="s">
        <v>185</v>
      </c>
      <c r="AU490" s="235" t="s">
        <v>84</v>
      </c>
      <c r="AV490" s="13" t="s">
        <v>84</v>
      </c>
      <c r="AW490" s="13" t="s">
        <v>36</v>
      </c>
      <c r="AX490" s="13" t="s">
        <v>74</v>
      </c>
      <c r="AY490" s="235" t="s">
        <v>161</v>
      </c>
    </row>
    <row r="491" s="13" customFormat="1">
      <c r="A491" s="13"/>
      <c r="B491" s="224"/>
      <c r="C491" s="225"/>
      <c r="D491" s="226" t="s">
        <v>185</v>
      </c>
      <c r="E491" s="227" t="s">
        <v>19</v>
      </c>
      <c r="F491" s="228" t="s">
        <v>668</v>
      </c>
      <c r="G491" s="225"/>
      <c r="H491" s="229">
        <v>100.39</v>
      </c>
      <c r="I491" s="230"/>
      <c r="J491" s="225"/>
      <c r="K491" s="225"/>
      <c r="L491" s="231"/>
      <c r="M491" s="232"/>
      <c r="N491" s="233"/>
      <c r="O491" s="233"/>
      <c r="P491" s="233"/>
      <c r="Q491" s="233"/>
      <c r="R491" s="233"/>
      <c r="S491" s="233"/>
      <c r="T491" s="234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35" t="s">
        <v>185</v>
      </c>
      <c r="AU491" s="235" t="s">
        <v>84</v>
      </c>
      <c r="AV491" s="13" t="s">
        <v>84</v>
      </c>
      <c r="AW491" s="13" t="s">
        <v>36</v>
      </c>
      <c r="AX491" s="13" t="s">
        <v>74</v>
      </c>
      <c r="AY491" s="235" t="s">
        <v>161</v>
      </c>
    </row>
    <row r="492" s="13" customFormat="1">
      <c r="A492" s="13"/>
      <c r="B492" s="224"/>
      <c r="C492" s="225"/>
      <c r="D492" s="226" t="s">
        <v>185</v>
      </c>
      <c r="E492" s="227" t="s">
        <v>19</v>
      </c>
      <c r="F492" s="228" t="s">
        <v>669</v>
      </c>
      <c r="G492" s="225"/>
      <c r="H492" s="229">
        <v>-2</v>
      </c>
      <c r="I492" s="230"/>
      <c r="J492" s="225"/>
      <c r="K492" s="225"/>
      <c r="L492" s="231"/>
      <c r="M492" s="232"/>
      <c r="N492" s="233"/>
      <c r="O492" s="233"/>
      <c r="P492" s="233"/>
      <c r="Q492" s="233"/>
      <c r="R492" s="233"/>
      <c r="S492" s="233"/>
      <c r="T492" s="234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35" t="s">
        <v>185</v>
      </c>
      <c r="AU492" s="235" t="s">
        <v>84</v>
      </c>
      <c r="AV492" s="13" t="s">
        <v>84</v>
      </c>
      <c r="AW492" s="13" t="s">
        <v>36</v>
      </c>
      <c r="AX492" s="13" t="s">
        <v>74</v>
      </c>
      <c r="AY492" s="235" t="s">
        <v>161</v>
      </c>
    </row>
    <row r="493" s="13" customFormat="1">
      <c r="A493" s="13"/>
      <c r="B493" s="224"/>
      <c r="C493" s="225"/>
      <c r="D493" s="226" t="s">
        <v>185</v>
      </c>
      <c r="E493" s="227" t="s">
        <v>19</v>
      </c>
      <c r="F493" s="228" t="s">
        <v>670</v>
      </c>
      <c r="G493" s="225"/>
      <c r="H493" s="229">
        <v>24.533999999999999</v>
      </c>
      <c r="I493" s="230"/>
      <c r="J493" s="225"/>
      <c r="K493" s="225"/>
      <c r="L493" s="231"/>
      <c r="M493" s="232"/>
      <c r="N493" s="233"/>
      <c r="O493" s="233"/>
      <c r="P493" s="233"/>
      <c r="Q493" s="233"/>
      <c r="R493" s="233"/>
      <c r="S493" s="233"/>
      <c r="T493" s="234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35" t="s">
        <v>185</v>
      </c>
      <c r="AU493" s="235" t="s">
        <v>84</v>
      </c>
      <c r="AV493" s="13" t="s">
        <v>84</v>
      </c>
      <c r="AW493" s="13" t="s">
        <v>36</v>
      </c>
      <c r="AX493" s="13" t="s">
        <v>74</v>
      </c>
      <c r="AY493" s="235" t="s">
        <v>161</v>
      </c>
    </row>
    <row r="494" s="13" customFormat="1">
      <c r="A494" s="13"/>
      <c r="B494" s="224"/>
      <c r="C494" s="225"/>
      <c r="D494" s="226" t="s">
        <v>185</v>
      </c>
      <c r="E494" s="227" t="s">
        <v>19</v>
      </c>
      <c r="F494" s="228" t="s">
        <v>671</v>
      </c>
      <c r="G494" s="225"/>
      <c r="H494" s="229">
        <v>69.518000000000001</v>
      </c>
      <c r="I494" s="230"/>
      <c r="J494" s="225"/>
      <c r="K494" s="225"/>
      <c r="L494" s="231"/>
      <c r="M494" s="232"/>
      <c r="N494" s="233"/>
      <c r="O494" s="233"/>
      <c r="P494" s="233"/>
      <c r="Q494" s="233"/>
      <c r="R494" s="233"/>
      <c r="S494" s="233"/>
      <c r="T494" s="234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35" t="s">
        <v>185</v>
      </c>
      <c r="AU494" s="235" t="s">
        <v>84</v>
      </c>
      <c r="AV494" s="13" t="s">
        <v>84</v>
      </c>
      <c r="AW494" s="13" t="s">
        <v>36</v>
      </c>
      <c r="AX494" s="13" t="s">
        <v>74</v>
      </c>
      <c r="AY494" s="235" t="s">
        <v>161</v>
      </c>
    </row>
    <row r="495" s="13" customFormat="1">
      <c r="A495" s="13"/>
      <c r="B495" s="224"/>
      <c r="C495" s="225"/>
      <c r="D495" s="226" t="s">
        <v>185</v>
      </c>
      <c r="E495" s="227" t="s">
        <v>19</v>
      </c>
      <c r="F495" s="228" t="s">
        <v>672</v>
      </c>
      <c r="G495" s="225"/>
      <c r="H495" s="229">
        <v>43.265999999999998</v>
      </c>
      <c r="I495" s="230"/>
      <c r="J495" s="225"/>
      <c r="K495" s="225"/>
      <c r="L495" s="231"/>
      <c r="M495" s="232"/>
      <c r="N495" s="233"/>
      <c r="O495" s="233"/>
      <c r="P495" s="233"/>
      <c r="Q495" s="233"/>
      <c r="R495" s="233"/>
      <c r="S495" s="233"/>
      <c r="T495" s="234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35" t="s">
        <v>185</v>
      </c>
      <c r="AU495" s="235" t="s">
        <v>84</v>
      </c>
      <c r="AV495" s="13" t="s">
        <v>84</v>
      </c>
      <c r="AW495" s="13" t="s">
        <v>36</v>
      </c>
      <c r="AX495" s="13" t="s">
        <v>74</v>
      </c>
      <c r="AY495" s="235" t="s">
        <v>161</v>
      </c>
    </row>
    <row r="496" s="13" customFormat="1">
      <c r="A496" s="13"/>
      <c r="B496" s="224"/>
      <c r="C496" s="225"/>
      <c r="D496" s="226" t="s">
        <v>185</v>
      </c>
      <c r="E496" s="227" t="s">
        <v>19</v>
      </c>
      <c r="F496" s="228" t="s">
        <v>649</v>
      </c>
      <c r="G496" s="225"/>
      <c r="H496" s="229">
        <v>19.762</v>
      </c>
      <c r="I496" s="230"/>
      <c r="J496" s="225"/>
      <c r="K496" s="225"/>
      <c r="L496" s="231"/>
      <c r="M496" s="232"/>
      <c r="N496" s="233"/>
      <c r="O496" s="233"/>
      <c r="P496" s="233"/>
      <c r="Q496" s="233"/>
      <c r="R496" s="233"/>
      <c r="S496" s="233"/>
      <c r="T496" s="234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35" t="s">
        <v>185</v>
      </c>
      <c r="AU496" s="235" t="s">
        <v>84</v>
      </c>
      <c r="AV496" s="13" t="s">
        <v>84</v>
      </c>
      <c r="AW496" s="13" t="s">
        <v>36</v>
      </c>
      <c r="AX496" s="13" t="s">
        <v>74</v>
      </c>
      <c r="AY496" s="235" t="s">
        <v>161</v>
      </c>
    </row>
    <row r="497" s="13" customFormat="1">
      <c r="A497" s="13"/>
      <c r="B497" s="224"/>
      <c r="C497" s="225"/>
      <c r="D497" s="226" t="s">
        <v>185</v>
      </c>
      <c r="E497" s="227" t="s">
        <v>19</v>
      </c>
      <c r="F497" s="228" t="s">
        <v>650</v>
      </c>
      <c r="G497" s="225"/>
      <c r="H497" s="229">
        <v>16.812000000000001</v>
      </c>
      <c r="I497" s="230"/>
      <c r="J497" s="225"/>
      <c r="K497" s="225"/>
      <c r="L497" s="231"/>
      <c r="M497" s="232"/>
      <c r="N497" s="233"/>
      <c r="O497" s="233"/>
      <c r="P497" s="233"/>
      <c r="Q497" s="233"/>
      <c r="R497" s="233"/>
      <c r="S497" s="233"/>
      <c r="T497" s="234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35" t="s">
        <v>185</v>
      </c>
      <c r="AU497" s="235" t="s">
        <v>84</v>
      </c>
      <c r="AV497" s="13" t="s">
        <v>84</v>
      </c>
      <c r="AW497" s="13" t="s">
        <v>36</v>
      </c>
      <c r="AX497" s="13" t="s">
        <v>74</v>
      </c>
      <c r="AY497" s="235" t="s">
        <v>161</v>
      </c>
    </row>
    <row r="498" s="13" customFormat="1">
      <c r="A498" s="13"/>
      <c r="B498" s="224"/>
      <c r="C498" s="225"/>
      <c r="D498" s="226" t="s">
        <v>185</v>
      </c>
      <c r="E498" s="227" t="s">
        <v>19</v>
      </c>
      <c r="F498" s="228" t="s">
        <v>673</v>
      </c>
      <c r="G498" s="225"/>
      <c r="H498" s="229">
        <v>26.093</v>
      </c>
      <c r="I498" s="230"/>
      <c r="J498" s="225"/>
      <c r="K498" s="225"/>
      <c r="L498" s="231"/>
      <c r="M498" s="232"/>
      <c r="N498" s="233"/>
      <c r="O498" s="233"/>
      <c r="P498" s="233"/>
      <c r="Q498" s="233"/>
      <c r="R498" s="233"/>
      <c r="S498" s="233"/>
      <c r="T498" s="234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35" t="s">
        <v>185</v>
      </c>
      <c r="AU498" s="235" t="s">
        <v>84</v>
      </c>
      <c r="AV498" s="13" t="s">
        <v>84</v>
      </c>
      <c r="AW498" s="13" t="s">
        <v>36</v>
      </c>
      <c r="AX498" s="13" t="s">
        <v>74</v>
      </c>
      <c r="AY498" s="235" t="s">
        <v>161</v>
      </c>
    </row>
    <row r="499" s="14" customFormat="1">
      <c r="A499" s="14"/>
      <c r="B499" s="236"/>
      <c r="C499" s="237"/>
      <c r="D499" s="226" t="s">
        <v>185</v>
      </c>
      <c r="E499" s="238" t="s">
        <v>19</v>
      </c>
      <c r="F499" s="239" t="s">
        <v>187</v>
      </c>
      <c r="G499" s="237"/>
      <c r="H499" s="240">
        <v>1071.3019999999999</v>
      </c>
      <c r="I499" s="241"/>
      <c r="J499" s="237"/>
      <c r="K499" s="237"/>
      <c r="L499" s="242"/>
      <c r="M499" s="243"/>
      <c r="N499" s="244"/>
      <c r="O499" s="244"/>
      <c r="P499" s="244"/>
      <c r="Q499" s="244"/>
      <c r="R499" s="244"/>
      <c r="S499" s="244"/>
      <c r="T499" s="245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46" t="s">
        <v>185</v>
      </c>
      <c r="AU499" s="246" t="s">
        <v>84</v>
      </c>
      <c r="AV499" s="14" t="s">
        <v>168</v>
      </c>
      <c r="AW499" s="14" t="s">
        <v>36</v>
      </c>
      <c r="AX499" s="14" t="s">
        <v>82</v>
      </c>
      <c r="AY499" s="246" t="s">
        <v>161</v>
      </c>
    </row>
    <row r="500" s="2" customFormat="1" ht="24.15" customHeight="1">
      <c r="A500" s="40"/>
      <c r="B500" s="41"/>
      <c r="C500" s="206" t="s">
        <v>701</v>
      </c>
      <c r="D500" s="206" t="s">
        <v>163</v>
      </c>
      <c r="E500" s="207" t="s">
        <v>702</v>
      </c>
      <c r="F500" s="208" t="s">
        <v>703</v>
      </c>
      <c r="G500" s="209" t="s">
        <v>182</v>
      </c>
      <c r="H500" s="210">
        <v>1100.9570000000001</v>
      </c>
      <c r="I500" s="211"/>
      <c r="J500" s="212">
        <f>ROUND(I500*H500,2)</f>
        <v>0</v>
      </c>
      <c r="K500" s="208" t="s">
        <v>167</v>
      </c>
      <c r="L500" s="46"/>
      <c r="M500" s="213" t="s">
        <v>19</v>
      </c>
      <c r="N500" s="214" t="s">
        <v>45</v>
      </c>
      <c r="O500" s="86"/>
      <c r="P500" s="215">
        <f>O500*H500</f>
        <v>0</v>
      </c>
      <c r="Q500" s="215">
        <v>0.0030000000000000001</v>
      </c>
      <c r="R500" s="215">
        <f>Q500*H500</f>
        <v>3.3028710000000006</v>
      </c>
      <c r="S500" s="215">
        <v>0</v>
      </c>
      <c r="T500" s="216">
        <f>S500*H500</f>
        <v>0</v>
      </c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R500" s="217" t="s">
        <v>168</v>
      </c>
      <c r="AT500" s="217" t="s">
        <v>163</v>
      </c>
      <c r="AU500" s="217" t="s">
        <v>84</v>
      </c>
      <c r="AY500" s="19" t="s">
        <v>161</v>
      </c>
      <c r="BE500" s="218">
        <f>IF(N500="základní",J500,0)</f>
        <v>0</v>
      </c>
      <c r="BF500" s="218">
        <f>IF(N500="snížená",J500,0)</f>
        <v>0</v>
      </c>
      <c r="BG500" s="218">
        <f>IF(N500="zákl. přenesená",J500,0)</f>
        <v>0</v>
      </c>
      <c r="BH500" s="218">
        <f>IF(N500="sníž. přenesená",J500,0)</f>
        <v>0</v>
      </c>
      <c r="BI500" s="218">
        <f>IF(N500="nulová",J500,0)</f>
        <v>0</v>
      </c>
      <c r="BJ500" s="19" t="s">
        <v>82</v>
      </c>
      <c r="BK500" s="218">
        <f>ROUND(I500*H500,2)</f>
        <v>0</v>
      </c>
      <c r="BL500" s="19" t="s">
        <v>168</v>
      </c>
      <c r="BM500" s="217" t="s">
        <v>704</v>
      </c>
    </row>
    <row r="501" s="2" customFormat="1">
      <c r="A501" s="40"/>
      <c r="B501" s="41"/>
      <c r="C501" s="42"/>
      <c r="D501" s="219" t="s">
        <v>170</v>
      </c>
      <c r="E501" s="42"/>
      <c r="F501" s="220" t="s">
        <v>705</v>
      </c>
      <c r="G501" s="42"/>
      <c r="H501" s="42"/>
      <c r="I501" s="221"/>
      <c r="J501" s="42"/>
      <c r="K501" s="42"/>
      <c r="L501" s="46"/>
      <c r="M501" s="222"/>
      <c r="N501" s="223"/>
      <c r="O501" s="86"/>
      <c r="P501" s="86"/>
      <c r="Q501" s="86"/>
      <c r="R501" s="86"/>
      <c r="S501" s="86"/>
      <c r="T501" s="87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T501" s="19" t="s">
        <v>170</v>
      </c>
      <c r="AU501" s="19" t="s">
        <v>84</v>
      </c>
    </row>
    <row r="502" s="13" customFormat="1">
      <c r="A502" s="13"/>
      <c r="B502" s="224"/>
      <c r="C502" s="225"/>
      <c r="D502" s="226" t="s">
        <v>185</v>
      </c>
      <c r="E502" s="227" t="s">
        <v>19</v>
      </c>
      <c r="F502" s="228" t="s">
        <v>706</v>
      </c>
      <c r="G502" s="225"/>
      <c r="H502" s="229">
        <v>1559.684</v>
      </c>
      <c r="I502" s="230"/>
      <c r="J502" s="225"/>
      <c r="K502" s="225"/>
      <c r="L502" s="231"/>
      <c r="M502" s="232"/>
      <c r="N502" s="233"/>
      <c r="O502" s="233"/>
      <c r="P502" s="233"/>
      <c r="Q502" s="233"/>
      <c r="R502" s="233"/>
      <c r="S502" s="233"/>
      <c r="T502" s="234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35" t="s">
        <v>185</v>
      </c>
      <c r="AU502" s="235" t="s">
        <v>84</v>
      </c>
      <c r="AV502" s="13" t="s">
        <v>84</v>
      </c>
      <c r="AW502" s="13" t="s">
        <v>36</v>
      </c>
      <c r="AX502" s="13" t="s">
        <v>74</v>
      </c>
      <c r="AY502" s="235" t="s">
        <v>161</v>
      </c>
    </row>
    <row r="503" s="13" customFormat="1">
      <c r="A503" s="13"/>
      <c r="B503" s="224"/>
      <c r="C503" s="225"/>
      <c r="D503" s="226" t="s">
        <v>185</v>
      </c>
      <c r="E503" s="227" t="s">
        <v>19</v>
      </c>
      <c r="F503" s="228" t="s">
        <v>707</v>
      </c>
      <c r="G503" s="225"/>
      <c r="H503" s="229">
        <v>-458.72699999999998</v>
      </c>
      <c r="I503" s="230"/>
      <c r="J503" s="225"/>
      <c r="K503" s="225"/>
      <c r="L503" s="231"/>
      <c r="M503" s="232"/>
      <c r="N503" s="233"/>
      <c r="O503" s="233"/>
      <c r="P503" s="233"/>
      <c r="Q503" s="233"/>
      <c r="R503" s="233"/>
      <c r="S503" s="233"/>
      <c r="T503" s="234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35" t="s">
        <v>185</v>
      </c>
      <c r="AU503" s="235" t="s">
        <v>84</v>
      </c>
      <c r="AV503" s="13" t="s">
        <v>84</v>
      </c>
      <c r="AW503" s="13" t="s">
        <v>36</v>
      </c>
      <c r="AX503" s="13" t="s">
        <v>74</v>
      </c>
      <c r="AY503" s="235" t="s">
        <v>161</v>
      </c>
    </row>
    <row r="504" s="14" customFormat="1">
      <c r="A504" s="14"/>
      <c r="B504" s="236"/>
      <c r="C504" s="237"/>
      <c r="D504" s="226" t="s">
        <v>185</v>
      </c>
      <c r="E504" s="238" t="s">
        <v>19</v>
      </c>
      <c r="F504" s="239" t="s">
        <v>187</v>
      </c>
      <c r="G504" s="237"/>
      <c r="H504" s="240">
        <v>1100.9569999999999</v>
      </c>
      <c r="I504" s="241"/>
      <c r="J504" s="237"/>
      <c r="K504" s="237"/>
      <c r="L504" s="242"/>
      <c r="M504" s="243"/>
      <c r="N504" s="244"/>
      <c r="O504" s="244"/>
      <c r="P504" s="244"/>
      <c r="Q504" s="244"/>
      <c r="R504" s="244"/>
      <c r="S504" s="244"/>
      <c r="T504" s="245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46" t="s">
        <v>185</v>
      </c>
      <c r="AU504" s="246" t="s">
        <v>84</v>
      </c>
      <c r="AV504" s="14" t="s">
        <v>168</v>
      </c>
      <c r="AW504" s="14" t="s">
        <v>36</v>
      </c>
      <c r="AX504" s="14" t="s">
        <v>82</v>
      </c>
      <c r="AY504" s="246" t="s">
        <v>161</v>
      </c>
    </row>
    <row r="505" s="2" customFormat="1" ht="62.7" customHeight="1">
      <c r="A505" s="40"/>
      <c r="B505" s="41"/>
      <c r="C505" s="206" t="s">
        <v>708</v>
      </c>
      <c r="D505" s="206" t="s">
        <v>163</v>
      </c>
      <c r="E505" s="207" t="s">
        <v>709</v>
      </c>
      <c r="F505" s="208" t="s">
        <v>710</v>
      </c>
      <c r="G505" s="209" t="s">
        <v>182</v>
      </c>
      <c r="H505" s="210">
        <v>444.69200000000001</v>
      </c>
      <c r="I505" s="211"/>
      <c r="J505" s="212">
        <f>ROUND(I505*H505,2)</f>
        <v>0</v>
      </c>
      <c r="K505" s="208" t="s">
        <v>167</v>
      </c>
      <c r="L505" s="46"/>
      <c r="M505" s="213" t="s">
        <v>19</v>
      </c>
      <c r="N505" s="214" t="s">
        <v>45</v>
      </c>
      <c r="O505" s="86"/>
      <c r="P505" s="215">
        <f>O505*H505</f>
        <v>0</v>
      </c>
      <c r="Q505" s="215">
        <v>0.012789999999999999</v>
      </c>
      <c r="R505" s="215">
        <f>Q505*H505</f>
        <v>5.6876106799999997</v>
      </c>
      <c r="S505" s="215">
        <v>0</v>
      </c>
      <c r="T505" s="216">
        <f>S505*H505</f>
        <v>0</v>
      </c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R505" s="217" t="s">
        <v>168</v>
      </c>
      <c r="AT505" s="217" t="s">
        <v>163</v>
      </c>
      <c r="AU505" s="217" t="s">
        <v>84</v>
      </c>
      <c r="AY505" s="19" t="s">
        <v>161</v>
      </c>
      <c r="BE505" s="218">
        <f>IF(N505="základní",J505,0)</f>
        <v>0</v>
      </c>
      <c r="BF505" s="218">
        <f>IF(N505="snížená",J505,0)</f>
        <v>0</v>
      </c>
      <c r="BG505" s="218">
        <f>IF(N505="zákl. přenesená",J505,0)</f>
        <v>0</v>
      </c>
      <c r="BH505" s="218">
        <f>IF(N505="sníž. přenesená",J505,0)</f>
        <v>0</v>
      </c>
      <c r="BI505" s="218">
        <f>IF(N505="nulová",J505,0)</f>
        <v>0</v>
      </c>
      <c r="BJ505" s="19" t="s">
        <v>82</v>
      </c>
      <c r="BK505" s="218">
        <f>ROUND(I505*H505,2)</f>
        <v>0</v>
      </c>
      <c r="BL505" s="19" t="s">
        <v>168</v>
      </c>
      <c r="BM505" s="217" t="s">
        <v>711</v>
      </c>
    </row>
    <row r="506" s="2" customFormat="1">
      <c r="A506" s="40"/>
      <c r="B506" s="41"/>
      <c r="C506" s="42"/>
      <c r="D506" s="219" t="s">
        <v>170</v>
      </c>
      <c r="E506" s="42"/>
      <c r="F506" s="220" t="s">
        <v>712</v>
      </c>
      <c r="G506" s="42"/>
      <c r="H506" s="42"/>
      <c r="I506" s="221"/>
      <c r="J506" s="42"/>
      <c r="K506" s="42"/>
      <c r="L506" s="46"/>
      <c r="M506" s="222"/>
      <c r="N506" s="223"/>
      <c r="O506" s="86"/>
      <c r="P506" s="86"/>
      <c r="Q506" s="86"/>
      <c r="R506" s="86"/>
      <c r="S506" s="86"/>
      <c r="T506" s="87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T506" s="19" t="s">
        <v>170</v>
      </c>
      <c r="AU506" s="19" t="s">
        <v>84</v>
      </c>
    </row>
    <row r="507" s="13" customFormat="1">
      <c r="A507" s="13"/>
      <c r="B507" s="224"/>
      <c r="C507" s="225"/>
      <c r="D507" s="226" t="s">
        <v>185</v>
      </c>
      <c r="E507" s="227" t="s">
        <v>19</v>
      </c>
      <c r="F507" s="228" t="s">
        <v>713</v>
      </c>
      <c r="G507" s="225"/>
      <c r="H507" s="229">
        <v>155.89699999999999</v>
      </c>
      <c r="I507" s="230"/>
      <c r="J507" s="225"/>
      <c r="K507" s="225"/>
      <c r="L507" s="231"/>
      <c r="M507" s="232"/>
      <c r="N507" s="233"/>
      <c r="O507" s="233"/>
      <c r="P507" s="233"/>
      <c r="Q507" s="233"/>
      <c r="R507" s="233"/>
      <c r="S507" s="233"/>
      <c r="T507" s="234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35" t="s">
        <v>185</v>
      </c>
      <c r="AU507" s="235" t="s">
        <v>84</v>
      </c>
      <c r="AV507" s="13" t="s">
        <v>84</v>
      </c>
      <c r="AW507" s="13" t="s">
        <v>36</v>
      </c>
      <c r="AX507" s="13" t="s">
        <v>74</v>
      </c>
      <c r="AY507" s="235" t="s">
        <v>161</v>
      </c>
    </row>
    <row r="508" s="13" customFormat="1">
      <c r="A508" s="13"/>
      <c r="B508" s="224"/>
      <c r="C508" s="225"/>
      <c r="D508" s="226" t="s">
        <v>185</v>
      </c>
      <c r="E508" s="227" t="s">
        <v>19</v>
      </c>
      <c r="F508" s="228" t="s">
        <v>714</v>
      </c>
      <c r="G508" s="225"/>
      <c r="H508" s="229">
        <v>29.530000000000001</v>
      </c>
      <c r="I508" s="230"/>
      <c r="J508" s="225"/>
      <c r="K508" s="225"/>
      <c r="L508" s="231"/>
      <c r="M508" s="232"/>
      <c r="N508" s="233"/>
      <c r="O508" s="233"/>
      <c r="P508" s="233"/>
      <c r="Q508" s="233"/>
      <c r="R508" s="233"/>
      <c r="S508" s="233"/>
      <c r="T508" s="234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35" t="s">
        <v>185</v>
      </c>
      <c r="AU508" s="235" t="s">
        <v>84</v>
      </c>
      <c r="AV508" s="13" t="s">
        <v>84</v>
      </c>
      <c r="AW508" s="13" t="s">
        <v>36</v>
      </c>
      <c r="AX508" s="13" t="s">
        <v>74</v>
      </c>
      <c r="AY508" s="235" t="s">
        <v>161</v>
      </c>
    </row>
    <row r="509" s="13" customFormat="1">
      <c r="A509" s="13"/>
      <c r="B509" s="224"/>
      <c r="C509" s="225"/>
      <c r="D509" s="226" t="s">
        <v>185</v>
      </c>
      <c r="E509" s="227" t="s">
        <v>19</v>
      </c>
      <c r="F509" s="228" t="s">
        <v>715</v>
      </c>
      <c r="G509" s="225"/>
      <c r="H509" s="229">
        <v>16.757999999999999</v>
      </c>
      <c r="I509" s="230"/>
      <c r="J509" s="225"/>
      <c r="K509" s="225"/>
      <c r="L509" s="231"/>
      <c r="M509" s="232"/>
      <c r="N509" s="233"/>
      <c r="O509" s="233"/>
      <c r="P509" s="233"/>
      <c r="Q509" s="233"/>
      <c r="R509" s="233"/>
      <c r="S509" s="233"/>
      <c r="T509" s="234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35" t="s">
        <v>185</v>
      </c>
      <c r="AU509" s="235" t="s">
        <v>84</v>
      </c>
      <c r="AV509" s="13" t="s">
        <v>84</v>
      </c>
      <c r="AW509" s="13" t="s">
        <v>36</v>
      </c>
      <c r="AX509" s="13" t="s">
        <v>74</v>
      </c>
      <c r="AY509" s="235" t="s">
        <v>161</v>
      </c>
    </row>
    <row r="510" s="13" customFormat="1">
      <c r="A510" s="13"/>
      <c r="B510" s="224"/>
      <c r="C510" s="225"/>
      <c r="D510" s="226" t="s">
        <v>185</v>
      </c>
      <c r="E510" s="227" t="s">
        <v>19</v>
      </c>
      <c r="F510" s="228" t="s">
        <v>716</v>
      </c>
      <c r="G510" s="225"/>
      <c r="H510" s="229">
        <v>16.393000000000001</v>
      </c>
      <c r="I510" s="230"/>
      <c r="J510" s="225"/>
      <c r="K510" s="225"/>
      <c r="L510" s="231"/>
      <c r="M510" s="232"/>
      <c r="N510" s="233"/>
      <c r="O510" s="233"/>
      <c r="P510" s="233"/>
      <c r="Q510" s="233"/>
      <c r="R510" s="233"/>
      <c r="S510" s="233"/>
      <c r="T510" s="234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35" t="s">
        <v>185</v>
      </c>
      <c r="AU510" s="235" t="s">
        <v>84</v>
      </c>
      <c r="AV510" s="13" t="s">
        <v>84</v>
      </c>
      <c r="AW510" s="13" t="s">
        <v>36</v>
      </c>
      <c r="AX510" s="13" t="s">
        <v>74</v>
      </c>
      <c r="AY510" s="235" t="s">
        <v>161</v>
      </c>
    </row>
    <row r="511" s="13" customFormat="1">
      <c r="A511" s="13"/>
      <c r="B511" s="224"/>
      <c r="C511" s="225"/>
      <c r="D511" s="226" t="s">
        <v>185</v>
      </c>
      <c r="E511" s="227" t="s">
        <v>19</v>
      </c>
      <c r="F511" s="228" t="s">
        <v>717</v>
      </c>
      <c r="G511" s="225"/>
      <c r="H511" s="229">
        <v>22.109000000000002</v>
      </c>
      <c r="I511" s="230"/>
      <c r="J511" s="225"/>
      <c r="K511" s="225"/>
      <c r="L511" s="231"/>
      <c r="M511" s="232"/>
      <c r="N511" s="233"/>
      <c r="O511" s="233"/>
      <c r="P511" s="233"/>
      <c r="Q511" s="233"/>
      <c r="R511" s="233"/>
      <c r="S511" s="233"/>
      <c r="T511" s="234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35" t="s">
        <v>185</v>
      </c>
      <c r="AU511" s="235" t="s">
        <v>84</v>
      </c>
      <c r="AV511" s="13" t="s">
        <v>84</v>
      </c>
      <c r="AW511" s="13" t="s">
        <v>36</v>
      </c>
      <c r="AX511" s="13" t="s">
        <v>74</v>
      </c>
      <c r="AY511" s="235" t="s">
        <v>161</v>
      </c>
    </row>
    <row r="512" s="13" customFormat="1">
      <c r="A512" s="13"/>
      <c r="B512" s="224"/>
      <c r="C512" s="225"/>
      <c r="D512" s="226" t="s">
        <v>185</v>
      </c>
      <c r="E512" s="227" t="s">
        <v>19</v>
      </c>
      <c r="F512" s="228" t="s">
        <v>718</v>
      </c>
      <c r="G512" s="225"/>
      <c r="H512" s="229">
        <v>30.913</v>
      </c>
      <c r="I512" s="230"/>
      <c r="J512" s="225"/>
      <c r="K512" s="225"/>
      <c r="L512" s="231"/>
      <c r="M512" s="232"/>
      <c r="N512" s="233"/>
      <c r="O512" s="233"/>
      <c r="P512" s="233"/>
      <c r="Q512" s="233"/>
      <c r="R512" s="233"/>
      <c r="S512" s="233"/>
      <c r="T512" s="234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35" t="s">
        <v>185</v>
      </c>
      <c r="AU512" s="235" t="s">
        <v>84</v>
      </c>
      <c r="AV512" s="13" t="s">
        <v>84</v>
      </c>
      <c r="AW512" s="13" t="s">
        <v>36</v>
      </c>
      <c r="AX512" s="13" t="s">
        <v>74</v>
      </c>
      <c r="AY512" s="235" t="s">
        <v>161</v>
      </c>
    </row>
    <row r="513" s="13" customFormat="1">
      <c r="A513" s="13"/>
      <c r="B513" s="224"/>
      <c r="C513" s="225"/>
      <c r="D513" s="226" t="s">
        <v>185</v>
      </c>
      <c r="E513" s="227" t="s">
        <v>19</v>
      </c>
      <c r="F513" s="228" t="s">
        <v>719</v>
      </c>
      <c r="G513" s="225"/>
      <c r="H513" s="229">
        <v>14.973000000000001</v>
      </c>
      <c r="I513" s="230"/>
      <c r="J513" s="225"/>
      <c r="K513" s="225"/>
      <c r="L513" s="231"/>
      <c r="M513" s="232"/>
      <c r="N513" s="233"/>
      <c r="O513" s="233"/>
      <c r="P513" s="233"/>
      <c r="Q513" s="233"/>
      <c r="R513" s="233"/>
      <c r="S513" s="233"/>
      <c r="T513" s="234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35" t="s">
        <v>185</v>
      </c>
      <c r="AU513" s="235" t="s">
        <v>84</v>
      </c>
      <c r="AV513" s="13" t="s">
        <v>84</v>
      </c>
      <c r="AW513" s="13" t="s">
        <v>36</v>
      </c>
      <c r="AX513" s="13" t="s">
        <v>74</v>
      </c>
      <c r="AY513" s="235" t="s">
        <v>161</v>
      </c>
    </row>
    <row r="514" s="13" customFormat="1">
      <c r="A514" s="13"/>
      <c r="B514" s="224"/>
      <c r="C514" s="225"/>
      <c r="D514" s="226" t="s">
        <v>185</v>
      </c>
      <c r="E514" s="227" t="s">
        <v>19</v>
      </c>
      <c r="F514" s="228" t="s">
        <v>720</v>
      </c>
      <c r="G514" s="225"/>
      <c r="H514" s="229">
        <v>94.903000000000006</v>
      </c>
      <c r="I514" s="230"/>
      <c r="J514" s="225"/>
      <c r="K514" s="225"/>
      <c r="L514" s="231"/>
      <c r="M514" s="232"/>
      <c r="N514" s="233"/>
      <c r="O514" s="233"/>
      <c r="P514" s="233"/>
      <c r="Q514" s="233"/>
      <c r="R514" s="233"/>
      <c r="S514" s="233"/>
      <c r="T514" s="234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35" t="s">
        <v>185</v>
      </c>
      <c r="AU514" s="235" t="s">
        <v>84</v>
      </c>
      <c r="AV514" s="13" t="s">
        <v>84</v>
      </c>
      <c r="AW514" s="13" t="s">
        <v>36</v>
      </c>
      <c r="AX514" s="13" t="s">
        <v>74</v>
      </c>
      <c r="AY514" s="235" t="s">
        <v>161</v>
      </c>
    </row>
    <row r="515" s="13" customFormat="1">
      <c r="A515" s="13"/>
      <c r="B515" s="224"/>
      <c r="C515" s="225"/>
      <c r="D515" s="226" t="s">
        <v>185</v>
      </c>
      <c r="E515" s="227" t="s">
        <v>19</v>
      </c>
      <c r="F515" s="228" t="s">
        <v>721</v>
      </c>
      <c r="G515" s="225"/>
      <c r="H515" s="229">
        <v>11.353999999999999</v>
      </c>
      <c r="I515" s="230"/>
      <c r="J515" s="225"/>
      <c r="K515" s="225"/>
      <c r="L515" s="231"/>
      <c r="M515" s="232"/>
      <c r="N515" s="233"/>
      <c r="O515" s="233"/>
      <c r="P515" s="233"/>
      <c r="Q515" s="233"/>
      <c r="R515" s="233"/>
      <c r="S515" s="233"/>
      <c r="T515" s="234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35" t="s">
        <v>185</v>
      </c>
      <c r="AU515" s="235" t="s">
        <v>84</v>
      </c>
      <c r="AV515" s="13" t="s">
        <v>84</v>
      </c>
      <c r="AW515" s="13" t="s">
        <v>36</v>
      </c>
      <c r="AX515" s="13" t="s">
        <v>74</v>
      </c>
      <c r="AY515" s="235" t="s">
        <v>161</v>
      </c>
    </row>
    <row r="516" s="13" customFormat="1">
      <c r="A516" s="13"/>
      <c r="B516" s="224"/>
      <c r="C516" s="225"/>
      <c r="D516" s="226" t="s">
        <v>185</v>
      </c>
      <c r="E516" s="227" t="s">
        <v>19</v>
      </c>
      <c r="F516" s="228" t="s">
        <v>722</v>
      </c>
      <c r="G516" s="225"/>
      <c r="H516" s="229">
        <v>51.862000000000002</v>
      </c>
      <c r="I516" s="230"/>
      <c r="J516" s="225"/>
      <c r="K516" s="225"/>
      <c r="L516" s="231"/>
      <c r="M516" s="232"/>
      <c r="N516" s="233"/>
      <c r="O516" s="233"/>
      <c r="P516" s="233"/>
      <c r="Q516" s="233"/>
      <c r="R516" s="233"/>
      <c r="S516" s="233"/>
      <c r="T516" s="234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35" t="s">
        <v>185</v>
      </c>
      <c r="AU516" s="235" t="s">
        <v>84</v>
      </c>
      <c r="AV516" s="13" t="s">
        <v>84</v>
      </c>
      <c r="AW516" s="13" t="s">
        <v>36</v>
      </c>
      <c r="AX516" s="13" t="s">
        <v>74</v>
      </c>
      <c r="AY516" s="235" t="s">
        <v>161</v>
      </c>
    </row>
    <row r="517" s="14" customFormat="1">
      <c r="A517" s="14"/>
      <c r="B517" s="236"/>
      <c r="C517" s="237"/>
      <c r="D517" s="226" t="s">
        <v>185</v>
      </c>
      <c r="E517" s="238" t="s">
        <v>19</v>
      </c>
      <c r="F517" s="239" t="s">
        <v>187</v>
      </c>
      <c r="G517" s="237"/>
      <c r="H517" s="240">
        <v>444.69200000000006</v>
      </c>
      <c r="I517" s="241"/>
      <c r="J517" s="237"/>
      <c r="K517" s="237"/>
      <c r="L517" s="242"/>
      <c r="M517" s="243"/>
      <c r="N517" s="244"/>
      <c r="O517" s="244"/>
      <c r="P517" s="244"/>
      <c r="Q517" s="244"/>
      <c r="R517" s="244"/>
      <c r="S517" s="244"/>
      <c r="T517" s="245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46" t="s">
        <v>185</v>
      </c>
      <c r="AU517" s="246" t="s">
        <v>84</v>
      </c>
      <c r="AV517" s="14" t="s">
        <v>168</v>
      </c>
      <c r="AW517" s="14" t="s">
        <v>36</v>
      </c>
      <c r="AX517" s="14" t="s">
        <v>82</v>
      </c>
      <c r="AY517" s="246" t="s">
        <v>161</v>
      </c>
    </row>
    <row r="518" s="2" customFormat="1" ht="24.15" customHeight="1">
      <c r="A518" s="40"/>
      <c r="B518" s="41"/>
      <c r="C518" s="247" t="s">
        <v>723</v>
      </c>
      <c r="D518" s="247" t="s">
        <v>301</v>
      </c>
      <c r="E518" s="248" t="s">
        <v>724</v>
      </c>
      <c r="F518" s="249" t="s">
        <v>725</v>
      </c>
      <c r="G518" s="250" t="s">
        <v>182</v>
      </c>
      <c r="H518" s="251">
        <v>444.69200000000001</v>
      </c>
      <c r="I518" s="252"/>
      <c r="J518" s="253">
        <f>ROUND(I518*H518,2)</f>
        <v>0</v>
      </c>
      <c r="K518" s="249" t="s">
        <v>167</v>
      </c>
      <c r="L518" s="254"/>
      <c r="M518" s="255" t="s">
        <v>19</v>
      </c>
      <c r="N518" s="256" t="s">
        <v>45</v>
      </c>
      <c r="O518" s="86"/>
      <c r="P518" s="215">
        <f>O518*H518</f>
        <v>0</v>
      </c>
      <c r="Q518" s="215">
        <v>0.012</v>
      </c>
      <c r="R518" s="215">
        <f>Q518*H518</f>
        <v>5.3363040000000002</v>
      </c>
      <c r="S518" s="215">
        <v>0</v>
      </c>
      <c r="T518" s="216">
        <f>S518*H518</f>
        <v>0</v>
      </c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R518" s="217" t="s">
        <v>208</v>
      </c>
      <c r="AT518" s="217" t="s">
        <v>301</v>
      </c>
      <c r="AU518" s="217" t="s">
        <v>84</v>
      </c>
      <c r="AY518" s="19" t="s">
        <v>161</v>
      </c>
      <c r="BE518" s="218">
        <f>IF(N518="základní",J518,0)</f>
        <v>0</v>
      </c>
      <c r="BF518" s="218">
        <f>IF(N518="snížená",J518,0)</f>
        <v>0</v>
      </c>
      <c r="BG518" s="218">
        <f>IF(N518="zákl. přenesená",J518,0)</f>
        <v>0</v>
      </c>
      <c r="BH518" s="218">
        <f>IF(N518="sníž. přenesená",J518,0)</f>
        <v>0</v>
      </c>
      <c r="BI518" s="218">
        <f>IF(N518="nulová",J518,0)</f>
        <v>0</v>
      </c>
      <c r="BJ518" s="19" t="s">
        <v>82</v>
      </c>
      <c r="BK518" s="218">
        <f>ROUND(I518*H518,2)</f>
        <v>0</v>
      </c>
      <c r="BL518" s="19" t="s">
        <v>168</v>
      </c>
      <c r="BM518" s="217" t="s">
        <v>726</v>
      </c>
    </row>
    <row r="519" s="13" customFormat="1">
      <c r="A519" s="13"/>
      <c r="B519" s="224"/>
      <c r="C519" s="225"/>
      <c r="D519" s="226" t="s">
        <v>185</v>
      </c>
      <c r="E519" s="227" t="s">
        <v>19</v>
      </c>
      <c r="F519" s="228" t="s">
        <v>713</v>
      </c>
      <c r="G519" s="225"/>
      <c r="H519" s="229">
        <v>155.89699999999999</v>
      </c>
      <c r="I519" s="230"/>
      <c r="J519" s="225"/>
      <c r="K519" s="225"/>
      <c r="L519" s="231"/>
      <c r="M519" s="232"/>
      <c r="N519" s="233"/>
      <c r="O519" s="233"/>
      <c r="P519" s="233"/>
      <c r="Q519" s="233"/>
      <c r="R519" s="233"/>
      <c r="S519" s="233"/>
      <c r="T519" s="234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35" t="s">
        <v>185</v>
      </c>
      <c r="AU519" s="235" t="s">
        <v>84</v>
      </c>
      <c r="AV519" s="13" t="s">
        <v>84</v>
      </c>
      <c r="AW519" s="13" t="s">
        <v>36</v>
      </c>
      <c r="AX519" s="13" t="s">
        <v>74</v>
      </c>
      <c r="AY519" s="235" t="s">
        <v>161</v>
      </c>
    </row>
    <row r="520" s="13" customFormat="1">
      <c r="A520" s="13"/>
      <c r="B520" s="224"/>
      <c r="C520" s="225"/>
      <c r="D520" s="226" t="s">
        <v>185</v>
      </c>
      <c r="E520" s="227" t="s">
        <v>19</v>
      </c>
      <c r="F520" s="228" t="s">
        <v>714</v>
      </c>
      <c r="G520" s="225"/>
      <c r="H520" s="229">
        <v>29.530000000000001</v>
      </c>
      <c r="I520" s="230"/>
      <c r="J520" s="225"/>
      <c r="K520" s="225"/>
      <c r="L520" s="231"/>
      <c r="M520" s="232"/>
      <c r="N520" s="233"/>
      <c r="O520" s="233"/>
      <c r="P520" s="233"/>
      <c r="Q520" s="233"/>
      <c r="R520" s="233"/>
      <c r="S520" s="233"/>
      <c r="T520" s="234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35" t="s">
        <v>185</v>
      </c>
      <c r="AU520" s="235" t="s">
        <v>84</v>
      </c>
      <c r="AV520" s="13" t="s">
        <v>84</v>
      </c>
      <c r="AW520" s="13" t="s">
        <v>36</v>
      </c>
      <c r="AX520" s="13" t="s">
        <v>74</v>
      </c>
      <c r="AY520" s="235" t="s">
        <v>161</v>
      </c>
    </row>
    <row r="521" s="13" customFormat="1">
      <c r="A521" s="13"/>
      <c r="B521" s="224"/>
      <c r="C521" s="225"/>
      <c r="D521" s="226" t="s">
        <v>185</v>
      </c>
      <c r="E521" s="227" t="s">
        <v>19</v>
      </c>
      <c r="F521" s="228" t="s">
        <v>715</v>
      </c>
      <c r="G521" s="225"/>
      <c r="H521" s="229">
        <v>16.757999999999999</v>
      </c>
      <c r="I521" s="230"/>
      <c r="J521" s="225"/>
      <c r="K521" s="225"/>
      <c r="L521" s="231"/>
      <c r="M521" s="232"/>
      <c r="N521" s="233"/>
      <c r="O521" s="233"/>
      <c r="P521" s="233"/>
      <c r="Q521" s="233"/>
      <c r="R521" s="233"/>
      <c r="S521" s="233"/>
      <c r="T521" s="234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35" t="s">
        <v>185</v>
      </c>
      <c r="AU521" s="235" t="s">
        <v>84</v>
      </c>
      <c r="AV521" s="13" t="s">
        <v>84</v>
      </c>
      <c r="AW521" s="13" t="s">
        <v>36</v>
      </c>
      <c r="AX521" s="13" t="s">
        <v>74</v>
      </c>
      <c r="AY521" s="235" t="s">
        <v>161</v>
      </c>
    </row>
    <row r="522" s="13" customFormat="1">
      <c r="A522" s="13"/>
      <c r="B522" s="224"/>
      <c r="C522" s="225"/>
      <c r="D522" s="226" t="s">
        <v>185</v>
      </c>
      <c r="E522" s="227" t="s">
        <v>19</v>
      </c>
      <c r="F522" s="228" t="s">
        <v>716</v>
      </c>
      <c r="G522" s="225"/>
      <c r="H522" s="229">
        <v>16.393000000000001</v>
      </c>
      <c r="I522" s="230"/>
      <c r="J522" s="225"/>
      <c r="K522" s="225"/>
      <c r="L522" s="231"/>
      <c r="M522" s="232"/>
      <c r="N522" s="233"/>
      <c r="O522" s="233"/>
      <c r="P522" s="233"/>
      <c r="Q522" s="233"/>
      <c r="R522" s="233"/>
      <c r="S522" s="233"/>
      <c r="T522" s="234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35" t="s">
        <v>185</v>
      </c>
      <c r="AU522" s="235" t="s">
        <v>84</v>
      </c>
      <c r="AV522" s="13" t="s">
        <v>84</v>
      </c>
      <c r="AW522" s="13" t="s">
        <v>36</v>
      </c>
      <c r="AX522" s="13" t="s">
        <v>74</v>
      </c>
      <c r="AY522" s="235" t="s">
        <v>161</v>
      </c>
    </row>
    <row r="523" s="13" customFormat="1">
      <c r="A523" s="13"/>
      <c r="B523" s="224"/>
      <c r="C523" s="225"/>
      <c r="D523" s="226" t="s">
        <v>185</v>
      </c>
      <c r="E523" s="227" t="s">
        <v>19</v>
      </c>
      <c r="F523" s="228" t="s">
        <v>717</v>
      </c>
      <c r="G523" s="225"/>
      <c r="H523" s="229">
        <v>22.109000000000002</v>
      </c>
      <c r="I523" s="230"/>
      <c r="J523" s="225"/>
      <c r="K523" s="225"/>
      <c r="L523" s="231"/>
      <c r="M523" s="232"/>
      <c r="N523" s="233"/>
      <c r="O523" s="233"/>
      <c r="P523" s="233"/>
      <c r="Q523" s="233"/>
      <c r="R523" s="233"/>
      <c r="S523" s="233"/>
      <c r="T523" s="234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35" t="s">
        <v>185</v>
      </c>
      <c r="AU523" s="235" t="s">
        <v>84</v>
      </c>
      <c r="AV523" s="13" t="s">
        <v>84</v>
      </c>
      <c r="AW523" s="13" t="s">
        <v>36</v>
      </c>
      <c r="AX523" s="13" t="s">
        <v>74</v>
      </c>
      <c r="AY523" s="235" t="s">
        <v>161</v>
      </c>
    </row>
    <row r="524" s="13" customFormat="1">
      <c r="A524" s="13"/>
      <c r="B524" s="224"/>
      <c r="C524" s="225"/>
      <c r="D524" s="226" t="s">
        <v>185</v>
      </c>
      <c r="E524" s="227" t="s">
        <v>19</v>
      </c>
      <c r="F524" s="228" t="s">
        <v>718</v>
      </c>
      <c r="G524" s="225"/>
      <c r="H524" s="229">
        <v>30.913</v>
      </c>
      <c r="I524" s="230"/>
      <c r="J524" s="225"/>
      <c r="K524" s="225"/>
      <c r="L524" s="231"/>
      <c r="M524" s="232"/>
      <c r="N524" s="233"/>
      <c r="O524" s="233"/>
      <c r="P524" s="233"/>
      <c r="Q524" s="233"/>
      <c r="R524" s="233"/>
      <c r="S524" s="233"/>
      <c r="T524" s="234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35" t="s">
        <v>185</v>
      </c>
      <c r="AU524" s="235" t="s">
        <v>84</v>
      </c>
      <c r="AV524" s="13" t="s">
        <v>84</v>
      </c>
      <c r="AW524" s="13" t="s">
        <v>36</v>
      </c>
      <c r="AX524" s="13" t="s">
        <v>74</v>
      </c>
      <c r="AY524" s="235" t="s">
        <v>161</v>
      </c>
    </row>
    <row r="525" s="13" customFormat="1">
      <c r="A525" s="13"/>
      <c r="B525" s="224"/>
      <c r="C525" s="225"/>
      <c r="D525" s="226" t="s">
        <v>185</v>
      </c>
      <c r="E525" s="227" t="s">
        <v>19</v>
      </c>
      <c r="F525" s="228" t="s">
        <v>719</v>
      </c>
      <c r="G525" s="225"/>
      <c r="H525" s="229">
        <v>14.973000000000001</v>
      </c>
      <c r="I525" s="230"/>
      <c r="J525" s="225"/>
      <c r="K525" s="225"/>
      <c r="L525" s="231"/>
      <c r="M525" s="232"/>
      <c r="N525" s="233"/>
      <c r="O525" s="233"/>
      <c r="P525" s="233"/>
      <c r="Q525" s="233"/>
      <c r="R525" s="233"/>
      <c r="S525" s="233"/>
      <c r="T525" s="234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35" t="s">
        <v>185</v>
      </c>
      <c r="AU525" s="235" t="s">
        <v>84</v>
      </c>
      <c r="AV525" s="13" t="s">
        <v>84</v>
      </c>
      <c r="AW525" s="13" t="s">
        <v>36</v>
      </c>
      <c r="AX525" s="13" t="s">
        <v>74</v>
      </c>
      <c r="AY525" s="235" t="s">
        <v>161</v>
      </c>
    </row>
    <row r="526" s="13" customFormat="1">
      <c r="A526" s="13"/>
      <c r="B526" s="224"/>
      <c r="C526" s="225"/>
      <c r="D526" s="226" t="s">
        <v>185</v>
      </c>
      <c r="E526" s="227" t="s">
        <v>19</v>
      </c>
      <c r="F526" s="228" t="s">
        <v>720</v>
      </c>
      <c r="G526" s="225"/>
      <c r="H526" s="229">
        <v>94.903000000000006</v>
      </c>
      <c r="I526" s="230"/>
      <c r="J526" s="225"/>
      <c r="K526" s="225"/>
      <c r="L526" s="231"/>
      <c r="M526" s="232"/>
      <c r="N526" s="233"/>
      <c r="O526" s="233"/>
      <c r="P526" s="233"/>
      <c r="Q526" s="233"/>
      <c r="R526" s="233"/>
      <c r="S526" s="233"/>
      <c r="T526" s="234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35" t="s">
        <v>185</v>
      </c>
      <c r="AU526" s="235" t="s">
        <v>84</v>
      </c>
      <c r="AV526" s="13" t="s">
        <v>84</v>
      </c>
      <c r="AW526" s="13" t="s">
        <v>36</v>
      </c>
      <c r="AX526" s="13" t="s">
        <v>74</v>
      </c>
      <c r="AY526" s="235" t="s">
        <v>161</v>
      </c>
    </row>
    <row r="527" s="13" customFormat="1">
      <c r="A527" s="13"/>
      <c r="B527" s="224"/>
      <c r="C527" s="225"/>
      <c r="D527" s="226" t="s">
        <v>185</v>
      </c>
      <c r="E527" s="227" t="s">
        <v>19</v>
      </c>
      <c r="F527" s="228" t="s">
        <v>721</v>
      </c>
      <c r="G527" s="225"/>
      <c r="H527" s="229">
        <v>11.353999999999999</v>
      </c>
      <c r="I527" s="230"/>
      <c r="J527" s="225"/>
      <c r="K527" s="225"/>
      <c r="L527" s="231"/>
      <c r="M527" s="232"/>
      <c r="N527" s="233"/>
      <c r="O527" s="233"/>
      <c r="P527" s="233"/>
      <c r="Q527" s="233"/>
      <c r="R527" s="233"/>
      <c r="S527" s="233"/>
      <c r="T527" s="234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35" t="s">
        <v>185</v>
      </c>
      <c r="AU527" s="235" t="s">
        <v>84</v>
      </c>
      <c r="AV527" s="13" t="s">
        <v>84</v>
      </c>
      <c r="AW527" s="13" t="s">
        <v>36</v>
      </c>
      <c r="AX527" s="13" t="s">
        <v>74</v>
      </c>
      <c r="AY527" s="235" t="s">
        <v>161</v>
      </c>
    </row>
    <row r="528" s="13" customFormat="1">
      <c r="A528" s="13"/>
      <c r="B528" s="224"/>
      <c r="C528" s="225"/>
      <c r="D528" s="226" t="s">
        <v>185</v>
      </c>
      <c r="E528" s="227" t="s">
        <v>19</v>
      </c>
      <c r="F528" s="228" t="s">
        <v>722</v>
      </c>
      <c r="G528" s="225"/>
      <c r="H528" s="229">
        <v>51.862000000000002</v>
      </c>
      <c r="I528" s="230"/>
      <c r="J528" s="225"/>
      <c r="K528" s="225"/>
      <c r="L528" s="231"/>
      <c r="M528" s="232"/>
      <c r="N528" s="233"/>
      <c r="O528" s="233"/>
      <c r="P528" s="233"/>
      <c r="Q528" s="233"/>
      <c r="R528" s="233"/>
      <c r="S528" s="233"/>
      <c r="T528" s="234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35" t="s">
        <v>185</v>
      </c>
      <c r="AU528" s="235" t="s">
        <v>84</v>
      </c>
      <c r="AV528" s="13" t="s">
        <v>84</v>
      </c>
      <c r="AW528" s="13" t="s">
        <v>36</v>
      </c>
      <c r="AX528" s="13" t="s">
        <v>74</v>
      </c>
      <c r="AY528" s="235" t="s">
        <v>161</v>
      </c>
    </row>
    <row r="529" s="14" customFormat="1">
      <c r="A529" s="14"/>
      <c r="B529" s="236"/>
      <c r="C529" s="237"/>
      <c r="D529" s="226" t="s">
        <v>185</v>
      </c>
      <c r="E529" s="238" t="s">
        <v>19</v>
      </c>
      <c r="F529" s="239" t="s">
        <v>187</v>
      </c>
      <c r="G529" s="237"/>
      <c r="H529" s="240">
        <v>444.69200000000006</v>
      </c>
      <c r="I529" s="241"/>
      <c r="J529" s="237"/>
      <c r="K529" s="237"/>
      <c r="L529" s="242"/>
      <c r="M529" s="243"/>
      <c r="N529" s="244"/>
      <c r="O529" s="244"/>
      <c r="P529" s="244"/>
      <c r="Q529" s="244"/>
      <c r="R529" s="244"/>
      <c r="S529" s="244"/>
      <c r="T529" s="245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46" t="s">
        <v>185</v>
      </c>
      <c r="AU529" s="246" t="s">
        <v>84</v>
      </c>
      <c r="AV529" s="14" t="s">
        <v>168</v>
      </c>
      <c r="AW529" s="14" t="s">
        <v>36</v>
      </c>
      <c r="AX529" s="14" t="s">
        <v>82</v>
      </c>
      <c r="AY529" s="246" t="s">
        <v>161</v>
      </c>
    </row>
    <row r="530" s="2" customFormat="1" ht="37.8" customHeight="1">
      <c r="A530" s="40"/>
      <c r="B530" s="41"/>
      <c r="C530" s="206" t="s">
        <v>727</v>
      </c>
      <c r="D530" s="206" t="s">
        <v>163</v>
      </c>
      <c r="E530" s="207" t="s">
        <v>728</v>
      </c>
      <c r="F530" s="208" t="s">
        <v>729</v>
      </c>
      <c r="G530" s="209" t="s">
        <v>182</v>
      </c>
      <c r="H530" s="210">
        <v>512.94100000000003</v>
      </c>
      <c r="I530" s="211"/>
      <c r="J530" s="212">
        <f>ROUND(I530*H530,2)</f>
        <v>0</v>
      </c>
      <c r="K530" s="208" t="s">
        <v>167</v>
      </c>
      <c r="L530" s="46"/>
      <c r="M530" s="213" t="s">
        <v>19</v>
      </c>
      <c r="N530" s="214" t="s">
        <v>45</v>
      </c>
      <c r="O530" s="86"/>
      <c r="P530" s="215">
        <f>O530*H530</f>
        <v>0</v>
      </c>
      <c r="Q530" s="215">
        <v>0.0014</v>
      </c>
      <c r="R530" s="215">
        <f>Q530*H530</f>
        <v>0.71811740000000002</v>
      </c>
      <c r="S530" s="215">
        <v>0</v>
      </c>
      <c r="T530" s="216">
        <f>S530*H530</f>
        <v>0</v>
      </c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R530" s="217" t="s">
        <v>168</v>
      </c>
      <c r="AT530" s="217" t="s">
        <v>163</v>
      </c>
      <c r="AU530" s="217" t="s">
        <v>84</v>
      </c>
      <c r="AY530" s="19" t="s">
        <v>161</v>
      </c>
      <c r="BE530" s="218">
        <f>IF(N530="základní",J530,0)</f>
        <v>0</v>
      </c>
      <c r="BF530" s="218">
        <f>IF(N530="snížená",J530,0)</f>
        <v>0</v>
      </c>
      <c r="BG530" s="218">
        <f>IF(N530="zákl. přenesená",J530,0)</f>
        <v>0</v>
      </c>
      <c r="BH530" s="218">
        <f>IF(N530="sníž. přenesená",J530,0)</f>
        <v>0</v>
      </c>
      <c r="BI530" s="218">
        <f>IF(N530="nulová",J530,0)</f>
        <v>0</v>
      </c>
      <c r="BJ530" s="19" t="s">
        <v>82</v>
      </c>
      <c r="BK530" s="218">
        <f>ROUND(I530*H530,2)</f>
        <v>0</v>
      </c>
      <c r="BL530" s="19" t="s">
        <v>168</v>
      </c>
      <c r="BM530" s="217" t="s">
        <v>730</v>
      </c>
    </row>
    <row r="531" s="2" customFormat="1">
      <c r="A531" s="40"/>
      <c r="B531" s="41"/>
      <c r="C531" s="42"/>
      <c r="D531" s="219" t="s">
        <v>170</v>
      </c>
      <c r="E531" s="42"/>
      <c r="F531" s="220" t="s">
        <v>731</v>
      </c>
      <c r="G531" s="42"/>
      <c r="H531" s="42"/>
      <c r="I531" s="221"/>
      <c r="J531" s="42"/>
      <c r="K531" s="42"/>
      <c r="L531" s="46"/>
      <c r="M531" s="222"/>
      <c r="N531" s="223"/>
      <c r="O531" s="86"/>
      <c r="P531" s="86"/>
      <c r="Q531" s="86"/>
      <c r="R531" s="86"/>
      <c r="S531" s="86"/>
      <c r="T531" s="87"/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T531" s="19" t="s">
        <v>170</v>
      </c>
      <c r="AU531" s="19" t="s">
        <v>84</v>
      </c>
    </row>
    <row r="532" s="13" customFormat="1">
      <c r="A532" s="13"/>
      <c r="B532" s="224"/>
      <c r="C532" s="225"/>
      <c r="D532" s="226" t="s">
        <v>185</v>
      </c>
      <c r="E532" s="227" t="s">
        <v>19</v>
      </c>
      <c r="F532" s="228" t="s">
        <v>713</v>
      </c>
      <c r="G532" s="225"/>
      <c r="H532" s="229">
        <v>155.89699999999999</v>
      </c>
      <c r="I532" s="230"/>
      <c r="J532" s="225"/>
      <c r="K532" s="225"/>
      <c r="L532" s="231"/>
      <c r="M532" s="232"/>
      <c r="N532" s="233"/>
      <c r="O532" s="233"/>
      <c r="P532" s="233"/>
      <c r="Q532" s="233"/>
      <c r="R532" s="233"/>
      <c r="S532" s="233"/>
      <c r="T532" s="234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35" t="s">
        <v>185</v>
      </c>
      <c r="AU532" s="235" t="s">
        <v>84</v>
      </c>
      <c r="AV532" s="13" t="s">
        <v>84</v>
      </c>
      <c r="AW532" s="13" t="s">
        <v>36</v>
      </c>
      <c r="AX532" s="13" t="s">
        <v>74</v>
      </c>
      <c r="AY532" s="235" t="s">
        <v>161</v>
      </c>
    </row>
    <row r="533" s="13" customFormat="1">
      <c r="A533" s="13"/>
      <c r="B533" s="224"/>
      <c r="C533" s="225"/>
      <c r="D533" s="226" t="s">
        <v>185</v>
      </c>
      <c r="E533" s="227" t="s">
        <v>19</v>
      </c>
      <c r="F533" s="228" t="s">
        <v>714</v>
      </c>
      <c r="G533" s="225"/>
      <c r="H533" s="229">
        <v>29.530000000000001</v>
      </c>
      <c r="I533" s="230"/>
      <c r="J533" s="225"/>
      <c r="K533" s="225"/>
      <c r="L533" s="231"/>
      <c r="M533" s="232"/>
      <c r="N533" s="233"/>
      <c r="O533" s="233"/>
      <c r="P533" s="233"/>
      <c r="Q533" s="233"/>
      <c r="R533" s="233"/>
      <c r="S533" s="233"/>
      <c r="T533" s="234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35" t="s">
        <v>185</v>
      </c>
      <c r="AU533" s="235" t="s">
        <v>84</v>
      </c>
      <c r="AV533" s="13" t="s">
        <v>84</v>
      </c>
      <c r="AW533" s="13" t="s">
        <v>36</v>
      </c>
      <c r="AX533" s="13" t="s">
        <v>74</v>
      </c>
      <c r="AY533" s="235" t="s">
        <v>161</v>
      </c>
    </row>
    <row r="534" s="13" customFormat="1">
      <c r="A534" s="13"/>
      <c r="B534" s="224"/>
      <c r="C534" s="225"/>
      <c r="D534" s="226" t="s">
        <v>185</v>
      </c>
      <c r="E534" s="227" t="s">
        <v>19</v>
      </c>
      <c r="F534" s="228" t="s">
        <v>715</v>
      </c>
      <c r="G534" s="225"/>
      <c r="H534" s="229">
        <v>16.757999999999999</v>
      </c>
      <c r="I534" s="230"/>
      <c r="J534" s="225"/>
      <c r="K534" s="225"/>
      <c r="L534" s="231"/>
      <c r="M534" s="232"/>
      <c r="N534" s="233"/>
      <c r="O534" s="233"/>
      <c r="P534" s="233"/>
      <c r="Q534" s="233"/>
      <c r="R534" s="233"/>
      <c r="S534" s="233"/>
      <c r="T534" s="234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35" t="s">
        <v>185</v>
      </c>
      <c r="AU534" s="235" t="s">
        <v>84</v>
      </c>
      <c r="AV534" s="13" t="s">
        <v>84</v>
      </c>
      <c r="AW534" s="13" t="s">
        <v>36</v>
      </c>
      <c r="AX534" s="13" t="s">
        <v>74</v>
      </c>
      <c r="AY534" s="235" t="s">
        <v>161</v>
      </c>
    </row>
    <row r="535" s="13" customFormat="1">
      <c r="A535" s="13"/>
      <c r="B535" s="224"/>
      <c r="C535" s="225"/>
      <c r="D535" s="226" t="s">
        <v>185</v>
      </c>
      <c r="E535" s="227" t="s">
        <v>19</v>
      </c>
      <c r="F535" s="228" t="s">
        <v>716</v>
      </c>
      <c r="G535" s="225"/>
      <c r="H535" s="229">
        <v>16.393000000000001</v>
      </c>
      <c r="I535" s="230"/>
      <c r="J535" s="225"/>
      <c r="K535" s="225"/>
      <c r="L535" s="231"/>
      <c r="M535" s="232"/>
      <c r="N535" s="233"/>
      <c r="O535" s="233"/>
      <c r="P535" s="233"/>
      <c r="Q535" s="233"/>
      <c r="R535" s="233"/>
      <c r="S535" s="233"/>
      <c r="T535" s="234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35" t="s">
        <v>185</v>
      </c>
      <c r="AU535" s="235" t="s">
        <v>84</v>
      </c>
      <c r="AV535" s="13" t="s">
        <v>84</v>
      </c>
      <c r="AW535" s="13" t="s">
        <v>36</v>
      </c>
      <c r="AX535" s="13" t="s">
        <v>74</v>
      </c>
      <c r="AY535" s="235" t="s">
        <v>161</v>
      </c>
    </row>
    <row r="536" s="13" customFormat="1">
      <c r="A536" s="13"/>
      <c r="B536" s="224"/>
      <c r="C536" s="225"/>
      <c r="D536" s="226" t="s">
        <v>185</v>
      </c>
      <c r="E536" s="227" t="s">
        <v>19</v>
      </c>
      <c r="F536" s="228" t="s">
        <v>717</v>
      </c>
      <c r="G536" s="225"/>
      <c r="H536" s="229">
        <v>22.109000000000002</v>
      </c>
      <c r="I536" s="230"/>
      <c r="J536" s="225"/>
      <c r="K536" s="225"/>
      <c r="L536" s="231"/>
      <c r="M536" s="232"/>
      <c r="N536" s="233"/>
      <c r="O536" s="233"/>
      <c r="P536" s="233"/>
      <c r="Q536" s="233"/>
      <c r="R536" s="233"/>
      <c r="S536" s="233"/>
      <c r="T536" s="234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35" t="s">
        <v>185</v>
      </c>
      <c r="AU536" s="235" t="s">
        <v>84</v>
      </c>
      <c r="AV536" s="13" t="s">
        <v>84</v>
      </c>
      <c r="AW536" s="13" t="s">
        <v>36</v>
      </c>
      <c r="AX536" s="13" t="s">
        <v>74</v>
      </c>
      <c r="AY536" s="235" t="s">
        <v>161</v>
      </c>
    </row>
    <row r="537" s="13" customFormat="1">
      <c r="A537" s="13"/>
      <c r="B537" s="224"/>
      <c r="C537" s="225"/>
      <c r="D537" s="226" t="s">
        <v>185</v>
      </c>
      <c r="E537" s="227" t="s">
        <v>19</v>
      </c>
      <c r="F537" s="228" t="s">
        <v>718</v>
      </c>
      <c r="G537" s="225"/>
      <c r="H537" s="229">
        <v>30.913</v>
      </c>
      <c r="I537" s="230"/>
      <c r="J537" s="225"/>
      <c r="K537" s="225"/>
      <c r="L537" s="231"/>
      <c r="M537" s="232"/>
      <c r="N537" s="233"/>
      <c r="O537" s="233"/>
      <c r="P537" s="233"/>
      <c r="Q537" s="233"/>
      <c r="R537" s="233"/>
      <c r="S537" s="233"/>
      <c r="T537" s="234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35" t="s">
        <v>185</v>
      </c>
      <c r="AU537" s="235" t="s">
        <v>84</v>
      </c>
      <c r="AV537" s="13" t="s">
        <v>84</v>
      </c>
      <c r="AW537" s="13" t="s">
        <v>36</v>
      </c>
      <c r="AX537" s="13" t="s">
        <v>74</v>
      </c>
      <c r="AY537" s="235" t="s">
        <v>161</v>
      </c>
    </row>
    <row r="538" s="13" customFormat="1">
      <c r="A538" s="13"/>
      <c r="B538" s="224"/>
      <c r="C538" s="225"/>
      <c r="D538" s="226" t="s">
        <v>185</v>
      </c>
      <c r="E538" s="227" t="s">
        <v>19</v>
      </c>
      <c r="F538" s="228" t="s">
        <v>719</v>
      </c>
      <c r="G538" s="225"/>
      <c r="H538" s="229">
        <v>14.973000000000001</v>
      </c>
      <c r="I538" s="230"/>
      <c r="J538" s="225"/>
      <c r="K538" s="225"/>
      <c r="L538" s="231"/>
      <c r="M538" s="232"/>
      <c r="N538" s="233"/>
      <c r="O538" s="233"/>
      <c r="P538" s="233"/>
      <c r="Q538" s="233"/>
      <c r="R538" s="233"/>
      <c r="S538" s="233"/>
      <c r="T538" s="234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35" t="s">
        <v>185</v>
      </c>
      <c r="AU538" s="235" t="s">
        <v>84</v>
      </c>
      <c r="AV538" s="13" t="s">
        <v>84</v>
      </c>
      <c r="AW538" s="13" t="s">
        <v>36</v>
      </c>
      <c r="AX538" s="13" t="s">
        <v>74</v>
      </c>
      <c r="AY538" s="235" t="s">
        <v>161</v>
      </c>
    </row>
    <row r="539" s="13" customFormat="1">
      <c r="A539" s="13"/>
      <c r="B539" s="224"/>
      <c r="C539" s="225"/>
      <c r="D539" s="226" t="s">
        <v>185</v>
      </c>
      <c r="E539" s="227" t="s">
        <v>19</v>
      </c>
      <c r="F539" s="228" t="s">
        <v>720</v>
      </c>
      <c r="G539" s="225"/>
      <c r="H539" s="229">
        <v>94.903000000000006</v>
      </c>
      <c r="I539" s="230"/>
      <c r="J539" s="225"/>
      <c r="K539" s="225"/>
      <c r="L539" s="231"/>
      <c r="M539" s="232"/>
      <c r="N539" s="233"/>
      <c r="O539" s="233"/>
      <c r="P539" s="233"/>
      <c r="Q539" s="233"/>
      <c r="R539" s="233"/>
      <c r="S539" s="233"/>
      <c r="T539" s="234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35" t="s">
        <v>185</v>
      </c>
      <c r="AU539" s="235" t="s">
        <v>84</v>
      </c>
      <c r="AV539" s="13" t="s">
        <v>84</v>
      </c>
      <c r="AW539" s="13" t="s">
        <v>36</v>
      </c>
      <c r="AX539" s="13" t="s">
        <v>74</v>
      </c>
      <c r="AY539" s="235" t="s">
        <v>161</v>
      </c>
    </row>
    <row r="540" s="13" customFormat="1">
      <c r="A540" s="13"/>
      <c r="B540" s="224"/>
      <c r="C540" s="225"/>
      <c r="D540" s="226" t="s">
        <v>185</v>
      </c>
      <c r="E540" s="227" t="s">
        <v>19</v>
      </c>
      <c r="F540" s="228" t="s">
        <v>721</v>
      </c>
      <c r="G540" s="225"/>
      <c r="H540" s="229">
        <v>11.353999999999999</v>
      </c>
      <c r="I540" s="230"/>
      <c r="J540" s="225"/>
      <c r="K540" s="225"/>
      <c r="L540" s="231"/>
      <c r="M540" s="232"/>
      <c r="N540" s="233"/>
      <c r="O540" s="233"/>
      <c r="P540" s="233"/>
      <c r="Q540" s="233"/>
      <c r="R540" s="233"/>
      <c r="S540" s="233"/>
      <c r="T540" s="234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35" t="s">
        <v>185</v>
      </c>
      <c r="AU540" s="235" t="s">
        <v>84</v>
      </c>
      <c r="AV540" s="13" t="s">
        <v>84</v>
      </c>
      <c r="AW540" s="13" t="s">
        <v>36</v>
      </c>
      <c r="AX540" s="13" t="s">
        <v>74</v>
      </c>
      <c r="AY540" s="235" t="s">
        <v>161</v>
      </c>
    </row>
    <row r="541" s="13" customFormat="1">
      <c r="A541" s="13"/>
      <c r="B541" s="224"/>
      <c r="C541" s="225"/>
      <c r="D541" s="226" t="s">
        <v>185</v>
      </c>
      <c r="E541" s="227" t="s">
        <v>19</v>
      </c>
      <c r="F541" s="228" t="s">
        <v>722</v>
      </c>
      <c r="G541" s="225"/>
      <c r="H541" s="229">
        <v>51.862000000000002</v>
      </c>
      <c r="I541" s="230"/>
      <c r="J541" s="225"/>
      <c r="K541" s="225"/>
      <c r="L541" s="231"/>
      <c r="M541" s="232"/>
      <c r="N541" s="233"/>
      <c r="O541" s="233"/>
      <c r="P541" s="233"/>
      <c r="Q541" s="233"/>
      <c r="R541" s="233"/>
      <c r="S541" s="233"/>
      <c r="T541" s="234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35" t="s">
        <v>185</v>
      </c>
      <c r="AU541" s="235" t="s">
        <v>84</v>
      </c>
      <c r="AV541" s="13" t="s">
        <v>84</v>
      </c>
      <c r="AW541" s="13" t="s">
        <v>36</v>
      </c>
      <c r="AX541" s="13" t="s">
        <v>74</v>
      </c>
      <c r="AY541" s="235" t="s">
        <v>161</v>
      </c>
    </row>
    <row r="542" s="13" customFormat="1">
      <c r="A542" s="13"/>
      <c r="B542" s="224"/>
      <c r="C542" s="225"/>
      <c r="D542" s="226" t="s">
        <v>185</v>
      </c>
      <c r="E542" s="227" t="s">
        <v>19</v>
      </c>
      <c r="F542" s="228" t="s">
        <v>732</v>
      </c>
      <c r="G542" s="225"/>
      <c r="H542" s="229">
        <v>68.248999999999995</v>
      </c>
      <c r="I542" s="230"/>
      <c r="J542" s="225"/>
      <c r="K542" s="225"/>
      <c r="L542" s="231"/>
      <c r="M542" s="232"/>
      <c r="N542" s="233"/>
      <c r="O542" s="233"/>
      <c r="P542" s="233"/>
      <c r="Q542" s="233"/>
      <c r="R542" s="233"/>
      <c r="S542" s="233"/>
      <c r="T542" s="234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35" t="s">
        <v>185</v>
      </c>
      <c r="AU542" s="235" t="s">
        <v>84</v>
      </c>
      <c r="AV542" s="13" t="s">
        <v>84</v>
      </c>
      <c r="AW542" s="13" t="s">
        <v>36</v>
      </c>
      <c r="AX542" s="13" t="s">
        <v>74</v>
      </c>
      <c r="AY542" s="235" t="s">
        <v>161</v>
      </c>
    </row>
    <row r="543" s="14" customFormat="1">
      <c r="A543" s="14"/>
      <c r="B543" s="236"/>
      <c r="C543" s="237"/>
      <c r="D543" s="226" t="s">
        <v>185</v>
      </c>
      <c r="E543" s="238" t="s">
        <v>19</v>
      </c>
      <c r="F543" s="239" t="s">
        <v>187</v>
      </c>
      <c r="G543" s="237"/>
      <c r="H543" s="240">
        <v>512.94100000000003</v>
      </c>
      <c r="I543" s="241"/>
      <c r="J543" s="237"/>
      <c r="K543" s="237"/>
      <c r="L543" s="242"/>
      <c r="M543" s="243"/>
      <c r="N543" s="244"/>
      <c r="O543" s="244"/>
      <c r="P543" s="244"/>
      <c r="Q543" s="244"/>
      <c r="R543" s="244"/>
      <c r="S543" s="244"/>
      <c r="T543" s="245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46" t="s">
        <v>185</v>
      </c>
      <c r="AU543" s="246" t="s">
        <v>84</v>
      </c>
      <c r="AV543" s="14" t="s">
        <v>168</v>
      </c>
      <c r="AW543" s="14" t="s">
        <v>36</v>
      </c>
      <c r="AX543" s="14" t="s">
        <v>82</v>
      </c>
      <c r="AY543" s="246" t="s">
        <v>161</v>
      </c>
    </row>
    <row r="544" s="2" customFormat="1" ht="33" customHeight="1">
      <c r="A544" s="40"/>
      <c r="B544" s="41"/>
      <c r="C544" s="206" t="s">
        <v>733</v>
      </c>
      <c r="D544" s="206" t="s">
        <v>163</v>
      </c>
      <c r="E544" s="207" t="s">
        <v>734</v>
      </c>
      <c r="F544" s="208" t="s">
        <v>735</v>
      </c>
      <c r="G544" s="209" t="s">
        <v>182</v>
      </c>
      <c r="H544" s="210">
        <v>512.94100000000003</v>
      </c>
      <c r="I544" s="211"/>
      <c r="J544" s="212">
        <f>ROUND(I544*H544,2)</f>
        <v>0</v>
      </c>
      <c r="K544" s="208" t="s">
        <v>167</v>
      </c>
      <c r="L544" s="46"/>
      <c r="M544" s="213" t="s">
        <v>19</v>
      </c>
      <c r="N544" s="214" t="s">
        <v>45</v>
      </c>
      <c r="O544" s="86"/>
      <c r="P544" s="215">
        <f>O544*H544</f>
        <v>0</v>
      </c>
      <c r="Q544" s="215">
        <v>0.0043800000000000002</v>
      </c>
      <c r="R544" s="215">
        <f>Q544*H544</f>
        <v>2.2466815800000002</v>
      </c>
      <c r="S544" s="215">
        <v>0</v>
      </c>
      <c r="T544" s="216">
        <f>S544*H544</f>
        <v>0</v>
      </c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R544" s="217" t="s">
        <v>168</v>
      </c>
      <c r="AT544" s="217" t="s">
        <v>163</v>
      </c>
      <c r="AU544" s="217" t="s">
        <v>84</v>
      </c>
      <c r="AY544" s="19" t="s">
        <v>161</v>
      </c>
      <c r="BE544" s="218">
        <f>IF(N544="základní",J544,0)</f>
        <v>0</v>
      </c>
      <c r="BF544" s="218">
        <f>IF(N544="snížená",J544,0)</f>
        <v>0</v>
      </c>
      <c r="BG544" s="218">
        <f>IF(N544="zákl. přenesená",J544,0)</f>
        <v>0</v>
      </c>
      <c r="BH544" s="218">
        <f>IF(N544="sníž. přenesená",J544,0)</f>
        <v>0</v>
      </c>
      <c r="BI544" s="218">
        <f>IF(N544="nulová",J544,0)</f>
        <v>0</v>
      </c>
      <c r="BJ544" s="19" t="s">
        <v>82</v>
      </c>
      <c r="BK544" s="218">
        <f>ROUND(I544*H544,2)</f>
        <v>0</v>
      </c>
      <c r="BL544" s="19" t="s">
        <v>168</v>
      </c>
      <c r="BM544" s="217" t="s">
        <v>736</v>
      </c>
    </row>
    <row r="545" s="2" customFormat="1">
      <c r="A545" s="40"/>
      <c r="B545" s="41"/>
      <c r="C545" s="42"/>
      <c r="D545" s="219" t="s">
        <v>170</v>
      </c>
      <c r="E545" s="42"/>
      <c r="F545" s="220" t="s">
        <v>737</v>
      </c>
      <c r="G545" s="42"/>
      <c r="H545" s="42"/>
      <c r="I545" s="221"/>
      <c r="J545" s="42"/>
      <c r="K545" s="42"/>
      <c r="L545" s="46"/>
      <c r="M545" s="222"/>
      <c r="N545" s="223"/>
      <c r="O545" s="86"/>
      <c r="P545" s="86"/>
      <c r="Q545" s="86"/>
      <c r="R545" s="86"/>
      <c r="S545" s="86"/>
      <c r="T545" s="87"/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T545" s="19" t="s">
        <v>170</v>
      </c>
      <c r="AU545" s="19" t="s">
        <v>84</v>
      </c>
    </row>
    <row r="546" s="13" customFormat="1">
      <c r="A546" s="13"/>
      <c r="B546" s="224"/>
      <c r="C546" s="225"/>
      <c r="D546" s="226" t="s">
        <v>185</v>
      </c>
      <c r="E546" s="227" t="s">
        <v>19</v>
      </c>
      <c r="F546" s="228" t="s">
        <v>713</v>
      </c>
      <c r="G546" s="225"/>
      <c r="H546" s="229">
        <v>155.89699999999999</v>
      </c>
      <c r="I546" s="230"/>
      <c r="J546" s="225"/>
      <c r="K546" s="225"/>
      <c r="L546" s="231"/>
      <c r="M546" s="232"/>
      <c r="N546" s="233"/>
      <c r="O546" s="233"/>
      <c r="P546" s="233"/>
      <c r="Q546" s="233"/>
      <c r="R546" s="233"/>
      <c r="S546" s="233"/>
      <c r="T546" s="234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35" t="s">
        <v>185</v>
      </c>
      <c r="AU546" s="235" t="s">
        <v>84</v>
      </c>
      <c r="AV546" s="13" t="s">
        <v>84</v>
      </c>
      <c r="AW546" s="13" t="s">
        <v>36</v>
      </c>
      <c r="AX546" s="13" t="s">
        <v>74</v>
      </c>
      <c r="AY546" s="235" t="s">
        <v>161</v>
      </c>
    </row>
    <row r="547" s="13" customFormat="1">
      <c r="A547" s="13"/>
      <c r="B547" s="224"/>
      <c r="C547" s="225"/>
      <c r="D547" s="226" t="s">
        <v>185</v>
      </c>
      <c r="E547" s="227" t="s">
        <v>19</v>
      </c>
      <c r="F547" s="228" t="s">
        <v>714</v>
      </c>
      <c r="G547" s="225"/>
      <c r="H547" s="229">
        <v>29.530000000000001</v>
      </c>
      <c r="I547" s="230"/>
      <c r="J547" s="225"/>
      <c r="K547" s="225"/>
      <c r="L547" s="231"/>
      <c r="M547" s="232"/>
      <c r="N547" s="233"/>
      <c r="O547" s="233"/>
      <c r="P547" s="233"/>
      <c r="Q547" s="233"/>
      <c r="R547" s="233"/>
      <c r="S547" s="233"/>
      <c r="T547" s="234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35" t="s">
        <v>185</v>
      </c>
      <c r="AU547" s="235" t="s">
        <v>84</v>
      </c>
      <c r="AV547" s="13" t="s">
        <v>84</v>
      </c>
      <c r="AW547" s="13" t="s">
        <v>36</v>
      </c>
      <c r="AX547" s="13" t="s">
        <v>74</v>
      </c>
      <c r="AY547" s="235" t="s">
        <v>161</v>
      </c>
    </row>
    <row r="548" s="13" customFormat="1">
      <c r="A548" s="13"/>
      <c r="B548" s="224"/>
      <c r="C548" s="225"/>
      <c r="D548" s="226" t="s">
        <v>185</v>
      </c>
      <c r="E548" s="227" t="s">
        <v>19</v>
      </c>
      <c r="F548" s="228" t="s">
        <v>715</v>
      </c>
      <c r="G548" s="225"/>
      <c r="H548" s="229">
        <v>16.757999999999999</v>
      </c>
      <c r="I548" s="230"/>
      <c r="J548" s="225"/>
      <c r="K548" s="225"/>
      <c r="L548" s="231"/>
      <c r="M548" s="232"/>
      <c r="N548" s="233"/>
      <c r="O548" s="233"/>
      <c r="P548" s="233"/>
      <c r="Q548" s="233"/>
      <c r="R548" s="233"/>
      <c r="S548" s="233"/>
      <c r="T548" s="234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35" t="s">
        <v>185</v>
      </c>
      <c r="AU548" s="235" t="s">
        <v>84</v>
      </c>
      <c r="AV548" s="13" t="s">
        <v>84</v>
      </c>
      <c r="AW548" s="13" t="s">
        <v>36</v>
      </c>
      <c r="AX548" s="13" t="s">
        <v>74</v>
      </c>
      <c r="AY548" s="235" t="s">
        <v>161</v>
      </c>
    </row>
    <row r="549" s="13" customFormat="1">
      <c r="A549" s="13"/>
      <c r="B549" s="224"/>
      <c r="C549" s="225"/>
      <c r="D549" s="226" t="s">
        <v>185</v>
      </c>
      <c r="E549" s="227" t="s">
        <v>19</v>
      </c>
      <c r="F549" s="228" t="s">
        <v>716</v>
      </c>
      <c r="G549" s="225"/>
      <c r="H549" s="229">
        <v>16.393000000000001</v>
      </c>
      <c r="I549" s="230"/>
      <c r="J549" s="225"/>
      <c r="K549" s="225"/>
      <c r="L549" s="231"/>
      <c r="M549" s="232"/>
      <c r="N549" s="233"/>
      <c r="O549" s="233"/>
      <c r="P549" s="233"/>
      <c r="Q549" s="233"/>
      <c r="R549" s="233"/>
      <c r="S549" s="233"/>
      <c r="T549" s="234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35" t="s">
        <v>185</v>
      </c>
      <c r="AU549" s="235" t="s">
        <v>84</v>
      </c>
      <c r="AV549" s="13" t="s">
        <v>84</v>
      </c>
      <c r="AW549" s="13" t="s">
        <v>36</v>
      </c>
      <c r="AX549" s="13" t="s">
        <v>74</v>
      </c>
      <c r="AY549" s="235" t="s">
        <v>161</v>
      </c>
    </row>
    <row r="550" s="13" customFormat="1">
      <c r="A550" s="13"/>
      <c r="B550" s="224"/>
      <c r="C550" s="225"/>
      <c r="D550" s="226" t="s">
        <v>185</v>
      </c>
      <c r="E550" s="227" t="s">
        <v>19</v>
      </c>
      <c r="F550" s="228" t="s">
        <v>717</v>
      </c>
      <c r="G550" s="225"/>
      <c r="H550" s="229">
        <v>22.109000000000002</v>
      </c>
      <c r="I550" s="230"/>
      <c r="J550" s="225"/>
      <c r="K550" s="225"/>
      <c r="L550" s="231"/>
      <c r="M550" s="232"/>
      <c r="N550" s="233"/>
      <c r="O550" s="233"/>
      <c r="P550" s="233"/>
      <c r="Q550" s="233"/>
      <c r="R550" s="233"/>
      <c r="S550" s="233"/>
      <c r="T550" s="234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35" t="s">
        <v>185</v>
      </c>
      <c r="AU550" s="235" t="s">
        <v>84</v>
      </c>
      <c r="AV550" s="13" t="s">
        <v>84</v>
      </c>
      <c r="AW550" s="13" t="s">
        <v>36</v>
      </c>
      <c r="AX550" s="13" t="s">
        <v>74</v>
      </c>
      <c r="AY550" s="235" t="s">
        <v>161</v>
      </c>
    </row>
    <row r="551" s="13" customFormat="1">
      <c r="A551" s="13"/>
      <c r="B551" s="224"/>
      <c r="C551" s="225"/>
      <c r="D551" s="226" t="s">
        <v>185</v>
      </c>
      <c r="E551" s="227" t="s">
        <v>19</v>
      </c>
      <c r="F551" s="228" t="s">
        <v>718</v>
      </c>
      <c r="G551" s="225"/>
      <c r="H551" s="229">
        <v>30.913</v>
      </c>
      <c r="I551" s="230"/>
      <c r="J551" s="225"/>
      <c r="K551" s="225"/>
      <c r="L551" s="231"/>
      <c r="M551" s="232"/>
      <c r="N551" s="233"/>
      <c r="O551" s="233"/>
      <c r="P551" s="233"/>
      <c r="Q551" s="233"/>
      <c r="R551" s="233"/>
      <c r="S551" s="233"/>
      <c r="T551" s="234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35" t="s">
        <v>185</v>
      </c>
      <c r="AU551" s="235" t="s">
        <v>84</v>
      </c>
      <c r="AV551" s="13" t="s">
        <v>84</v>
      </c>
      <c r="AW551" s="13" t="s">
        <v>36</v>
      </c>
      <c r="AX551" s="13" t="s">
        <v>74</v>
      </c>
      <c r="AY551" s="235" t="s">
        <v>161</v>
      </c>
    </row>
    <row r="552" s="13" customFormat="1">
      <c r="A552" s="13"/>
      <c r="B552" s="224"/>
      <c r="C552" s="225"/>
      <c r="D552" s="226" t="s">
        <v>185</v>
      </c>
      <c r="E552" s="227" t="s">
        <v>19</v>
      </c>
      <c r="F552" s="228" t="s">
        <v>719</v>
      </c>
      <c r="G552" s="225"/>
      <c r="H552" s="229">
        <v>14.973000000000001</v>
      </c>
      <c r="I552" s="230"/>
      <c r="J552" s="225"/>
      <c r="K552" s="225"/>
      <c r="L552" s="231"/>
      <c r="M552" s="232"/>
      <c r="N552" s="233"/>
      <c r="O552" s="233"/>
      <c r="P552" s="233"/>
      <c r="Q552" s="233"/>
      <c r="R552" s="233"/>
      <c r="S552" s="233"/>
      <c r="T552" s="234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35" t="s">
        <v>185</v>
      </c>
      <c r="AU552" s="235" t="s">
        <v>84</v>
      </c>
      <c r="AV552" s="13" t="s">
        <v>84</v>
      </c>
      <c r="AW552" s="13" t="s">
        <v>36</v>
      </c>
      <c r="AX552" s="13" t="s">
        <v>74</v>
      </c>
      <c r="AY552" s="235" t="s">
        <v>161</v>
      </c>
    </row>
    <row r="553" s="13" customFormat="1">
      <c r="A553" s="13"/>
      <c r="B553" s="224"/>
      <c r="C553" s="225"/>
      <c r="D553" s="226" t="s">
        <v>185</v>
      </c>
      <c r="E553" s="227" t="s">
        <v>19</v>
      </c>
      <c r="F553" s="228" t="s">
        <v>720</v>
      </c>
      <c r="G553" s="225"/>
      <c r="H553" s="229">
        <v>94.903000000000006</v>
      </c>
      <c r="I553" s="230"/>
      <c r="J553" s="225"/>
      <c r="K553" s="225"/>
      <c r="L553" s="231"/>
      <c r="M553" s="232"/>
      <c r="N553" s="233"/>
      <c r="O553" s="233"/>
      <c r="P553" s="233"/>
      <c r="Q553" s="233"/>
      <c r="R553" s="233"/>
      <c r="S553" s="233"/>
      <c r="T553" s="234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35" t="s">
        <v>185</v>
      </c>
      <c r="AU553" s="235" t="s">
        <v>84</v>
      </c>
      <c r="AV553" s="13" t="s">
        <v>84</v>
      </c>
      <c r="AW553" s="13" t="s">
        <v>36</v>
      </c>
      <c r="AX553" s="13" t="s">
        <v>74</v>
      </c>
      <c r="AY553" s="235" t="s">
        <v>161</v>
      </c>
    </row>
    <row r="554" s="13" customFormat="1">
      <c r="A554" s="13"/>
      <c r="B554" s="224"/>
      <c r="C554" s="225"/>
      <c r="D554" s="226" t="s">
        <v>185</v>
      </c>
      <c r="E554" s="227" t="s">
        <v>19</v>
      </c>
      <c r="F554" s="228" t="s">
        <v>721</v>
      </c>
      <c r="G554" s="225"/>
      <c r="H554" s="229">
        <v>11.353999999999999</v>
      </c>
      <c r="I554" s="230"/>
      <c r="J554" s="225"/>
      <c r="K554" s="225"/>
      <c r="L554" s="231"/>
      <c r="M554" s="232"/>
      <c r="N554" s="233"/>
      <c r="O554" s="233"/>
      <c r="P554" s="233"/>
      <c r="Q554" s="233"/>
      <c r="R554" s="233"/>
      <c r="S554" s="233"/>
      <c r="T554" s="234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35" t="s">
        <v>185</v>
      </c>
      <c r="AU554" s="235" t="s">
        <v>84</v>
      </c>
      <c r="AV554" s="13" t="s">
        <v>84</v>
      </c>
      <c r="AW554" s="13" t="s">
        <v>36</v>
      </c>
      <c r="AX554" s="13" t="s">
        <v>74</v>
      </c>
      <c r="AY554" s="235" t="s">
        <v>161</v>
      </c>
    </row>
    <row r="555" s="13" customFormat="1">
      <c r="A555" s="13"/>
      <c r="B555" s="224"/>
      <c r="C555" s="225"/>
      <c r="D555" s="226" t="s">
        <v>185</v>
      </c>
      <c r="E555" s="227" t="s">
        <v>19</v>
      </c>
      <c r="F555" s="228" t="s">
        <v>722</v>
      </c>
      <c r="G555" s="225"/>
      <c r="H555" s="229">
        <v>51.862000000000002</v>
      </c>
      <c r="I555" s="230"/>
      <c r="J555" s="225"/>
      <c r="K555" s="225"/>
      <c r="L555" s="231"/>
      <c r="M555" s="232"/>
      <c r="N555" s="233"/>
      <c r="O555" s="233"/>
      <c r="P555" s="233"/>
      <c r="Q555" s="233"/>
      <c r="R555" s="233"/>
      <c r="S555" s="233"/>
      <c r="T555" s="234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35" t="s">
        <v>185</v>
      </c>
      <c r="AU555" s="235" t="s">
        <v>84</v>
      </c>
      <c r="AV555" s="13" t="s">
        <v>84</v>
      </c>
      <c r="AW555" s="13" t="s">
        <v>36</v>
      </c>
      <c r="AX555" s="13" t="s">
        <v>74</v>
      </c>
      <c r="AY555" s="235" t="s">
        <v>161</v>
      </c>
    </row>
    <row r="556" s="13" customFormat="1">
      <c r="A556" s="13"/>
      <c r="B556" s="224"/>
      <c r="C556" s="225"/>
      <c r="D556" s="226" t="s">
        <v>185</v>
      </c>
      <c r="E556" s="227" t="s">
        <v>19</v>
      </c>
      <c r="F556" s="228" t="s">
        <v>732</v>
      </c>
      <c r="G556" s="225"/>
      <c r="H556" s="229">
        <v>68.248999999999995</v>
      </c>
      <c r="I556" s="230"/>
      <c r="J556" s="225"/>
      <c r="K556" s="225"/>
      <c r="L556" s="231"/>
      <c r="M556" s="232"/>
      <c r="N556" s="233"/>
      <c r="O556" s="233"/>
      <c r="P556" s="233"/>
      <c r="Q556" s="233"/>
      <c r="R556" s="233"/>
      <c r="S556" s="233"/>
      <c r="T556" s="234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35" t="s">
        <v>185</v>
      </c>
      <c r="AU556" s="235" t="s">
        <v>84</v>
      </c>
      <c r="AV556" s="13" t="s">
        <v>84</v>
      </c>
      <c r="AW556" s="13" t="s">
        <v>36</v>
      </c>
      <c r="AX556" s="13" t="s">
        <v>74</v>
      </c>
      <c r="AY556" s="235" t="s">
        <v>161</v>
      </c>
    </row>
    <row r="557" s="14" customFormat="1">
      <c r="A557" s="14"/>
      <c r="B557" s="236"/>
      <c r="C557" s="237"/>
      <c r="D557" s="226" t="s">
        <v>185</v>
      </c>
      <c r="E557" s="238" t="s">
        <v>19</v>
      </c>
      <c r="F557" s="239" t="s">
        <v>187</v>
      </c>
      <c r="G557" s="237"/>
      <c r="H557" s="240">
        <v>512.94100000000003</v>
      </c>
      <c r="I557" s="241"/>
      <c r="J557" s="237"/>
      <c r="K557" s="237"/>
      <c r="L557" s="242"/>
      <c r="M557" s="243"/>
      <c r="N557" s="244"/>
      <c r="O557" s="244"/>
      <c r="P557" s="244"/>
      <c r="Q557" s="244"/>
      <c r="R557" s="244"/>
      <c r="S557" s="244"/>
      <c r="T557" s="245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246" t="s">
        <v>185</v>
      </c>
      <c r="AU557" s="246" t="s">
        <v>84</v>
      </c>
      <c r="AV557" s="14" t="s">
        <v>168</v>
      </c>
      <c r="AW557" s="14" t="s">
        <v>36</v>
      </c>
      <c r="AX557" s="14" t="s">
        <v>82</v>
      </c>
      <c r="AY557" s="246" t="s">
        <v>161</v>
      </c>
    </row>
    <row r="558" s="2" customFormat="1" ht="24.15" customHeight="1">
      <c r="A558" s="40"/>
      <c r="B558" s="41"/>
      <c r="C558" s="206" t="s">
        <v>738</v>
      </c>
      <c r="D558" s="206" t="s">
        <v>163</v>
      </c>
      <c r="E558" s="207" t="s">
        <v>739</v>
      </c>
      <c r="F558" s="208" t="s">
        <v>740</v>
      </c>
      <c r="G558" s="209" t="s">
        <v>182</v>
      </c>
      <c r="H558" s="210">
        <v>512.94100000000003</v>
      </c>
      <c r="I558" s="211"/>
      <c r="J558" s="212">
        <f>ROUND(I558*H558,2)</f>
        <v>0</v>
      </c>
      <c r="K558" s="208" t="s">
        <v>167</v>
      </c>
      <c r="L558" s="46"/>
      <c r="M558" s="213" t="s">
        <v>19</v>
      </c>
      <c r="N558" s="214" t="s">
        <v>45</v>
      </c>
      <c r="O558" s="86"/>
      <c r="P558" s="215">
        <f>O558*H558</f>
        <v>0</v>
      </c>
      <c r="Q558" s="215">
        <v>0.00020000000000000001</v>
      </c>
      <c r="R558" s="215">
        <f>Q558*H558</f>
        <v>0.1025882</v>
      </c>
      <c r="S558" s="215">
        <v>0</v>
      </c>
      <c r="T558" s="216">
        <f>S558*H558</f>
        <v>0</v>
      </c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R558" s="217" t="s">
        <v>168</v>
      </c>
      <c r="AT558" s="217" t="s">
        <v>163</v>
      </c>
      <c r="AU558" s="217" t="s">
        <v>84</v>
      </c>
      <c r="AY558" s="19" t="s">
        <v>161</v>
      </c>
      <c r="BE558" s="218">
        <f>IF(N558="základní",J558,0)</f>
        <v>0</v>
      </c>
      <c r="BF558" s="218">
        <f>IF(N558="snížená",J558,0)</f>
        <v>0</v>
      </c>
      <c r="BG558" s="218">
        <f>IF(N558="zákl. přenesená",J558,0)</f>
        <v>0</v>
      </c>
      <c r="BH558" s="218">
        <f>IF(N558="sníž. přenesená",J558,0)</f>
        <v>0</v>
      </c>
      <c r="BI558" s="218">
        <f>IF(N558="nulová",J558,0)</f>
        <v>0</v>
      </c>
      <c r="BJ558" s="19" t="s">
        <v>82</v>
      </c>
      <c r="BK558" s="218">
        <f>ROUND(I558*H558,2)</f>
        <v>0</v>
      </c>
      <c r="BL558" s="19" t="s">
        <v>168</v>
      </c>
      <c r="BM558" s="217" t="s">
        <v>741</v>
      </c>
    </row>
    <row r="559" s="2" customFormat="1">
      <c r="A559" s="40"/>
      <c r="B559" s="41"/>
      <c r="C559" s="42"/>
      <c r="D559" s="219" t="s">
        <v>170</v>
      </c>
      <c r="E559" s="42"/>
      <c r="F559" s="220" t="s">
        <v>742</v>
      </c>
      <c r="G559" s="42"/>
      <c r="H559" s="42"/>
      <c r="I559" s="221"/>
      <c r="J559" s="42"/>
      <c r="K559" s="42"/>
      <c r="L559" s="46"/>
      <c r="M559" s="222"/>
      <c r="N559" s="223"/>
      <c r="O559" s="86"/>
      <c r="P559" s="86"/>
      <c r="Q559" s="86"/>
      <c r="R559" s="86"/>
      <c r="S559" s="86"/>
      <c r="T559" s="87"/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T559" s="19" t="s">
        <v>170</v>
      </c>
      <c r="AU559" s="19" t="s">
        <v>84</v>
      </c>
    </row>
    <row r="560" s="13" customFormat="1">
      <c r="A560" s="13"/>
      <c r="B560" s="224"/>
      <c r="C560" s="225"/>
      <c r="D560" s="226" t="s">
        <v>185</v>
      </c>
      <c r="E560" s="227" t="s">
        <v>19</v>
      </c>
      <c r="F560" s="228" t="s">
        <v>713</v>
      </c>
      <c r="G560" s="225"/>
      <c r="H560" s="229">
        <v>155.89699999999999</v>
      </c>
      <c r="I560" s="230"/>
      <c r="J560" s="225"/>
      <c r="K560" s="225"/>
      <c r="L560" s="231"/>
      <c r="M560" s="232"/>
      <c r="N560" s="233"/>
      <c r="O560" s="233"/>
      <c r="P560" s="233"/>
      <c r="Q560" s="233"/>
      <c r="R560" s="233"/>
      <c r="S560" s="233"/>
      <c r="T560" s="234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35" t="s">
        <v>185</v>
      </c>
      <c r="AU560" s="235" t="s">
        <v>84</v>
      </c>
      <c r="AV560" s="13" t="s">
        <v>84</v>
      </c>
      <c r="AW560" s="13" t="s">
        <v>36</v>
      </c>
      <c r="AX560" s="13" t="s">
        <v>74</v>
      </c>
      <c r="AY560" s="235" t="s">
        <v>161</v>
      </c>
    </row>
    <row r="561" s="13" customFormat="1">
      <c r="A561" s="13"/>
      <c r="B561" s="224"/>
      <c r="C561" s="225"/>
      <c r="D561" s="226" t="s">
        <v>185</v>
      </c>
      <c r="E561" s="227" t="s">
        <v>19</v>
      </c>
      <c r="F561" s="228" t="s">
        <v>714</v>
      </c>
      <c r="G561" s="225"/>
      <c r="H561" s="229">
        <v>29.530000000000001</v>
      </c>
      <c r="I561" s="230"/>
      <c r="J561" s="225"/>
      <c r="K561" s="225"/>
      <c r="L561" s="231"/>
      <c r="M561" s="232"/>
      <c r="N561" s="233"/>
      <c r="O561" s="233"/>
      <c r="P561" s="233"/>
      <c r="Q561" s="233"/>
      <c r="R561" s="233"/>
      <c r="S561" s="233"/>
      <c r="T561" s="234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35" t="s">
        <v>185</v>
      </c>
      <c r="AU561" s="235" t="s">
        <v>84</v>
      </c>
      <c r="AV561" s="13" t="s">
        <v>84</v>
      </c>
      <c r="AW561" s="13" t="s">
        <v>36</v>
      </c>
      <c r="AX561" s="13" t="s">
        <v>74</v>
      </c>
      <c r="AY561" s="235" t="s">
        <v>161</v>
      </c>
    </row>
    <row r="562" s="13" customFormat="1">
      <c r="A562" s="13"/>
      <c r="B562" s="224"/>
      <c r="C562" s="225"/>
      <c r="D562" s="226" t="s">
        <v>185</v>
      </c>
      <c r="E562" s="227" t="s">
        <v>19</v>
      </c>
      <c r="F562" s="228" t="s">
        <v>715</v>
      </c>
      <c r="G562" s="225"/>
      <c r="H562" s="229">
        <v>16.757999999999999</v>
      </c>
      <c r="I562" s="230"/>
      <c r="J562" s="225"/>
      <c r="K562" s="225"/>
      <c r="L562" s="231"/>
      <c r="M562" s="232"/>
      <c r="N562" s="233"/>
      <c r="O562" s="233"/>
      <c r="P562" s="233"/>
      <c r="Q562" s="233"/>
      <c r="R562" s="233"/>
      <c r="S562" s="233"/>
      <c r="T562" s="234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35" t="s">
        <v>185</v>
      </c>
      <c r="AU562" s="235" t="s">
        <v>84</v>
      </c>
      <c r="AV562" s="13" t="s">
        <v>84</v>
      </c>
      <c r="AW562" s="13" t="s">
        <v>36</v>
      </c>
      <c r="AX562" s="13" t="s">
        <v>74</v>
      </c>
      <c r="AY562" s="235" t="s">
        <v>161</v>
      </c>
    </row>
    <row r="563" s="13" customFormat="1">
      <c r="A563" s="13"/>
      <c r="B563" s="224"/>
      <c r="C563" s="225"/>
      <c r="D563" s="226" t="s">
        <v>185</v>
      </c>
      <c r="E563" s="227" t="s">
        <v>19</v>
      </c>
      <c r="F563" s="228" t="s">
        <v>716</v>
      </c>
      <c r="G563" s="225"/>
      <c r="H563" s="229">
        <v>16.393000000000001</v>
      </c>
      <c r="I563" s="230"/>
      <c r="J563" s="225"/>
      <c r="K563" s="225"/>
      <c r="L563" s="231"/>
      <c r="M563" s="232"/>
      <c r="N563" s="233"/>
      <c r="O563" s="233"/>
      <c r="P563" s="233"/>
      <c r="Q563" s="233"/>
      <c r="R563" s="233"/>
      <c r="S563" s="233"/>
      <c r="T563" s="234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35" t="s">
        <v>185</v>
      </c>
      <c r="AU563" s="235" t="s">
        <v>84</v>
      </c>
      <c r="AV563" s="13" t="s">
        <v>84</v>
      </c>
      <c r="AW563" s="13" t="s">
        <v>36</v>
      </c>
      <c r="AX563" s="13" t="s">
        <v>74</v>
      </c>
      <c r="AY563" s="235" t="s">
        <v>161</v>
      </c>
    </row>
    <row r="564" s="13" customFormat="1">
      <c r="A564" s="13"/>
      <c r="B564" s="224"/>
      <c r="C564" s="225"/>
      <c r="D564" s="226" t="s">
        <v>185</v>
      </c>
      <c r="E564" s="227" t="s">
        <v>19</v>
      </c>
      <c r="F564" s="228" t="s">
        <v>717</v>
      </c>
      <c r="G564" s="225"/>
      <c r="H564" s="229">
        <v>22.109000000000002</v>
      </c>
      <c r="I564" s="230"/>
      <c r="J564" s="225"/>
      <c r="K564" s="225"/>
      <c r="L564" s="231"/>
      <c r="M564" s="232"/>
      <c r="N564" s="233"/>
      <c r="O564" s="233"/>
      <c r="P564" s="233"/>
      <c r="Q564" s="233"/>
      <c r="R564" s="233"/>
      <c r="S564" s="233"/>
      <c r="T564" s="234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35" t="s">
        <v>185</v>
      </c>
      <c r="AU564" s="235" t="s">
        <v>84</v>
      </c>
      <c r="AV564" s="13" t="s">
        <v>84</v>
      </c>
      <c r="AW564" s="13" t="s">
        <v>36</v>
      </c>
      <c r="AX564" s="13" t="s">
        <v>74</v>
      </c>
      <c r="AY564" s="235" t="s">
        <v>161</v>
      </c>
    </row>
    <row r="565" s="13" customFormat="1">
      <c r="A565" s="13"/>
      <c r="B565" s="224"/>
      <c r="C565" s="225"/>
      <c r="D565" s="226" t="s">
        <v>185</v>
      </c>
      <c r="E565" s="227" t="s">
        <v>19</v>
      </c>
      <c r="F565" s="228" t="s">
        <v>718</v>
      </c>
      <c r="G565" s="225"/>
      <c r="H565" s="229">
        <v>30.913</v>
      </c>
      <c r="I565" s="230"/>
      <c r="J565" s="225"/>
      <c r="K565" s="225"/>
      <c r="L565" s="231"/>
      <c r="M565" s="232"/>
      <c r="N565" s="233"/>
      <c r="O565" s="233"/>
      <c r="P565" s="233"/>
      <c r="Q565" s="233"/>
      <c r="R565" s="233"/>
      <c r="S565" s="233"/>
      <c r="T565" s="234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35" t="s">
        <v>185</v>
      </c>
      <c r="AU565" s="235" t="s">
        <v>84</v>
      </c>
      <c r="AV565" s="13" t="s">
        <v>84</v>
      </c>
      <c r="AW565" s="13" t="s">
        <v>36</v>
      </c>
      <c r="AX565" s="13" t="s">
        <v>74</v>
      </c>
      <c r="AY565" s="235" t="s">
        <v>161</v>
      </c>
    </row>
    <row r="566" s="13" customFormat="1">
      <c r="A566" s="13"/>
      <c r="B566" s="224"/>
      <c r="C566" s="225"/>
      <c r="D566" s="226" t="s">
        <v>185</v>
      </c>
      <c r="E566" s="227" t="s">
        <v>19</v>
      </c>
      <c r="F566" s="228" t="s">
        <v>719</v>
      </c>
      <c r="G566" s="225"/>
      <c r="H566" s="229">
        <v>14.973000000000001</v>
      </c>
      <c r="I566" s="230"/>
      <c r="J566" s="225"/>
      <c r="K566" s="225"/>
      <c r="L566" s="231"/>
      <c r="M566" s="232"/>
      <c r="N566" s="233"/>
      <c r="O566" s="233"/>
      <c r="P566" s="233"/>
      <c r="Q566" s="233"/>
      <c r="R566" s="233"/>
      <c r="S566" s="233"/>
      <c r="T566" s="234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35" t="s">
        <v>185</v>
      </c>
      <c r="AU566" s="235" t="s">
        <v>84</v>
      </c>
      <c r="AV566" s="13" t="s">
        <v>84</v>
      </c>
      <c r="AW566" s="13" t="s">
        <v>36</v>
      </c>
      <c r="AX566" s="13" t="s">
        <v>74</v>
      </c>
      <c r="AY566" s="235" t="s">
        <v>161</v>
      </c>
    </row>
    <row r="567" s="13" customFormat="1">
      <c r="A567" s="13"/>
      <c r="B567" s="224"/>
      <c r="C567" s="225"/>
      <c r="D567" s="226" t="s">
        <v>185</v>
      </c>
      <c r="E567" s="227" t="s">
        <v>19</v>
      </c>
      <c r="F567" s="228" t="s">
        <v>720</v>
      </c>
      <c r="G567" s="225"/>
      <c r="H567" s="229">
        <v>94.903000000000006</v>
      </c>
      <c r="I567" s="230"/>
      <c r="J567" s="225"/>
      <c r="K567" s="225"/>
      <c r="L567" s="231"/>
      <c r="M567" s="232"/>
      <c r="N567" s="233"/>
      <c r="O567" s="233"/>
      <c r="P567" s="233"/>
      <c r="Q567" s="233"/>
      <c r="R567" s="233"/>
      <c r="S567" s="233"/>
      <c r="T567" s="234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35" t="s">
        <v>185</v>
      </c>
      <c r="AU567" s="235" t="s">
        <v>84</v>
      </c>
      <c r="AV567" s="13" t="s">
        <v>84</v>
      </c>
      <c r="AW567" s="13" t="s">
        <v>36</v>
      </c>
      <c r="AX567" s="13" t="s">
        <v>74</v>
      </c>
      <c r="AY567" s="235" t="s">
        <v>161</v>
      </c>
    </row>
    <row r="568" s="13" customFormat="1">
      <c r="A568" s="13"/>
      <c r="B568" s="224"/>
      <c r="C568" s="225"/>
      <c r="D568" s="226" t="s">
        <v>185</v>
      </c>
      <c r="E568" s="227" t="s">
        <v>19</v>
      </c>
      <c r="F568" s="228" t="s">
        <v>721</v>
      </c>
      <c r="G568" s="225"/>
      <c r="H568" s="229">
        <v>11.353999999999999</v>
      </c>
      <c r="I568" s="230"/>
      <c r="J568" s="225"/>
      <c r="K568" s="225"/>
      <c r="L568" s="231"/>
      <c r="M568" s="232"/>
      <c r="N568" s="233"/>
      <c r="O568" s="233"/>
      <c r="P568" s="233"/>
      <c r="Q568" s="233"/>
      <c r="R568" s="233"/>
      <c r="S568" s="233"/>
      <c r="T568" s="234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35" t="s">
        <v>185</v>
      </c>
      <c r="AU568" s="235" t="s">
        <v>84</v>
      </c>
      <c r="AV568" s="13" t="s">
        <v>84</v>
      </c>
      <c r="AW568" s="13" t="s">
        <v>36</v>
      </c>
      <c r="AX568" s="13" t="s">
        <v>74</v>
      </c>
      <c r="AY568" s="235" t="s">
        <v>161</v>
      </c>
    </row>
    <row r="569" s="13" customFormat="1">
      <c r="A569" s="13"/>
      <c r="B569" s="224"/>
      <c r="C569" s="225"/>
      <c r="D569" s="226" t="s">
        <v>185</v>
      </c>
      <c r="E569" s="227" t="s">
        <v>19</v>
      </c>
      <c r="F569" s="228" t="s">
        <v>722</v>
      </c>
      <c r="G569" s="225"/>
      <c r="H569" s="229">
        <v>51.862000000000002</v>
      </c>
      <c r="I569" s="230"/>
      <c r="J569" s="225"/>
      <c r="K569" s="225"/>
      <c r="L569" s="231"/>
      <c r="M569" s="232"/>
      <c r="N569" s="233"/>
      <c r="O569" s="233"/>
      <c r="P569" s="233"/>
      <c r="Q569" s="233"/>
      <c r="R569" s="233"/>
      <c r="S569" s="233"/>
      <c r="T569" s="234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35" t="s">
        <v>185</v>
      </c>
      <c r="AU569" s="235" t="s">
        <v>84</v>
      </c>
      <c r="AV569" s="13" t="s">
        <v>84</v>
      </c>
      <c r="AW569" s="13" t="s">
        <v>36</v>
      </c>
      <c r="AX569" s="13" t="s">
        <v>74</v>
      </c>
      <c r="AY569" s="235" t="s">
        <v>161</v>
      </c>
    </row>
    <row r="570" s="13" customFormat="1">
      <c r="A570" s="13"/>
      <c r="B570" s="224"/>
      <c r="C570" s="225"/>
      <c r="D570" s="226" t="s">
        <v>185</v>
      </c>
      <c r="E570" s="227" t="s">
        <v>19</v>
      </c>
      <c r="F570" s="228" t="s">
        <v>732</v>
      </c>
      <c r="G570" s="225"/>
      <c r="H570" s="229">
        <v>68.248999999999995</v>
      </c>
      <c r="I570" s="230"/>
      <c r="J570" s="225"/>
      <c r="K570" s="225"/>
      <c r="L570" s="231"/>
      <c r="M570" s="232"/>
      <c r="N570" s="233"/>
      <c r="O570" s="233"/>
      <c r="P570" s="233"/>
      <c r="Q570" s="233"/>
      <c r="R570" s="233"/>
      <c r="S570" s="233"/>
      <c r="T570" s="234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35" t="s">
        <v>185</v>
      </c>
      <c r="AU570" s="235" t="s">
        <v>84</v>
      </c>
      <c r="AV570" s="13" t="s">
        <v>84</v>
      </c>
      <c r="AW570" s="13" t="s">
        <v>36</v>
      </c>
      <c r="AX570" s="13" t="s">
        <v>74</v>
      </c>
      <c r="AY570" s="235" t="s">
        <v>161</v>
      </c>
    </row>
    <row r="571" s="14" customFormat="1">
      <c r="A571" s="14"/>
      <c r="B571" s="236"/>
      <c r="C571" s="237"/>
      <c r="D571" s="226" t="s">
        <v>185</v>
      </c>
      <c r="E571" s="238" t="s">
        <v>19</v>
      </c>
      <c r="F571" s="239" t="s">
        <v>187</v>
      </c>
      <c r="G571" s="237"/>
      <c r="H571" s="240">
        <v>512.94100000000003</v>
      </c>
      <c r="I571" s="241"/>
      <c r="J571" s="237"/>
      <c r="K571" s="237"/>
      <c r="L571" s="242"/>
      <c r="M571" s="243"/>
      <c r="N571" s="244"/>
      <c r="O571" s="244"/>
      <c r="P571" s="244"/>
      <c r="Q571" s="244"/>
      <c r="R571" s="244"/>
      <c r="S571" s="244"/>
      <c r="T571" s="245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46" t="s">
        <v>185</v>
      </c>
      <c r="AU571" s="246" t="s">
        <v>84</v>
      </c>
      <c r="AV571" s="14" t="s">
        <v>168</v>
      </c>
      <c r="AW571" s="14" t="s">
        <v>36</v>
      </c>
      <c r="AX571" s="14" t="s">
        <v>82</v>
      </c>
      <c r="AY571" s="246" t="s">
        <v>161</v>
      </c>
    </row>
    <row r="572" s="2" customFormat="1" ht="24.15" customHeight="1">
      <c r="A572" s="40"/>
      <c r="B572" s="41"/>
      <c r="C572" s="206" t="s">
        <v>743</v>
      </c>
      <c r="D572" s="206" t="s">
        <v>163</v>
      </c>
      <c r="E572" s="207" t="s">
        <v>744</v>
      </c>
      <c r="F572" s="208" t="s">
        <v>745</v>
      </c>
      <c r="G572" s="209" t="s">
        <v>182</v>
      </c>
      <c r="H572" s="210">
        <v>68.248999999999995</v>
      </c>
      <c r="I572" s="211"/>
      <c r="J572" s="212">
        <f>ROUND(I572*H572,2)</f>
        <v>0</v>
      </c>
      <c r="K572" s="208" t="s">
        <v>167</v>
      </c>
      <c r="L572" s="46"/>
      <c r="M572" s="213" t="s">
        <v>19</v>
      </c>
      <c r="N572" s="214" t="s">
        <v>45</v>
      </c>
      <c r="O572" s="86"/>
      <c r="P572" s="215">
        <f>O572*H572</f>
        <v>0</v>
      </c>
      <c r="Q572" s="215">
        <v>0.00018000000000000001</v>
      </c>
      <c r="R572" s="215">
        <f>Q572*H572</f>
        <v>0.01228482</v>
      </c>
      <c r="S572" s="215">
        <v>0</v>
      </c>
      <c r="T572" s="216">
        <f>S572*H572</f>
        <v>0</v>
      </c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R572" s="217" t="s">
        <v>168</v>
      </c>
      <c r="AT572" s="217" t="s">
        <v>163</v>
      </c>
      <c r="AU572" s="217" t="s">
        <v>84</v>
      </c>
      <c r="AY572" s="19" t="s">
        <v>161</v>
      </c>
      <c r="BE572" s="218">
        <f>IF(N572="základní",J572,0)</f>
        <v>0</v>
      </c>
      <c r="BF572" s="218">
        <f>IF(N572="snížená",J572,0)</f>
        <v>0</v>
      </c>
      <c r="BG572" s="218">
        <f>IF(N572="zákl. přenesená",J572,0)</f>
        <v>0</v>
      </c>
      <c r="BH572" s="218">
        <f>IF(N572="sníž. přenesená",J572,0)</f>
        <v>0</v>
      </c>
      <c r="BI572" s="218">
        <f>IF(N572="nulová",J572,0)</f>
        <v>0</v>
      </c>
      <c r="BJ572" s="19" t="s">
        <v>82</v>
      </c>
      <c r="BK572" s="218">
        <f>ROUND(I572*H572,2)</f>
        <v>0</v>
      </c>
      <c r="BL572" s="19" t="s">
        <v>168</v>
      </c>
      <c r="BM572" s="217" t="s">
        <v>746</v>
      </c>
    </row>
    <row r="573" s="2" customFormat="1">
      <c r="A573" s="40"/>
      <c r="B573" s="41"/>
      <c r="C573" s="42"/>
      <c r="D573" s="219" t="s">
        <v>170</v>
      </c>
      <c r="E573" s="42"/>
      <c r="F573" s="220" t="s">
        <v>747</v>
      </c>
      <c r="G573" s="42"/>
      <c r="H573" s="42"/>
      <c r="I573" s="221"/>
      <c r="J573" s="42"/>
      <c r="K573" s="42"/>
      <c r="L573" s="46"/>
      <c r="M573" s="222"/>
      <c r="N573" s="223"/>
      <c r="O573" s="86"/>
      <c r="P573" s="86"/>
      <c r="Q573" s="86"/>
      <c r="R573" s="86"/>
      <c r="S573" s="86"/>
      <c r="T573" s="87"/>
      <c r="U573" s="40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T573" s="19" t="s">
        <v>170</v>
      </c>
      <c r="AU573" s="19" t="s">
        <v>84</v>
      </c>
    </row>
    <row r="574" s="13" customFormat="1">
      <c r="A574" s="13"/>
      <c r="B574" s="224"/>
      <c r="C574" s="225"/>
      <c r="D574" s="226" t="s">
        <v>185</v>
      </c>
      <c r="E574" s="227" t="s">
        <v>19</v>
      </c>
      <c r="F574" s="228" t="s">
        <v>732</v>
      </c>
      <c r="G574" s="225"/>
      <c r="H574" s="229">
        <v>68.248999999999995</v>
      </c>
      <c r="I574" s="230"/>
      <c r="J574" s="225"/>
      <c r="K574" s="225"/>
      <c r="L574" s="231"/>
      <c r="M574" s="232"/>
      <c r="N574" s="233"/>
      <c r="O574" s="233"/>
      <c r="P574" s="233"/>
      <c r="Q574" s="233"/>
      <c r="R574" s="233"/>
      <c r="S574" s="233"/>
      <c r="T574" s="234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35" t="s">
        <v>185</v>
      </c>
      <c r="AU574" s="235" t="s">
        <v>84</v>
      </c>
      <c r="AV574" s="13" t="s">
        <v>84</v>
      </c>
      <c r="AW574" s="13" t="s">
        <v>36</v>
      </c>
      <c r="AX574" s="13" t="s">
        <v>82</v>
      </c>
      <c r="AY574" s="235" t="s">
        <v>161</v>
      </c>
    </row>
    <row r="575" s="2" customFormat="1" ht="66.75" customHeight="1">
      <c r="A575" s="40"/>
      <c r="B575" s="41"/>
      <c r="C575" s="206" t="s">
        <v>748</v>
      </c>
      <c r="D575" s="206" t="s">
        <v>163</v>
      </c>
      <c r="E575" s="207" t="s">
        <v>749</v>
      </c>
      <c r="F575" s="208" t="s">
        <v>750</v>
      </c>
      <c r="G575" s="209" t="s">
        <v>182</v>
      </c>
      <c r="H575" s="210">
        <v>68.248999999999995</v>
      </c>
      <c r="I575" s="211"/>
      <c r="J575" s="212">
        <f>ROUND(I575*H575,2)</f>
        <v>0</v>
      </c>
      <c r="K575" s="208" t="s">
        <v>167</v>
      </c>
      <c r="L575" s="46"/>
      <c r="M575" s="213" t="s">
        <v>19</v>
      </c>
      <c r="N575" s="214" t="s">
        <v>45</v>
      </c>
      <c r="O575" s="86"/>
      <c r="P575" s="215">
        <f>O575*H575</f>
        <v>0</v>
      </c>
      <c r="Q575" s="215">
        <v>0.0085199999999999998</v>
      </c>
      <c r="R575" s="215">
        <f>Q575*H575</f>
        <v>0.58148148</v>
      </c>
      <c r="S575" s="215">
        <v>0</v>
      </c>
      <c r="T575" s="216">
        <f>S575*H575</f>
        <v>0</v>
      </c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R575" s="217" t="s">
        <v>168</v>
      </c>
      <c r="AT575" s="217" t="s">
        <v>163</v>
      </c>
      <c r="AU575" s="217" t="s">
        <v>84</v>
      </c>
      <c r="AY575" s="19" t="s">
        <v>161</v>
      </c>
      <c r="BE575" s="218">
        <f>IF(N575="základní",J575,0)</f>
        <v>0</v>
      </c>
      <c r="BF575" s="218">
        <f>IF(N575="snížená",J575,0)</f>
        <v>0</v>
      </c>
      <c r="BG575" s="218">
        <f>IF(N575="zákl. přenesená",J575,0)</f>
        <v>0</v>
      </c>
      <c r="BH575" s="218">
        <f>IF(N575="sníž. přenesená",J575,0)</f>
        <v>0</v>
      </c>
      <c r="BI575" s="218">
        <f>IF(N575="nulová",J575,0)</f>
        <v>0</v>
      </c>
      <c r="BJ575" s="19" t="s">
        <v>82</v>
      </c>
      <c r="BK575" s="218">
        <f>ROUND(I575*H575,2)</f>
        <v>0</v>
      </c>
      <c r="BL575" s="19" t="s">
        <v>168</v>
      </c>
      <c r="BM575" s="217" t="s">
        <v>751</v>
      </c>
    </row>
    <row r="576" s="2" customFormat="1">
      <c r="A576" s="40"/>
      <c r="B576" s="41"/>
      <c r="C576" s="42"/>
      <c r="D576" s="219" t="s">
        <v>170</v>
      </c>
      <c r="E576" s="42"/>
      <c r="F576" s="220" t="s">
        <v>752</v>
      </c>
      <c r="G576" s="42"/>
      <c r="H576" s="42"/>
      <c r="I576" s="221"/>
      <c r="J576" s="42"/>
      <c r="K576" s="42"/>
      <c r="L576" s="46"/>
      <c r="M576" s="222"/>
      <c r="N576" s="223"/>
      <c r="O576" s="86"/>
      <c r="P576" s="86"/>
      <c r="Q576" s="86"/>
      <c r="R576" s="86"/>
      <c r="S576" s="86"/>
      <c r="T576" s="87"/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T576" s="19" t="s">
        <v>170</v>
      </c>
      <c r="AU576" s="19" t="s">
        <v>84</v>
      </c>
    </row>
    <row r="577" s="13" customFormat="1">
      <c r="A577" s="13"/>
      <c r="B577" s="224"/>
      <c r="C577" s="225"/>
      <c r="D577" s="226" t="s">
        <v>185</v>
      </c>
      <c r="E577" s="227" t="s">
        <v>19</v>
      </c>
      <c r="F577" s="228" t="s">
        <v>732</v>
      </c>
      <c r="G577" s="225"/>
      <c r="H577" s="229">
        <v>68.248999999999995</v>
      </c>
      <c r="I577" s="230"/>
      <c r="J577" s="225"/>
      <c r="K577" s="225"/>
      <c r="L577" s="231"/>
      <c r="M577" s="232"/>
      <c r="N577" s="233"/>
      <c r="O577" s="233"/>
      <c r="P577" s="233"/>
      <c r="Q577" s="233"/>
      <c r="R577" s="233"/>
      <c r="S577" s="233"/>
      <c r="T577" s="234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35" t="s">
        <v>185</v>
      </c>
      <c r="AU577" s="235" t="s">
        <v>84</v>
      </c>
      <c r="AV577" s="13" t="s">
        <v>84</v>
      </c>
      <c r="AW577" s="13" t="s">
        <v>36</v>
      </c>
      <c r="AX577" s="13" t="s">
        <v>74</v>
      </c>
      <c r="AY577" s="235" t="s">
        <v>161</v>
      </c>
    </row>
    <row r="578" s="14" customFormat="1">
      <c r="A578" s="14"/>
      <c r="B578" s="236"/>
      <c r="C578" s="237"/>
      <c r="D578" s="226" t="s">
        <v>185</v>
      </c>
      <c r="E578" s="238" t="s">
        <v>19</v>
      </c>
      <c r="F578" s="239" t="s">
        <v>187</v>
      </c>
      <c r="G578" s="237"/>
      <c r="H578" s="240">
        <v>68.248999999999995</v>
      </c>
      <c r="I578" s="241"/>
      <c r="J578" s="237"/>
      <c r="K578" s="237"/>
      <c r="L578" s="242"/>
      <c r="M578" s="243"/>
      <c r="N578" s="244"/>
      <c r="O578" s="244"/>
      <c r="P578" s="244"/>
      <c r="Q578" s="244"/>
      <c r="R578" s="244"/>
      <c r="S578" s="244"/>
      <c r="T578" s="245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46" t="s">
        <v>185</v>
      </c>
      <c r="AU578" s="246" t="s">
        <v>84</v>
      </c>
      <c r="AV578" s="14" t="s">
        <v>168</v>
      </c>
      <c r="AW578" s="14" t="s">
        <v>36</v>
      </c>
      <c r="AX578" s="14" t="s">
        <v>82</v>
      </c>
      <c r="AY578" s="246" t="s">
        <v>161</v>
      </c>
    </row>
    <row r="579" s="2" customFormat="1" ht="24.15" customHeight="1">
      <c r="A579" s="40"/>
      <c r="B579" s="41"/>
      <c r="C579" s="247" t="s">
        <v>753</v>
      </c>
      <c r="D579" s="247" t="s">
        <v>301</v>
      </c>
      <c r="E579" s="248" t="s">
        <v>754</v>
      </c>
      <c r="F579" s="249" t="s">
        <v>755</v>
      </c>
      <c r="G579" s="250" t="s">
        <v>182</v>
      </c>
      <c r="H579" s="251">
        <v>71.661000000000001</v>
      </c>
      <c r="I579" s="252"/>
      <c r="J579" s="253">
        <f>ROUND(I579*H579,2)</f>
        <v>0</v>
      </c>
      <c r="K579" s="249" t="s">
        <v>167</v>
      </c>
      <c r="L579" s="254"/>
      <c r="M579" s="255" t="s">
        <v>19</v>
      </c>
      <c r="N579" s="256" t="s">
        <v>45</v>
      </c>
      <c r="O579" s="86"/>
      <c r="P579" s="215">
        <f>O579*H579</f>
        <v>0</v>
      </c>
      <c r="Q579" s="215">
        <v>0.0028999999999999998</v>
      </c>
      <c r="R579" s="215">
        <f>Q579*H579</f>
        <v>0.2078169</v>
      </c>
      <c r="S579" s="215">
        <v>0</v>
      </c>
      <c r="T579" s="216">
        <f>S579*H579</f>
        <v>0</v>
      </c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R579" s="217" t="s">
        <v>208</v>
      </c>
      <c r="AT579" s="217" t="s">
        <v>301</v>
      </c>
      <c r="AU579" s="217" t="s">
        <v>84</v>
      </c>
      <c r="AY579" s="19" t="s">
        <v>161</v>
      </c>
      <c r="BE579" s="218">
        <f>IF(N579="základní",J579,0)</f>
        <v>0</v>
      </c>
      <c r="BF579" s="218">
        <f>IF(N579="snížená",J579,0)</f>
        <v>0</v>
      </c>
      <c r="BG579" s="218">
        <f>IF(N579="zákl. přenesená",J579,0)</f>
        <v>0</v>
      </c>
      <c r="BH579" s="218">
        <f>IF(N579="sníž. přenesená",J579,0)</f>
        <v>0</v>
      </c>
      <c r="BI579" s="218">
        <f>IF(N579="nulová",J579,0)</f>
        <v>0</v>
      </c>
      <c r="BJ579" s="19" t="s">
        <v>82</v>
      </c>
      <c r="BK579" s="218">
        <f>ROUND(I579*H579,2)</f>
        <v>0</v>
      </c>
      <c r="BL579" s="19" t="s">
        <v>168</v>
      </c>
      <c r="BM579" s="217" t="s">
        <v>756</v>
      </c>
    </row>
    <row r="580" s="13" customFormat="1">
      <c r="A580" s="13"/>
      <c r="B580" s="224"/>
      <c r="C580" s="225"/>
      <c r="D580" s="226" t="s">
        <v>185</v>
      </c>
      <c r="E580" s="225"/>
      <c r="F580" s="228" t="s">
        <v>757</v>
      </c>
      <c r="G580" s="225"/>
      <c r="H580" s="229">
        <v>71.661000000000001</v>
      </c>
      <c r="I580" s="230"/>
      <c r="J580" s="225"/>
      <c r="K580" s="225"/>
      <c r="L580" s="231"/>
      <c r="M580" s="232"/>
      <c r="N580" s="233"/>
      <c r="O580" s="233"/>
      <c r="P580" s="233"/>
      <c r="Q580" s="233"/>
      <c r="R580" s="233"/>
      <c r="S580" s="233"/>
      <c r="T580" s="234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35" t="s">
        <v>185</v>
      </c>
      <c r="AU580" s="235" t="s">
        <v>84</v>
      </c>
      <c r="AV580" s="13" t="s">
        <v>84</v>
      </c>
      <c r="AW580" s="13" t="s">
        <v>4</v>
      </c>
      <c r="AX580" s="13" t="s">
        <v>82</v>
      </c>
      <c r="AY580" s="235" t="s">
        <v>161</v>
      </c>
    </row>
    <row r="581" s="2" customFormat="1" ht="55.5" customHeight="1">
      <c r="A581" s="40"/>
      <c r="B581" s="41"/>
      <c r="C581" s="206" t="s">
        <v>758</v>
      </c>
      <c r="D581" s="206" t="s">
        <v>163</v>
      </c>
      <c r="E581" s="207" t="s">
        <v>759</v>
      </c>
      <c r="F581" s="208" t="s">
        <v>760</v>
      </c>
      <c r="G581" s="209" t="s">
        <v>182</v>
      </c>
      <c r="H581" s="210">
        <v>444.69200000000001</v>
      </c>
      <c r="I581" s="211"/>
      <c r="J581" s="212">
        <f>ROUND(I581*H581,2)</f>
        <v>0</v>
      </c>
      <c r="K581" s="208" t="s">
        <v>167</v>
      </c>
      <c r="L581" s="46"/>
      <c r="M581" s="213" t="s">
        <v>19</v>
      </c>
      <c r="N581" s="214" t="s">
        <v>45</v>
      </c>
      <c r="O581" s="86"/>
      <c r="P581" s="215">
        <f>O581*H581</f>
        <v>0</v>
      </c>
      <c r="Q581" s="215">
        <v>8.0000000000000007E-05</v>
      </c>
      <c r="R581" s="215">
        <f>Q581*H581</f>
        <v>0.03557536</v>
      </c>
      <c r="S581" s="215">
        <v>0</v>
      </c>
      <c r="T581" s="216">
        <f>S581*H581</f>
        <v>0</v>
      </c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R581" s="217" t="s">
        <v>168</v>
      </c>
      <c r="AT581" s="217" t="s">
        <v>163</v>
      </c>
      <c r="AU581" s="217" t="s">
        <v>84</v>
      </c>
      <c r="AY581" s="19" t="s">
        <v>161</v>
      </c>
      <c r="BE581" s="218">
        <f>IF(N581="základní",J581,0)</f>
        <v>0</v>
      </c>
      <c r="BF581" s="218">
        <f>IF(N581="snížená",J581,0)</f>
        <v>0</v>
      </c>
      <c r="BG581" s="218">
        <f>IF(N581="zákl. přenesená",J581,0)</f>
        <v>0</v>
      </c>
      <c r="BH581" s="218">
        <f>IF(N581="sníž. přenesená",J581,0)</f>
        <v>0</v>
      </c>
      <c r="BI581" s="218">
        <f>IF(N581="nulová",J581,0)</f>
        <v>0</v>
      </c>
      <c r="BJ581" s="19" t="s">
        <v>82</v>
      </c>
      <c r="BK581" s="218">
        <f>ROUND(I581*H581,2)</f>
        <v>0</v>
      </c>
      <c r="BL581" s="19" t="s">
        <v>168</v>
      </c>
      <c r="BM581" s="217" t="s">
        <v>761</v>
      </c>
    </row>
    <row r="582" s="2" customFormat="1">
      <c r="A582" s="40"/>
      <c r="B582" s="41"/>
      <c r="C582" s="42"/>
      <c r="D582" s="219" t="s">
        <v>170</v>
      </c>
      <c r="E582" s="42"/>
      <c r="F582" s="220" t="s">
        <v>762</v>
      </c>
      <c r="G582" s="42"/>
      <c r="H582" s="42"/>
      <c r="I582" s="221"/>
      <c r="J582" s="42"/>
      <c r="K582" s="42"/>
      <c r="L582" s="46"/>
      <c r="M582" s="222"/>
      <c r="N582" s="223"/>
      <c r="O582" s="86"/>
      <c r="P582" s="86"/>
      <c r="Q582" s="86"/>
      <c r="R582" s="86"/>
      <c r="S582" s="86"/>
      <c r="T582" s="87"/>
      <c r="U582" s="40"/>
      <c r="V582" s="40"/>
      <c r="W582" s="40"/>
      <c r="X582" s="40"/>
      <c r="Y582" s="40"/>
      <c r="Z582" s="40"/>
      <c r="AA582" s="40"/>
      <c r="AB582" s="40"/>
      <c r="AC582" s="40"/>
      <c r="AD582" s="40"/>
      <c r="AE582" s="40"/>
      <c r="AT582" s="19" t="s">
        <v>170</v>
      </c>
      <c r="AU582" s="19" t="s">
        <v>84</v>
      </c>
    </row>
    <row r="583" s="13" customFormat="1">
      <c r="A583" s="13"/>
      <c r="B583" s="224"/>
      <c r="C583" s="225"/>
      <c r="D583" s="226" t="s">
        <v>185</v>
      </c>
      <c r="E583" s="227" t="s">
        <v>19</v>
      </c>
      <c r="F583" s="228" t="s">
        <v>713</v>
      </c>
      <c r="G583" s="225"/>
      <c r="H583" s="229">
        <v>155.89699999999999</v>
      </c>
      <c r="I583" s="230"/>
      <c r="J583" s="225"/>
      <c r="K583" s="225"/>
      <c r="L583" s="231"/>
      <c r="M583" s="232"/>
      <c r="N583" s="233"/>
      <c r="O583" s="233"/>
      <c r="P583" s="233"/>
      <c r="Q583" s="233"/>
      <c r="R583" s="233"/>
      <c r="S583" s="233"/>
      <c r="T583" s="234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35" t="s">
        <v>185</v>
      </c>
      <c r="AU583" s="235" t="s">
        <v>84</v>
      </c>
      <c r="AV583" s="13" t="s">
        <v>84</v>
      </c>
      <c r="AW583" s="13" t="s">
        <v>36</v>
      </c>
      <c r="AX583" s="13" t="s">
        <v>74</v>
      </c>
      <c r="AY583" s="235" t="s">
        <v>161</v>
      </c>
    </row>
    <row r="584" s="13" customFormat="1">
      <c r="A584" s="13"/>
      <c r="B584" s="224"/>
      <c r="C584" s="225"/>
      <c r="D584" s="226" t="s">
        <v>185</v>
      </c>
      <c r="E584" s="227" t="s">
        <v>19</v>
      </c>
      <c r="F584" s="228" t="s">
        <v>714</v>
      </c>
      <c r="G584" s="225"/>
      <c r="H584" s="229">
        <v>29.530000000000001</v>
      </c>
      <c r="I584" s="230"/>
      <c r="J584" s="225"/>
      <c r="K584" s="225"/>
      <c r="L584" s="231"/>
      <c r="M584" s="232"/>
      <c r="N584" s="233"/>
      <c r="O584" s="233"/>
      <c r="P584" s="233"/>
      <c r="Q584" s="233"/>
      <c r="R584" s="233"/>
      <c r="S584" s="233"/>
      <c r="T584" s="234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35" t="s">
        <v>185</v>
      </c>
      <c r="AU584" s="235" t="s">
        <v>84</v>
      </c>
      <c r="AV584" s="13" t="s">
        <v>84</v>
      </c>
      <c r="AW584" s="13" t="s">
        <v>36</v>
      </c>
      <c r="AX584" s="13" t="s">
        <v>74</v>
      </c>
      <c r="AY584" s="235" t="s">
        <v>161</v>
      </c>
    </row>
    <row r="585" s="13" customFormat="1">
      <c r="A585" s="13"/>
      <c r="B585" s="224"/>
      <c r="C585" s="225"/>
      <c r="D585" s="226" t="s">
        <v>185</v>
      </c>
      <c r="E585" s="227" t="s">
        <v>19</v>
      </c>
      <c r="F585" s="228" t="s">
        <v>715</v>
      </c>
      <c r="G585" s="225"/>
      <c r="H585" s="229">
        <v>16.757999999999999</v>
      </c>
      <c r="I585" s="230"/>
      <c r="J585" s="225"/>
      <c r="K585" s="225"/>
      <c r="L585" s="231"/>
      <c r="M585" s="232"/>
      <c r="N585" s="233"/>
      <c r="O585" s="233"/>
      <c r="P585" s="233"/>
      <c r="Q585" s="233"/>
      <c r="R585" s="233"/>
      <c r="S585" s="233"/>
      <c r="T585" s="234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35" t="s">
        <v>185</v>
      </c>
      <c r="AU585" s="235" t="s">
        <v>84</v>
      </c>
      <c r="AV585" s="13" t="s">
        <v>84</v>
      </c>
      <c r="AW585" s="13" t="s">
        <v>36</v>
      </c>
      <c r="AX585" s="13" t="s">
        <v>74</v>
      </c>
      <c r="AY585" s="235" t="s">
        <v>161</v>
      </c>
    </row>
    <row r="586" s="13" customFormat="1">
      <c r="A586" s="13"/>
      <c r="B586" s="224"/>
      <c r="C586" s="225"/>
      <c r="D586" s="226" t="s">
        <v>185</v>
      </c>
      <c r="E586" s="227" t="s">
        <v>19</v>
      </c>
      <c r="F586" s="228" t="s">
        <v>716</v>
      </c>
      <c r="G586" s="225"/>
      <c r="H586" s="229">
        <v>16.393000000000001</v>
      </c>
      <c r="I586" s="230"/>
      <c r="J586" s="225"/>
      <c r="K586" s="225"/>
      <c r="L586" s="231"/>
      <c r="M586" s="232"/>
      <c r="N586" s="233"/>
      <c r="O586" s="233"/>
      <c r="P586" s="233"/>
      <c r="Q586" s="233"/>
      <c r="R586" s="233"/>
      <c r="S586" s="233"/>
      <c r="T586" s="234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35" t="s">
        <v>185</v>
      </c>
      <c r="AU586" s="235" t="s">
        <v>84</v>
      </c>
      <c r="AV586" s="13" t="s">
        <v>84</v>
      </c>
      <c r="AW586" s="13" t="s">
        <v>36</v>
      </c>
      <c r="AX586" s="13" t="s">
        <v>74</v>
      </c>
      <c r="AY586" s="235" t="s">
        <v>161</v>
      </c>
    </row>
    <row r="587" s="13" customFormat="1">
      <c r="A587" s="13"/>
      <c r="B587" s="224"/>
      <c r="C587" s="225"/>
      <c r="D587" s="226" t="s">
        <v>185</v>
      </c>
      <c r="E587" s="227" t="s">
        <v>19</v>
      </c>
      <c r="F587" s="228" t="s">
        <v>717</v>
      </c>
      <c r="G587" s="225"/>
      <c r="H587" s="229">
        <v>22.109000000000002</v>
      </c>
      <c r="I587" s="230"/>
      <c r="J587" s="225"/>
      <c r="K587" s="225"/>
      <c r="L587" s="231"/>
      <c r="M587" s="232"/>
      <c r="N587" s="233"/>
      <c r="O587" s="233"/>
      <c r="P587" s="233"/>
      <c r="Q587" s="233"/>
      <c r="R587" s="233"/>
      <c r="S587" s="233"/>
      <c r="T587" s="234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35" t="s">
        <v>185</v>
      </c>
      <c r="AU587" s="235" t="s">
        <v>84</v>
      </c>
      <c r="AV587" s="13" t="s">
        <v>84</v>
      </c>
      <c r="AW587" s="13" t="s">
        <v>36</v>
      </c>
      <c r="AX587" s="13" t="s">
        <v>74</v>
      </c>
      <c r="AY587" s="235" t="s">
        <v>161</v>
      </c>
    </row>
    <row r="588" s="13" customFormat="1">
      <c r="A588" s="13"/>
      <c r="B588" s="224"/>
      <c r="C588" s="225"/>
      <c r="D588" s="226" t="s">
        <v>185</v>
      </c>
      <c r="E588" s="227" t="s">
        <v>19</v>
      </c>
      <c r="F588" s="228" t="s">
        <v>718</v>
      </c>
      <c r="G588" s="225"/>
      <c r="H588" s="229">
        <v>30.913</v>
      </c>
      <c r="I588" s="230"/>
      <c r="J588" s="225"/>
      <c r="K588" s="225"/>
      <c r="L588" s="231"/>
      <c r="M588" s="232"/>
      <c r="N588" s="233"/>
      <c r="O588" s="233"/>
      <c r="P588" s="233"/>
      <c r="Q588" s="233"/>
      <c r="R588" s="233"/>
      <c r="S588" s="233"/>
      <c r="T588" s="234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35" t="s">
        <v>185</v>
      </c>
      <c r="AU588" s="235" t="s">
        <v>84</v>
      </c>
      <c r="AV588" s="13" t="s">
        <v>84</v>
      </c>
      <c r="AW588" s="13" t="s">
        <v>36</v>
      </c>
      <c r="AX588" s="13" t="s">
        <v>74</v>
      </c>
      <c r="AY588" s="235" t="s">
        <v>161</v>
      </c>
    </row>
    <row r="589" s="13" customFormat="1">
      <c r="A589" s="13"/>
      <c r="B589" s="224"/>
      <c r="C589" s="225"/>
      <c r="D589" s="226" t="s">
        <v>185</v>
      </c>
      <c r="E589" s="227" t="s">
        <v>19</v>
      </c>
      <c r="F589" s="228" t="s">
        <v>719</v>
      </c>
      <c r="G589" s="225"/>
      <c r="H589" s="229">
        <v>14.973000000000001</v>
      </c>
      <c r="I589" s="230"/>
      <c r="J589" s="225"/>
      <c r="K589" s="225"/>
      <c r="L589" s="231"/>
      <c r="M589" s="232"/>
      <c r="N589" s="233"/>
      <c r="O589" s="233"/>
      <c r="P589" s="233"/>
      <c r="Q589" s="233"/>
      <c r="R589" s="233"/>
      <c r="S589" s="233"/>
      <c r="T589" s="234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35" t="s">
        <v>185</v>
      </c>
      <c r="AU589" s="235" t="s">
        <v>84</v>
      </c>
      <c r="AV589" s="13" t="s">
        <v>84</v>
      </c>
      <c r="AW589" s="13" t="s">
        <v>36</v>
      </c>
      <c r="AX589" s="13" t="s">
        <v>74</v>
      </c>
      <c r="AY589" s="235" t="s">
        <v>161</v>
      </c>
    </row>
    <row r="590" s="13" customFormat="1">
      <c r="A590" s="13"/>
      <c r="B590" s="224"/>
      <c r="C590" s="225"/>
      <c r="D590" s="226" t="s">
        <v>185</v>
      </c>
      <c r="E590" s="227" t="s">
        <v>19</v>
      </c>
      <c r="F590" s="228" t="s">
        <v>720</v>
      </c>
      <c r="G590" s="225"/>
      <c r="H590" s="229">
        <v>94.903000000000006</v>
      </c>
      <c r="I590" s="230"/>
      <c r="J590" s="225"/>
      <c r="K590" s="225"/>
      <c r="L590" s="231"/>
      <c r="M590" s="232"/>
      <c r="N590" s="233"/>
      <c r="O590" s="233"/>
      <c r="P590" s="233"/>
      <c r="Q590" s="233"/>
      <c r="R590" s="233"/>
      <c r="S590" s="233"/>
      <c r="T590" s="234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35" t="s">
        <v>185</v>
      </c>
      <c r="AU590" s="235" t="s">
        <v>84</v>
      </c>
      <c r="AV590" s="13" t="s">
        <v>84</v>
      </c>
      <c r="AW590" s="13" t="s">
        <v>36</v>
      </c>
      <c r="AX590" s="13" t="s">
        <v>74</v>
      </c>
      <c r="AY590" s="235" t="s">
        <v>161</v>
      </c>
    </row>
    <row r="591" s="13" customFormat="1">
      <c r="A591" s="13"/>
      <c r="B591" s="224"/>
      <c r="C591" s="225"/>
      <c r="D591" s="226" t="s">
        <v>185</v>
      </c>
      <c r="E591" s="227" t="s">
        <v>19</v>
      </c>
      <c r="F591" s="228" t="s">
        <v>721</v>
      </c>
      <c r="G591" s="225"/>
      <c r="H591" s="229">
        <v>11.353999999999999</v>
      </c>
      <c r="I591" s="230"/>
      <c r="J591" s="225"/>
      <c r="K591" s="225"/>
      <c r="L591" s="231"/>
      <c r="M591" s="232"/>
      <c r="N591" s="233"/>
      <c r="O591" s="233"/>
      <c r="P591" s="233"/>
      <c r="Q591" s="233"/>
      <c r="R591" s="233"/>
      <c r="S591" s="233"/>
      <c r="T591" s="234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35" t="s">
        <v>185</v>
      </c>
      <c r="AU591" s="235" t="s">
        <v>84</v>
      </c>
      <c r="AV591" s="13" t="s">
        <v>84</v>
      </c>
      <c r="AW591" s="13" t="s">
        <v>36</v>
      </c>
      <c r="AX591" s="13" t="s">
        <v>74</v>
      </c>
      <c r="AY591" s="235" t="s">
        <v>161</v>
      </c>
    </row>
    <row r="592" s="13" customFormat="1">
      <c r="A592" s="13"/>
      <c r="B592" s="224"/>
      <c r="C592" s="225"/>
      <c r="D592" s="226" t="s">
        <v>185</v>
      </c>
      <c r="E592" s="227" t="s">
        <v>19</v>
      </c>
      <c r="F592" s="228" t="s">
        <v>722</v>
      </c>
      <c r="G592" s="225"/>
      <c r="H592" s="229">
        <v>51.862000000000002</v>
      </c>
      <c r="I592" s="230"/>
      <c r="J592" s="225"/>
      <c r="K592" s="225"/>
      <c r="L592" s="231"/>
      <c r="M592" s="232"/>
      <c r="N592" s="233"/>
      <c r="O592" s="233"/>
      <c r="P592" s="233"/>
      <c r="Q592" s="233"/>
      <c r="R592" s="233"/>
      <c r="S592" s="233"/>
      <c r="T592" s="234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35" t="s">
        <v>185</v>
      </c>
      <c r="AU592" s="235" t="s">
        <v>84</v>
      </c>
      <c r="AV592" s="13" t="s">
        <v>84</v>
      </c>
      <c r="AW592" s="13" t="s">
        <v>36</v>
      </c>
      <c r="AX592" s="13" t="s">
        <v>74</v>
      </c>
      <c r="AY592" s="235" t="s">
        <v>161</v>
      </c>
    </row>
    <row r="593" s="14" customFormat="1">
      <c r="A593" s="14"/>
      <c r="B593" s="236"/>
      <c r="C593" s="237"/>
      <c r="D593" s="226" t="s">
        <v>185</v>
      </c>
      <c r="E593" s="238" t="s">
        <v>19</v>
      </c>
      <c r="F593" s="239" t="s">
        <v>187</v>
      </c>
      <c r="G593" s="237"/>
      <c r="H593" s="240">
        <v>444.69200000000006</v>
      </c>
      <c r="I593" s="241"/>
      <c r="J593" s="237"/>
      <c r="K593" s="237"/>
      <c r="L593" s="242"/>
      <c r="M593" s="243"/>
      <c r="N593" s="244"/>
      <c r="O593" s="244"/>
      <c r="P593" s="244"/>
      <c r="Q593" s="244"/>
      <c r="R593" s="244"/>
      <c r="S593" s="244"/>
      <c r="T593" s="245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46" t="s">
        <v>185</v>
      </c>
      <c r="AU593" s="246" t="s">
        <v>84</v>
      </c>
      <c r="AV593" s="14" t="s">
        <v>168</v>
      </c>
      <c r="AW593" s="14" t="s">
        <v>36</v>
      </c>
      <c r="AX593" s="14" t="s">
        <v>82</v>
      </c>
      <c r="AY593" s="246" t="s">
        <v>161</v>
      </c>
    </row>
    <row r="594" s="2" customFormat="1" ht="49.05" customHeight="1">
      <c r="A594" s="40"/>
      <c r="B594" s="41"/>
      <c r="C594" s="206" t="s">
        <v>763</v>
      </c>
      <c r="D594" s="206" t="s">
        <v>163</v>
      </c>
      <c r="E594" s="207" t="s">
        <v>764</v>
      </c>
      <c r="F594" s="208" t="s">
        <v>765</v>
      </c>
      <c r="G594" s="209" t="s">
        <v>182</v>
      </c>
      <c r="H594" s="210">
        <v>444.69200000000001</v>
      </c>
      <c r="I594" s="211"/>
      <c r="J594" s="212">
        <f>ROUND(I594*H594,2)</f>
        <v>0</v>
      </c>
      <c r="K594" s="208" t="s">
        <v>167</v>
      </c>
      <c r="L594" s="46"/>
      <c r="M594" s="213" t="s">
        <v>19</v>
      </c>
      <c r="N594" s="214" t="s">
        <v>45</v>
      </c>
      <c r="O594" s="86"/>
      <c r="P594" s="215">
        <f>O594*H594</f>
        <v>0</v>
      </c>
      <c r="Q594" s="215">
        <v>0</v>
      </c>
      <c r="R594" s="215">
        <f>Q594*H594</f>
        <v>0</v>
      </c>
      <c r="S594" s="215">
        <v>0</v>
      </c>
      <c r="T594" s="216">
        <f>S594*H594</f>
        <v>0</v>
      </c>
      <c r="U594" s="40"/>
      <c r="V594" s="40"/>
      <c r="W594" s="40"/>
      <c r="X594" s="40"/>
      <c r="Y594" s="40"/>
      <c r="Z594" s="40"/>
      <c r="AA594" s="40"/>
      <c r="AB594" s="40"/>
      <c r="AC594" s="40"/>
      <c r="AD594" s="40"/>
      <c r="AE594" s="40"/>
      <c r="AR594" s="217" t="s">
        <v>168</v>
      </c>
      <c r="AT594" s="217" t="s">
        <v>163</v>
      </c>
      <c r="AU594" s="217" t="s">
        <v>84</v>
      </c>
      <c r="AY594" s="19" t="s">
        <v>161</v>
      </c>
      <c r="BE594" s="218">
        <f>IF(N594="základní",J594,0)</f>
        <v>0</v>
      </c>
      <c r="BF594" s="218">
        <f>IF(N594="snížená",J594,0)</f>
        <v>0</v>
      </c>
      <c r="BG594" s="218">
        <f>IF(N594="zákl. přenesená",J594,0)</f>
        <v>0</v>
      </c>
      <c r="BH594" s="218">
        <f>IF(N594="sníž. přenesená",J594,0)</f>
        <v>0</v>
      </c>
      <c r="BI594" s="218">
        <f>IF(N594="nulová",J594,0)</f>
        <v>0</v>
      </c>
      <c r="BJ594" s="19" t="s">
        <v>82</v>
      </c>
      <c r="BK594" s="218">
        <f>ROUND(I594*H594,2)</f>
        <v>0</v>
      </c>
      <c r="BL594" s="19" t="s">
        <v>168</v>
      </c>
      <c r="BM594" s="217" t="s">
        <v>766</v>
      </c>
    </row>
    <row r="595" s="2" customFormat="1">
      <c r="A595" s="40"/>
      <c r="B595" s="41"/>
      <c r="C595" s="42"/>
      <c r="D595" s="219" t="s">
        <v>170</v>
      </c>
      <c r="E595" s="42"/>
      <c r="F595" s="220" t="s">
        <v>767</v>
      </c>
      <c r="G595" s="42"/>
      <c r="H595" s="42"/>
      <c r="I595" s="221"/>
      <c r="J595" s="42"/>
      <c r="K595" s="42"/>
      <c r="L595" s="46"/>
      <c r="M595" s="222"/>
      <c r="N595" s="223"/>
      <c r="O595" s="86"/>
      <c r="P595" s="86"/>
      <c r="Q595" s="86"/>
      <c r="R595" s="86"/>
      <c r="S595" s="86"/>
      <c r="T595" s="87"/>
      <c r="U595" s="40"/>
      <c r="V595" s="40"/>
      <c r="W595" s="40"/>
      <c r="X595" s="40"/>
      <c r="Y595" s="40"/>
      <c r="Z595" s="40"/>
      <c r="AA595" s="40"/>
      <c r="AB595" s="40"/>
      <c r="AC595" s="40"/>
      <c r="AD595" s="40"/>
      <c r="AE595" s="40"/>
      <c r="AT595" s="19" t="s">
        <v>170</v>
      </c>
      <c r="AU595" s="19" t="s">
        <v>84</v>
      </c>
    </row>
    <row r="596" s="13" customFormat="1">
      <c r="A596" s="13"/>
      <c r="B596" s="224"/>
      <c r="C596" s="225"/>
      <c r="D596" s="226" t="s">
        <v>185</v>
      </c>
      <c r="E596" s="227" t="s">
        <v>19</v>
      </c>
      <c r="F596" s="228" t="s">
        <v>713</v>
      </c>
      <c r="G596" s="225"/>
      <c r="H596" s="229">
        <v>155.89699999999999</v>
      </c>
      <c r="I596" s="230"/>
      <c r="J596" s="225"/>
      <c r="K596" s="225"/>
      <c r="L596" s="231"/>
      <c r="M596" s="232"/>
      <c r="N596" s="233"/>
      <c r="O596" s="233"/>
      <c r="P596" s="233"/>
      <c r="Q596" s="233"/>
      <c r="R596" s="233"/>
      <c r="S596" s="233"/>
      <c r="T596" s="234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35" t="s">
        <v>185</v>
      </c>
      <c r="AU596" s="235" t="s">
        <v>84</v>
      </c>
      <c r="AV596" s="13" t="s">
        <v>84</v>
      </c>
      <c r="AW596" s="13" t="s">
        <v>36</v>
      </c>
      <c r="AX596" s="13" t="s">
        <v>74</v>
      </c>
      <c r="AY596" s="235" t="s">
        <v>161</v>
      </c>
    </row>
    <row r="597" s="13" customFormat="1">
      <c r="A597" s="13"/>
      <c r="B597" s="224"/>
      <c r="C597" s="225"/>
      <c r="D597" s="226" t="s">
        <v>185</v>
      </c>
      <c r="E597" s="227" t="s">
        <v>19</v>
      </c>
      <c r="F597" s="228" t="s">
        <v>714</v>
      </c>
      <c r="G597" s="225"/>
      <c r="H597" s="229">
        <v>29.530000000000001</v>
      </c>
      <c r="I597" s="230"/>
      <c r="J597" s="225"/>
      <c r="K597" s="225"/>
      <c r="L597" s="231"/>
      <c r="M597" s="232"/>
      <c r="N597" s="233"/>
      <c r="O597" s="233"/>
      <c r="P597" s="233"/>
      <c r="Q597" s="233"/>
      <c r="R597" s="233"/>
      <c r="S597" s="233"/>
      <c r="T597" s="234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35" t="s">
        <v>185</v>
      </c>
      <c r="AU597" s="235" t="s">
        <v>84</v>
      </c>
      <c r="AV597" s="13" t="s">
        <v>84</v>
      </c>
      <c r="AW597" s="13" t="s">
        <v>36</v>
      </c>
      <c r="AX597" s="13" t="s">
        <v>74</v>
      </c>
      <c r="AY597" s="235" t="s">
        <v>161</v>
      </c>
    </row>
    <row r="598" s="13" customFormat="1">
      <c r="A598" s="13"/>
      <c r="B598" s="224"/>
      <c r="C598" s="225"/>
      <c r="D598" s="226" t="s">
        <v>185</v>
      </c>
      <c r="E598" s="227" t="s">
        <v>19</v>
      </c>
      <c r="F598" s="228" t="s">
        <v>715</v>
      </c>
      <c r="G598" s="225"/>
      <c r="H598" s="229">
        <v>16.757999999999999</v>
      </c>
      <c r="I598" s="230"/>
      <c r="J598" s="225"/>
      <c r="K598" s="225"/>
      <c r="L598" s="231"/>
      <c r="M598" s="232"/>
      <c r="N598" s="233"/>
      <c r="O598" s="233"/>
      <c r="P598" s="233"/>
      <c r="Q598" s="233"/>
      <c r="R598" s="233"/>
      <c r="S598" s="233"/>
      <c r="T598" s="234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35" t="s">
        <v>185</v>
      </c>
      <c r="AU598" s="235" t="s">
        <v>84</v>
      </c>
      <c r="AV598" s="13" t="s">
        <v>84</v>
      </c>
      <c r="AW598" s="13" t="s">
        <v>36</v>
      </c>
      <c r="AX598" s="13" t="s">
        <v>74</v>
      </c>
      <c r="AY598" s="235" t="s">
        <v>161</v>
      </c>
    </row>
    <row r="599" s="13" customFormat="1">
      <c r="A599" s="13"/>
      <c r="B599" s="224"/>
      <c r="C599" s="225"/>
      <c r="D599" s="226" t="s">
        <v>185</v>
      </c>
      <c r="E599" s="227" t="s">
        <v>19</v>
      </c>
      <c r="F599" s="228" t="s">
        <v>716</v>
      </c>
      <c r="G599" s="225"/>
      <c r="H599" s="229">
        <v>16.393000000000001</v>
      </c>
      <c r="I599" s="230"/>
      <c r="J599" s="225"/>
      <c r="K599" s="225"/>
      <c r="L599" s="231"/>
      <c r="M599" s="232"/>
      <c r="N599" s="233"/>
      <c r="O599" s="233"/>
      <c r="P599" s="233"/>
      <c r="Q599" s="233"/>
      <c r="R599" s="233"/>
      <c r="S599" s="233"/>
      <c r="T599" s="234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35" t="s">
        <v>185</v>
      </c>
      <c r="AU599" s="235" t="s">
        <v>84</v>
      </c>
      <c r="AV599" s="13" t="s">
        <v>84</v>
      </c>
      <c r="AW599" s="13" t="s">
        <v>36</v>
      </c>
      <c r="AX599" s="13" t="s">
        <v>74</v>
      </c>
      <c r="AY599" s="235" t="s">
        <v>161</v>
      </c>
    </row>
    <row r="600" s="13" customFormat="1">
      <c r="A600" s="13"/>
      <c r="B600" s="224"/>
      <c r="C600" s="225"/>
      <c r="D600" s="226" t="s">
        <v>185</v>
      </c>
      <c r="E600" s="227" t="s">
        <v>19</v>
      </c>
      <c r="F600" s="228" t="s">
        <v>717</v>
      </c>
      <c r="G600" s="225"/>
      <c r="H600" s="229">
        <v>22.109000000000002</v>
      </c>
      <c r="I600" s="230"/>
      <c r="J600" s="225"/>
      <c r="K600" s="225"/>
      <c r="L600" s="231"/>
      <c r="M600" s="232"/>
      <c r="N600" s="233"/>
      <c r="O600" s="233"/>
      <c r="P600" s="233"/>
      <c r="Q600" s="233"/>
      <c r="R600" s="233"/>
      <c r="S600" s="233"/>
      <c r="T600" s="234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35" t="s">
        <v>185</v>
      </c>
      <c r="AU600" s="235" t="s">
        <v>84</v>
      </c>
      <c r="AV600" s="13" t="s">
        <v>84</v>
      </c>
      <c r="AW600" s="13" t="s">
        <v>36</v>
      </c>
      <c r="AX600" s="13" t="s">
        <v>74</v>
      </c>
      <c r="AY600" s="235" t="s">
        <v>161</v>
      </c>
    </row>
    <row r="601" s="13" customFormat="1">
      <c r="A601" s="13"/>
      <c r="B601" s="224"/>
      <c r="C601" s="225"/>
      <c r="D601" s="226" t="s">
        <v>185</v>
      </c>
      <c r="E601" s="227" t="s">
        <v>19</v>
      </c>
      <c r="F601" s="228" t="s">
        <v>718</v>
      </c>
      <c r="G601" s="225"/>
      <c r="H601" s="229">
        <v>30.913</v>
      </c>
      <c r="I601" s="230"/>
      <c r="J601" s="225"/>
      <c r="K601" s="225"/>
      <c r="L601" s="231"/>
      <c r="M601" s="232"/>
      <c r="N601" s="233"/>
      <c r="O601" s="233"/>
      <c r="P601" s="233"/>
      <c r="Q601" s="233"/>
      <c r="R601" s="233"/>
      <c r="S601" s="233"/>
      <c r="T601" s="234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35" t="s">
        <v>185</v>
      </c>
      <c r="AU601" s="235" t="s">
        <v>84</v>
      </c>
      <c r="AV601" s="13" t="s">
        <v>84</v>
      </c>
      <c r="AW601" s="13" t="s">
        <v>36</v>
      </c>
      <c r="AX601" s="13" t="s">
        <v>74</v>
      </c>
      <c r="AY601" s="235" t="s">
        <v>161</v>
      </c>
    </row>
    <row r="602" s="13" customFormat="1">
      <c r="A602" s="13"/>
      <c r="B602" s="224"/>
      <c r="C602" s="225"/>
      <c r="D602" s="226" t="s">
        <v>185</v>
      </c>
      <c r="E602" s="227" t="s">
        <v>19</v>
      </c>
      <c r="F602" s="228" t="s">
        <v>719</v>
      </c>
      <c r="G602" s="225"/>
      <c r="H602" s="229">
        <v>14.973000000000001</v>
      </c>
      <c r="I602" s="230"/>
      <c r="J602" s="225"/>
      <c r="K602" s="225"/>
      <c r="L602" s="231"/>
      <c r="M602" s="232"/>
      <c r="N602" s="233"/>
      <c r="O602" s="233"/>
      <c r="P602" s="233"/>
      <c r="Q602" s="233"/>
      <c r="R602" s="233"/>
      <c r="S602" s="233"/>
      <c r="T602" s="234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35" t="s">
        <v>185</v>
      </c>
      <c r="AU602" s="235" t="s">
        <v>84</v>
      </c>
      <c r="AV602" s="13" t="s">
        <v>84</v>
      </c>
      <c r="AW602" s="13" t="s">
        <v>36</v>
      </c>
      <c r="AX602" s="13" t="s">
        <v>74</v>
      </c>
      <c r="AY602" s="235" t="s">
        <v>161</v>
      </c>
    </row>
    <row r="603" s="13" customFormat="1">
      <c r="A603" s="13"/>
      <c r="B603" s="224"/>
      <c r="C603" s="225"/>
      <c r="D603" s="226" t="s">
        <v>185</v>
      </c>
      <c r="E603" s="227" t="s">
        <v>19</v>
      </c>
      <c r="F603" s="228" t="s">
        <v>720</v>
      </c>
      <c r="G603" s="225"/>
      <c r="H603" s="229">
        <v>94.903000000000006</v>
      </c>
      <c r="I603" s="230"/>
      <c r="J603" s="225"/>
      <c r="K603" s="225"/>
      <c r="L603" s="231"/>
      <c r="M603" s="232"/>
      <c r="N603" s="233"/>
      <c r="O603" s="233"/>
      <c r="P603" s="233"/>
      <c r="Q603" s="233"/>
      <c r="R603" s="233"/>
      <c r="S603" s="233"/>
      <c r="T603" s="234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35" t="s">
        <v>185</v>
      </c>
      <c r="AU603" s="235" t="s">
        <v>84</v>
      </c>
      <c r="AV603" s="13" t="s">
        <v>84</v>
      </c>
      <c r="AW603" s="13" t="s">
        <v>36</v>
      </c>
      <c r="AX603" s="13" t="s">
        <v>74</v>
      </c>
      <c r="AY603" s="235" t="s">
        <v>161</v>
      </c>
    </row>
    <row r="604" s="13" customFormat="1">
      <c r="A604" s="13"/>
      <c r="B604" s="224"/>
      <c r="C604" s="225"/>
      <c r="D604" s="226" t="s">
        <v>185</v>
      </c>
      <c r="E604" s="227" t="s">
        <v>19</v>
      </c>
      <c r="F604" s="228" t="s">
        <v>721</v>
      </c>
      <c r="G604" s="225"/>
      <c r="H604" s="229">
        <v>11.353999999999999</v>
      </c>
      <c r="I604" s="230"/>
      <c r="J604" s="225"/>
      <c r="K604" s="225"/>
      <c r="L604" s="231"/>
      <c r="M604" s="232"/>
      <c r="N604" s="233"/>
      <c r="O604" s="233"/>
      <c r="P604" s="233"/>
      <c r="Q604" s="233"/>
      <c r="R604" s="233"/>
      <c r="S604" s="233"/>
      <c r="T604" s="234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35" t="s">
        <v>185</v>
      </c>
      <c r="AU604" s="235" t="s">
        <v>84</v>
      </c>
      <c r="AV604" s="13" t="s">
        <v>84</v>
      </c>
      <c r="AW604" s="13" t="s">
        <v>36</v>
      </c>
      <c r="AX604" s="13" t="s">
        <v>74</v>
      </c>
      <c r="AY604" s="235" t="s">
        <v>161</v>
      </c>
    </row>
    <row r="605" s="13" customFormat="1">
      <c r="A605" s="13"/>
      <c r="B605" s="224"/>
      <c r="C605" s="225"/>
      <c r="D605" s="226" t="s">
        <v>185</v>
      </c>
      <c r="E605" s="227" t="s">
        <v>19</v>
      </c>
      <c r="F605" s="228" t="s">
        <v>722</v>
      </c>
      <c r="G605" s="225"/>
      <c r="H605" s="229">
        <v>51.862000000000002</v>
      </c>
      <c r="I605" s="230"/>
      <c r="J605" s="225"/>
      <c r="K605" s="225"/>
      <c r="L605" s="231"/>
      <c r="M605" s="232"/>
      <c r="N605" s="233"/>
      <c r="O605" s="233"/>
      <c r="P605" s="233"/>
      <c r="Q605" s="233"/>
      <c r="R605" s="233"/>
      <c r="S605" s="233"/>
      <c r="T605" s="234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35" t="s">
        <v>185</v>
      </c>
      <c r="AU605" s="235" t="s">
        <v>84</v>
      </c>
      <c r="AV605" s="13" t="s">
        <v>84</v>
      </c>
      <c r="AW605" s="13" t="s">
        <v>36</v>
      </c>
      <c r="AX605" s="13" t="s">
        <v>74</v>
      </c>
      <c r="AY605" s="235" t="s">
        <v>161</v>
      </c>
    </row>
    <row r="606" s="14" customFormat="1">
      <c r="A606" s="14"/>
      <c r="B606" s="236"/>
      <c r="C606" s="237"/>
      <c r="D606" s="226" t="s">
        <v>185</v>
      </c>
      <c r="E606" s="238" t="s">
        <v>19</v>
      </c>
      <c r="F606" s="239" t="s">
        <v>187</v>
      </c>
      <c r="G606" s="237"/>
      <c r="H606" s="240">
        <v>444.69200000000006</v>
      </c>
      <c r="I606" s="241"/>
      <c r="J606" s="237"/>
      <c r="K606" s="237"/>
      <c r="L606" s="242"/>
      <c r="M606" s="243"/>
      <c r="N606" s="244"/>
      <c r="O606" s="244"/>
      <c r="P606" s="244"/>
      <c r="Q606" s="244"/>
      <c r="R606" s="244"/>
      <c r="S606" s="244"/>
      <c r="T606" s="245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46" t="s">
        <v>185</v>
      </c>
      <c r="AU606" s="246" t="s">
        <v>84</v>
      </c>
      <c r="AV606" s="14" t="s">
        <v>168</v>
      </c>
      <c r="AW606" s="14" t="s">
        <v>36</v>
      </c>
      <c r="AX606" s="14" t="s">
        <v>82</v>
      </c>
      <c r="AY606" s="246" t="s">
        <v>161</v>
      </c>
    </row>
    <row r="607" s="2" customFormat="1" ht="44.25" customHeight="1">
      <c r="A607" s="40"/>
      <c r="B607" s="41"/>
      <c r="C607" s="206" t="s">
        <v>768</v>
      </c>
      <c r="D607" s="206" t="s">
        <v>163</v>
      </c>
      <c r="E607" s="207" t="s">
        <v>769</v>
      </c>
      <c r="F607" s="208" t="s">
        <v>770</v>
      </c>
      <c r="G607" s="209" t="s">
        <v>182</v>
      </c>
      <c r="H607" s="210">
        <v>444.69200000000001</v>
      </c>
      <c r="I607" s="211"/>
      <c r="J607" s="212">
        <f>ROUND(I607*H607,2)</f>
        <v>0</v>
      </c>
      <c r="K607" s="208" t="s">
        <v>167</v>
      </c>
      <c r="L607" s="46"/>
      <c r="M607" s="213" t="s">
        <v>19</v>
      </c>
      <c r="N607" s="214" t="s">
        <v>45</v>
      </c>
      <c r="O607" s="86"/>
      <c r="P607" s="215">
        <f>O607*H607</f>
        <v>0</v>
      </c>
      <c r="Q607" s="215">
        <v>0.0037799999999999999</v>
      </c>
      <c r="R607" s="215">
        <f>Q607*H607</f>
        <v>1.6809357599999999</v>
      </c>
      <c r="S607" s="215">
        <v>0</v>
      </c>
      <c r="T607" s="216">
        <f>S607*H607</f>
        <v>0</v>
      </c>
      <c r="U607" s="40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R607" s="217" t="s">
        <v>168</v>
      </c>
      <c r="AT607" s="217" t="s">
        <v>163</v>
      </c>
      <c r="AU607" s="217" t="s">
        <v>84</v>
      </c>
      <c r="AY607" s="19" t="s">
        <v>161</v>
      </c>
      <c r="BE607" s="218">
        <f>IF(N607="základní",J607,0)</f>
        <v>0</v>
      </c>
      <c r="BF607" s="218">
        <f>IF(N607="snížená",J607,0)</f>
        <v>0</v>
      </c>
      <c r="BG607" s="218">
        <f>IF(N607="zákl. přenesená",J607,0)</f>
        <v>0</v>
      </c>
      <c r="BH607" s="218">
        <f>IF(N607="sníž. přenesená",J607,0)</f>
        <v>0</v>
      </c>
      <c r="BI607" s="218">
        <f>IF(N607="nulová",J607,0)</f>
        <v>0</v>
      </c>
      <c r="BJ607" s="19" t="s">
        <v>82</v>
      </c>
      <c r="BK607" s="218">
        <f>ROUND(I607*H607,2)</f>
        <v>0</v>
      </c>
      <c r="BL607" s="19" t="s">
        <v>168</v>
      </c>
      <c r="BM607" s="217" t="s">
        <v>771</v>
      </c>
    </row>
    <row r="608" s="2" customFormat="1">
      <c r="A608" s="40"/>
      <c r="B608" s="41"/>
      <c r="C608" s="42"/>
      <c r="D608" s="219" t="s">
        <v>170</v>
      </c>
      <c r="E608" s="42"/>
      <c r="F608" s="220" t="s">
        <v>772</v>
      </c>
      <c r="G608" s="42"/>
      <c r="H608" s="42"/>
      <c r="I608" s="221"/>
      <c r="J608" s="42"/>
      <c r="K608" s="42"/>
      <c r="L608" s="46"/>
      <c r="M608" s="222"/>
      <c r="N608" s="223"/>
      <c r="O608" s="86"/>
      <c r="P608" s="86"/>
      <c r="Q608" s="86"/>
      <c r="R608" s="86"/>
      <c r="S608" s="86"/>
      <c r="T608" s="87"/>
      <c r="U608" s="40"/>
      <c r="V608" s="40"/>
      <c r="W608" s="40"/>
      <c r="X608" s="40"/>
      <c r="Y608" s="40"/>
      <c r="Z608" s="40"/>
      <c r="AA608" s="40"/>
      <c r="AB608" s="40"/>
      <c r="AC608" s="40"/>
      <c r="AD608" s="40"/>
      <c r="AE608" s="40"/>
      <c r="AT608" s="19" t="s">
        <v>170</v>
      </c>
      <c r="AU608" s="19" t="s">
        <v>84</v>
      </c>
    </row>
    <row r="609" s="13" customFormat="1">
      <c r="A609" s="13"/>
      <c r="B609" s="224"/>
      <c r="C609" s="225"/>
      <c r="D609" s="226" t="s">
        <v>185</v>
      </c>
      <c r="E609" s="227" t="s">
        <v>19</v>
      </c>
      <c r="F609" s="228" t="s">
        <v>713</v>
      </c>
      <c r="G609" s="225"/>
      <c r="H609" s="229">
        <v>155.89699999999999</v>
      </c>
      <c r="I609" s="230"/>
      <c r="J609" s="225"/>
      <c r="K609" s="225"/>
      <c r="L609" s="231"/>
      <c r="M609" s="232"/>
      <c r="N609" s="233"/>
      <c r="O609" s="233"/>
      <c r="P609" s="233"/>
      <c r="Q609" s="233"/>
      <c r="R609" s="233"/>
      <c r="S609" s="233"/>
      <c r="T609" s="234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35" t="s">
        <v>185</v>
      </c>
      <c r="AU609" s="235" t="s">
        <v>84</v>
      </c>
      <c r="AV609" s="13" t="s">
        <v>84</v>
      </c>
      <c r="AW609" s="13" t="s">
        <v>36</v>
      </c>
      <c r="AX609" s="13" t="s">
        <v>74</v>
      </c>
      <c r="AY609" s="235" t="s">
        <v>161</v>
      </c>
    </row>
    <row r="610" s="13" customFormat="1">
      <c r="A610" s="13"/>
      <c r="B610" s="224"/>
      <c r="C610" s="225"/>
      <c r="D610" s="226" t="s">
        <v>185</v>
      </c>
      <c r="E610" s="227" t="s">
        <v>19</v>
      </c>
      <c r="F610" s="228" t="s">
        <v>714</v>
      </c>
      <c r="G610" s="225"/>
      <c r="H610" s="229">
        <v>29.530000000000001</v>
      </c>
      <c r="I610" s="230"/>
      <c r="J610" s="225"/>
      <c r="K610" s="225"/>
      <c r="L610" s="231"/>
      <c r="M610" s="232"/>
      <c r="N610" s="233"/>
      <c r="O610" s="233"/>
      <c r="P610" s="233"/>
      <c r="Q610" s="233"/>
      <c r="R610" s="233"/>
      <c r="S610" s="233"/>
      <c r="T610" s="234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35" t="s">
        <v>185</v>
      </c>
      <c r="AU610" s="235" t="s">
        <v>84</v>
      </c>
      <c r="AV610" s="13" t="s">
        <v>84</v>
      </c>
      <c r="AW610" s="13" t="s">
        <v>36</v>
      </c>
      <c r="AX610" s="13" t="s">
        <v>74</v>
      </c>
      <c r="AY610" s="235" t="s">
        <v>161</v>
      </c>
    </row>
    <row r="611" s="13" customFormat="1">
      <c r="A611" s="13"/>
      <c r="B611" s="224"/>
      <c r="C611" s="225"/>
      <c r="D611" s="226" t="s">
        <v>185</v>
      </c>
      <c r="E611" s="227" t="s">
        <v>19</v>
      </c>
      <c r="F611" s="228" t="s">
        <v>715</v>
      </c>
      <c r="G611" s="225"/>
      <c r="H611" s="229">
        <v>16.757999999999999</v>
      </c>
      <c r="I611" s="230"/>
      <c r="J611" s="225"/>
      <c r="K611" s="225"/>
      <c r="L611" s="231"/>
      <c r="M611" s="232"/>
      <c r="N611" s="233"/>
      <c r="O611" s="233"/>
      <c r="P611" s="233"/>
      <c r="Q611" s="233"/>
      <c r="R611" s="233"/>
      <c r="S611" s="233"/>
      <c r="T611" s="234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35" t="s">
        <v>185</v>
      </c>
      <c r="AU611" s="235" t="s">
        <v>84</v>
      </c>
      <c r="AV611" s="13" t="s">
        <v>84</v>
      </c>
      <c r="AW611" s="13" t="s">
        <v>36</v>
      </c>
      <c r="AX611" s="13" t="s">
        <v>74</v>
      </c>
      <c r="AY611" s="235" t="s">
        <v>161</v>
      </c>
    </row>
    <row r="612" s="13" customFormat="1">
      <c r="A612" s="13"/>
      <c r="B612" s="224"/>
      <c r="C612" s="225"/>
      <c r="D612" s="226" t="s">
        <v>185</v>
      </c>
      <c r="E612" s="227" t="s">
        <v>19</v>
      </c>
      <c r="F612" s="228" t="s">
        <v>716</v>
      </c>
      <c r="G612" s="225"/>
      <c r="H612" s="229">
        <v>16.393000000000001</v>
      </c>
      <c r="I612" s="230"/>
      <c r="J612" s="225"/>
      <c r="K612" s="225"/>
      <c r="L612" s="231"/>
      <c r="M612" s="232"/>
      <c r="N612" s="233"/>
      <c r="O612" s="233"/>
      <c r="P612" s="233"/>
      <c r="Q612" s="233"/>
      <c r="R612" s="233"/>
      <c r="S612" s="233"/>
      <c r="T612" s="234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35" t="s">
        <v>185</v>
      </c>
      <c r="AU612" s="235" t="s">
        <v>84</v>
      </c>
      <c r="AV612" s="13" t="s">
        <v>84</v>
      </c>
      <c r="AW612" s="13" t="s">
        <v>36</v>
      </c>
      <c r="AX612" s="13" t="s">
        <v>74</v>
      </c>
      <c r="AY612" s="235" t="s">
        <v>161</v>
      </c>
    </row>
    <row r="613" s="13" customFormat="1">
      <c r="A613" s="13"/>
      <c r="B613" s="224"/>
      <c r="C613" s="225"/>
      <c r="D613" s="226" t="s">
        <v>185</v>
      </c>
      <c r="E613" s="227" t="s">
        <v>19</v>
      </c>
      <c r="F613" s="228" t="s">
        <v>717</v>
      </c>
      <c r="G613" s="225"/>
      <c r="H613" s="229">
        <v>22.109000000000002</v>
      </c>
      <c r="I613" s="230"/>
      <c r="J613" s="225"/>
      <c r="K613" s="225"/>
      <c r="L613" s="231"/>
      <c r="M613" s="232"/>
      <c r="N613" s="233"/>
      <c r="O613" s="233"/>
      <c r="P613" s="233"/>
      <c r="Q613" s="233"/>
      <c r="R613" s="233"/>
      <c r="S613" s="233"/>
      <c r="T613" s="234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35" t="s">
        <v>185</v>
      </c>
      <c r="AU613" s="235" t="s">
        <v>84</v>
      </c>
      <c r="AV613" s="13" t="s">
        <v>84</v>
      </c>
      <c r="AW613" s="13" t="s">
        <v>36</v>
      </c>
      <c r="AX613" s="13" t="s">
        <v>74</v>
      </c>
      <c r="AY613" s="235" t="s">
        <v>161</v>
      </c>
    </row>
    <row r="614" s="13" customFormat="1">
      <c r="A614" s="13"/>
      <c r="B614" s="224"/>
      <c r="C614" s="225"/>
      <c r="D614" s="226" t="s">
        <v>185</v>
      </c>
      <c r="E614" s="227" t="s">
        <v>19</v>
      </c>
      <c r="F614" s="228" t="s">
        <v>718</v>
      </c>
      <c r="G614" s="225"/>
      <c r="H614" s="229">
        <v>30.913</v>
      </c>
      <c r="I614" s="230"/>
      <c r="J614" s="225"/>
      <c r="K614" s="225"/>
      <c r="L614" s="231"/>
      <c r="M614" s="232"/>
      <c r="N614" s="233"/>
      <c r="O614" s="233"/>
      <c r="P614" s="233"/>
      <c r="Q614" s="233"/>
      <c r="R614" s="233"/>
      <c r="S614" s="233"/>
      <c r="T614" s="234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35" t="s">
        <v>185</v>
      </c>
      <c r="AU614" s="235" t="s">
        <v>84</v>
      </c>
      <c r="AV614" s="13" t="s">
        <v>84</v>
      </c>
      <c r="AW614" s="13" t="s">
        <v>36</v>
      </c>
      <c r="AX614" s="13" t="s">
        <v>74</v>
      </c>
      <c r="AY614" s="235" t="s">
        <v>161</v>
      </c>
    </row>
    <row r="615" s="13" customFormat="1">
      <c r="A615" s="13"/>
      <c r="B615" s="224"/>
      <c r="C615" s="225"/>
      <c r="D615" s="226" t="s">
        <v>185</v>
      </c>
      <c r="E615" s="227" t="s">
        <v>19</v>
      </c>
      <c r="F615" s="228" t="s">
        <v>719</v>
      </c>
      <c r="G615" s="225"/>
      <c r="H615" s="229">
        <v>14.973000000000001</v>
      </c>
      <c r="I615" s="230"/>
      <c r="J615" s="225"/>
      <c r="K615" s="225"/>
      <c r="L615" s="231"/>
      <c r="M615" s="232"/>
      <c r="N615" s="233"/>
      <c r="O615" s="233"/>
      <c r="P615" s="233"/>
      <c r="Q615" s="233"/>
      <c r="R615" s="233"/>
      <c r="S615" s="233"/>
      <c r="T615" s="234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35" t="s">
        <v>185</v>
      </c>
      <c r="AU615" s="235" t="s">
        <v>84</v>
      </c>
      <c r="AV615" s="13" t="s">
        <v>84</v>
      </c>
      <c r="AW615" s="13" t="s">
        <v>36</v>
      </c>
      <c r="AX615" s="13" t="s">
        <v>74</v>
      </c>
      <c r="AY615" s="235" t="s">
        <v>161</v>
      </c>
    </row>
    <row r="616" s="13" customFormat="1">
      <c r="A616" s="13"/>
      <c r="B616" s="224"/>
      <c r="C616" s="225"/>
      <c r="D616" s="226" t="s">
        <v>185</v>
      </c>
      <c r="E616" s="227" t="s">
        <v>19</v>
      </c>
      <c r="F616" s="228" t="s">
        <v>720</v>
      </c>
      <c r="G616" s="225"/>
      <c r="H616" s="229">
        <v>94.903000000000006</v>
      </c>
      <c r="I616" s="230"/>
      <c r="J616" s="225"/>
      <c r="K616" s="225"/>
      <c r="L616" s="231"/>
      <c r="M616" s="232"/>
      <c r="N616" s="233"/>
      <c r="O616" s="233"/>
      <c r="P616" s="233"/>
      <c r="Q616" s="233"/>
      <c r="R616" s="233"/>
      <c r="S616" s="233"/>
      <c r="T616" s="234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35" t="s">
        <v>185</v>
      </c>
      <c r="AU616" s="235" t="s">
        <v>84</v>
      </c>
      <c r="AV616" s="13" t="s">
        <v>84</v>
      </c>
      <c r="AW616" s="13" t="s">
        <v>36</v>
      </c>
      <c r="AX616" s="13" t="s">
        <v>74</v>
      </c>
      <c r="AY616" s="235" t="s">
        <v>161</v>
      </c>
    </row>
    <row r="617" s="13" customFormat="1">
      <c r="A617" s="13"/>
      <c r="B617" s="224"/>
      <c r="C617" s="225"/>
      <c r="D617" s="226" t="s">
        <v>185</v>
      </c>
      <c r="E617" s="227" t="s">
        <v>19</v>
      </c>
      <c r="F617" s="228" t="s">
        <v>721</v>
      </c>
      <c r="G617" s="225"/>
      <c r="H617" s="229">
        <v>11.353999999999999</v>
      </c>
      <c r="I617" s="230"/>
      <c r="J617" s="225"/>
      <c r="K617" s="225"/>
      <c r="L617" s="231"/>
      <c r="M617" s="232"/>
      <c r="N617" s="233"/>
      <c r="O617" s="233"/>
      <c r="P617" s="233"/>
      <c r="Q617" s="233"/>
      <c r="R617" s="233"/>
      <c r="S617" s="233"/>
      <c r="T617" s="234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35" t="s">
        <v>185</v>
      </c>
      <c r="AU617" s="235" t="s">
        <v>84</v>
      </c>
      <c r="AV617" s="13" t="s">
        <v>84</v>
      </c>
      <c r="AW617" s="13" t="s">
        <v>36</v>
      </c>
      <c r="AX617" s="13" t="s">
        <v>74</v>
      </c>
      <c r="AY617" s="235" t="s">
        <v>161</v>
      </c>
    </row>
    <row r="618" s="13" customFormat="1">
      <c r="A618" s="13"/>
      <c r="B618" s="224"/>
      <c r="C618" s="225"/>
      <c r="D618" s="226" t="s">
        <v>185</v>
      </c>
      <c r="E618" s="227" t="s">
        <v>19</v>
      </c>
      <c r="F618" s="228" t="s">
        <v>722</v>
      </c>
      <c r="G618" s="225"/>
      <c r="H618" s="229">
        <v>51.862000000000002</v>
      </c>
      <c r="I618" s="230"/>
      <c r="J618" s="225"/>
      <c r="K618" s="225"/>
      <c r="L618" s="231"/>
      <c r="M618" s="232"/>
      <c r="N618" s="233"/>
      <c r="O618" s="233"/>
      <c r="P618" s="233"/>
      <c r="Q618" s="233"/>
      <c r="R618" s="233"/>
      <c r="S618" s="233"/>
      <c r="T618" s="234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35" t="s">
        <v>185</v>
      </c>
      <c r="AU618" s="235" t="s">
        <v>84</v>
      </c>
      <c r="AV618" s="13" t="s">
        <v>84</v>
      </c>
      <c r="AW618" s="13" t="s">
        <v>36</v>
      </c>
      <c r="AX618" s="13" t="s">
        <v>74</v>
      </c>
      <c r="AY618" s="235" t="s">
        <v>161</v>
      </c>
    </row>
    <row r="619" s="14" customFormat="1">
      <c r="A619" s="14"/>
      <c r="B619" s="236"/>
      <c r="C619" s="237"/>
      <c r="D619" s="226" t="s">
        <v>185</v>
      </c>
      <c r="E619" s="238" t="s">
        <v>19</v>
      </c>
      <c r="F619" s="239" t="s">
        <v>187</v>
      </c>
      <c r="G619" s="237"/>
      <c r="H619" s="240">
        <v>444.69200000000006</v>
      </c>
      <c r="I619" s="241"/>
      <c r="J619" s="237"/>
      <c r="K619" s="237"/>
      <c r="L619" s="242"/>
      <c r="M619" s="243"/>
      <c r="N619" s="244"/>
      <c r="O619" s="244"/>
      <c r="P619" s="244"/>
      <c r="Q619" s="244"/>
      <c r="R619" s="244"/>
      <c r="S619" s="244"/>
      <c r="T619" s="245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46" t="s">
        <v>185</v>
      </c>
      <c r="AU619" s="246" t="s">
        <v>84</v>
      </c>
      <c r="AV619" s="14" t="s">
        <v>168</v>
      </c>
      <c r="AW619" s="14" t="s">
        <v>36</v>
      </c>
      <c r="AX619" s="14" t="s">
        <v>82</v>
      </c>
      <c r="AY619" s="246" t="s">
        <v>161</v>
      </c>
    </row>
    <row r="620" s="2" customFormat="1" ht="24.15" customHeight="1">
      <c r="A620" s="40"/>
      <c r="B620" s="41"/>
      <c r="C620" s="206" t="s">
        <v>773</v>
      </c>
      <c r="D620" s="206" t="s">
        <v>163</v>
      </c>
      <c r="E620" s="207" t="s">
        <v>774</v>
      </c>
      <c r="F620" s="208" t="s">
        <v>775</v>
      </c>
      <c r="G620" s="209" t="s">
        <v>590</v>
      </c>
      <c r="H620" s="210">
        <v>102.63</v>
      </c>
      <c r="I620" s="211"/>
      <c r="J620" s="212">
        <f>ROUND(I620*H620,2)</f>
        <v>0</v>
      </c>
      <c r="K620" s="208" t="s">
        <v>167</v>
      </c>
      <c r="L620" s="46"/>
      <c r="M620" s="213" t="s">
        <v>19</v>
      </c>
      <c r="N620" s="214" t="s">
        <v>45</v>
      </c>
      <c r="O620" s="86"/>
      <c r="P620" s="215">
        <f>O620*H620</f>
        <v>0</v>
      </c>
      <c r="Q620" s="215">
        <v>0.00010000000000000001</v>
      </c>
      <c r="R620" s="215">
        <f>Q620*H620</f>
        <v>0.010263</v>
      </c>
      <c r="S620" s="215">
        <v>0</v>
      </c>
      <c r="T620" s="216">
        <f>S620*H620</f>
        <v>0</v>
      </c>
      <c r="U620" s="40"/>
      <c r="V620" s="40"/>
      <c r="W620" s="40"/>
      <c r="X620" s="40"/>
      <c r="Y620" s="40"/>
      <c r="Z620" s="40"/>
      <c r="AA620" s="40"/>
      <c r="AB620" s="40"/>
      <c r="AC620" s="40"/>
      <c r="AD620" s="40"/>
      <c r="AE620" s="40"/>
      <c r="AR620" s="217" t="s">
        <v>168</v>
      </c>
      <c r="AT620" s="217" t="s">
        <v>163</v>
      </c>
      <c r="AU620" s="217" t="s">
        <v>84</v>
      </c>
      <c r="AY620" s="19" t="s">
        <v>161</v>
      </c>
      <c r="BE620" s="218">
        <f>IF(N620="základní",J620,0)</f>
        <v>0</v>
      </c>
      <c r="BF620" s="218">
        <f>IF(N620="snížená",J620,0)</f>
        <v>0</v>
      </c>
      <c r="BG620" s="218">
        <f>IF(N620="zákl. přenesená",J620,0)</f>
        <v>0</v>
      </c>
      <c r="BH620" s="218">
        <f>IF(N620="sníž. přenesená",J620,0)</f>
        <v>0</v>
      </c>
      <c r="BI620" s="218">
        <f>IF(N620="nulová",J620,0)</f>
        <v>0</v>
      </c>
      <c r="BJ620" s="19" t="s">
        <v>82</v>
      </c>
      <c r="BK620" s="218">
        <f>ROUND(I620*H620,2)</f>
        <v>0</v>
      </c>
      <c r="BL620" s="19" t="s">
        <v>168</v>
      </c>
      <c r="BM620" s="217" t="s">
        <v>776</v>
      </c>
    </row>
    <row r="621" s="2" customFormat="1">
      <c r="A621" s="40"/>
      <c r="B621" s="41"/>
      <c r="C621" s="42"/>
      <c r="D621" s="219" t="s">
        <v>170</v>
      </c>
      <c r="E621" s="42"/>
      <c r="F621" s="220" t="s">
        <v>777</v>
      </c>
      <c r="G621" s="42"/>
      <c r="H621" s="42"/>
      <c r="I621" s="221"/>
      <c r="J621" s="42"/>
      <c r="K621" s="42"/>
      <c r="L621" s="46"/>
      <c r="M621" s="222"/>
      <c r="N621" s="223"/>
      <c r="O621" s="86"/>
      <c r="P621" s="86"/>
      <c r="Q621" s="86"/>
      <c r="R621" s="86"/>
      <c r="S621" s="86"/>
      <c r="T621" s="87"/>
      <c r="U621" s="40"/>
      <c r="V621" s="40"/>
      <c r="W621" s="40"/>
      <c r="X621" s="40"/>
      <c r="Y621" s="40"/>
      <c r="Z621" s="40"/>
      <c r="AA621" s="40"/>
      <c r="AB621" s="40"/>
      <c r="AC621" s="40"/>
      <c r="AD621" s="40"/>
      <c r="AE621" s="40"/>
      <c r="AT621" s="19" t="s">
        <v>170</v>
      </c>
      <c r="AU621" s="19" t="s">
        <v>84</v>
      </c>
    </row>
    <row r="622" s="13" customFormat="1">
      <c r="A622" s="13"/>
      <c r="B622" s="224"/>
      <c r="C622" s="225"/>
      <c r="D622" s="226" t="s">
        <v>185</v>
      </c>
      <c r="E622" s="227" t="s">
        <v>19</v>
      </c>
      <c r="F622" s="228" t="s">
        <v>778</v>
      </c>
      <c r="G622" s="225"/>
      <c r="H622" s="229">
        <v>102.63</v>
      </c>
      <c r="I622" s="230"/>
      <c r="J622" s="225"/>
      <c r="K622" s="225"/>
      <c r="L622" s="231"/>
      <c r="M622" s="232"/>
      <c r="N622" s="233"/>
      <c r="O622" s="233"/>
      <c r="P622" s="233"/>
      <c r="Q622" s="233"/>
      <c r="R622" s="233"/>
      <c r="S622" s="233"/>
      <c r="T622" s="234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35" t="s">
        <v>185</v>
      </c>
      <c r="AU622" s="235" t="s">
        <v>84</v>
      </c>
      <c r="AV622" s="13" t="s">
        <v>84</v>
      </c>
      <c r="AW622" s="13" t="s">
        <v>36</v>
      </c>
      <c r="AX622" s="13" t="s">
        <v>82</v>
      </c>
      <c r="AY622" s="235" t="s">
        <v>161</v>
      </c>
    </row>
    <row r="623" s="2" customFormat="1" ht="24.15" customHeight="1">
      <c r="A623" s="40"/>
      <c r="B623" s="41"/>
      <c r="C623" s="247" t="s">
        <v>779</v>
      </c>
      <c r="D623" s="247" t="s">
        <v>301</v>
      </c>
      <c r="E623" s="248" t="s">
        <v>780</v>
      </c>
      <c r="F623" s="249" t="s">
        <v>781</v>
      </c>
      <c r="G623" s="250" t="s">
        <v>590</v>
      </c>
      <c r="H623" s="251">
        <v>107.762</v>
      </c>
      <c r="I623" s="252"/>
      <c r="J623" s="253">
        <f>ROUND(I623*H623,2)</f>
        <v>0</v>
      </c>
      <c r="K623" s="249" t="s">
        <v>167</v>
      </c>
      <c r="L623" s="254"/>
      <c r="M623" s="255" t="s">
        <v>19</v>
      </c>
      <c r="N623" s="256" t="s">
        <v>45</v>
      </c>
      <c r="O623" s="86"/>
      <c r="P623" s="215">
        <f>O623*H623</f>
        <v>0</v>
      </c>
      <c r="Q623" s="215">
        <v>0.00042000000000000002</v>
      </c>
      <c r="R623" s="215">
        <f>Q623*H623</f>
        <v>0.045260040000000001</v>
      </c>
      <c r="S623" s="215">
        <v>0</v>
      </c>
      <c r="T623" s="216">
        <f>S623*H623</f>
        <v>0</v>
      </c>
      <c r="U623" s="40"/>
      <c r="V623" s="40"/>
      <c r="W623" s="40"/>
      <c r="X623" s="40"/>
      <c r="Y623" s="40"/>
      <c r="Z623" s="40"/>
      <c r="AA623" s="40"/>
      <c r="AB623" s="40"/>
      <c r="AC623" s="40"/>
      <c r="AD623" s="40"/>
      <c r="AE623" s="40"/>
      <c r="AR623" s="217" t="s">
        <v>208</v>
      </c>
      <c r="AT623" s="217" t="s">
        <v>301</v>
      </c>
      <c r="AU623" s="217" t="s">
        <v>84</v>
      </c>
      <c r="AY623" s="19" t="s">
        <v>161</v>
      </c>
      <c r="BE623" s="218">
        <f>IF(N623="základní",J623,0)</f>
        <v>0</v>
      </c>
      <c r="BF623" s="218">
        <f>IF(N623="snížená",J623,0)</f>
        <v>0</v>
      </c>
      <c r="BG623" s="218">
        <f>IF(N623="zákl. přenesená",J623,0)</f>
        <v>0</v>
      </c>
      <c r="BH623" s="218">
        <f>IF(N623="sníž. přenesená",J623,0)</f>
        <v>0</v>
      </c>
      <c r="BI623" s="218">
        <f>IF(N623="nulová",J623,0)</f>
        <v>0</v>
      </c>
      <c r="BJ623" s="19" t="s">
        <v>82</v>
      </c>
      <c r="BK623" s="218">
        <f>ROUND(I623*H623,2)</f>
        <v>0</v>
      </c>
      <c r="BL623" s="19" t="s">
        <v>168</v>
      </c>
      <c r="BM623" s="217" t="s">
        <v>782</v>
      </c>
    </row>
    <row r="624" s="13" customFormat="1">
      <c r="A624" s="13"/>
      <c r="B624" s="224"/>
      <c r="C624" s="225"/>
      <c r="D624" s="226" t="s">
        <v>185</v>
      </c>
      <c r="E624" s="225"/>
      <c r="F624" s="228" t="s">
        <v>783</v>
      </c>
      <c r="G624" s="225"/>
      <c r="H624" s="229">
        <v>107.762</v>
      </c>
      <c r="I624" s="230"/>
      <c r="J624" s="225"/>
      <c r="K624" s="225"/>
      <c r="L624" s="231"/>
      <c r="M624" s="232"/>
      <c r="N624" s="233"/>
      <c r="O624" s="233"/>
      <c r="P624" s="233"/>
      <c r="Q624" s="233"/>
      <c r="R624" s="233"/>
      <c r="S624" s="233"/>
      <c r="T624" s="234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35" t="s">
        <v>185</v>
      </c>
      <c r="AU624" s="235" t="s">
        <v>84</v>
      </c>
      <c r="AV624" s="13" t="s">
        <v>84</v>
      </c>
      <c r="AW624" s="13" t="s">
        <v>4</v>
      </c>
      <c r="AX624" s="13" t="s">
        <v>82</v>
      </c>
      <c r="AY624" s="235" t="s">
        <v>161</v>
      </c>
    </row>
    <row r="625" s="2" customFormat="1" ht="24.15" customHeight="1">
      <c r="A625" s="40"/>
      <c r="B625" s="41"/>
      <c r="C625" s="206" t="s">
        <v>784</v>
      </c>
      <c r="D625" s="206" t="s">
        <v>163</v>
      </c>
      <c r="E625" s="207" t="s">
        <v>785</v>
      </c>
      <c r="F625" s="208" t="s">
        <v>786</v>
      </c>
      <c r="G625" s="209" t="s">
        <v>590</v>
      </c>
      <c r="H625" s="210">
        <v>177.41999999999999</v>
      </c>
      <c r="I625" s="211"/>
      <c r="J625" s="212">
        <f>ROUND(I625*H625,2)</f>
        <v>0</v>
      </c>
      <c r="K625" s="208" t="s">
        <v>167</v>
      </c>
      <c r="L625" s="46"/>
      <c r="M625" s="213" t="s">
        <v>19</v>
      </c>
      <c r="N625" s="214" t="s">
        <v>45</v>
      </c>
      <c r="O625" s="86"/>
      <c r="P625" s="215">
        <f>O625*H625</f>
        <v>0</v>
      </c>
      <c r="Q625" s="215">
        <v>0</v>
      </c>
      <c r="R625" s="215">
        <f>Q625*H625</f>
        <v>0</v>
      </c>
      <c r="S625" s="215">
        <v>0</v>
      </c>
      <c r="T625" s="216">
        <f>S625*H625</f>
        <v>0</v>
      </c>
      <c r="U625" s="40"/>
      <c r="V625" s="40"/>
      <c r="W625" s="40"/>
      <c r="X625" s="40"/>
      <c r="Y625" s="40"/>
      <c r="Z625" s="40"/>
      <c r="AA625" s="40"/>
      <c r="AB625" s="40"/>
      <c r="AC625" s="40"/>
      <c r="AD625" s="40"/>
      <c r="AE625" s="40"/>
      <c r="AR625" s="217" t="s">
        <v>168</v>
      </c>
      <c r="AT625" s="217" t="s">
        <v>163</v>
      </c>
      <c r="AU625" s="217" t="s">
        <v>84</v>
      </c>
      <c r="AY625" s="19" t="s">
        <v>161</v>
      </c>
      <c r="BE625" s="218">
        <f>IF(N625="základní",J625,0)</f>
        <v>0</v>
      </c>
      <c r="BF625" s="218">
        <f>IF(N625="snížená",J625,0)</f>
        <v>0</v>
      </c>
      <c r="BG625" s="218">
        <f>IF(N625="zákl. přenesená",J625,0)</f>
        <v>0</v>
      </c>
      <c r="BH625" s="218">
        <f>IF(N625="sníž. přenesená",J625,0)</f>
        <v>0</v>
      </c>
      <c r="BI625" s="218">
        <f>IF(N625="nulová",J625,0)</f>
        <v>0</v>
      </c>
      <c r="BJ625" s="19" t="s">
        <v>82</v>
      </c>
      <c r="BK625" s="218">
        <f>ROUND(I625*H625,2)</f>
        <v>0</v>
      </c>
      <c r="BL625" s="19" t="s">
        <v>168</v>
      </c>
      <c r="BM625" s="217" t="s">
        <v>787</v>
      </c>
    </row>
    <row r="626" s="2" customFormat="1">
      <c r="A626" s="40"/>
      <c r="B626" s="41"/>
      <c r="C626" s="42"/>
      <c r="D626" s="219" t="s">
        <v>170</v>
      </c>
      <c r="E626" s="42"/>
      <c r="F626" s="220" t="s">
        <v>788</v>
      </c>
      <c r="G626" s="42"/>
      <c r="H626" s="42"/>
      <c r="I626" s="221"/>
      <c r="J626" s="42"/>
      <c r="K626" s="42"/>
      <c r="L626" s="46"/>
      <c r="M626" s="222"/>
      <c r="N626" s="223"/>
      <c r="O626" s="86"/>
      <c r="P626" s="86"/>
      <c r="Q626" s="86"/>
      <c r="R626" s="86"/>
      <c r="S626" s="86"/>
      <c r="T626" s="87"/>
      <c r="U626" s="40"/>
      <c r="V626" s="40"/>
      <c r="W626" s="40"/>
      <c r="X626" s="40"/>
      <c r="Y626" s="40"/>
      <c r="Z626" s="40"/>
      <c r="AA626" s="40"/>
      <c r="AB626" s="40"/>
      <c r="AC626" s="40"/>
      <c r="AD626" s="40"/>
      <c r="AE626" s="40"/>
      <c r="AT626" s="19" t="s">
        <v>170</v>
      </c>
      <c r="AU626" s="19" t="s">
        <v>84</v>
      </c>
    </row>
    <row r="627" s="2" customFormat="1" ht="21.75" customHeight="1">
      <c r="A627" s="40"/>
      <c r="B627" s="41"/>
      <c r="C627" s="247" t="s">
        <v>789</v>
      </c>
      <c r="D627" s="247" t="s">
        <v>301</v>
      </c>
      <c r="E627" s="248" t="s">
        <v>790</v>
      </c>
      <c r="F627" s="249" t="s">
        <v>791</v>
      </c>
      <c r="G627" s="250" t="s">
        <v>590</v>
      </c>
      <c r="H627" s="251">
        <v>44.636000000000003</v>
      </c>
      <c r="I627" s="252"/>
      <c r="J627" s="253">
        <f>ROUND(I627*H627,2)</f>
        <v>0</v>
      </c>
      <c r="K627" s="249" t="s">
        <v>167</v>
      </c>
      <c r="L627" s="254"/>
      <c r="M627" s="255" t="s">
        <v>19</v>
      </c>
      <c r="N627" s="256" t="s">
        <v>45</v>
      </c>
      <c r="O627" s="86"/>
      <c r="P627" s="215">
        <f>O627*H627</f>
        <v>0</v>
      </c>
      <c r="Q627" s="215">
        <v>0.00010000000000000001</v>
      </c>
      <c r="R627" s="215">
        <f>Q627*H627</f>
        <v>0.0044636000000000007</v>
      </c>
      <c r="S627" s="215">
        <v>0</v>
      </c>
      <c r="T627" s="216">
        <f>S627*H627</f>
        <v>0</v>
      </c>
      <c r="U627" s="40"/>
      <c r="V627" s="40"/>
      <c r="W627" s="40"/>
      <c r="X627" s="40"/>
      <c r="Y627" s="40"/>
      <c r="Z627" s="40"/>
      <c r="AA627" s="40"/>
      <c r="AB627" s="40"/>
      <c r="AC627" s="40"/>
      <c r="AD627" s="40"/>
      <c r="AE627" s="40"/>
      <c r="AR627" s="217" t="s">
        <v>208</v>
      </c>
      <c r="AT627" s="217" t="s">
        <v>301</v>
      </c>
      <c r="AU627" s="217" t="s">
        <v>84</v>
      </c>
      <c r="AY627" s="19" t="s">
        <v>161</v>
      </c>
      <c r="BE627" s="218">
        <f>IF(N627="základní",J627,0)</f>
        <v>0</v>
      </c>
      <c r="BF627" s="218">
        <f>IF(N627="snížená",J627,0)</f>
        <v>0</v>
      </c>
      <c r="BG627" s="218">
        <f>IF(N627="zákl. přenesená",J627,0)</f>
        <v>0</v>
      </c>
      <c r="BH627" s="218">
        <f>IF(N627="sníž. přenesená",J627,0)</f>
        <v>0</v>
      </c>
      <c r="BI627" s="218">
        <f>IF(N627="nulová",J627,0)</f>
        <v>0</v>
      </c>
      <c r="BJ627" s="19" t="s">
        <v>82</v>
      </c>
      <c r="BK627" s="218">
        <f>ROUND(I627*H627,2)</f>
        <v>0</v>
      </c>
      <c r="BL627" s="19" t="s">
        <v>168</v>
      </c>
      <c r="BM627" s="217" t="s">
        <v>792</v>
      </c>
    </row>
    <row r="628" s="13" customFormat="1">
      <c r="A628" s="13"/>
      <c r="B628" s="224"/>
      <c r="C628" s="225"/>
      <c r="D628" s="226" t="s">
        <v>185</v>
      </c>
      <c r="E628" s="227" t="s">
        <v>19</v>
      </c>
      <c r="F628" s="228" t="s">
        <v>793</v>
      </c>
      <c r="G628" s="225"/>
      <c r="H628" s="229">
        <v>42.509999999999998</v>
      </c>
      <c r="I628" s="230"/>
      <c r="J628" s="225"/>
      <c r="K628" s="225"/>
      <c r="L628" s="231"/>
      <c r="M628" s="232"/>
      <c r="N628" s="233"/>
      <c r="O628" s="233"/>
      <c r="P628" s="233"/>
      <c r="Q628" s="233"/>
      <c r="R628" s="233"/>
      <c r="S628" s="233"/>
      <c r="T628" s="234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35" t="s">
        <v>185</v>
      </c>
      <c r="AU628" s="235" t="s">
        <v>84</v>
      </c>
      <c r="AV628" s="13" t="s">
        <v>84</v>
      </c>
      <c r="AW628" s="13" t="s">
        <v>36</v>
      </c>
      <c r="AX628" s="13" t="s">
        <v>82</v>
      </c>
      <c r="AY628" s="235" t="s">
        <v>161</v>
      </c>
    </row>
    <row r="629" s="13" customFormat="1">
      <c r="A629" s="13"/>
      <c r="B629" s="224"/>
      <c r="C629" s="225"/>
      <c r="D629" s="226" t="s">
        <v>185</v>
      </c>
      <c r="E629" s="225"/>
      <c r="F629" s="228" t="s">
        <v>794</v>
      </c>
      <c r="G629" s="225"/>
      <c r="H629" s="229">
        <v>44.636000000000003</v>
      </c>
      <c r="I629" s="230"/>
      <c r="J629" s="225"/>
      <c r="K629" s="225"/>
      <c r="L629" s="231"/>
      <c r="M629" s="232"/>
      <c r="N629" s="233"/>
      <c r="O629" s="233"/>
      <c r="P629" s="233"/>
      <c r="Q629" s="233"/>
      <c r="R629" s="233"/>
      <c r="S629" s="233"/>
      <c r="T629" s="234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35" t="s">
        <v>185</v>
      </c>
      <c r="AU629" s="235" t="s">
        <v>84</v>
      </c>
      <c r="AV629" s="13" t="s">
        <v>84</v>
      </c>
      <c r="AW629" s="13" t="s">
        <v>4</v>
      </c>
      <c r="AX629" s="13" t="s">
        <v>82</v>
      </c>
      <c r="AY629" s="235" t="s">
        <v>161</v>
      </c>
    </row>
    <row r="630" s="2" customFormat="1" ht="24.15" customHeight="1">
      <c r="A630" s="40"/>
      <c r="B630" s="41"/>
      <c r="C630" s="247" t="s">
        <v>795</v>
      </c>
      <c r="D630" s="247" t="s">
        <v>301</v>
      </c>
      <c r="E630" s="248" t="s">
        <v>796</v>
      </c>
      <c r="F630" s="249" t="s">
        <v>797</v>
      </c>
      <c r="G630" s="250" t="s">
        <v>590</v>
      </c>
      <c r="H630" s="251">
        <v>66.391999999999996</v>
      </c>
      <c r="I630" s="252"/>
      <c r="J630" s="253">
        <f>ROUND(I630*H630,2)</f>
        <v>0</v>
      </c>
      <c r="K630" s="249" t="s">
        <v>167</v>
      </c>
      <c r="L630" s="254"/>
      <c r="M630" s="255" t="s">
        <v>19</v>
      </c>
      <c r="N630" s="256" t="s">
        <v>45</v>
      </c>
      <c r="O630" s="86"/>
      <c r="P630" s="215">
        <f>O630*H630</f>
        <v>0</v>
      </c>
      <c r="Q630" s="215">
        <v>0.00029999999999999997</v>
      </c>
      <c r="R630" s="215">
        <f>Q630*H630</f>
        <v>0.019917599999999997</v>
      </c>
      <c r="S630" s="215">
        <v>0</v>
      </c>
      <c r="T630" s="216">
        <f>S630*H630</f>
        <v>0</v>
      </c>
      <c r="U630" s="40"/>
      <c r="V630" s="40"/>
      <c r="W630" s="40"/>
      <c r="X630" s="40"/>
      <c r="Y630" s="40"/>
      <c r="Z630" s="40"/>
      <c r="AA630" s="40"/>
      <c r="AB630" s="40"/>
      <c r="AC630" s="40"/>
      <c r="AD630" s="40"/>
      <c r="AE630" s="40"/>
      <c r="AR630" s="217" t="s">
        <v>208</v>
      </c>
      <c r="AT630" s="217" t="s">
        <v>301</v>
      </c>
      <c r="AU630" s="217" t="s">
        <v>84</v>
      </c>
      <c r="AY630" s="19" t="s">
        <v>161</v>
      </c>
      <c r="BE630" s="218">
        <f>IF(N630="základní",J630,0)</f>
        <v>0</v>
      </c>
      <c r="BF630" s="218">
        <f>IF(N630="snížená",J630,0)</f>
        <v>0</v>
      </c>
      <c r="BG630" s="218">
        <f>IF(N630="zákl. přenesená",J630,0)</f>
        <v>0</v>
      </c>
      <c r="BH630" s="218">
        <f>IF(N630="sníž. přenesená",J630,0)</f>
        <v>0</v>
      </c>
      <c r="BI630" s="218">
        <f>IF(N630="nulová",J630,0)</f>
        <v>0</v>
      </c>
      <c r="BJ630" s="19" t="s">
        <v>82</v>
      </c>
      <c r="BK630" s="218">
        <f>ROUND(I630*H630,2)</f>
        <v>0</v>
      </c>
      <c r="BL630" s="19" t="s">
        <v>168</v>
      </c>
      <c r="BM630" s="217" t="s">
        <v>798</v>
      </c>
    </row>
    <row r="631" s="13" customFormat="1">
      <c r="A631" s="13"/>
      <c r="B631" s="224"/>
      <c r="C631" s="225"/>
      <c r="D631" s="226" t="s">
        <v>185</v>
      </c>
      <c r="E631" s="227" t="s">
        <v>19</v>
      </c>
      <c r="F631" s="228" t="s">
        <v>799</v>
      </c>
      <c r="G631" s="225"/>
      <c r="H631" s="229">
        <v>63.229999999999997</v>
      </c>
      <c r="I631" s="230"/>
      <c r="J631" s="225"/>
      <c r="K631" s="225"/>
      <c r="L631" s="231"/>
      <c r="M631" s="232"/>
      <c r="N631" s="233"/>
      <c r="O631" s="233"/>
      <c r="P631" s="233"/>
      <c r="Q631" s="233"/>
      <c r="R631" s="233"/>
      <c r="S631" s="233"/>
      <c r="T631" s="234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35" t="s">
        <v>185</v>
      </c>
      <c r="AU631" s="235" t="s">
        <v>84</v>
      </c>
      <c r="AV631" s="13" t="s">
        <v>84</v>
      </c>
      <c r="AW631" s="13" t="s">
        <v>36</v>
      </c>
      <c r="AX631" s="13" t="s">
        <v>74</v>
      </c>
      <c r="AY631" s="235" t="s">
        <v>161</v>
      </c>
    </row>
    <row r="632" s="14" customFormat="1">
      <c r="A632" s="14"/>
      <c r="B632" s="236"/>
      <c r="C632" s="237"/>
      <c r="D632" s="226" t="s">
        <v>185</v>
      </c>
      <c r="E632" s="238" t="s">
        <v>19</v>
      </c>
      <c r="F632" s="239" t="s">
        <v>187</v>
      </c>
      <c r="G632" s="237"/>
      <c r="H632" s="240">
        <v>63.229999999999997</v>
      </c>
      <c r="I632" s="241"/>
      <c r="J632" s="237"/>
      <c r="K632" s="237"/>
      <c r="L632" s="242"/>
      <c r="M632" s="243"/>
      <c r="N632" s="244"/>
      <c r="O632" s="244"/>
      <c r="P632" s="244"/>
      <c r="Q632" s="244"/>
      <c r="R632" s="244"/>
      <c r="S632" s="244"/>
      <c r="T632" s="245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46" t="s">
        <v>185</v>
      </c>
      <c r="AU632" s="246" t="s">
        <v>84</v>
      </c>
      <c r="AV632" s="14" t="s">
        <v>168</v>
      </c>
      <c r="AW632" s="14" t="s">
        <v>36</v>
      </c>
      <c r="AX632" s="14" t="s">
        <v>82</v>
      </c>
      <c r="AY632" s="246" t="s">
        <v>161</v>
      </c>
    </row>
    <row r="633" s="13" customFormat="1">
      <c r="A633" s="13"/>
      <c r="B633" s="224"/>
      <c r="C633" s="225"/>
      <c r="D633" s="226" t="s">
        <v>185</v>
      </c>
      <c r="E633" s="225"/>
      <c r="F633" s="228" t="s">
        <v>800</v>
      </c>
      <c r="G633" s="225"/>
      <c r="H633" s="229">
        <v>66.391999999999996</v>
      </c>
      <c r="I633" s="230"/>
      <c r="J633" s="225"/>
      <c r="K633" s="225"/>
      <c r="L633" s="231"/>
      <c r="M633" s="232"/>
      <c r="N633" s="233"/>
      <c r="O633" s="233"/>
      <c r="P633" s="233"/>
      <c r="Q633" s="233"/>
      <c r="R633" s="233"/>
      <c r="S633" s="233"/>
      <c r="T633" s="234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35" t="s">
        <v>185</v>
      </c>
      <c r="AU633" s="235" t="s">
        <v>84</v>
      </c>
      <c r="AV633" s="13" t="s">
        <v>84</v>
      </c>
      <c r="AW633" s="13" t="s">
        <v>4</v>
      </c>
      <c r="AX633" s="13" t="s">
        <v>82</v>
      </c>
      <c r="AY633" s="235" t="s">
        <v>161</v>
      </c>
    </row>
    <row r="634" s="2" customFormat="1" ht="21.75" customHeight="1">
      <c r="A634" s="40"/>
      <c r="B634" s="41"/>
      <c r="C634" s="247" t="s">
        <v>801</v>
      </c>
      <c r="D634" s="247" t="s">
        <v>301</v>
      </c>
      <c r="E634" s="248" t="s">
        <v>802</v>
      </c>
      <c r="F634" s="249" t="s">
        <v>803</v>
      </c>
      <c r="G634" s="250" t="s">
        <v>590</v>
      </c>
      <c r="H634" s="251">
        <v>66.391999999999996</v>
      </c>
      <c r="I634" s="252"/>
      <c r="J634" s="253">
        <f>ROUND(I634*H634,2)</f>
        <v>0</v>
      </c>
      <c r="K634" s="249" t="s">
        <v>167</v>
      </c>
      <c r="L634" s="254"/>
      <c r="M634" s="255" t="s">
        <v>19</v>
      </c>
      <c r="N634" s="256" t="s">
        <v>45</v>
      </c>
      <c r="O634" s="86"/>
      <c r="P634" s="215">
        <f>O634*H634</f>
        <v>0</v>
      </c>
      <c r="Q634" s="215">
        <v>0.00020000000000000001</v>
      </c>
      <c r="R634" s="215">
        <f>Q634*H634</f>
        <v>0.013278399999999999</v>
      </c>
      <c r="S634" s="215">
        <v>0</v>
      </c>
      <c r="T634" s="216">
        <f>S634*H634</f>
        <v>0</v>
      </c>
      <c r="U634" s="40"/>
      <c r="V634" s="40"/>
      <c r="W634" s="40"/>
      <c r="X634" s="40"/>
      <c r="Y634" s="40"/>
      <c r="Z634" s="40"/>
      <c r="AA634" s="40"/>
      <c r="AB634" s="40"/>
      <c r="AC634" s="40"/>
      <c r="AD634" s="40"/>
      <c r="AE634" s="40"/>
      <c r="AR634" s="217" t="s">
        <v>208</v>
      </c>
      <c r="AT634" s="217" t="s">
        <v>301</v>
      </c>
      <c r="AU634" s="217" t="s">
        <v>84</v>
      </c>
      <c r="AY634" s="19" t="s">
        <v>161</v>
      </c>
      <c r="BE634" s="218">
        <f>IF(N634="základní",J634,0)</f>
        <v>0</v>
      </c>
      <c r="BF634" s="218">
        <f>IF(N634="snížená",J634,0)</f>
        <v>0</v>
      </c>
      <c r="BG634" s="218">
        <f>IF(N634="zákl. přenesená",J634,0)</f>
        <v>0</v>
      </c>
      <c r="BH634" s="218">
        <f>IF(N634="sníž. přenesená",J634,0)</f>
        <v>0</v>
      </c>
      <c r="BI634" s="218">
        <f>IF(N634="nulová",J634,0)</f>
        <v>0</v>
      </c>
      <c r="BJ634" s="19" t="s">
        <v>82</v>
      </c>
      <c r="BK634" s="218">
        <f>ROUND(I634*H634,2)</f>
        <v>0</v>
      </c>
      <c r="BL634" s="19" t="s">
        <v>168</v>
      </c>
      <c r="BM634" s="217" t="s">
        <v>804</v>
      </c>
    </row>
    <row r="635" s="13" customFormat="1">
      <c r="A635" s="13"/>
      <c r="B635" s="224"/>
      <c r="C635" s="225"/>
      <c r="D635" s="226" t="s">
        <v>185</v>
      </c>
      <c r="E635" s="227" t="s">
        <v>19</v>
      </c>
      <c r="F635" s="228" t="s">
        <v>799</v>
      </c>
      <c r="G635" s="225"/>
      <c r="H635" s="229">
        <v>63.229999999999997</v>
      </c>
      <c r="I635" s="230"/>
      <c r="J635" s="225"/>
      <c r="K635" s="225"/>
      <c r="L635" s="231"/>
      <c r="M635" s="232"/>
      <c r="N635" s="233"/>
      <c r="O635" s="233"/>
      <c r="P635" s="233"/>
      <c r="Q635" s="233"/>
      <c r="R635" s="233"/>
      <c r="S635" s="233"/>
      <c r="T635" s="234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35" t="s">
        <v>185</v>
      </c>
      <c r="AU635" s="235" t="s">
        <v>84</v>
      </c>
      <c r="AV635" s="13" t="s">
        <v>84</v>
      </c>
      <c r="AW635" s="13" t="s">
        <v>36</v>
      </c>
      <c r="AX635" s="13" t="s">
        <v>82</v>
      </c>
      <c r="AY635" s="235" t="s">
        <v>161</v>
      </c>
    </row>
    <row r="636" s="13" customFormat="1">
      <c r="A636" s="13"/>
      <c r="B636" s="224"/>
      <c r="C636" s="225"/>
      <c r="D636" s="226" t="s">
        <v>185</v>
      </c>
      <c r="E636" s="225"/>
      <c r="F636" s="228" t="s">
        <v>800</v>
      </c>
      <c r="G636" s="225"/>
      <c r="H636" s="229">
        <v>66.391999999999996</v>
      </c>
      <c r="I636" s="230"/>
      <c r="J636" s="225"/>
      <c r="K636" s="225"/>
      <c r="L636" s="231"/>
      <c r="M636" s="232"/>
      <c r="N636" s="233"/>
      <c r="O636" s="233"/>
      <c r="P636" s="233"/>
      <c r="Q636" s="233"/>
      <c r="R636" s="233"/>
      <c r="S636" s="233"/>
      <c r="T636" s="234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35" t="s">
        <v>185</v>
      </c>
      <c r="AU636" s="235" t="s">
        <v>84</v>
      </c>
      <c r="AV636" s="13" t="s">
        <v>84</v>
      </c>
      <c r="AW636" s="13" t="s">
        <v>4</v>
      </c>
      <c r="AX636" s="13" t="s">
        <v>82</v>
      </c>
      <c r="AY636" s="235" t="s">
        <v>161</v>
      </c>
    </row>
    <row r="637" s="2" customFormat="1" ht="37.8" customHeight="1">
      <c r="A637" s="40"/>
      <c r="B637" s="41"/>
      <c r="C637" s="206" t="s">
        <v>805</v>
      </c>
      <c r="D637" s="206" t="s">
        <v>163</v>
      </c>
      <c r="E637" s="207" t="s">
        <v>806</v>
      </c>
      <c r="F637" s="208" t="s">
        <v>807</v>
      </c>
      <c r="G637" s="209" t="s">
        <v>182</v>
      </c>
      <c r="H637" s="210">
        <v>68.248999999999995</v>
      </c>
      <c r="I637" s="211"/>
      <c r="J637" s="212">
        <f>ROUND(I637*H637,2)</f>
        <v>0</v>
      </c>
      <c r="K637" s="208" t="s">
        <v>167</v>
      </c>
      <c r="L637" s="46"/>
      <c r="M637" s="213" t="s">
        <v>19</v>
      </c>
      <c r="N637" s="214" t="s">
        <v>45</v>
      </c>
      <c r="O637" s="86"/>
      <c r="P637" s="215">
        <f>O637*H637</f>
        <v>0</v>
      </c>
      <c r="Q637" s="215">
        <v>0.0057000000000000002</v>
      </c>
      <c r="R637" s="215">
        <f>Q637*H637</f>
        <v>0.38901930000000001</v>
      </c>
      <c r="S637" s="215">
        <v>0</v>
      </c>
      <c r="T637" s="216">
        <f>S637*H637</f>
        <v>0</v>
      </c>
      <c r="U637" s="40"/>
      <c r="V637" s="40"/>
      <c r="W637" s="40"/>
      <c r="X637" s="40"/>
      <c r="Y637" s="40"/>
      <c r="Z637" s="40"/>
      <c r="AA637" s="40"/>
      <c r="AB637" s="40"/>
      <c r="AC637" s="40"/>
      <c r="AD637" s="40"/>
      <c r="AE637" s="40"/>
      <c r="AR637" s="217" t="s">
        <v>168</v>
      </c>
      <c r="AT637" s="217" t="s">
        <v>163</v>
      </c>
      <c r="AU637" s="217" t="s">
        <v>84</v>
      </c>
      <c r="AY637" s="19" t="s">
        <v>161</v>
      </c>
      <c r="BE637" s="218">
        <f>IF(N637="základní",J637,0)</f>
        <v>0</v>
      </c>
      <c r="BF637" s="218">
        <f>IF(N637="snížená",J637,0)</f>
        <v>0</v>
      </c>
      <c r="BG637" s="218">
        <f>IF(N637="zákl. přenesená",J637,0)</f>
        <v>0</v>
      </c>
      <c r="BH637" s="218">
        <f>IF(N637="sníž. přenesená",J637,0)</f>
        <v>0</v>
      </c>
      <c r="BI637" s="218">
        <f>IF(N637="nulová",J637,0)</f>
        <v>0</v>
      </c>
      <c r="BJ637" s="19" t="s">
        <v>82</v>
      </c>
      <c r="BK637" s="218">
        <f>ROUND(I637*H637,2)</f>
        <v>0</v>
      </c>
      <c r="BL637" s="19" t="s">
        <v>168</v>
      </c>
      <c r="BM637" s="217" t="s">
        <v>808</v>
      </c>
    </row>
    <row r="638" s="2" customFormat="1">
      <c r="A638" s="40"/>
      <c r="B638" s="41"/>
      <c r="C638" s="42"/>
      <c r="D638" s="219" t="s">
        <v>170</v>
      </c>
      <c r="E638" s="42"/>
      <c r="F638" s="220" t="s">
        <v>809</v>
      </c>
      <c r="G638" s="42"/>
      <c r="H638" s="42"/>
      <c r="I638" s="221"/>
      <c r="J638" s="42"/>
      <c r="K638" s="42"/>
      <c r="L638" s="46"/>
      <c r="M638" s="222"/>
      <c r="N638" s="223"/>
      <c r="O638" s="86"/>
      <c r="P638" s="86"/>
      <c r="Q638" s="86"/>
      <c r="R638" s="86"/>
      <c r="S638" s="86"/>
      <c r="T638" s="87"/>
      <c r="U638" s="40"/>
      <c r="V638" s="40"/>
      <c r="W638" s="40"/>
      <c r="X638" s="40"/>
      <c r="Y638" s="40"/>
      <c r="Z638" s="40"/>
      <c r="AA638" s="40"/>
      <c r="AB638" s="40"/>
      <c r="AC638" s="40"/>
      <c r="AD638" s="40"/>
      <c r="AE638" s="40"/>
      <c r="AT638" s="19" t="s">
        <v>170</v>
      </c>
      <c r="AU638" s="19" t="s">
        <v>84</v>
      </c>
    </row>
    <row r="639" s="13" customFormat="1">
      <c r="A639" s="13"/>
      <c r="B639" s="224"/>
      <c r="C639" s="225"/>
      <c r="D639" s="226" t="s">
        <v>185</v>
      </c>
      <c r="E639" s="227" t="s">
        <v>19</v>
      </c>
      <c r="F639" s="228" t="s">
        <v>732</v>
      </c>
      <c r="G639" s="225"/>
      <c r="H639" s="229">
        <v>68.248999999999995</v>
      </c>
      <c r="I639" s="230"/>
      <c r="J639" s="225"/>
      <c r="K639" s="225"/>
      <c r="L639" s="231"/>
      <c r="M639" s="232"/>
      <c r="N639" s="233"/>
      <c r="O639" s="233"/>
      <c r="P639" s="233"/>
      <c r="Q639" s="233"/>
      <c r="R639" s="233"/>
      <c r="S639" s="233"/>
      <c r="T639" s="234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35" t="s">
        <v>185</v>
      </c>
      <c r="AU639" s="235" t="s">
        <v>84</v>
      </c>
      <c r="AV639" s="13" t="s">
        <v>84</v>
      </c>
      <c r="AW639" s="13" t="s">
        <v>36</v>
      </c>
      <c r="AX639" s="13" t="s">
        <v>82</v>
      </c>
      <c r="AY639" s="235" t="s">
        <v>161</v>
      </c>
    </row>
    <row r="640" s="2" customFormat="1" ht="37.8" customHeight="1">
      <c r="A640" s="40"/>
      <c r="B640" s="41"/>
      <c r="C640" s="206" t="s">
        <v>810</v>
      </c>
      <c r="D640" s="206" t="s">
        <v>163</v>
      </c>
      <c r="E640" s="207" t="s">
        <v>811</v>
      </c>
      <c r="F640" s="208" t="s">
        <v>812</v>
      </c>
      <c r="G640" s="209" t="s">
        <v>182</v>
      </c>
      <c r="H640" s="210">
        <v>444.69200000000001</v>
      </c>
      <c r="I640" s="211"/>
      <c r="J640" s="212">
        <f>ROUND(I640*H640,2)</f>
        <v>0</v>
      </c>
      <c r="K640" s="208" t="s">
        <v>167</v>
      </c>
      <c r="L640" s="46"/>
      <c r="M640" s="213" t="s">
        <v>19</v>
      </c>
      <c r="N640" s="214" t="s">
        <v>45</v>
      </c>
      <c r="O640" s="86"/>
      <c r="P640" s="215">
        <f>O640*H640</f>
        <v>0</v>
      </c>
      <c r="Q640" s="215">
        <v>0.0027000000000000001</v>
      </c>
      <c r="R640" s="215">
        <f>Q640*H640</f>
        <v>1.2006684000000001</v>
      </c>
      <c r="S640" s="215">
        <v>0</v>
      </c>
      <c r="T640" s="216">
        <f>S640*H640</f>
        <v>0</v>
      </c>
      <c r="U640" s="40"/>
      <c r="V640" s="40"/>
      <c r="W640" s="40"/>
      <c r="X640" s="40"/>
      <c r="Y640" s="40"/>
      <c r="Z640" s="40"/>
      <c r="AA640" s="40"/>
      <c r="AB640" s="40"/>
      <c r="AC640" s="40"/>
      <c r="AD640" s="40"/>
      <c r="AE640" s="40"/>
      <c r="AR640" s="217" t="s">
        <v>168</v>
      </c>
      <c r="AT640" s="217" t="s">
        <v>163</v>
      </c>
      <c r="AU640" s="217" t="s">
        <v>84</v>
      </c>
      <c r="AY640" s="19" t="s">
        <v>161</v>
      </c>
      <c r="BE640" s="218">
        <f>IF(N640="základní",J640,0)</f>
        <v>0</v>
      </c>
      <c r="BF640" s="218">
        <f>IF(N640="snížená",J640,0)</f>
        <v>0</v>
      </c>
      <c r="BG640" s="218">
        <f>IF(N640="zákl. přenesená",J640,0)</f>
        <v>0</v>
      </c>
      <c r="BH640" s="218">
        <f>IF(N640="sníž. přenesená",J640,0)</f>
        <v>0</v>
      </c>
      <c r="BI640" s="218">
        <f>IF(N640="nulová",J640,0)</f>
        <v>0</v>
      </c>
      <c r="BJ640" s="19" t="s">
        <v>82</v>
      </c>
      <c r="BK640" s="218">
        <f>ROUND(I640*H640,2)</f>
        <v>0</v>
      </c>
      <c r="BL640" s="19" t="s">
        <v>168</v>
      </c>
      <c r="BM640" s="217" t="s">
        <v>813</v>
      </c>
    </row>
    <row r="641" s="2" customFormat="1">
      <c r="A641" s="40"/>
      <c r="B641" s="41"/>
      <c r="C641" s="42"/>
      <c r="D641" s="219" t="s">
        <v>170</v>
      </c>
      <c r="E641" s="42"/>
      <c r="F641" s="220" t="s">
        <v>814</v>
      </c>
      <c r="G641" s="42"/>
      <c r="H641" s="42"/>
      <c r="I641" s="221"/>
      <c r="J641" s="42"/>
      <c r="K641" s="42"/>
      <c r="L641" s="46"/>
      <c r="M641" s="222"/>
      <c r="N641" s="223"/>
      <c r="O641" s="86"/>
      <c r="P641" s="86"/>
      <c r="Q641" s="86"/>
      <c r="R641" s="86"/>
      <c r="S641" s="86"/>
      <c r="T641" s="87"/>
      <c r="U641" s="40"/>
      <c r="V641" s="40"/>
      <c r="W641" s="40"/>
      <c r="X641" s="40"/>
      <c r="Y641" s="40"/>
      <c r="Z641" s="40"/>
      <c r="AA641" s="40"/>
      <c r="AB641" s="40"/>
      <c r="AC641" s="40"/>
      <c r="AD641" s="40"/>
      <c r="AE641" s="40"/>
      <c r="AT641" s="19" t="s">
        <v>170</v>
      </c>
      <c r="AU641" s="19" t="s">
        <v>84</v>
      </c>
    </row>
    <row r="642" s="13" customFormat="1">
      <c r="A642" s="13"/>
      <c r="B642" s="224"/>
      <c r="C642" s="225"/>
      <c r="D642" s="226" t="s">
        <v>185</v>
      </c>
      <c r="E642" s="227" t="s">
        <v>19</v>
      </c>
      <c r="F642" s="228" t="s">
        <v>713</v>
      </c>
      <c r="G642" s="225"/>
      <c r="H642" s="229">
        <v>155.89699999999999</v>
      </c>
      <c r="I642" s="230"/>
      <c r="J642" s="225"/>
      <c r="K642" s="225"/>
      <c r="L642" s="231"/>
      <c r="M642" s="232"/>
      <c r="N642" s="233"/>
      <c r="O642" s="233"/>
      <c r="P642" s="233"/>
      <c r="Q642" s="233"/>
      <c r="R642" s="233"/>
      <c r="S642" s="233"/>
      <c r="T642" s="234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35" t="s">
        <v>185</v>
      </c>
      <c r="AU642" s="235" t="s">
        <v>84</v>
      </c>
      <c r="AV642" s="13" t="s">
        <v>84</v>
      </c>
      <c r="AW642" s="13" t="s">
        <v>36</v>
      </c>
      <c r="AX642" s="13" t="s">
        <v>74</v>
      </c>
      <c r="AY642" s="235" t="s">
        <v>161</v>
      </c>
    </row>
    <row r="643" s="13" customFormat="1">
      <c r="A643" s="13"/>
      <c r="B643" s="224"/>
      <c r="C643" s="225"/>
      <c r="D643" s="226" t="s">
        <v>185</v>
      </c>
      <c r="E643" s="227" t="s">
        <v>19</v>
      </c>
      <c r="F643" s="228" t="s">
        <v>714</v>
      </c>
      <c r="G643" s="225"/>
      <c r="H643" s="229">
        <v>29.530000000000001</v>
      </c>
      <c r="I643" s="230"/>
      <c r="J643" s="225"/>
      <c r="K643" s="225"/>
      <c r="L643" s="231"/>
      <c r="M643" s="232"/>
      <c r="N643" s="233"/>
      <c r="O643" s="233"/>
      <c r="P643" s="233"/>
      <c r="Q643" s="233"/>
      <c r="R643" s="233"/>
      <c r="S643" s="233"/>
      <c r="T643" s="234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35" t="s">
        <v>185</v>
      </c>
      <c r="AU643" s="235" t="s">
        <v>84</v>
      </c>
      <c r="AV643" s="13" t="s">
        <v>84</v>
      </c>
      <c r="AW643" s="13" t="s">
        <v>36</v>
      </c>
      <c r="AX643" s="13" t="s">
        <v>74</v>
      </c>
      <c r="AY643" s="235" t="s">
        <v>161</v>
      </c>
    </row>
    <row r="644" s="13" customFormat="1">
      <c r="A644" s="13"/>
      <c r="B644" s="224"/>
      <c r="C644" s="225"/>
      <c r="D644" s="226" t="s">
        <v>185</v>
      </c>
      <c r="E644" s="227" t="s">
        <v>19</v>
      </c>
      <c r="F644" s="228" t="s">
        <v>715</v>
      </c>
      <c r="G644" s="225"/>
      <c r="H644" s="229">
        <v>16.757999999999999</v>
      </c>
      <c r="I644" s="230"/>
      <c r="J644" s="225"/>
      <c r="K644" s="225"/>
      <c r="L644" s="231"/>
      <c r="M644" s="232"/>
      <c r="N644" s="233"/>
      <c r="O644" s="233"/>
      <c r="P644" s="233"/>
      <c r="Q644" s="233"/>
      <c r="R644" s="233"/>
      <c r="S644" s="233"/>
      <c r="T644" s="234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35" t="s">
        <v>185</v>
      </c>
      <c r="AU644" s="235" t="s">
        <v>84</v>
      </c>
      <c r="AV644" s="13" t="s">
        <v>84</v>
      </c>
      <c r="AW644" s="13" t="s">
        <v>36</v>
      </c>
      <c r="AX644" s="13" t="s">
        <v>74</v>
      </c>
      <c r="AY644" s="235" t="s">
        <v>161</v>
      </c>
    </row>
    <row r="645" s="13" customFormat="1">
      <c r="A645" s="13"/>
      <c r="B645" s="224"/>
      <c r="C645" s="225"/>
      <c r="D645" s="226" t="s">
        <v>185</v>
      </c>
      <c r="E645" s="227" t="s">
        <v>19</v>
      </c>
      <c r="F645" s="228" t="s">
        <v>716</v>
      </c>
      <c r="G645" s="225"/>
      <c r="H645" s="229">
        <v>16.393000000000001</v>
      </c>
      <c r="I645" s="230"/>
      <c r="J645" s="225"/>
      <c r="K645" s="225"/>
      <c r="L645" s="231"/>
      <c r="M645" s="232"/>
      <c r="N645" s="233"/>
      <c r="O645" s="233"/>
      <c r="P645" s="233"/>
      <c r="Q645" s="233"/>
      <c r="R645" s="233"/>
      <c r="S645" s="233"/>
      <c r="T645" s="234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35" t="s">
        <v>185</v>
      </c>
      <c r="AU645" s="235" t="s">
        <v>84</v>
      </c>
      <c r="AV645" s="13" t="s">
        <v>84</v>
      </c>
      <c r="AW645" s="13" t="s">
        <v>36</v>
      </c>
      <c r="AX645" s="13" t="s">
        <v>74</v>
      </c>
      <c r="AY645" s="235" t="s">
        <v>161</v>
      </c>
    </row>
    <row r="646" s="13" customFormat="1">
      <c r="A646" s="13"/>
      <c r="B646" s="224"/>
      <c r="C646" s="225"/>
      <c r="D646" s="226" t="s">
        <v>185</v>
      </c>
      <c r="E646" s="227" t="s">
        <v>19</v>
      </c>
      <c r="F646" s="228" t="s">
        <v>717</v>
      </c>
      <c r="G646" s="225"/>
      <c r="H646" s="229">
        <v>22.109000000000002</v>
      </c>
      <c r="I646" s="230"/>
      <c r="J646" s="225"/>
      <c r="K646" s="225"/>
      <c r="L646" s="231"/>
      <c r="M646" s="232"/>
      <c r="N646" s="233"/>
      <c r="O646" s="233"/>
      <c r="P646" s="233"/>
      <c r="Q646" s="233"/>
      <c r="R646" s="233"/>
      <c r="S646" s="233"/>
      <c r="T646" s="234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35" t="s">
        <v>185</v>
      </c>
      <c r="AU646" s="235" t="s">
        <v>84</v>
      </c>
      <c r="AV646" s="13" t="s">
        <v>84</v>
      </c>
      <c r="AW646" s="13" t="s">
        <v>36</v>
      </c>
      <c r="AX646" s="13" t="s">
        <v>74</v>
      </c>
      <c r="AY646" s="235" t="s">
        <v>161</v>
      </c>
    </row>
    <row r="647" s="13" customFormat="1">
      <c r="A647" s="13"/>
      <c r="B647" s="224"/>
      <c r="C647" s="225"/>
      <c r="D647" s="226" t="s">
        <v>185</v>
      </c>
      <c r="E647" s="227" t="s">
        <v>19</v>
      </c>
      <c r="F647" s="228" t="s">
        <v>718</v>
      </c>
      <c r="G647" s="225"/>
      <c r="H647" s="229">
        <v>30.913</v>
      </c>
      <c r="I647" s="230"/>
      <c r="J647" s="225"/>
      <c r="K647" s="225"/>
      <c r="L647" s="231"/>
      <c r="M647" s="232"/>
      <c r="N647" s="233"/>
      <c r="O647" s="233"/>
      <c r="P647" s="233"/>
      <c r="Q647" s="233"/>
      <c r="R647" s="233"/>
      <c r="S647" s="233"/>
      <c r="T647" s="234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35" t="s">
        <v>185</v>
      </c>
      <c r="AU647" s="235" t="s">
        <v>84</v>
      </c>
      <c r="AV647" s="13" t="s">
        <v>84</v>
      </c>
      <c r="AW647" s="13" t="s">
        <v>36</v>
      </c>
      <c r="AX647" s="13" t="s">
        <v>74</v>
      </c>
      <c r="AY647" s="235" t="s">
        <v>161</v>
      </c>
    </row>
    <row r="648" s="13" customFormat="1">
      <c r="A648" s="13"/>
      <c r="B648" s="224"/>
      <c r="C648" s="225"/>
      <c r="D648" s="226" t="s">
        <v>185</v>
      </c>
      <c r="E648" s="227" t="s">
        <v>19</v>
      </c>
      <c r="F648" s="228" t="s">
        <v>719</v>
      </c>
      <c r="G648" s="225"/>
      <c r="H648" s="229">
        <v>14.973000000000001</v>
      </c>
      <c r="I648" s="230"/>
      <c r="J648" s="225"/>
      <c r="K648" s="225"/>
      <c r="L648" s="231"/>
      <c r="M648" s="232"/>
      <c r="N648" s="233"/>
      <c r="O648" s="233"/>
      <c r="P648" s="233"/>
      <c r="Q648" s="233"/>
      <c r="R648" s="233"/>
      <c r="S648" s="233"/>
      <c r="T648" s="234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35" t="s">
        <v>185</v>
      </c>
      <c r="AU648" s="235" t="s">
        <v>84</v>
      </c>
      <c r="AV648" s="13" t="s">
        <v>84</v>
      </c>
      <c r="AW648" s="13" t="s">
        <v>36</v>
      </c>
      <c r="AX648" s="13" t="s">
        <v>74</v>
      </c>
      <c r="AY648" s="235" t="s">
        <v>161</v>
      </c>
    </row>
    <row r="649" s="13" customFormat="1">
      <c r="A649" s="13"/>
      <c r="B649" s="224"/>
      <c r="C649" s="225"/>
      <c r="D649" s="226" t="s">
        <v>185</v>
      </c>
      <c r="E649" s="227" t="s">
        <v>19</v>
      </c>
      <c r="F649" s="228" t="s">
        <v>720</v>
      </c>
      <c r="G649" s="225"/>
      <c r="H649" s="229">
        <v>94.903000000000006</v>
      </c>
      <c r="I649" s="230"/>
      <c r="J649" s="225"/>
      <c r="K649" s="225"/>
      <c r="L649" s="231"/>
      <c r="M649" s="232"/>
      <c r="N649" s="233"/>
      <c r="O649" s="233"/>
      <c r="P649" s="233"/>
      <c r="Q649" s="233"/>
      <c r="R649" s="233"/>
      <c r="S649" s="233"/>
      <c r="T649" s="234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35" t="s">
        <v>185</v>
      </c>
      <c r="AU649" s="235" t="s">
        <v>84</v>
      </c>
      <c r="AV649" s="13" t="s">
        <v>84</v>
      </c>
      <c r="AW649" s="13" t="s">
        <v>36</v>
      </c>
      <c r="AX649" s="13" t="s">
        <v>74</v>
      </c>
      <c r="AY649" s="235" t="s">
        <v>161</v>
      </c>
    </row>
    <row r="650" s="13" customFormat="1">
      <c r="A650" s="13"/>
      <c r="B650" s="224"/>
      <c r="C650" s="225"/>
      <c r="D650" s="226" t="s">
        <v>185</v>
      </c>
      <c r="E650" s="227" t="s">
        <v>19</v>
      </c>
      <c r="F650" s="228" t="s">
        <v>721</v>
      </c>
      <c r="G650" s="225"/>
      <c r="H650" s="229">
        <v>11.353999999999999</v>
      </c>
      <c r="I650" s="230"/>
      <c r="J650" s="225"/>
      <c r="K650" s="225"/>
      <c r="L650" s="231"/>
      <c r="M650" s="232"/>
      <c r="N650" s="233"/>
      <c r="O650" s="233"/>
      <c r="P650" s="233"/>
      <c r="Q650" s="233"/>
      <c r="R650" s="233"/>
      <c r="S650" s="233"/>
      <c r="T650" s="234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35" t="s">
        <v>185</v>
      </c>
      <c r="AU650" s="235" t="s">
        <v>84</v>
      </c>
      <c r="AV650" s="13" t="s">
        <v>84</v>
      </c>
      <c r="AW650" s="13" t="s">
        <v>36</v>
      </c>
      <c r="AX650" s="13" t="s">
        <v>74</v>
      </c>
      <c r="AY650" s="235" t="s">
        <v>161</v>
      </c>
    </row>
    <row r="651" s="13" customFormat="1">
      <c r="A651" s="13"/>
      <c r="B651" s="224"/>
      <c r="C651" s="225"/>
      <c r="D651" s="226" t="s">
        <v>185</v>
      </c>
      <c r="E651" s="227" t="s">
        <v>19</v>
      </c>
      <c r="F651" s="228" t="s">
        <v>722</v>
      </c>
      <c r="G651" s="225"/>
      <c r="H651" s="229">
        <v>51.862000000000002</v>
      </c>
      <c r="I651" s="230"/>
      <c r="J651" s="225"/>
      <c r="K651" s="225"/>
      <c r="L651" s="231"/>
      <c r="M651" s="232"/>
      <c r="N651" s="233"/>
      <c r="O651" s="233"/>
      <c r="P651" s="233"/>
      <c r="Q651" s="233"/>
      <c r="R651" s="233"/>
      <c r="S651" s="233"/>
      <c r="T651" s="234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35" t="s">
        <v>185</v>
      </c>
      <c r="AU651" s="235" t="s">
        <v>84</v>
      </c>
      <c r="AV651" s="13" t="s">
        <v>84</v>
      </c>
      <c r="AW651" s="13" t="s">
        <v>36</v>
      </c>
      <c r="AX651" s="13" t="s">
        <v>74</v>
      </c>
      <c r="AY651" s="235" t="s">
        <v>161</v>
      </c>
    </row>
    <row r="652" s="14" customFormat="1">
      <c r="A652" s="14"/>
      <c r="B652" s="236"/>
      <c r="C652" s="237"/>
      <c r="D652" s="226" t="s">
        <v>185</v>
      </c>
      <c r="E652" s="238" t="s">
        <v>19</v>
      </c>
      <c r="F652" s="239" t="s">
        <v>187</v>
      </c>
      <c r="G652" s="237"/>
      <c r="H652" s="240">
        <v>444.69200000000006</v>
      </c>
      <c r="I652" s="241"/>
      <c r="J652" s="237"/>
      <c r="K652" s="237"/>
      <c r="L652" s="242"/>
      <c r="M652" s="243"/>
      <c r="N652" s="244"/>
      <c r="O652" s="244"/>
      <c r="P652" s="244"/>
      <c r="Q652" s="244"/>
      <c r="R652" s="244"/>
      <c r="S652" s="244"/>
      <c r="T652" s="245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46" t="s">
        <v>185</v>
      </c>
      <c r="AU652" s="246" t="s">
        <v>84</v>
      </c>
      <c r="AV652" s="14" t="s">
        <v>168</v>
      </c>
      <c r="AW652" s="14" t="s">
        <v>36</v>
      </c>
      <c r="AX652" s="14" t="s">
        <v>82</v>
      </c>
      <c r="AY652" s="246" t="s">
        <v>161</v>
      </c>
    </row>
    <row r="653" s="2" customFormat="1" ht="33" customHeight="1">
      <c r="A653" s="40"/>
      <c r="B653" s="41"/>
      <c r="C653" s="206" t="s">
        <v>815</v>
      </c>
      <c r="D653" s="206" t="s">
        <v>163</v>
      </c>
      <c r="E653" s="207" t="s">
        <v>816</v>
      </c>
      <c r="F653" s="208" t="s">
        <v>817</v>
      </c>
      <c r="G653" s="209" t="s">
        <v>196</v>
      </c>
      <c r="H653" s="210">
        <v>46.985999999999997</v>
      </c>
      <c r="I653" s="211"/>
      <c r="J653" s="212">
        <f>ROUND(I653*H653,2)</f>
        <v>0</v>
      </c>
      <c r="K653" s="208" t="s">
        <v>167</v>
      </c>
      <c r="L653" s="46"/>
      <c r="M653" s="213" t="s">
        <v>19</v>
      </c>
      <c r="N653" s="214" t="s">
        <v>45</v>
      </c>
      <c r="O653" s="86"/>
      <c r="P653" s="215">
        <f>O653*H653</f>
        <v>0</v>
      </c>
      <c r="Q653" s="215">
        <v>2.5018699999999998</v>
      </c>
      <c r="R653" s="215">
        <f>Q653*H653</f>
        <v>117.55286381999999</v>
      </c>
      <c r="S653" s="215">
        <v>0</v>
      </c>
      <c r="T653" s="216">
        <f>S653*H653</f>
        <v>0</v>
      </c>
      <c r="U653" s="40"/>
      <c r="V653" s="40"/>
      <c r="W653" s="40"/>
      <c r="X653" s="40"/>
      <c r="Y653" s="40"/>
      <c r="Z653" s="40"/>
      <c r="AA653" s="40"/>
      <c r="AB653" s="40"/>
      <c r="AC653" s="40"/>
      <c r="AD653" s="40"/>
      <c r="AE653" s="40"/>
      <c r="AR653" s="217" t="s">
        <v>168</v>
      </c>
      <c r="AT653" s="217" t="s">
        <v>163</v>
      </c>
      <c r="AU653" s="217" t="s">
        <v>84</v>
      </c>
      <c r="AY653" s="19" t="s">
        <v>161</v>
      </c>
      <c r="BE653" s="218">
        <f>IF(N653="základní",J653,0)</f>
        <v>0</v>
      </c>
      <c r="BF653" s="218">
        <f>IF(N653="snížená",J653,0)</f>
        <v>0</v>
      </c>
      <c r="BG653" s="218">
        <f>IF(N653="zákl. přenesená",J653,0)</f>
        <v>0</v>
      </c>
      <c r="BH653" s="218">
        <f>IF(N653="sníž. přenesená",J653,0)</f>
        <v>0</v>
      </c>
      <c r="BI653" s="218">
        <f>IF(N653="nulová",J653,0)</f>
        <v>0</v>
      </c>
      <c r="BJ653" s="19" t="s">
        <v>82</v>
      </c>
      <c r="BK653" s="218">
        <f>ROUND(I653*H653,2)</f>
        <v>0</v>
      </c>
      <c r="BL653" s="19" t="s">
        <v>168</v>
      </c>
      <c r="BM653" s="217" t="s">
        <v>818</v>
      </c>
    </row>
    <row r="654" s="2" customFormat="1">
      <c r="A654" s="40"/>
      <c r="B654" s="41"/>
      <c r="C654" s="42"/>
      <c r="D654" s="219" t="s">
        <v>170</v>
      </c>
      <c r="E654" s="42"/>
      <c r="F654" s="220" t="s">
        <v>819</v>
      </c>
      <c r="G654" s="42"/>
      <c r="H654" s="42"/>
      <c r="I654" s="221"/>
      <c r="J654" s="42"/>
      <c r="K654" s="42"/>
      <c r="L654" s="46"/>
      <c r="M654" s="222"/>
      <c r="N654" s="223"/>
      <c r="O654" s="86"/>
      <c r="P654" s="86"/>
      <c r="Q654" s="86"/>
      <c r="R654" s="86"/>
      <c r="S654" s="86"/>
      <c r="T654" s="87"/>
      <c r="U654" s="40"/>
      <c r="V654" s="40"/>
      <c r="W654" s="40"/>
      <c r="X654" s="40"/>
      <c r="Y654" s="40"/>
      <c r="Z654" s="40"/>
      <c r="AA654" s="40"/>
      <c r="AB654" s="40"/>
      <c r="AC654" s="40"/>
      <c r="AD654" s="40"/>
      <c r="AE654" s="40"/>
      <c r="AT654" s="19" t="s">
        <v>170</v>
      </c>
      <c r="AU654" s="19" t="s">
        <v>84</v>
      </c>
    </row>
    <row r="655" s="13" customFormat="1">
      <c r="A655" s="13"/>
      <c r="B655" s="224"/>
      <c r="C655" s="225"/>
      <c r="D655" s="226" t="s">
        <v>185</v>
      </c>
      <c r="E655" s="227" t="s">
        <v>19</v>
      </c>
      <c r="F655" s="228" t="s">
        <v>820</v>
      </c>
      <c r="G655" s="225"/>
      <c r="H655" s="229">
        <v>46.985999999999997</v>
      </c>
      <c r="I655" s="230"/>
      <c r="J655" s="225"/>
      <c r="K655" s="225"/>
      <c r="L655" s="231"/>
      <c r="M655" s="232"/>
      <c r="N655" s="233"/>
      <c r="O655" s="233"/>
      <c r="P655" s="233"/>
      <c r="Q655" s="233"/>
      <c r="R655" s="233"/>
      <c r="S655" s="233"/>
      <c r="T655" s="234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35" t="s">
        <v>185</v>
      </c>
      <c r="AU655" s="235" t="s">
        <v>84</v>
      </c>
      <c r="AV655" s="13" t="s">
        <v>84</v>
      </c>
      <c r="AW655" s="13" t="s">
        <v>36</v>
      </c>
      <c r="AX655" s="13" t="s">
        <v>82</v>
      </c>
      <c r="AY655" s="235" t="s">
        <v>161</v>
      </c>
    </row>
    <row r="656" s="2" customFormat="1" ht="33" customHeight="1">
      <c r="A656" s="40"/>
      <c r="B656" s="41"/>
      <c r="C656" s="206" t="s">
        <v>821</v>
      </c>
      <c r="D656" s="206" t="s">
        <v>163</v>
      </c>
      <c r="E656" s="207" t="s">
        <v>822</v>
      </c>
      <c r="F656" s="208" t="s">
        <v>823</v>
      </c>
      <c r="G656" s="209" t="s">
        <v>196</v>
      </c>
      <c r="H656" s="210">
        <v>46.985999999999997</v>
      </c>
      <c r="I656" s="211"/>
      <c r="J656" s="212">
        <f>ROUND(I656*H656,2)</f>
        <v>0</v>
      </c>
      <c r="K656" s="208" t="s">
        <v>167</v>
      </c>
      <c r="L656" s="46"/>
      <c r="M656" s="213" t="s">
        <v>19</v>
      </c>
      <c r="N656" s="214" t="s">
        <v>45</v>
      </c>
      <c r="O656" s="86"/>
      <c r="P656" s="215">
        <f>O656*H656</f>
        <v>0</v>
      </c>
      <c r="Q656" s="215">
        <v>0</v>
      </c>
      <c r="R656" s="215">
        <f>Q656*H656</f>
        <v>0</v>
      </c>
      <c r="S656" s="215">
        <v>0</v>
      </c>
      <c r="T656" s="216">
        <f>S656*H656</f>
        <v>0</v>
      </c>
      <c r="U656" s="40"/>
      <c r="V656" s="40"/>
      <c r="W656" s="40"/>
      <c r="X656" s="40"/>
      <c r="Y656" s="40"/>
      <c r="Z656" s="40"/>
      <c r="AA656" s="40"/>
      <c r="AB656" s="40"/>
      <c r="AC656" s="40"/>
      <c r="AD656" s="40"/>
      <c r="AE656" s="40"/>
      <c r="AR656" s="217" t="s">
        <v>168</v>
      </c>
      <c r="AT656" s="217" t="s">
        <v>163</v>
      </c>
      <c r="AU656" s="217" t="s">
        <v>84</v>
      </c>
      <c r="AY656" s="19" t="s">
        <v>161</v>
      </c>
      <c r="BE656" s="218">
        <f>IF(N656="základní",J656,0)</f>
        <v>0</v>
      </c>
      <c r="BF656" s="218">
        <f>IF(N656="snížená",J656,0)</f>
        <v>0</v>
      </c>
      <c r="BG656" s="218">
        <f>IF(N656="zákl. přenesená",J656,0)</f>
        <v>0</v>
      </c>
      <c r="BH656" s="218">
        <f>IF(N656="sníž. přenesená",J656,0)</f>
        <v>0</v>
      </c>
      <c r="BI656" s="218">
        <f>IF(N656="nulová",J656,0)</f>
        <v>0</v>
      </c>
      <c r="BJ656" s="19" t="s">
        <v>82</v>
      </c>
      <c r="BK656" s="218">
        <f>ROUND(I656*H656,2)</f>
        <v>0</v>
      </c>
      <c r="BL656" s="19" t="s">
        <v>168</v>
      </c>
      <c r="BM656" s="217" t="s">
        <v>824</v>
      </c>
    </row>
    <row r="657" s="2" customFormat="1">
      <c r="A657" s="40"/>
      <c r="B657" s="41"/>
      <c r="C657" s="42"/>
      <c r="D657" s="219" t="s">
        <v>170</v>
      </c>
      <c r="E657" s="42"/>
      <c r="F657" s="220" t="s">
        <v>825</v>
      </c>
      <c r="G657" s="42"/>
      <c r="H657" s="42"/>
      <c r="I657" s="221"/>
      <c r="J657" s="42"/>
      <c r="K657" s="42"/>
      <c r="L657" s="46"/>
      <c r="M657" s="222"/>
      <c r="N657" s="223"/>
      <c r="O657" s="86"/>
      <c r="P657" s="86"/>
      <c r="Q657" s="86"/>
      <c r="R657" s="86"/>
      <c r="S657" s="86"/>
      <c r="T657" s="87"/>
      <c r="U657" s="40"/>
      <c r="V657" s="40"/>
      <c r="W657" s="40"/>
      <c r="X657" s="40"/>
      <c r="Y657" s="40"/>
      <c r="Z657" s="40"/>
      <c r="AA657" s="40"/>
      <c r="AB657" s="40"/>
      <c r="AC657" s="40"/>
      <c r="AD657" s="40"/>
      <c r="AE657" s="40"/>
      <c r="AT657" s="19" t="s">
        <v>170</v>
      </c>
      <c r="AU657" s="19" t="s">
        <v>84</v>
      </c>
    </row>
    <row r="658" s="13" customFormat="1">
      <c r="A658" s="13"/>
      <c r="B658" s="224"/>
      <c r="C658" s="225"/>
      <c r="D658" s="226" t="s">
        <v>185</v>
      </c>
      <c r="E658" s="227" t="s">
        <v>19</v>
      </c>
      <c r="F658" s="228" t="s">
        <v>820</v>
      </c>
      <c r="G658" s="225"/>
      <c r="H658" s="229">
        <v>46.985999999999997</v>
      </c>
      <c r="I658" s="230"/>
      <c r="J658" s="225"/>
      <c r="K658" s="225"/>
      <c r="L658" s="231"/>
      <c r="M658" s="232"/>
      <c r="N658" s="233"/>
      <c r="O658" s="233"/>
      <c r="P658" s="233"/>
      <c r="Q658" s="233"/>
      <c r="R658" s="233"/>
      <c r="S658" s="233"/>
      <c r="T658" s="234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35" t="s">
        <v>185</v>
      </c>
      <c r="AU658" s="235" t="s">
        <v>84</v>
      </c>
      <c r="AV658" s="13" t="s">
        <v>84</v>
      </c>
      <c r="AW658" s="13" t="s">
        <v>36</v>
      </c>
      <c r="AX658" s="13" t="s">
        <v>82</v>
      </c>
      <c r="AY658" s="235" t="s">
        <v>161</v>
      </c>
    </row>
    <row r="659" s="2" customFormat="1" ht="37.8" customHeight="1">
      <c r="A659" s="40"/>
      <c r="B659" s="41"/>
      <c r="C659" s="206" t="s">
        <v>826</v>
      </c>
      <c r="D659" s="206" t="s">
        <v>163</v>
      </c>
      <c r="E659" s="207" t="s">
        <v>827</v>
      </c>
      <c r="F659" s="208" t="s">
        <v>828</v>
      </c>
      <c r="G659" s="209" t="s">
        <v>590</v>
      </c>
      <c r="H659" s="210">
        <v>356.61000000000001</v>
      </c>
      <c r="I659" s="211"/>
      <c r="J659" s="212">
        <f>ROUND(I659*H659,2)</f>
        <v>0</v>
      </c>
      <c r="K659" s="208" t="s">
        <v>167</v>
      </c>
      <c r="L659" s="46"/>
      <c r="M659" s="213" t="s">
        <v>19</v>
      </c>
      <c r="N659" s="214" t="s">
        <v>45</v>
      </c>
      <c r="O659" s="86"/>
      <c r="P659" s="215">
        <f>O659*H659</f>
        <v>0</v>
      </c>
      <c r="Q659" s="215">
        <v>2.0000000000000002E-05</v>
      </c>
      <c r="R659" s="215">
        <f>Q659*H659</f>
        <v>0.0071322000000000009</v>
      </c>
      <c r="S659" s="215">
        <v>0</v>
      </c>
      <c r="T659" s="216">
        <f>S659*H659</f>
        <v>0</v>
      </c>
      <c r="U659" s="40"/>
      <c r="V659" s="40"/>
      <c r="W659" s="40"/>
      <c r="X659" s="40"/>
      <c r="Y659" s="40"/>
      <c r="Z659" s="40"/>
      <c r="AA659" s="40"/>
      <c r="AB659" s="40"/>
      <c r="AC659" s="40"/>
      <c r="AD659" s="40"/>
      <c r="AE659" s="40"/>
      <c r="AR659" s="217" t="s">
        <v>168</v>
      </c>
      <c r="AT659" s="217" t="s">
        <v>163</v>
      </c>
      <c r="AU659" s="217" t="s">
        <v>84</v>
      </c>
      <c r="AY659" s="19" t="s">
        <v>161</v>
      </c>
      <c r="BE659" s="218">
        <f>IF(N659="základní",J659,0)</f>
        <v>0</v>
      </c>
      <c r="BF659" s="218">
        <f>IF(N659="snížená",J659,0)</f>
        <v>0</v>
      </c>
      <c r="BG659" s="218">
        <f>IF(N659="zákl. přenesená",J659,0)</f>
        <v>0</v>
      </c>
      <c r="BH659" s="218">
        <f>IF(N659="sníž. přenesená",J659,0)</f>
        <v>0</v>
      </c>
      <c r="BI659" s="218">
        <f>IF(N659="nulová",J659,0)</f>
        <v>0</v>
      </c>
      <c r="BJ659" s="19" t="s">
        <v>82</v>
      </c>
      <c r="BK659" s="218">
        <f>ROUND(I659*H659,2)</f>
        <v>0</v>
      </c>
      <c r="BL659" s="19" t="s">
        <v>168</v>
      </c>
      <c r="BM659" s="217" t="s">
        <v>829</v>
      </c>
    </row>
    <row r="660" s="2" customFormat="1">
      <c r="A660" s="40"/>
      <c r="B660" s="41"/>
      <c r="C660" s="42"/>
      <c r="D660" s="219" t="s">
        <v>170</v>
      </c>
      <c r="E660" s="42"/>
      <c r="F660" s="220" t="s">
        <v>830</v>
      </c>
      <c r="G660" s="42"/>
      <c r="H660" s="42"/>
      <c r="I660" s="221"/>
      <c r="J660" s="42"/>
      <c r="K660" s="42"/>
      <c r="L660" s="46"/>
      <c r="M660" s="222"/>
      <c r="N660" s="223"/>
      <c r="O660" s="86"/>
      <c r="P660" s="86"/>
      <c r="Q660" s="86"/>
      <c r="R660" s="86"/>
      <c r="S660" s="86"/>
      <c r="T660" s="87"/>
      <c r="U660" s="40"/>
      <c r="V660" s="40"/>
      <c r="W660" s="40"/>
      <c r="X660" s="40"/>
      <c r="Y660" s="40"/>
      <c r="Z660" s="40"/>
      <c r="AA660" s="40"/>
      <c r="AB660" s="40"/>
      <c r="AC660" s="40"/>
      <c r="AD660" s="40"/>
      <c r="AE660" s="40"/>
      <c r="AT660" s="19" t="s">
        <v>170</v>
      </c>
      <c r="AU660" s="19" t="s">
        <v>84</v>
      </c>
    </row>
    <row r="661" s="13" customFormat="1">
      <c r="A661" s="13"/>
      <c r="B661" s="224"/>
      <c r="C661" s="225"/>
      <c r="D661" s="226" t="s">
        <v>185</v>
      </c>
      <c r="E661" s="227" t="s">
        <v>19</v>
      </c>
      <c r="F661" s="228" t="s">
        <v>831</v>
      </c>
      <c r="G661" s="225"/>
      <c r="H661" s="229">
        <v>48.789999999999999</v>
      </c>
      <c r="I661" s="230"/>
      <c r="J661" s="225"/>
      <c r="K661" s="225"/>
      <c r="L661" s="231"/>
      <c r="M661" s="232"/>
      <c r="N661" s="233"/>
      <c r="O661" s="233"/>
      <c r="P661" s="233"/>
      <c r="Q661" s="233"/>
      <c r="R661" s="233"/>
      <c r="S661" s="233"/>
      <c r="T661" s="234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35" t="s">
        <v>185</v>
      </c>
      <c r="AU661" s="235" t="s">
        <v>84</v>
      </c>
      <c r="AV661" s="13" t="s">
        <v>84</v>
      </c>
      <c r="AW661" s="13" t="s">
        <v>36</v>
      </c>
      <c r="AX661" s="13" t="s">
        <v>74</v>
      </c>
      <c r="AY661" s="235" t="s">
        <v>161</v>
      </c>
    </row>
    <row r="662" s="13" customFormat="1">
      <c r="A662" s="13"/>
      <c r="B662" s="224"/>
      <c r="C662" s="225"/>
      <c r="D662" s="226" t="s">
        <v>185</v>
      </c>
      <c r="E662" s="227" t="s">
        <v>19</v>
      </c>
      <c r="F662" s="228" t="s">
        <v>832</v>
      </c>
      <c r="G662" s="225"/>
      <c r="H662" s="229">
        <v>31.719999999999999</v>
      </c>
      <c r="I662" s="230"/>
      <c r="J662" s="225"/>
      <c r="K662" s="225"/>
      <c r="L662" s="231"/>
      <c r="M662" s="232"/>
      <c r="N662" s="233"/>
      <c r="O662" s="233"/>
      <c r="P662" s="233"/>
      <c r="Q662" s="233"/>
      <c r="R662" s="233"/>
      <c r="S662" s="233"/>
      <c r="T662" s="234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35" t="s">
        <v>185</v>
      </c>
      <c r="AU662" s="235" t="s">
        <v>84</v>
      </c>
      <c r="AV662" s="13" t="s">
        <v>84</v>
      </c>
      <c r="AW662" s="13" t="s">
        <v>36</v>
      </c>
      <c r="AX662" s="13" t="s">
        <v>74</v>
      </c>
      <c r="AY662" s="235" t="s">
        <v>161</v>
      </c>
    </row>
    <row r="663" s="13" customFormat="1">
      <c r="A663" s="13"/>
      <c r="B663" s="224"/>
      <c r="C663" s="225"/>
      <c r="D663" s="226" t="s">
        <v>185</v>
      </c>
      <c r="E663" s="227" t="s">
        <v>19</v>
      </c>
      <c r="F663" s="228" t="s">
        <v>833</v>
      </c>
      <c r="G663" s="225"/>
      <c r="H663" s="229">
        <v>83.700000000000003</v>
      </c>
      <c r="I663" s="230"/>
      <c r="J663" s="225"/>
      <c r="K663" s="225"/>
      <c r="L663" s="231"/>
      <c r="M663" s="232"/>
      <c r="N663" s="233"/>
      <c r="O663" s="233"/>
      <c r="P663" s="233"/>
      <c r="Q663" s="233"/>
      <c r="R663" s="233"/>
      <c r="S663" s="233"/>
      <c r="T663" s="234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35" t="s">
        <v>185</v>
      </c>
      <c r="AU663" s="235" t="s">
        <v>84</v>
      </c>
      <c r="AV663" s="13" t="s">
        <v>84</v>
      </c>
      <c r="AW663" s="13" t="s">
        <v>36</v>
      </c>
      <c r="AX663" s="13" t="s">
        <v>74</v>
      </c>
      <c r="AY663" s="235" t="s">
        <v>161</v>
      </c>
    </row>
    <row r="664" s="13" customFormat="1">
      <c r="A664" s="13"/>
      <c r="B664" s="224"/>
      <c r="C664" s="225"/>
      <c r="D664" s="226" t="s">
        <v>185</v>
      </c>
      <c r="E664" s="227" t="s">
        <v>19</v>
      </c>
      <c r="F664" s="228" t="s">
        <v>834</v>
      </c>
      <c r="G664" s="225"/>
      <c r="H664" s="229">
        <v>59.460000000000001</v>
      </c>
      <c r="I664" s="230"/>
      <c r="J664" s="225"/>
      <c r="K664" s="225"/>
      <c r="L664" s="231"/>
      <c r="M664" s="232"/>
      <c r="N664" s="233"/>
      <c r="O664" s="233"/>
      <c r="P664" s="233"/>
      <c r="Q664" s="233"/>
      <c r="R664" s="233"/>
      <c r="S664" s="233"/>
      <c r="T664" s="234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35" t="s">
        <v>185</v>
      </c>
      <c r="AU664" s="235" t="s">
        <v>84</v>
      </c>
      <c r="AV664" s="13" t="s">
        <v>84</v>
      </c>
      <c r="AW664" s="13" t="s">
        <v>36</v>
      </c>
      <c r="AX664" s="13" t="s">
        <v>74</v>
      </c>
      <c r="AY664" s="235" t="s">
        <v>161</v>
      </c>
    </row>
    <row r="665" s="13" customFormat="1">
      <c r="A665" s="13"/>
      <c r="B665" s="224"/>
      <c r="C665" s="225"/>
      <c r="D665" s="226" t="s">
        <v>185</v>
      </c>
      <c r="E665" s="227" t="s">
        <v>19</v>
      </c>
      <c r="F665" s="228" t="s">
        <v>835</v>
      </c>
      <c r="G665" s="225"/>
      <c r="H665" s="229">
        <v>49.130000000000003</v>
      </c>
      <c r="I665" s="230"/>
      <c r="J665" s="225"/>
      <c r="K665" s="225"/>
      <c r="L665" s="231"/>
      <c r="M665" s="232"/>
      <c r="N665" s="233"/>
      <c r="O665" s="233"/>
      <c r="P665" s="233"/>
      <c r="Q665" s="233"/>
      <c r="R665" s="233"/>
      <c r="S665" s="233"/>
      <c r="T665" s="234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35" t="s">
        <v>185</v>
      </c>
      <c r="AU665" s="235" t="s">
        <v>84</v>
      </c>
      <c r="AV665" s="13" t="s">
        <v>84</v>
      </c>
      <c r="AW665" s="13" t="s">
        <v>36</v>
      </c>
      <c r="AX665" s="13" t="s">
        <v>74</v>
      </c>
      <c r="AY665" s="235" t="s">
        <v>161</v>
      </c>
    </row>
    <row r="666" s="13" customFormat="1">
      <c r="A666" s="13"/>
      <c r="B666" s="224"/>
      <c r="C666" s="225"/>
      <c r="D666" s="226" t="s">
        <v>185</v>
      </c>
      <c r="E666" s="227" t="s">
        <v>19</v>
      </c>
      <c r="F666" s="228" t="s">
        <v>836</v>
      </c>
      <c r="G666" s="225"/>
      <c r="H666" s="229">
        <v>57.619999999999997</v>
      </c>
      <c r="I666" s="230"/>
      <c r="J666" s="225"/>
      <c r="K666" s="225"/>
      <c r="L666" s="231"/>
      <c r="M666" s="232"/>
      <c r="N666" s="233"/>
      <c r="O666" s="233"/>
      <c r="P666" s="233"/>
      <c r="Q666" s="233"/>
      <c r="R666" s="233"/>
      <c r="S666" s="233"/>
      <c r="T666" s="234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35" t="s">
        <v>185</v>
      </c>
      <c r="AU666" s="235" t="s">
        <v>84</v>
      </c>
      <c r="AV666" s="13" t="s">
        <v>84</v>
      </c>
      <c r="AW666" s="13" t="s">
        <v>36</v>
      </c>
      <c r="AX666" s="13" t="s">
        <v>74</v>
      </c>
      <c r="AY666" s="235" t="s">
        <v>161</v>
      </c>
    </row>
    <row r="667" s="13" customFormat="1">
      <c r="A667" s="13"/>
      <c r="B667" s="224"/>
      <c r="C667" s="225"/>
      <c r="D667" s="226" t="s">
        <v>185</v>
      </c>
      <c r="E667" s="227" t="s">
        <v>19</v>
      </c>
      <c r="F667" s="228" t="s">
        <v>837</v>
      </c>
      <c r="G667" s="225"/>
      <c r="H667" s="229">
        <v>26.190000000000001</v>
      </c>
      <c r="I667" s="230"/>
      <c r="J667" s="225"/>
      <c r="K667" s="225"/>
      <c r="L667" s="231"/>
      <c r="M667" s="232"/>
      <c r="N667" s="233"/>
      <c r="O667" s="233"/>
      <c r="P667" s="233"/>
      <c r="Q667" s="233"/>
      <c r="R667" s="233"/>
      <c r="S667" s="233"/>
      <c r="T667" s="234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35" t="s">
        <v>185</v>
      </c>
      <c r="AU667" s="235" t="s">
        <v>84</v>
      </c>
      <c r="AV667" s="13" t="s">
        <v>84</v>
      </c>
      <c r="AW667" s="13" t="s">
        <v>36</v>
      </c>
      <c r="AX667" s="13" t="s">
        <v>74</v>
      </c>
      <c r="AY667" s="235" t="s">
        <v>161</v>
      </c>
    </row>
    <row r="668" s="14" customFormat="1">
      <c r="A668" s="14"/>
      <c r="B668" s="236"/>
      <c r="C668" s="237"/>
      <c r="D668" s="226" t="s">
        <v>185</v>
      </c>
      <c r="E668" s="238" t="s">
        <v>19</v>
      </c>
      <c r="F668" s="239" t="s">
        <v>187</v>
      </c>
      <c r="G668" s="237"/>
      <c r="H668" s="240">
        <v>356.61000000000001</v>
      </c>
      <c r="I668" s="241"/>
      <c r="J668" s="237"/>
      <c r="K668" s="237"/>
      <c r="L668" s="242"/>
      <c r="M668" s="243"/>
      <c r="N668" s="244"/>
      <c r="O668" s="244"/>
      <c r="P668" s="244"/>
      <c r="Q668" s="244"/>
      <c r="R668" s="244"/>
      <c r="S668" s="244"/>
      <c r="T668" s="245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T668" s="246" t="s">
        <v>185</v>
      </c>
      <c r="AU668" s="246" t="s">
        <v>84</v>
      </c>
      <c r="AV668" s="14" t="s">
        <v>168</v>
      </c>
      <c r="AW668" s="14" t="s">
        <v>36</v>
      </c>
      <c r="AX668" s="14" t="s">
        <v>82</v>
      </c>
      <c r="AY668" s="246" t="s">
        <v>161</v>
      </c>
    </row>
    <row r="669" s="2" customFormat="1" ht="37.8" customHeight="1">
      <c r="A669" s="40"/>
      <c r="B669" s="41"/>
      <c r="C669" s="206" t="s">
        <v>838</v>
      </c>
      <c r="D669" s="206" t="s">
        <v>163</v>
      </c>
      <c r="E669" s="207" t="s">
        <v>839</v>
      </c>
      <c r="F669" s="208" t="s">
        <v>840</v>
      </c>
      <c r="G669" s="209" t="s">
        <v>166</v>
      </c>
      <c r="H669" s="210">
        <v>18</v>
      </c>
      <c r="I669" s="211"/>
      <c r="J669" s="212">
        <f>ROUND(I669*H669,2)</f>
        <v>0</v>
      </c>
      <c r="K669" s="208" t="s">
        <v>167</v>
      </c>
      <c r="L669" s="46"/>
      <c r="M669" s="213" t="s">
        <v>19</v>
      </c>
      <c r="N669" s="214" t="s">
        <v>45</v>
      </c>
      <c r="O669" s="86"/>
      <c r="P669" s="215">
        <f>O669*H669</f>
        <v>0</v>
      </c>
      <c r="Q669" s="215">
        <v>0.017770000000000001</v>
      </c>
      <c r="R669" s="215">
        <f>Q669*H669</f>
        <v>0.31986000000000003</v>
      </c>
      <c r="S669" s="215">
        <v>0</v>
      </c>
      <c r="T669" s="216">
        <f>S669*H669</f>
        <v>0</v>
      </c>
      <c r="U669" s="40"/>
      <c r="V669" s="40"/>
      <c r="W669" s="40"/>
      <c r="X669" s="40"/>
      <c r="Y669" s="40"/>
      <c r="Z669" s="40"/>
      <c r="AA669" s="40"/>
      <c r="AB669" s="40"/>
      <c r="AC669" s="40"/>
      <c r="AD669" s="40"/>
      <c r="AE669" s="40"/>
      <c r="AR669" s="217" t="s">
        <v>168</v>
      </c>
      <c r="AT669" s="217" t="s">
        <v>163</v>
      </c>
      <c r="AU669" s="217" t="s">
        <v>84</v>
      </c>
      <c r="AY669" s="19" t="s">
        <v>161</v>
      </c>
      <c r="BE669" s="218">
        <f>IF(N669="základní",J669,0)</f>
        <v>0</v>
      </c>
      <c r="BF669" s="218">
        <f>IF(N669="snížená",J669,0)</f>
        <v>0</v>
      </c>
      <c r="BG669" s="218">
        <f>IF(N669="zákl. přenesená",J669,0)</f>
        <v>0</v>
      </c>
      <c r="BH669" s="218">
        <f>IF(N669="sníž. přenesená",J669,0)</f>
        <v>0</v>
      </c>
      <c r="BI669" s="218">
        <f>IF(N669="nulová",J669,0)</f>
        <v>0</v>
      </c>
      <c r="BJ669" s="19" t="s">
        <v>82</v>
      </c>
      <c r="BK669" s="218">
        <f>ROUND(I669*H669,2)</f>
        <v>0</v>
      </c>
      <c r="BL669" s="19" t="s">
        <v>168</v>
      </c>
      <c r="BM669" s="217" t="s">
        <v>841</v>
      </c>
    </row>
    <row r="670" s="2" customFormat="1">
      <c r="A670" s="40"/>
      <c r="B670" s="41"/>
      <c r="C670" s="42"/>
      <c r="D670" s="219" t="s">
        <v>170</v>
      </c>
      <c r="E670" s="42"/>
      <c r="F670" s="220" t="s">
        <v>842</v>
      </c>
      <c r="G670" s="42"/>
      <c r="H670" s="42"/>
      <c r="I670" s="221"/>
      <c r="J670" s="42"/>
      <c r="K670" s="42"/>
      <c r="L670" s="46"/>
      <c r="M670" s="222"/>
      <c r="N670" s="223"/>
      <c r="O670" s="86"/>
      <c r="P670" s="86"/>
      <c r="Q670" s="86"/>
      <c r="R670" s="86"/>
      <c r="S670" s="86"/>
      <c r="T670" s="87"/>
      <c r="U670" s="40"/>
      <c r="V670" s="40"/>
      <c r="W670" s="40"/>
      <c r="X670" s="40"/>
      <c r="Y670" s="40"/>
      <c r="Z670" s="40"/>
      <c r="AA670" s="40"/>
      <c r="AB670" s="40"/>
      <c r="AC670" s="40"/>
      <c r="AD670" s="40"/>
      <c r="AE670" s="40"/>
      <c r="AT670" s="19" t="s">
        <v>170</v>
      </c>
      <c r="AU670" s="19" t="s">
        <v>84</v>
      </c>
    </row>
    <row r="671" s="2" customFormat="1" ht="24.15" customHeight="1">
      <c r="A671" s="40"/>
      <c r="B671" s="41"/>
      <c r="C671" s="247" t="s">
        <v>843</v>
      </c>
      <c r="D671" s="247" t="s">
        <v>301</v>
      </c>
      <c r="E671" s="248" t="s">
        <v>844</v>
      </c>
      <c r="F671" s="249" t="s">
        <v>845</v>
      </c>
      <c r="G671" s="250" t="s">
        <v>166</v>
      </c>
      <c r="H671" s="251">
        <v>3</v>
      </c>
      <c r="I671" s="252"/>
      <c r="J671" s="253">
        <f>ROUND(I671*H671,2)</f>
        <v>0</v>
      </c>
      <c r="K671" s="249" t="s">
        <v>167</v>
      </c>
      <c r="L671" s="254"/>
      <c r="M671" s="255" t="s">
        <v>19</v>
      </c>
      <c r="N671" s="256" t="s">
        <v>45</v>
      </c>
      <c r="O671" s="86"/>
      <c r="P671" s="215">
        <f>O671*H671</f>
        <v>0</v>
      </c>
      <c r="Q671" s="215">
        <v>0.014890000000000001</v>
      </c>
      <c r="R671" s="215">
        <f>Q671*H671</f>
        <v>0.044670000000000001</v>
      </c>
      <c r="S671" s="215">
        <v>0</v>
      </c>
      <c r="T671" s="216">
        <f>S671*H671</f>
        <v>0</v>
      </c>
      <c r="U671" s="40"/>
      <c r="V671" s="40"/>
      <c r="W671" s="40"/>
      <c r="X671" s="40"/>
      <c r="Y671" s="40"/>
      <c r="Z671" s="40"/>
      <c r="AA671" s="40"/>
      <c r="AB671" s="40"/>
      <c r="AC671" s="40"/>
      <c r="AD671" s="40"/>
      <c r="AE671" s="40"/>
      <c r="AR671" s="217" t="s">
        <v>208</v>
      </c>
      <c r="AT671" s="217" t="s">
        <v>301</v>
      </c>
      <c r="AU671" s="217" t="s">
        <v>84</v>
      </c>
      <c r="AY671" s="19" t="s">
        <v>161</v>
      </c>
      <c r="BE671" s="218">
        <f>IF(N671="základní",J671,0)</f>
        <v>0</v>
      </c>
      <c r="BF671" s="218">
        <f>IF(N671="snížená",J671,0)</f>
        <v>0</v>
      </c>
      <c r="BG671" s="218">
        <f>IF(N671="zákl. přenesená",J671,0)</f>
        <v>0</v>
      </c>
      <c r="BH671" s="218">
        <f>IF(N671="sníž. přenesená",J671,0)</f>
        <v>0</v>
      </c>
      <c r="BI671" s="218">
        <f>IF(N671="nulová",J671,0)</f>
        <v>0</v>
      </c>
      <c r="BJ671" s="19" t="s">
        <v>82</v>
      </c>
      <c r="BK671" s="218">
        <f>ROUND(I671*H671,2)</f>
        <v>0</v>
      </c>
      <c r="BL671" s="19" t="s">
        <v>168</v>
      </c>
      <c r="BM671" s="217" t="s">
        <v>846</v>
      </c>
    </row>
    <row r="672" s="13" customFormat="1">
      <c r="A672" s="13"/>
      <c r="B672" s="224"/>
      <c r="C672" s="225"/>
      <c r="D672" s="226" t="s">
        <v>185</v>
      </c>
      <c r="E672" s="227" t="s">
        <v>19</v>
      </c>
      <c r="F672" s="228" t="s">
        <v>175</v>
      </c>
      <c r="G672" s="225"/>
      <c r="H672" s="229">
        <v>3</v>
      </c>
      <c r="I672" s="230"/>
      <c r="J672" s="225"/>
      <c r="K672" s="225"/>
      <c r="L672" s="231"/>
      <c r="M672" s="232"/>
      <c r="N672" s="233"/>
      <c r="O672" s="233"/>
      <c r="P672" s="233"/>
      <c r="Q672" s="233"/>
      <c r="R672" s="233"/>
      <c r="S672" s="233"/>
      <c r="T672" s="234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35" t="s">
        <v>185</v>
      </c>
      <c r="AU672" s="235" t="s">
        <v>84</v>
      </c>
      <c r="AV672" s="13" t="s">
        <v>84</v>
      </c>
      <c r="AW672" s="13" t="s">
        <v>36</v>
      </c>
      <c r="AX672" s="13" t="s">
        <v>82</v>
      </c>
      <c r="AY672" s="235" t="s">
        <v>161</v>
      </c>
    </row>
    <row r="673" s="2" customFormat="1" ht="24.15" customHeight="1">
      <c r="A673" s="40"/>
      <c r="B673" s="41"/>
      <c r="C673" s="247" t="s">
        <v>847</v>
      </c>
      <c r="D673" s="247" t="s">
        <v>301</v>
      </c>
      <c r="E673" s="248" t="s">
        <v>848</v>
      </c>
      <c r="F673" s="249" t="s">
        <v>849</v>
      </c>
      <c r="G673" s="250" t="s">
        <v>166</v>
      </c>
      <c r="H673" s="251">
        <v>9</v>
      </c>
      <c r="I673" s="252"/>
      <c r="J673" s="253">
        <f>ROUND(I673*H673,2)</f>
        <v>0</v>
      </c>
      <c r="K673" s="249" t="s">
        <v>167</v>
      </c>
      <c r="L673" s="254"/>
      <c r="M673" s="255" t="s">
        <v>19</v>
      </c>
      <c r="N673" s="256" t="s">
        <v>45</v>
      </c>
      <c r="O673" s="86"/>
      <c r="P673" s="215">
        <f>O673*H673</f>
        <v>0</v>
      </c>
      <c r="Q673" s="215">
        <v>0.01521</v>
      </c>
      <c r="R673" s="215">
        <f>Q673*H673</f>
        <v>0.13688999999999998</v>
      </c>
      <c r="S673" s="215">
        <v>0</v>
      </c>
      <c r="T673" s="216">
        <f>S673*H673</f>
        <v>0</v>
      </c>
      <c r="U673" s="40"/>
      <c r="V673" s="40"/>
      <c r="W673" s="40"/>
      <c r="X673" s="40"/>
      <c r="Y673" s="40"/>
      <c r="Z673" s="40"/>
      <c r="AA673" s="40"/>
      <c r="AB673" s="40"/>
      <c r="AC673" s="40"/>
      <c r="AD673" s="40"/>
      <c r="AE673" s="40"/>
      <c r="AR673" s="217" t="s">
        <v>208</v>
      </c>
      <c r="AT673" s="217" t="s">
        <v>301</v>
      </c>
      <c r="AU673" s="217" t="s">
        <v>84</v>
      </c>
      <c r="AY673" s="19" t="s">
        <v>161</v>
      </c>
      <c r="BE673" s="218">
        <f>IF(N673="základní",J673,0)</f>
        <v>0</v>
      </c>
      <c r="BF673" s="218">
        <f>IF(N673="snížená",J673,0)</f>
        <v>0</v>
      </c>
      <c r="BG673" s="218">
        <f>IF(N673="zákl. přenesená",J673,0)</f>
        <v>0</v>
      </c>
      <c r="BH673" s="218">
        <f>IF(N673="sníž. přenesená",J673,0)</f>
        <v>0</v>
      </c>
      <c r="BI673" s="218">
        <f>IF(N673="nulová",J673,0)</f>
        <v>0</v>
      </c>
      <c r="BJ673" s="19" t="s">
        <v>82</v>
      </c>
      <c r="BK673" s="218">
        <f>ROUND(I673*H673,2)</f>
        <v>0</v>
      </c>
      <c r="BL673" s="19" t="s">
        <v>168</v>
      </c>
      <c r="BM673" s="217" t="s">
        <v>850</v>
      </c>
    </row>
    <row r="674" s="13" customFormat="1">
      <c r="A674" s="13"/>
      <c r="B674" s="224"/>
      <c r="C674" s="225"/>
      <c r="D674" s="226" t="s">
        <v>185</v>
      </c>
      <c r="E674" s="227" t="s">
        <v>19</v>
      </c>
      <c r="F674" s="228" t="s">
        <v>851</v>
      </c>
      <c r="G674" s="225"/>
      <c r="H674" s="229">
        <v>9</v>
      </c>
      <c r="I674" s="230"/>
      <c r="J674" s="225"/>
      <c r="K674" s="225"/>
      <c r="L674" s="231"/>
      <c r="M674" s="232"/>
      <c r="N674" s="233"/>
      <c r="O674" s="233"/>
      <c r="P674" s="233"/>
      <c r="Q674" s="233"/>
      <c r="R674" s="233"/>
      <c r="S674" s="233"/>
      <c r="T674" s="234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35" t="s">
        <v>185</v>
      </c>
      <c r="AU674" s="235" t="s">
        <v>84</v>
      </c>
      <c r="AV674" s="13" t="s">
        <v>84</v>
      </c>
      <c r="AW674" s="13" t="s">
        <v>36</v>
      </c>
      <c r="AX674" s="13" t="s">
        <v>74</v>
      </c>
      <c r="AY674" s="235" t="s">
        <v>161</v>
      </c>
    </row>
    <row r="675" s="14" customFormat="1">
      <c r="A675" s="14"/>
      <c r="B675" s="236"/>
      <c r="C675" s="237"/>
      <c r="D675" s="226" t="s">
        <v>185</v>
      </c>
      <c r="E675" s="238" t="s">
        <v>19</v>
      </c>
      <c r="F675" s="239" t="s">
        <v>187</v>
      </c>
      <c r="G675" s="237"/>
      <c r="H675" s="240">
        <v>9</v>
      </c>
      <c r="I675" s="241"/>
      <c r="J675" s="237"/>
      <c r="K675" s="237"/>
      <c r="L675" s="242"/>
      <c r="M675" s="243"/>
      <c r="N675" s="244"/>
      <c r="O675" s="244"/>
      <c r="P675" s="244"/>
      <c r="Q675" s="244"/>
      <c r="R675" s="244"/>
      <c r="S675" s="244"/>
      <c r="T675" s="245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46" t="s">
        <v>185</v>
      </c>
      <c r="AU675" s="246" t="s">
        <v>84</v>
      </c>
      <c r="AV675" s="14" t="s">
        <v>168</v>
      </c>
      <c r="AW675" s="14" t="s">
        <v>36</v>
      </c>
      <c r="AX675" s="14" t="s">
        <v>82</v>
      </c>
      <c r="AY675" s="246" t="s">
        <v>161</v>
      </c>
    </row>
    <row r="676" s="2" customFormat="1" ht="24.15" customHeight="1">
      <c r="A676" s="40"/>
      <c r="B676" s="41"/>
      <c r="C676" s="247" t="s">
        <v>852</v>
      </c>
      <c r="D676" s="247" t="s">
        <v>301</v>
      </c>
      <c r="E676" s="248" t="s">
        <v>853</v>
      </c>
      <c r="F676" s="249" t="s">
        <v>854</v>
      </c>
      <c r="G676" s="250" t="s">
        <v>166</v>
      </c>
      <c r="H676" s="251">
        <v>5</v>
      </c>
      <c r="I676" s="252"/>
      <c r="J676" s="253">
        <f>ROUND(I676*H676,2)</f>
        <v>0</v>
      </c>
      <c r="K676" s="249" t="s">
        <v>167</v>
      </c>
      <c r="L676" s="254"/>
      <c r="M676" s="255" t="s">
        <v>19</v>
      </c>
      <c r="N676" s="256" t="s">
        <v>45</v>
      </c>
      <c r="O676" s="86"/>
      <c r="P676" s="215">
        <f>O676*H676</f>
        <v>0</v>
      </c>
      <c r="Q676" s="215">
        <v>0.01553</v>
      </c>
      <c r="R676" s="215">
        <f>Q676*H676</f>
        <v>0.077649999999999997</v>
      </c>
      <c r="S676" s="215">
        <v>0</v>
      </c>
      <c r="T676" s="216">
        <f>S676*H676</f>
        <v>0</v>
      </c>
      <c r="U676" s="40"/>
      <c r="V676" s="40"/>
      <c r="W676" s="40"/>
      <c r="X676" s="40"/>
      <c r="Y676" s="40"/>
      <c r="Z676" s="40"/>
      <c r="AA676" s="40"/>
      <c r="AB676" s="40"/>
      <c r="AC676" s="40"/>
      <c r="AD676" s="40"/>
      <c r="AE676" s="40"/>
      <c r="AR676" s="217" t="s">
        <v>208</v>
      </c>
      <c r="AT676" s="217" t="s">
        <v>301</v>
      </c>
      <c r="AU676" s="217" t="s">
        <v>84</v>
      </c>
      <c r="AY676" s="19" t="s">
        <v>161</v>
      </c>
      <c r="BE676" s="218">
        <f>IF(N676="základní",J676,0)</f>
        <v>0</v>
      </c>
      <c r="BF676" s="218">
        <f>IF(N676="snížená",J676,0)</f>
        <v>0</v>
      </c>
      <c r="BG676" s="218">
        <f>IF(N676="zákl. přenesená",J676,0)</f>
        <v>0</v>
      </c>
      <c r="BH676" s="218">
        <f>IF(N676="sníž. přenesená",J676,0)</f>
        <v>0</v>
      </c>
      <c r="BI676" s="218">
        <f>IF(N676="nulová",J676,0)</f>
        <v>0</v>
      </c>
      <c r="BJ676" s="19" t="s">
        <v>82</v>
      </c>
      <c r="BK676" s="218">
        <f>ROUND(I676*H676,2)</f>
        <v>0</v>
      </c>
      <c r="BL676" s="19" t="s">
        <v>168</v>
      </c>
      <c r="BM676" s="217" t="s">
        <v>855</v>
      </c>
    </row>
    <row r="677" s="13" customFormat="1">
      <c r="A677" s="13"/>
      <c r="B677" s="224"/>
      <c r="C677" s="225"/>
      <c r="D677" s="226" t="s">
        <v>185</v>
      </c>
      <c r="E677" s="227" t="s">
        <v>19</v>
      </c>
      <c r="F677" s="228" t="s">
        <v>856</v>
      </c>
      <c r="G677" s="225"/>
      <c r="H677" s="229">
        <v>5</v>
      </c>
      <c r="I677" s="230"/>
      <c r="J677" s="225"/>
      <c r="K677" s="225"/>
      <c r="L677" s="231"/>
      <c r="M677" s="232"/>
      <c r="N677" s="233"/>
      <c r="O677" s="233"/>
      <c r="P677" s="233"/>
      <c r="Q677" s="233"/>
      <c r="R677" s="233"/>
      <c r="S677" s="233"/>
      <c r="T677" s="234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35" t="s">
        <v>185</v>
      </c>
      <c r="AU677" s="235" t="s">
        <v>84</v>
      </c>
      <c r="AV677" s="13" t="s">
        <v>84</v>
      </c>
      <c r="AW677" s="13" t="s">
        <v>36</v>
      </c>
      <c r="AX677" s="13" t="s">
        <v>82</v>
      </c>
      <c r="AY677" s="235" t="s">
        <v>161</v>
      </c>
    </row>
    <row r="678" s="2" customFormat="1" ht="24.15" customHeight="1">
      <c r="A678" s="40"/>
      <c r="B678" s="41"/>
      <c r="C678" s="247" t="s">
        <v>857</v>
      </c>
      <c r="D678" s="247" t="s">
        <v>301</v>
      </c>
      <c r="E678" s="248" t="s">
        <v>858</v>
      </c>
      <c r="F678" s="249" t="s">
        <v>859</v>
      </c>
      <c r="G678" s="250" t="s">
        <v>166</v>
      </c>
      <c r="H678" s="251">
        <v>1</v>
      </c>
      <c r="I678" s="252"/>
      <c r="J678" s="253">
        <f>ROUND(I678*H678,2)</f>
        <v>0</v>
      </c>
      <c r="K678" s="249" t="s">
        <v>19</v>
      </c>
      <c r="L678" s="254"/>
      <c r="M678" s="255" t="s">
        <v>19</v>
      </c>
      <c r="N678" s="256" t="s">
        <v>45</v>
      </c>
      <c r="O678" s="86"/>
      <c r="P678" s="215">
        <f>O678*H678</f>
        <v>0</v>
      </c>
      <c r="Q678" s="215">
        <v>0.016240000000000001</v>
      </c>
      <c r="R678" s="215">
        <f>Q678*H678</f>
        <v>0.016240000000000001</v>
      </c>
      <c r="S678" s="215">
        <v>0</v>
      </c>
      <c r="T678" s="216">
        <f>S678*H678</f>
        <v>0</v>
      </c>
      <c r="U678" s="40"/>
      <c r="V678" s="40"/>
      <c r="W678" s="40"/>
      <c r="X678" s="40"/>
      <c r="Y678" s="40"/>
      <c r="Z678" s="40"/>
      <c r="AA678" s="40"/>
      <c r="AB678" s="40"/>
      <c r="AC678" s="40"/>
      <c r="AD678" s="40"/>
      <c r="AE678" s="40"/>
      <c r="AR678" s="217" t="s">
        <v>208</v>
      </c>
      <c r="AT678" s="217" t="s">
        <v>301</v>
      </c>
      <c r="AU678" s="217" t="s">
        <v>84</v>
      </c>
      <c r="AY678" s="19" t="s">
        <v>161</v>
      </c>
      <c r="BE678" s="218">
        <f>IF(N678="základní",J678,0)</f>
        <v>0</v>
      </c>
      <c r="BF678" s="218">
        <f>IF(N678="snížená",J678,0)</f>
        <v>0</v>
      </c>
      <c r="BG678" s="218">
        <f>IF(N678="zákl. přenesená",J678,0)</f>
        <v>0</v>
      </c>
      <c r="BH678" s="218">
        <f>IF(N678="sníž. přenesená",J678,0)</f>
        <v>0</v>
      </c>
      <c r="BI678" s="218">
        <f>IF(N678="nulová",J678,0)</f>
        <v>0</v>
      </c>
      <c r="BJ678" s="19" t="s">
        <v>82</v>
      </c>
      <c r="BK678" s="218">
        <f>ROUND(I678*H678,2)</f>
        <v>0</v>
      </c>
      <c r="BL678" s="19" t="s">
        <v>168</v>
      </c>
      <c r="BM678" s="217" t="s">
        <v>860</v>
      </c>
    </row>
    <row r="679" s="2" customFormat="1">
      <c r="A679" s="40"/>
      <c r="B679" s="41"/>
      <c r="C679" s="42"/>
      <c r="D679" s="226" t="s">
        <v>861</v>
      </c>
      <c r="E679" s="42"/>
      <c r="F679" s="257" t="s">
        <v>862</v>
      </c>
      <c r="G679" s="42"/>
      <c r="H679" s="42"/>
      <c r="I679" s="221"/>
      <c r="J679" s="42"/>
      <c r="K679" s="42"/>
      <c r="L679" s="46"/>
      <c r="M679" s="222"/>
      <c r="N679" s="223"/>
      <c r="O679" s="86"/>
      <c r="P679" s="86"/>
      <c r="Q679" s="86"/>
      <c r="R679" s="86"/>
      <c r="S679" s="86"/>
      <c r="T679" s="87"/>
      <c r="U679" s="40"/>
      <c r="V679" s="40"/>
      <c r="W679" s="40"/>
      <c r="X679" s="40"/>
      <c r="Y679" s="40"/>
      <c r="Z679" s="40"/>
      <c r="AA679" s="40"/>
      <c r="AB679" s="40"/>
      <c r="AC679" s="40"/>
      <c r="AD679" s="40"/>
      <c r="AE679" s="40"/>
      <c r="AT679" s="19" t="s">
        <v>861</v>
      </c>
      <c r="AU679" s="19" t="s">
        <v>84</v>
      </c>
    </row>
    <row r="680" s="13" customFormat="1">
      <c r="A680" s="13"/>
      <c r="B680" s="224"/>
      <c r="C680" s="225"/>
      <c r="D680" s="226" t="s">
        <v>185</v>
      </c>
      <c r="E680" s="227" t="s">
        <v>19</v>
      </c>
      <c r="F680" s="228" t="s">
        <v>82</v>
      </c>
      <c r="G680" s="225"/>
      <c r="H680" s="229">
        <v>1</v>
      </c>
      <c r="I680" s="230"/>
      <c r="J680" s="225"/>
      <c r="K680" s="225"/>
      <c r="L680" s="231"/>
      <c r="M680" s="232"/>
      <c r="N680" s="233"/>
      <c r="O680" s="233"/>
      <c r="P680" s="233"/>
      <c r="Q680" s="233"/>
      <c r="R680" s="233"/>
      <c r="S680" s="233"/>
      <c r="T680" s="234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235" t="s">
        <v>185</v>
      </c>
      <c r="AU680" s="235" t="s">
        <v>84</v>
      </c>
      <c r="AV680" s="13" t="s">
        <v>84</v>
      </c>
      <c r="AW680" s="13" t="s">
        <v>36</v>
      </c>
      <c r="AX680" s="13" t="s">
        <v>82</v>
      </c>
      <c r="AY680" s="235" t="s">
        <v>161</v>
      </c>
    </row>
    <row r="681" s="2" customFormat="1" ht="44.25" customHeight="1">
      <c r="A681" s="40"/>
      <c r="B681" s="41"/>
      <c r="C681" s="206" t="s">
        <v>863</v>
      </c>
      <c r="D681" s="206" t="s">
        <v>163</v>
      </c>
      <c r="E681" s="207" t="s">
        <v>864</v>
      </c>
      <c r="F681" s="208" t="s">
        <v>865</v>
      </c>
      <c r="G681" s="209" t="s">
        <v>166</v>
      </c>
      <c r="H681" s="210">
        <v>2</v>
      </c>
      <c r="I681" s="211"/>
      <c r="J681" s="212">
        <f>ROUND(I681*H681,2)</f>
        <v>0</v>
      </c>
      <c r="K681" s="208" t="s">
        <v>167</v>
      </c>
      <c r="L681" s="46"/>
      <c r="M681" s="213" t="s">
        <v>19</v>
      </c>
      <c r="N681" s="214" t="s">
        <v>45</v>
      </c>
      <c r="O681" s="86"/>
      <c r="P681" s="215">
        <f>O681*H681</f>
        <v>0</v>
      </c>
      <c r="Q681" s="215">
        <v>0.035319999999999997</v>
      </c>
      <c r="R681" s="215">
        <f>Q681*H681</f>
        <v>0.070639999999999994</v>
      </c>
      <c r="S681" s="215">
        <v>0</v>
      </c>
      <c r="T681" s="216">
        <f>S681*H681</f>
        <v>0</v>
      </c>
      <c r="U681" s="40"/>
      <c r="V681" s="40"/>
      <c r="W681" s="40"/>
      <c r="X681" s="40"/>
      <c r="Y681" s="40"/>
      <c r="Z681" s="40"/>
      <c r="AA681" s="40"/>
      <c r="AB681" s="40"/>
      <c r="AC681" s="40"/>
      <c r="AD681" s="40"/>
      <c r="AE681" s="40"/>
      <c r="AR681" s="217" t="s">
        <v>168</v>
      </c>
      <c r="AT681" s="217" t="s">
        <v>163</v>
      </c>
      <c r="AU681" s="217" t="s">
        <v>84</v>
      </c>
      <c r="AY681" s="19" t="s">
        <v>161</v>
      </c>
      <c r="BE681" s="218">
        <f>IF(N681="základní",J681,0)</f>
        <v>0</v>
      </c>
      <c r="BF681" s="218">
        <f>IF(N681="snížená",J681,0)</f>
        <v>0</v>
      </c>
      <c r="BG681" s="218">
        <f>IF(N681="zákl. přenesená",J681,0)</f>
        <v>0</v>
      </c>
      <c r="BH681" s="218">
        <f>IF(N681="sníž. přenesená",J681,0)</f>
        <v>0</v>
      </c>
      <c r="BI681" s="218">
        <f>IF(N681="nulová",J681,0)</f>
        <v>0</v>
      </c>
      <c r="BJ681" s="19" t="s">
        <v>82</v>
      </c>
      <c r="BK681" s="218">
        <f>ROUND(I681*H681,2)</f>
        <v>0</v>
      </c>
      <c r="BL681" s="19" t="s">
        <v>168</v>
      </c>
      <c r="BM681" s="217" t="s">
        <v>866</v>
      </c>
    </row>
    <row r="682" s="2" customFormat="1">
      <c r="A682" s="40"/>
      <c r="B682" s="41"/>
      <c r="C682" s="42"/>
      <c r="D682" s="219" t="s">
        <v>170</v>
      </c>
      <c r="E682" s="42"/>
      <c r="F682" s="220" t="s">
        <v>867</v>
      </c>
      <c r="G682" s="42"/>
      <c r="H682" s="42"/>
      <c r="I682" s="221"/>
      <c r="J682" s="42"/>
      <c r="K682" s="42"/>
      <c r="L682" s="46"/>
      <c r="M682" s="222"/>
      <c r="N682" s="223"/>
      <c r="O682" s="86"/>
      <c r="P682" s="86"/>
      <c r="Q682" s="86"/>
      <c r="R682" s="86"/>
      <c r="S682" s="86"/>
      <c r="T682" s="87"/>
      <c r="U682" s="40"/>
      <c r="V682" s="40"/>
      <c r="W682" s="40"/>
      <c r="X682" s="40"/>
      <c r="Y682" s="40"/>
      <c r="Z682" s="40"/>
      <c r="AA682" s="40"/>
      <c r="AB682" s="40"/>
      <c r="AC682" s="40"/>
      <c r="AD682" s="40"/>
      <c r="AE682" s="40"/>
      <c r="AT682" s="19" t="s">
        <v>170</v>
      </c>
      <c r="AU682" s="19" t="s">
        <v>84</v>
      </c>
    </row>
    <row r="683" s="2" customFormat="1" ht="24.15" customHeight="1">
      <c r="A683" s="40"/>
      <c r="B683" s="41"/>
      <c r="C683" s="247" t="s">
        <v>868</v>
      </c>
      <c r="D683" s="247" t="s">
        <v>301</v>
      </c>
      <c r="E683" s="248" t="s">
        <v>869</v>
      </c>
      <c r="F683" s="249" t="s">
        <v>870</v>
      </c>
      <c r="G683" s="250" t="s">
        <v>166</v>
      </c>
      <c r="H683" s="251">
        <v>2</v>
      </c>
      <c r="I683" s="252"/>
      <c r="J683" s="253">
        <f>ROUND(I683*H683,2)</f>
        <v>0</v>
      </c>
      <c r="K683" s="249" t="s">
        <v>19</v>
      </c>
      <c r="L683" s="254"/>
      <c r="M683" s="255" t="s">
        <v>19</v>
      </c>
      <c r="N683" s="256" t="s">
        <v>45</v>
      </c>
      <c r="O683" s="86"/>
      <c r="P683" s="215">
        <f>O683*H683</f>
        <v>0</v>
      </c>
      <c r="Q683" s="215">
        <v>0.018679999999999999</v>
      </c>
      <c r="R683" s="215">
        <f>Q683*H683</f>
        <v>0.037359999999999997</v>
      </c>
      <c r="S683" s="215">
        <v>0</v>
      </c>
      <c r="T683" s="216">
        <f>S683*H683</f>
        <v>0</v>
      </c>
      <c r="U683" s="40"/>
      <c r="V683" s="40"/>
      <c r="W683" s="40"/>
      <c r="X683" s="40"/>
      <c r="Y683" s="40"/>
      <c r="Z683" s="40"/>
      <c r="AA683" s="40"/>
      <c r="AB683" s="40"/>
      <c r="AC683" s="40"/>
      <c r="AD683" s="40"/>
      <c r="AE683" s="40"/>
      <c r="AR683" s="217" t="s">
        <v>208</v>
      </c>
      <c r="AT683" s="217" t="s">
        <v>301</v>
      </c>
      <c r="AU683" s="217" t="s">
        <v>84</v>
      </c>
      <c r="AY683" s="19" t="s">
        <v>161</v>
      </c>
      <c r="BE683" s="218">
        <f>IF(N683="základní",J683,0)</f>
        <v>0</v>
      </c>
      <c r="BF683" s="218">
        <f>IF(N683="snížená",J683,0)</f>
        <v>0</v>
      </c>
      <c r="BG683" s="218">
        <f>IF(N683="zákl. přenesená",J683,0)</f>
        <v>0</v>
      </c>
      <c r="BH683" s="218">
        <f>IF(N683="sníž. přenesená",J683,0)</f>
        <v>0</v>
      </c>
      <c r="BI683" s="218">
        <f>IF(N683="nulová",J683,0)</f>
        <v>0</v>
      </c>
      <c r="BJ683" s="19" t="s">
        <v>82</v>
      </c>
      <c r="BK683" s="218">
        <f>ROUND(I683*H683,2)</f>
        <v>0</v>
      </c>
      <c r="BL683" s="19" t="s">
        <v>168</v>
      </c>
      <c r="BM683" s="217" t="s">
        <v>871</v>
      </c>
    </row>
    <row r="684" s="13" customFormat="1">
      <c r="A684" s="13"/>
      <c r="B684" s="224"/>
      <c r="C684" s="225"/>
      <c r="D684" s="226" t="s">
        <v>185</v>
      </c>
      <c r="E684" s="227" t="s">
        <v>19</v>
      </c>
      <c r="F684" s="228" t="s">
        <v>84</v>
      </c>
      <c r="G684" s="225"/>
      <c r="H684" s="229">
        <v>2</v>
      </c>
      <c r="I684" s="230"/>
      <c r="J684" s="225"/>
      <c r="K684" s="225"/>
      <c r="L684" s="231"/>
      <c r="M684" s="232"/>
      <c r="N684" s="233"/>
      <c r="O684" s="233"/>
      <c r="P684" s="233"/>
      <c r="Q684" s="233"/>
      <c r="R684" s="233"/>
      <c r="S684" s="233"/>
      <c r="T684" s="234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35" t="s">
        <v>185</v>
      </c>
      <c r="AU684" s="235" t="s">
        <v>84</v>
      </c>
      <c r="AV684" s="13" t="s">
        <v>84</v>
      </c>
      <c r="AW684" s="13" t="s">
        <v>36</v>
      </c>
      <c r="AX684" s="13" t="s">
        <v>82</v>
      </c>
      <c r="AY684" s="235" t="s">
        <v>161</v>
      </c>
    </row>
    <row r="685" s="2" customFormat="1" ht="24.15" customHeight="1">
      <c r="A685" s="40"/>
      <c r="B685" s="41"/>
      <c r="C685" s="247" t="s">
        <v>872</v>
      </c>
      <c r="D685" s="247" t="s">
        <v>301</v>
      </c>
      <c r="E685" s="248" t="s">
        <v>873</v>
      </c>
      <c r="F685" s="249" t="s">
        <v>874</v>
      </c>
      <c r="G685" s="250" t="s">
        <v>166</v>
      </c>
      <c r="H685" s="251">
        <v>1</v>
      </c>
      <c r="I685" s="252"/>
      <c r="J685" s="253">
        <f>ROUND(I685*H685,2)</f>
        <v>0</v>
      </c>
      <c r="K685" s="249" t="s">
        <v>19</v>
      </c>
      <c r="L685" s="254"/>
      <c r="M685" s="255" t="s">
        <v>19</v>
      </c>
      <c r="N685" s="256" t="s">
        <v>45</v>
      </c>
      <c r="O685" s="86"/>
      <c r="P685" s="215">
        <f>O685*H685</f>
        <v>0</v>
      </c>
      <c r="Q685" s="215">
        <v>0.018679999999999999</v>
      </c>
      <c r="R685" s="215">
        <f>Q685*H685</f>
        <v>0.018679999999999999</v>
      </c>
      <c r="S685" s="215">
        <v>0</v>
      </c>
      <c r="T685" s="216">
        <f>S685*H685</f>
        <v>0</v>
      </c>
      <c r="U685" s="40"/>
      <c r="V685" s="40"/>
      <c r="W685" s="40"/>
      <c r="X685" s="40"/>
      <c r="Y685" s="40"/>
      <c r="Z685" s="40"/>
      <c r="AA685" s="40"/>
      <c r="AB685" s="40"/>
      <c r="AC685" s="40"/>
      <c r="AD685" s="40"/>
      <c r="AE685" s="40"/>
      <c r="AR685" s="217" t="s">
        <v>208</v>
      </c>
      <c r="AT685" s="217" t="s">
        <v>301</v>
      </c>
      <c r="AU685" s="217" t="s">
        <v>84</v>
      </c>
      <c r="AY685" s="19" t="s">
        <v>161</v>
      </c>
      <c r="BE685" s="218">
        <f>IF(N685="základní",J685,0)</f>
        <v>0</v>
      </c>
      <c r="BF685" s="218">
        <f>IF(N685="snížená",J685,0)</f>
        <v>0</v>
      </c>
      <c r="BG685" s="218">
        <f>IF(N685="zákl. přenesená",J685,0)</f>
        <v>0</v>
      </c>
      <c r="BH685" s="218">
        <f>IF(N685="sníž. přenesená",J685,0)</f>
        <v>0</v>
      </c>
      <c r="BI685" s="218">
        <f>IF(N685="nulová",J685,0)</f>
        <v>0</v>
      </c>
      <c r="BJ685" s="19" t="s">
        <v>82</v>
      </c>
      <c r="BK685" s="218">
        <f>ROUND(I685*H685,2)</f>
        <v>0</v>
      </c>
      <c r="BL685" s="19" t="s">
        <v>168</v>
      </c>
      <c r="BM685" s="217" t="s">
        <v>875</v>
      </c>
    </row>
    <row r="686" s="13" customFormat="1">
      <c r="A686" s="13"/>
      <c r="B686" s="224"/>
      <c r="C686" s="225"/>
      <c r="D686" s="226" t="s">
        <v>185</v>
      </c>
      <c r="E686" s="227" t="s">
        <v>19</v>
      </c>
      <c r="F686" s="228" t="s">
        <v>82</v>
      </c>
      <c r="G686" s="225"/>
      <c r="H686" s="229">
        <v>1</v>
      </c>
      <c r="I686" s="230"/>
      <c r="J686" s="225"/>
      <c r="K686" s="225"/>
      <c r="L686" s="231"/>
      <c r="M686" s="232"/>
      <c r="N686" s="233"/>
      <c r="O686" s="233"/>
      <c r="P686" s="233"/>
      <c r="Q686" s="233"/>
      <c r="R686" s="233"/>
      <c r="S686" s="233"/>
      <c r="T686" s="234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35" t="s">
        <v>185</v>
      </c>
      <c r="AU686" s="235" t="s">
        <v>84</v>
      </c>
      <c r="AV686" s="13" t="s">
        <v>84</v>
      </c>
      <c r="AW686" s="13" t="s">
        <v>36</v>
      </c>
      <c r="AX686" s="13" t="s">
        <v>82</v>
      </c>
      <c r="AY686" s="235" t="s">
        <v>161</v>
      </c>
    </row>
    <row r="687" s="2" customFormat="1" ht="49.05" customHeight="1">
      <c r="A687" s="40"/>
      <c r="B687" s="41"/>
      <c r="C687" s="206" t="s">
        <v>876</v>
      </c>
      <c r="D687" s="206" t="s">
        <v>163</v>
      </c>
      <c r="E687" s="207" t="s">
        <v>877</v>
      </c>
      <c r="F687" s="208" t="s">
        <v>878</v>
      </c>
      <c r="G687" s="209" t="s">
        <v>166</v>
      </c>
      <c r="H687" s="210">
        <v>4</v>
      </c>
      <c r="I687" s="211"/>
      <c r="J687" s="212">
        <f>ROUND(I687*H687,2)</f>
        <v>0</v>
      </c>
      <c r="K687" s="208" t="s">
        <v>167</v>
      </c>
      <c r="L687" s="46"/>
      <c r="M687" s="213" t="s">
        <v>19</v>
      </c>
      <c r="N687" s="214" t="s">
        <v>45</v>
      </c>
      <c r="O687" s="86"/>
      <c r="P687" s="215">
        <f>O687*H687</f>
        <v>0</v>
      </c>
      <c r="Q687" s="215">
        <v>0.025420000000000002</v>
      </c>
      <c r="R687" s="215">
        <f>Q687*H687</f>
        <v>0.10168000000000001</v>
      </c>
      <c r="S687" s="215">
        <v>0</v>
      </c>
      <c r="T687" s="216">
        <f>S687*H687</f>
        <v>0</v>
      </c>
      <c r="U687" s="40"/>
      <c r="V687" s="40"/>
      <c r="W687" s="40"/>
      <c r="X687" s="40"/>
      <c r="Y687" s="40"/>
      <c r="Z687" s="40"/>
      <c r="AA687" s="40"/>
      <c r="AB687" s="40"/>
      <c r="AC687" s="40"/>
      <c r="AD687" s="40"/>
      <c r="AE687" s="40"/>
      <c r="AR687" s="217" t="s">
        <v>168</v>
      </c>
      <c r="AT687" s="217" t="s">
        <v>163</v>
      </c>
      <c r="AU687" s="217" t="s">
        <v>84</v>
      </c>
      <c r="AY687" s="19" t="s">
        <v>161</v>
      </c>
      <c r="BE687" s="218">
        <f>IF(N687="základní",J687,0)</f>
        <v>0</v>
      </c>
      <c r="BF687" s="218">
        <f>IF(N687="snížená",J687,0)</f>
        <v>0</v>
      </c>
      <c r="BG687" s="218">
        <f>IF(N687="zákl. přenesená",J687,0)</f>
        <v>0</v>
      </c>
      <c r="BH687" s="218">
        <f>IF(N687="sníž. přenesená",J687,0)</f>
        <v>0</v>
      </c>
      <c r="BI687" s="218">
        <f>IF(N687="nulová",J687,0)</f>
        <v>0</v>
      </c>
      <c r="BJ687" s="19" t="s">
        <v>82</v>
      </c>
      <c r="BK687" s="218">
        <f>ROUND(I687*H687,2)</f>
        <v>0</v>
      </c>
      <c r="BL687" s="19" t="s">
        <v>168</v>
      </c>
      <c r="BM687" s="217" t="s">
        <v>879</v>
      </c>
    </row>
    <row r="688" s="2" customFormat="1">
      <c r="A688" s="40"/>
      <c r="B688" s="41"/>
      <c r="C688" s="42"/>
      <c r="D688" s="219" t="s">
        <v>170</v>
      </c>
      <c r="E688" s="42"/>
      <c r="F688" s="220" t="s">
        <v>880</v>
      </c>
      <c r="G688" s="42"/>
      <c r="H688" s="42"/>
      <c r="I688" s="221"/>
      <c r="J688" s="42"/>
      <c r="K688" s="42"/>
      <c r="L688" s="46"/>
      <c r="M688" s="222"/>
      <c r="N688" s="223"/>
      <c r="O688" s="86"/>
      <c r="P688" s="86"/>
      <c r="Q688" s="86"/>
      <c r="R688" s="86"/>
      <c r="S688" s="86"/>
      <c r="T688" s="87"/>
      <c r="U688" s="40"/>
      <c r="V688" s="40"/>
      <c r="W688" s="40"/>
      <c r="X688" s="40"/>
      <c r="Y688" s="40"/>
      <c r="Z688" s="40"/>
      <c r="AA688" s="40"/>
      <c r="AB688" s="40"/>
      <c r="AC688" s="40"/>
      <c r="AD688" s="40"/>
      <c r="AE688" s="40"/>
      <c r="AT688" s="19" t="s">
        <v>170</v>
      </c>
      <c r="AU688" s="19" t="s">
        <v>84</v>
      </c>
    </row>
    <row r="689" s="13" customFormat="1">
      <c r="A689" s="13"/>
      <c r="B689" s="224"/>
      <c r="C689" s="225"/>
      <c r="D689" s="226" t="s">
        <v>185</v>
      </c>
      <c r="E689" s="227" t="s">
        <v>19</v>
      </c>
      <c r="F689" s="228" t="s">
        <v>168</v>
      </c>
      <c r="G689" s="225"/>
      <c r="H689" s="229">
        <v>4</v>
      </c>
      <c r="I689" s="230"/>
      <c r="J689" s="225"/>
      <c r="K689" s="225"/>
      <c r="L689" s="231"/>
      <c r="M689" s="232"/>
      <c r="N689" s="233"/>
      <c r="O689" s="233"/>
      <c r="P689" s="233"/>
      <c r="Q689" s="233"/>
      <c r="R689" s="233"/>
      <c r="S689" s="233"/>
      <c r="T689" s="234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35" t="s">
        <v>185</v>
      </c>
      <c r="AU689" s="235" t="s">
        <v>84</v>
      </c>
      <c r="AV689" s="13" t="s">
        <v>84</v>
      </c>
      <c r="AW689" s="13" t="s">
        <v>36</v>
      </c>
      <c r="AX689" s="13" t="s">
        <v>82</v>
      </c>
      <c r="AY689" s="235" t="s">
        <v>161</v>
      </c>
    </row>
    <row r="690" s="2" customFormat="1" ht="37.8" customHeight="1">
      <c r="A690" s="40"/>
      <c r="B690" s="41"/>
      <c r="C690" s="206" t="s">
        <v>881</v>
      </c>
      <c r="D690" s="206" t="s">
        <v>163</v>
      </c>
      <c r="E690" s="207" t="s">
        <v>882</v>
      </c>
      <c r="F690" s="208" t="s">
        <v>883</v>
      </c>
      <c r="G690" s="209" t="s">
        <v>166</v>
      </c>
      <c r="H690" s="210">
        <v>1</v>
      </c>
      <c r="I690" s="211"/>
      <c r="J690" s="212">
        <f>ROUND(I690*H690,2)</f>
        <v>0</v>
      </c>
      <c r="K690" s="208" t="s">
        <v>167</v>
      </c>
      <c r="L690" s="46"/>
      <c r="M690" s="213" t="s">
        <v>19</v>
      </c>
      <c r="N690" s="214" t="s">
        <v>45</v>
      </c>
      <c r="O690" s="86"/>
      <c r="P690" s="215">
        <f>O690*H690</f>
        <v>0</v>
      </c>
      <c r="Q690" s="215">
        <v>0.053620000000000001</v>
      </c>
      <c r="R690" s="215">
        <f>Q690*H690</f>
        <v>0.053620000000000001</v>
      </c>
      <c r="S690" s="215">
        <v>0</v>
      </c>
      <c r="T690" s="216">
        <f>S690*H690</f>
        <v>0</v>
      </c>
      <c r="U690" s="40"/>
      <c r="V690" s="40"/>
      <c r="W690" s="40"/>
      <c r="X690" s="40"/>
      <c r="Y690" s="40"/>
      <c r="Z690" s="40"/>
      <c r="AA690" s="40"/>
      <c r="AB690" s="40"/>
      <c r="AC690" s="40"/>
      <c r="AD690" s="40"/>
      <c r="AE690" s="40"/>
      <c r="AR690" s="217" t="s">
        <v>168</v>
      </c>
      <c r="AT690" s="217" t="s">
        <v>163</v>
      </c>
      <c r="AU690" s="217" t="s">
        <v>84</v>
      </c>
      <c r="AY690" s="19" t="s">
        <v>161</v>
      </c>
      <c r="BE690" s="218">
        <f>IF(N690="základní",J690,0)</f>
        <v>0</v>
      </c>
      <c r="BF690" s="218">
        <f>IF(N690="snížená",J690,0)</f>
        <v>0</v>
      </c>
      <c r="BG690" s="218">
        <f>IF(N690="zákl. přenesená",J690,0)</f>
        <v>0</v>
      </c>
      <c r="BH690" s="218">
        <f>IF(N690="sníž. přenesená",J690,0)</f>
        <v>0</v>
      </c>
      <c r="BI690" s="218">
        <f>IF(N690="nulová",J690,0)</f>
        <v>0</v>
      </c>
      <c r="BJ690" s="19" t="s">
        <v>82</v>
      </c>
      <c r="BK690" s="218">
        <f>ROUND(I690*H690,2)</f>
        <v>0</v>
      </c>
      <c r="BL690" s="19" t="s">
        <v>168</v>
      </c>
      <c r="BM690" s="217" t="s">
        <v>884</v>
      </c>
    </row>
    <row r="691" s="2" customFormat="1">
      <c r="A691" s="40"/>
      <c r="B691" s="41"/>
      <c r="C691" s="42"/>
      <c r="D691" s="219" t="s">
        <v>170</v>
      </c>
      <c r="E691" s="42"/>
      <c r="F691" s="220" t="s">
        <v>885</v>
      </c>
      <c r="G691" s="42"/>
      <c r="H691" s="42"/>
      <c r="I691" s="221"/>
      <c r="J691" s="42"/>
      <c r="K691" s="42"/>
      <c r="L691" s="46"/>
      <c r="M691" s="222"/>
      <c r="N691" s="223"/>
      <c r="O691" s="86"/>
      <c r="P691" s="86"/>
      <c r="Q691" s="86"/>
      <c r="R691" s="86"/>
      <c r="S691" s="86"/>
      <c r="T691" s="87"/>
      <c r="U691" s="40"/>
      <c r="V691" s="40"/>
      <c r="W691" s="40"/>
      <c r="X691" s="40"/>
      <c r="Y691" s="40"/>
      <c r="Z691" s="40"/>
      <c r="AA691" s="40"/>
      <c r="AB691" s="40"/>
      <c r="AC691" s="40"/>
      <c r="AD691" s="40"/>
      <c r="AE691" s="40"/>
      <c r="AT691" s="19" t="s">
        <v>170</v>
      </c>
      <c r="AU691" s="19" t="s">
        <v>84</v>
      </c>
    </row>
    <row r="692" s="2" customFormat="1" ht="24.15" customHeight="1">
      <c r="A692" s="40"/>
      <c r="B692" s="41"/>
      <c r="C692" s="247" t="s">
        <v>886</v>
      </c>
      <c r="D692" s="247" t="s">
        <v>301</v>
      </c>
      <c r="E692" s="248" t="s">
        <v>887</v>
      </c>
      <c r="F692" s="249" t="s">
        <v>888</v>
      </c>
      <c r="G692" s="250" t="s">
        <v>166</v>
      </c>
      <c r="H692" s="251">
        <v>1</v>
      </c>
      <c r="I692" s="252"/>
      <c r="J692" s="253">
        <f>ROUND(I692*H692,2)</f>
        <v>0</v>
      </c>
      <c r="K692" s="249" t="s">
        <v>167</v>
      </c>
      <c r="L692" s="254"/>
      <c r="M692" s="255" t="s">
        <v>19</v>
      </c>
      <c r="N692" s="256" t="s">
        <v>45</v>
      </c>
      <c r="O692" s="86"/>
      <c r="P692" s="215">
        <f>O692*H692</f>
        <v>0</v>
      </c>
      <c r="Q692" s="215">
        <v>0.042500000000000003</v>
      </c>
      <c r="R692" s="215">
        <f>Q692*H692</f>
        <v>0.042500000000000003</v>
      </c>
      <c r="S692" s="215">
        <v>0</v>
      </c>
      <c r="T692" s="216">
        <f>S692*H692</f>
        <v>0</v>
      </c>
      <c r="U692" s="40"/>
      <c r="V692" s="40"/>
      <c r="W692" s="40"/>
      <c r="X692" s="40"/>
      <c r="Y692" s="40"/>
      <c r="Z692" s="40"/>
      <c r="AA692" s="40"/>
      <c r="AB692" s="40"/>
      <c r="AC692" s="40"/>
      <c r="AD692" s="40"/>
      <c r="AE692" s="40"/>
      <c r="AR692" s="217" t="s">
        <v>208</v>
      </c>
      <c r="AT692" s="217" t="s">
        <v>301</v>
      </c>
      <c r="AU692" s="217" t="s">
        <v>84</v>
      </c>
      <c r="AY692" s="19" t="s">
        <v>161</v>
      </c>
      <c r="BE692" s="218">
        <f>IF(N692="základní",J692,0)</f>
        <v>0</v>
      </c>
      <c r="BF692" s="218">
        <f>IF(N692="snížená",J692,0)</f>
        <v>0</v>
      </c>
      <c r="BG692" s="218">
        <f>IF(N692="zákl. přenesená",J692,0)</f>
        <v>0</v>
      </c>
      <c r="BH692" s="218">
        <f>IF(N692="sníž. přenesená",J692,0)</f>
        <v>0</v>
      </c>
      <c r="BI692" s="218">
        <f>IF(N692="nulová",J692,0)</f>
        <v>0</v>
      </c>
      <c r="BJ692" s="19" t="s">
        <v>82</v>
      </c>
      <c r="BK692" s="218">
        <f>ROUND(I692*H692,2)</f>
        <v>0</v>
      </c>
      <c r="BL692" s="19" t="s">
        <v>168</v>
      </c>
      <c r="BM692" s="217" t="s">
        <v>889</v>
      </c>
    </row>
    <row r="693" s="13" customFormat="1">
      <c r="A693" s="13"/>
      <c r="B693" s="224"/>
      <c r="C693" s="225"/>
      <c r="D693" s="226" t="s">
        <v>185</v>
      </c>
      <c r="E693" s="227" t="s">
        <v>19</v>
      </c>
      <c r="F693" s="228" t="s">
        <v>82</v>
      </c>
      <c r="G693" s="225"/>
      <c r="H693" s="229">
        <v>1</v>
      </c>
      <c r="I693" s="230"/>
      <c r="J693" s="225"/>
      <c r="K693" s="225"/>
      <c r="L693" s="231"/>
      <c r="M693" s="232"/>
      <c r="N693" s="233"/>
      <c r="O693" s="233"/>
      <c r="P693" s="233"/>
      <c r="Q693" s="233"/>
      <c r="R693" s="233"/>
      <c r="S693" s="233"/>
      <c r="T693" s="234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35" t="s">
        <v>185</v>
      </c>
      <c r="AU693" s="235" t="s">
        <v>84</v>
      </c>
      <c r="AV693" s="13" t="s">
        <v>84</v>
      </c>
      <c r="AW693" s="13" t="s">
        <v>36</v>
      </c>
      <c r="AX693" s="13" t="s">
        <v>82</v>
      </c>
      <c r="AY693" s="235" t="s">
        <v>161</v>
      </c>
    </row>
    <row r="694" s="2" customFormat="1" ht="37.8" customHeight="1">
      <c r="A694" s="40"/>
      <c r="B694" s="41"/>
      <c r="C694" s="206" t="s">
        <v>890</v>
      </c>
      <c r="D694" s="206" t="s">
        <v>163</v>
      </c>
      <c r="E694" s="207" t="s">
        <v>891</v>
      </c>
      <c r="F694" s="208" t="s">
        <v>892</v>
      </c>
      <c r="G694" s="209" t="s">
        <v>166</v>
      </c>
      <c r="H694" s="210">
        <v>1</v>
      </c>
      <c r="I694" s="211"/>
      <c r="J694" s="212">
        <f>ROUND(I694*H694,2)</f>
        <v>0</v>
      </c>
      <c r="K694" s="208" t="s">
        <v>167</v>
      </c>
      <c r="L694" s="46"/>
      <c r="M694" s="213" t="s">
        <v>19</v>
      </c>
      <c r="N694" s="214" t="s">
        <v>45</v>
      </c>
      <c r="O694" s="86"/>
      <c r="P694" s="215">
        <f>O694*H694</f>
        <v>0</v>
      </c>
      <c r="Q694" s="215">
        <v>0.053620000000000001</v>
      </c>
      <c r="R694" s="215">
        <f>Q694*H694</f>
        <v>0.053620000000000001</v>
      </c>
      <c r="S694" s="215">
        <v>0</v>
      </c>
      <c r="T694" s="216">
        <f>S694*H694</f>
        <v>0</v>
      </c>
      <c r="U694" s="40"/>
      <c r="V694" s="40"/>
      <c r="W694" s="40"/>
      <c r="X694" s="40"/>
      <c r="Y694" s="40"/>
      <c r="Z694" s="40"/>
      <c r="AA694" s="40"/>
      <c r="AB694" s="40"/>
      <c r="AC694" s="40"/>
      <c r="AD694" s="40"/>
      <c r="AE694" s="40"/>
      <c r="AR694" s="217" t="s">
        <v>168</v>
      </c>
      <c r="AT694" s="217" t="s">
        <v>163</v>
      </c>
      <c r="AU694" s="217" t="s">
        <v>84</v>
      </c>
      <c r="AY694" s="19" t="s">
        <v>161</v>
      </c>
      <c r="BE694" s="218">
        <f>IF(N694="základní",J694,0)</f>
        <v>0</v>
      </c>
      <c r="BF694" s="218">
        <f>IF(N694="snížená",J694,0)</f>
        <v>0</v>
      </c>
      <c r="BG694" s="218">
        <f>IF(N694="zákl. přenesená",J694,0)</f>
        <v>0</v>
      </c>
      <c r="BH694" s="218">
        <f>IF(N694="sníž. přenesená",J694,0)</f>
        <v>0</v>
      </c>
      <c r="BI694" s="218">
        <f>IF(N694="nulová",J694,0)</f>
        <v>0</v>
      </c>
      <c r="BJ694" s="19" t="s">
        <v>82</v>
      </c>
      <c r="BK694" s="218">
        <f>ROUND(I694*H694,2)</f>
        <v>0</v>
      </c>
      <c r="BL694" s="19" t="s">
        <v>168</v>
      </c>
      <c r="BM694" s="217" t="s">
        <v>893</v>
      </c>
    </row>
    <row r="695" s="2" customFormat="1">
      <c r="A695" s="40"/>
      <c r="B695" s="41"/>
      <c r="C695" s="42"/>
      <c r="D695" s="219" t="s">
        <v>170</v>
      </c>
      <c r="E695" s="42"/>
      <c r="F695" s="220" t="s">
        <v>894</v>
      </c>
      <c r="G695" s="42"/>
      <c r="H695" s="42"/>
      <c r="I695" s="221"/>
      <c r="J695" s="42"/>
      <c r="K695" s="42"/>
      <c r="L695" s="46"/>
      <c r="M695" s="222"/>
      <c r="N695" s="223"/>
      <c r="O695" s="86"/>
      <c r="P695" s="86"/>
      <c r="Q695" s="86"/>
      <c r="R695" s="86"/>
      <c r="S695" s="86"/>
      <c r="T695" s="87"/>
      <c r="U695" s="40"/>
      <c r="V695" s="40"/>
      <c r="W695" s="40"/>
      <c r="X695" s="40"/>
      <c r="Y695" s="40"/>
      <c r="Z695" s="40"/>
      <c r="AA695" s="40"/>
      <c r="AB695" s="40"/>
      <c r="AC695" s="40"/>
      <c r="AD695" s="40"/>
      <c r="AE695" s="40"/>
      <c r="AT695" s="19" t="s">
        <v>170</v>
      </c>
      <c r="AU695" s="19" t="s">
        <v>84</v>
      </c>
    </row>
    <row r="696" s="2" customFormat="1" ht="24.15" customHeight="1">
      <c r="A696" s="40"/>
      <c r="B696" s="41"/>
      <c r="C696" s="247" t="s">
        <v>895</v>
      </c>
      <c r="D696" s="247" t="s">
        <v>301</v>
      </c>
      <c r="E696" s="248" t="s">
        <v>896</v>
      </c>
      <c r="F696" s="249" t="s">
        <v>897</v>
      </c>
      <c r="G696" s="250" t="s">
        <v>166</v>
      </c>
      <c r="H696" s="251">
        <v>1</v>
      </c>
      <c r="I696" s="252"/>
      <c r="J696" s="253">
        <f>ROUND(I696*H696,2)</f>
        <v>0</v>
      </c>
      <c r="K696" s="249" t="s">
        <v>167</v>
      </c>
      <c r="L696" s="254"/>
      <c r="M696" s="255" t="s">
        <v>19</v>
      </c>
      <c r="N696" s="256" t="s">
        <v>45</v>
      </c>
      <c r="O696" s="86"/>
      <c r="P696" s="215">
        <f>O696*H696</f>
        <v>0</v>
      </c>
      <c r="Q696" s="215">
        <v>0.048500000000000001</v>
      </c>
      <c r="R696" s="215">
        <f>Q696*H696</f>
        <v>0.048500000000000001</v>
      </c>
      <c r="S696" s="215">
        <v>0</v>
      </c>
      <c r="T696" s="216">
        <f>S696*H696</f>
        <v>0</v>
      </c>
      <c r="U696" s="40"/>
      <c r="V696" s="40"/>
      <c r="W696" s="40"/>
      <c r="X696" s="40"/>
      <c r="Y696" s="40"/>
      <c r="Z696" s="40"/>
      <c r="AA696" s="40"/>
      <c r="AB696" s="40"/>
      <c r="AC696" s="40"/>
      <c r="AD696" s="40"/>
      <c r="AE696" s="40"/>
      <c r="AR696" s="217" t="s">
        <v>208</v>
      </c>
      <c r="AT696" s="217" t="s">
        <v>301</v>
      </c>
      <c r="AU696" s="217" t="s">
        <v>84</v>
      </c>
      <c r="AY696" s="19" t="s">
        <v>161</v>
      </c>
      <c r="BE696" s="218">
        <f>IF(N696="základní",J696,0)</f>
        <v>0</v>
      </c>
      <c r="BF696" s="218">
        <f>IF(N696="snížená",J696,0)</f>
        <v>0</v>
      </c>
      <c r="BG696" s="218">
        <f>IF(N696="zákl. přenesená",J696,0)</f>
        <v>0</v>
      </c>
      <c r="BH696" s="218">
        <f>IF(N696="sníž. přenesená",J696,0)</f>
        <v>0</v>
      </c>
      <c r="BI696" s="218">
        <f>IF(N696="nulová",J696,0)</f>
        <v>0</v>
      </c>
      <c r="BJ696" s="19" t="s">
        <v>82</v>
      </c>
      <c r="BK696" s="218">
        <f>ROUND(I696*H696,2)</f>
        <v>0</v>
      </c>
      <c r="BL696" s="19" t="s">
        <v>168</v>
      </c>
      <c r="BM696" s="217" t="s">
        <v>898</v>
      </c>
    </row>
    <row r="697" s="12" customFormat="1" ht="22.8" customHeight="1">
      <c r="A697" s="12"/>
      <c r="B697" s="190"/>
      <c r="C697" s="191"/>
      <c r="D697" s="192" t="s">
        <v>73</v>
      </c>
      <c r="E697" s="204" t="s">
        <v>217</v>
      </c>
      <c r="F697" s="204" t="s">
        <v>899</v>
      </c>
      <c r="G697" s="191"/>
      <c r="H697" s="191"/>
      <c r="I697" s="194"/>
      <c r="J697" s="205">
        <f>BK697</f>
        <v>0</v>
      </c>
      <c r="K697" s="191"/>
      <c r="L697" s="196"/>
      <c r="M697" s="197"/>
      <c r="N697" s="198"/>
      <c r="O697" s="198"/>
      <c r="P697" s="199">
        <f>SUM(P698:P821)</f>
        <v>0</v>
      </c>
      <c r="Q697" s="198"/>
      <c r="R697" s="199">
        <f>SUM(R698:R821)</f>
        <v>0.036093199999999999</v>
      </c>
      <c r="S697" s="198"/>
      <c r="T697" s="200">
        <f>SUM(T698:T821)</f>
        <v>202.40936887999999</v>
      </c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R697" s="201" t="s">
        <v>82</v>
      </c>
      <c r="AT697" s="202" t="s">
        <v>73</v>
      </c>
      <c r="AU697" s="202" t="s">
        <v>82</v>
      </c>
      <c r="AY697" s="201" t="s">
        <v>161</v>
      </c>
      <c r="BK697" s="203">
        <f>SUM(BK698:BK821)</f>
        <v>0</v>
      </c>
    </row>
    <row r="698" s="2" customFormat="1" ht="44.25" customHeight="1">
      <c r="A698" s="40"/>
      <c r="B698" s="41"/>
      <c r="C698" s="206" t="s">
        <v>900</v>
      </c>
      <c r="D698" s="206" t="s">
        <v>163</v>
      </c>
      <c r="E698" s="207" t="s">
        <v>901</v>
      </c>
      <c r="F698" s="208" t="s">
        <v>902</v>
      </c>
      <c r="G698" s="209" t="s">
        <v>182</v>
      </c>
      <c r="H698" s="210">
        <v>240.5</v>
      </c>
      <c r="I698" s="211"/>
      <c r="J698" s="212">
        <f>ROUND(I698*H698,2)</f>
        <v>0</v>
      </c>
      <c r="K698" s="208" t="s">
        <v>167</v>
      </c>
      <c r="L698" s="46"/>
      <c r="M698" s="213" t="s">
        <v>19</v>
      </c>
      <c r="N698" s="214" t="s">
        <v>45</v>
      </c>
      <c r="O698" s="86"/>
      <c r="P698" s="215">
        <f>O698*H698</f>
        <v>0</v>
      </c>
      <c r="Q698" s="215">
        <v>0</v>
      </c>
      <c r="R698" s="215">
        <f>Q698*H698</f>
        <v>0</v>
      </c>
      <c r="S698" s="215">
        <v>0</v>
      </c>
      <c r="T698" s="216">
        <f>S698*H698</f>
        <v>0</v>
      </c>
      <c r="U698" s="40"/>
      <c r="V698" s="40"/>
      <c r="W698" s="40"/>
      <c r="X698" s="40"/>
      <c r="Y698" s="40"/>
      <c r="Z698" s="40"/>
      <c r="AA698" s="40"/>
      <c r="AB698" s="40"/>
      <c r="AC698" s="40"/>
      <c r="AD698" s="40"/>
      <c r="AE698" s="40"/>
      <c r="AR698" s="217" t="s">
        <v>168</v>
      </c>
      <c r="AT698" s="217" t="s">
        <v>163</v>
      </c>
      <c r="AU698" s="217" t="s">
        <v>84</v>
      </c>
      <c r="AY698" s="19" t="s">
        <v>161</v>
      </c>
      <c r="BE698" s="218">
        <f>IF(N698="základní",J698,0)</f>
        <v>0</v>
      </c>
      <c r="BF698" s="218">
        <f>IF(N698="snížená",J698,0)</f>
        <v>0</v>
      </c>
      <c r="BG698" s="218">
        <f>IF(N698="zákl. přenesená",J698,0)</f>
        <v>0</v>
      </c>
      <c r="BH698" s="218">
        <f>IF(N698="sníž. přenesená",J698,0)</f>
        <v>0</v>
      </c>
      <c r="BI698" s="218">
        <f>IF(N698="nulová",J698,0)</f>
        <v>0</v>
      </c>
      <c r="BJ698" s="19" t="s">
        <v>82</v>
      </c>
      <c r="BK698" s="218">
        <f>ROUND(I698*H698,2)</f>
        <v>0</v>
      </c>
      <c r="BL698" s="19" t="s">
        <v>168</v>
      </c>
      <c r="BM698" s="217" t="s">
        <v>903</v>
      </c>
    </row>
    <row r="699" s="2" customFormat="1">
      <c r="A699" s="40"/>
      <c r="B699" s="41"/>
      <c r="C699" s="42"/>
      <c r="D699" s="219" t="s">
        <v>170</v>
      </c>
      <c r="E699" s="42"/>
      <c r="F699" s="220" t="s">
        <v>904</v>
      </c>
      <c r="G699" s="42"/>
      <c r="H699" s="42"/>
      <c r="I699" s="221"/>
      <c r="J699" s="42"/>
      <c r="K699" s="42"/>
      <c r="L699" s="46"/>
      <c r="M699" s="222"/>
      <c r="N699" s="223"/>
      <c r="O699" s="86"/>
      <c r="P699" s="86"/>
      <c r="Q699" s="86"/>
      <c r="R699" s="86"/>
      <c r="S699" s="86"/>
      <c r="T699" s="87"/>
      <c r="U699" s="40"/>
      <c r="V699" s="40"/>
      <c r="W699" s="40"/>
      <c r="X699" s="40"/>
      <c r="Y699" s="40"/>
      <c r="Z699" s="40"/>
      <c r="AA699" s="40"/>
      <c r="AB699" s="40"/>
      <c r="AC699" s="40"/>
      <c r="AD699" s="40"/>
      <c r="AE699" s="40"/>
      <c r="AT699" s="19" t="s">
        <v>170</v>
      </c>
      <c r="AU699" s="19" t="s">
        <v>84</v>
      </c>
    </row>
    <row r="700" s="13" customFormat="1">
      <c r="A700" s="13"/>
      <c r="B700" s="224"/>
      <c r="C700" s="225"/>
      <c r="D700" s="226" t="s">
        <v>185</v>
      </c>
      <c r="E700" s="227" t="s">
        <v>19</v>
      </c>
      <c r="F700" s="228" t="s">
        <v>905</v>
      </c>
      <c r="G700" s="225"/>
      <c r="H700" s="229">
        <v>240.5</v>
      </c>
      <c r="I700" s="230"/>
      <c r="J700" s="225"/>
      <c r="K700" s="225"/>
      <c r="L700" s="231"/>
      <c r="M700" s="232"/>
      <c r="N700" s="233"/>
      <c r="O700" s="233"/>
      <c r="P700" s="233"/>
      <c r="Q700" s="233"/>
      <c r="R700" s="233"/>
      <c r="S700" s="233"/>
      <c r="T700" s="234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35" t="s">
        <v>185</v>
      </c>
      <c r="AU700" s="235" t="s">
        <v>84</v>
      </c>
      <c r="AV700" s="13" t="s">
        <v>84</v>
      </c>
      <c r="AW700" s="13" t="s">
        <v>36</v>
      </c>
      <c r="AX700" s="13" t="s">
        <v>82</v>
      </c>
      <c r="AY700" s="235" t="s">
        <v>161</v>
      </c>
    </row>
    <row r="701" s="2" customFormat="1" ht="49.05" customHeight="1">
      <c r="A701" s="40"/>
      <c r="B701" s="41"/>
      <c r="C701" s="206" t="s">
        <v>906</v>
      </c>
      <c r="D701" s="206" t="s">
        <v>163</v>
      </c>
      <c r="E701" s="207" t="s">
        <v>907</v>
      </c>
      <c r="F701" s="208" t="s">
        <v>908</v>
      </c>
      <c r="G701" s="209" t="s">
        <v>182</v>
      </c>
      <c r="H701" s="210">
        <v>9620</v>
      </c>
      <c r="I701" s="211"/>
      <c r="J701" s="212">
        <f>ROUND(I701*H701,2)</f>
        <v>0</v>
      </c>
      <c r="K701" s="208" t="s">
        <v>167</v>
      </c>
      <c r="L701" s="46"/>
      <c r="M701" s="213" t="s">
        <v>19</v>
      </c>
      <c r="N701" s="214" t="s">
        <v>45</v>
      </c>
      <c r="O701" s="86"/>
      <c r="P701" s="215">
        <f>O701*H701</f>
        <v>0</v>
      </c>
      <c r="Q701" s="215">
        <v>0</v>
      </c>
      <c r="R701" s="215">
        <f>Q701*H701</f>
        <v>0</v>
      </c>
      <c r="S701" s="215">
        <v>0</v>
      </c>
      <c r="T701" s="216">
        <f>S701*H701</f>
        <v>0</v>
      </c>
      <c r="U701" s="40"/>
      <c r="V701" s="40"/>
      <c r="W701" s="40"/>
      <c r="X701" s="40"/>
      <c r="Y701" s="40"/>
      <c r="Z701" s="40"/>
      <c r="AA701" s="40"/>
      <c r="AB701" s="40"/>
      <c r="AC701" s="40"/>
      <c r="AD701" s="40"/>
      <c r="AE701" s="40"/>
      <c r="AR701" s="217" t="s">
        <v>168</v>
      </c>
      <c r="AT701" s="217" t="s">
        <v>163</v>
      </c>
      <c r="AU701" s="217" t="s">
        <v>84</v>
      </c>
      <c r="AY701" s="19" t="s">
        <v>161</v>
      </c>
      <c r="BE701" s="218">
        <f>IF(N701="základní",J701,0)</f>
        <v>0</v>
      </c>
      <c r="BF701" s="218">
        <f>IF(N701="snížená",J701,0)</f>
        <v>0</v>
      </c>
      <c r="BG701" s="218">
        <f>IF(N701="zákl. přenesená",J701,0)</f>
        <v>0</v>
      </c>
      <c r="BH701" s="218">
        <f>IF(N701="sníž. přenesená",J701,0)</f>
        <v>0</v>
      </c>
      <c r="BI701" s="218">
        <f>IF(N701="nulová",J701,0)</f>
        <v>0</v>
      </c>
      <c r="BJ701" s="19" t="s">
        <v>82</v>
      </c>
      <c r="BK701" s="218">
        <f>ROUND(I701*H701,2)</f>
        <v>0</v>
      </c>
      <c r="BL701" s="19" t="s">
        <v>168</v>
      </c>
      <c r="BM701" s="217" t="s">
        <v>909</v>
      </c>
    </row>
    <row r="702" s="2" customFormat="1">
      <c r="A702" s="40"/>
      <c r="B702" s="41"/>
      <c r="C702" s="42"/>
      <c r="D702" s="219" t="s">
        <v>170</v>
      </c>
      <c r="E702" s="42"/>
      <c r="F702" s="220" t="s">
        <v>910</v>
      </c>
      <c r="G702" s="42"/>
      <c r="H702" s="42"/>
      <c r="I702" s="221"/>
      <c r="J702" s="42"/>
      <c r="K702" s="42"/>
      <c r="L702" s="46"/>
      <c r="M702" s="222"/>
      <c r="N702" s="223"/>
      <c r="O702" s="86"/>
      <c r="P702" s="86"/>
      <c r="Q702" s="86"/>
      <c r="R702" s="86"/>
      <c r="S702" s="86"/>
      <c r="T702" s="87"/>
      <c r="U702" s="40"/>
      <c r="V702" s="40"/>
      <c r="W702" s="40"/>
      <c r="X702" s="40"/>
      <c r="Y702" s="40"/>
      <c r="Z702" s="40"/>
      <c r="AA702" s="40"/>
      <c r="AB702" s="40"/>
      <c r="AC702" s="40"/>
      <c r="AD702" s="40"/>
      <c r="AE702" s="40"/>
      <c r="AT702" s="19" t="s">
        <v>170</v>
      </c>
      <c r="AU702" s="19" t="s">
        <v>84</v>
      </c>
    </row>
    <row r="703" s="13" customFormat="1">
      <c r="A703" s="13"/>
      <c r="B703" s="224"/>
      <c r="C703" s="225"/>
      <c r="D703" s="226" t="s">
        <v>185</v>
      </c>
      <c r="E703" s="227" t="s">
        <v>19</v>
      </c>
      <c r="F703" s="228" t="s">
        <v>911</v>
      </c>
      <c r="G703" s="225"/>
      <c r="H703" s="229">
        <v>9620</v>
      </c>
      <c r="I703" s="230"/>
      <c r="J703" s="225"/>
      <c r="K703" s="225"/>
      <c r="L703" s="231"/>
      <c r="M703" s="232"/>
      <c r="N703" s="233"/>
      <c r="O703" s="233"/>
      <c r="P703" s="233"/>
      <c r="Q703" s="233"/>
      <c r="R703" s="233"/>
      <c r="S703" s="233"/>
      <c r="T703" s="234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35" t="s">
        <v>185</v>
      </c>
      <c r="AU703" s="235" t="s">
        <v>84</v>
      </c>
      <c r="AV703" s="13" t="s">
        <v>84</v>
      </c>
      <c r="AW703" s="13" t="s">
        <v>36</v>
      </c>
      <c r="AX703" s="13" t="s">
        <v>82</v>
      </c>
      <c r="AY703" s="235" t="s">
        <v>161</v>
      </c>
    </row>
    <row r="704" s="2" customFormat="1" ht="62.7" customHeight="1">
      <c r="A704" s="40"/>
      <c r="B704" s="41"/>
      <c r="C704" s="206" t="s">
        <v>912</v>
      </c>
      <c r="D704" s="206" t="s">
        <v>163</v>
      </c>
      <c r="E704" s="207" t="s">
        <v>913</v>
      </c>
      <c r="F704" s="208" t="s">
        <v>914</v>
      </c>
      <c r="G704" s="209" t="s">
        <v>166</v>
      </c>
      <c r="H704" s="210">
        <v>1</v>
      </c>
      <c r="I704" s="211"/>
      <c r="J704" s="212">
        <f>ROUND(I704*H704,2)</f>
        <v>0</v>
      </c>
      <c r="K704" s="208" t="s">
        <v>167</v>
      </c>
      <c r="L704" s="46"/>
      <c r="M704" s="213" t="s">
        <v>19</v>
      </c>
      <c r="N704" s="214" t="s">
        <v>45</v>
      </c>
      <c r="O704" s="86"/>
      <c r="P704" s="215">
        <f>O704*H704</f>
        <v>0</v>
      </c>
      <c r="Q704" s="215">
        <v>0</v>
      </c>
      <c r="R704" s="215">
        <f>Q704*H704</f>
        <v>0</v>
      </c>
      <c r="S704" s="215">
        <v>0</v>
      </c>
      <c r="T704" s="216">
        <f>S704*H704</f>
        <v>0</v>
      </c>
      <c r="U704" s="40"/>
      <c r="V704" s="40"/>
      <c r="W704" s="40"/>
      <c r="X704" s="40"/>
      <c r="Y704" s="40"/>
      <c r="Z704" s="40"/>
      <c r="AA704" s="40"/>
      <c r="AB704" s="40"/>
      <c r="AC704" s="40"/>
      <c r="AD704" s="40"/>
      <c r="AE704" s="40"/>
      <c r="AR704" s="217" t="s">
        <v>168</v>
      </c>
      <c r="AT704" s="217" t="s">
        <v>163</v>
      </c>
      <c r="AU704" s="217" t="s">
        <v>84</v>
      </c>
      <c r="AY704" s="19" t="s">
        <v>161</v>
      </c>
      <c r="BE704" s="218">
        <f>IF(N704="základní",J704,0)</f>
        <v>0</v>
      </c>
      <c r="BF704" s="218">
        <f>IF(N704="snížená",J704,0)</f>
        <v>0</v>
      </c>
      <c r="BG704" s="218">
        <f>IF(N704="zákl. přenesená",J704,0)</f>
        <v>0</v>
      </c>
      <c r="BH704" s="218">
        <f>IF(N704="sníž. přenesená",J704,0)</f>
        <v>0</v>
      </c>
      <c r="BI704" s="218">
        <f>IF(N704="nulová",J704,0)</f>
        <v>0</v>
      </c>
      <c r="BJ704" s="19" t="s">
        <v>82</v>
      </c>
      <c r="BK704" s="218">
        <f>ROUND(I704*H704,2)</f>
        <v>0</v>
      </c>
      <c r="BL704" s="19" t="s">
        <v>168</v>
      </c>
      <c r="BM704" s="217" t="s">
        <v>915</v>
      </c>
    </row>
    <row r="705" s="2" customFormat="1">
      <c r="A705" s="40"/>
      <c r="B705" s="41"/>
      <c r="C705" s="42"/>
      <c r="D705" s="219" t="s">
        <v>170</v>
      </c>
      <c r="E705" s="42"/>
      <c r="F705" s="220" t="s">
        <v>916</v>
      </c>
      <c r="G705" s="42"/>
      <c r="H705" s="42"/>
      <c r="I705" s="221"/>
      <c r="J705" s="42"/>
      <c r="K705" s="42"/>
      <c r="L705" s="46"/>
      <c r="M705" s="222"/>
      <c r="N705" s="223"/>
      <c r="O705" s="86"/>
      <c r="P705" s="86"/>
      <c r="Q705" s="86"/>
      <c r="R705" s="86"/>
      <c r="S705" s="86"/>
      <c r="T705" s="87"/>
      <c r="U705" s="40"/>
      <c r="V705" s="40"/>
      <c r="W705" s="40"/>
      <c r="X705" s="40"/>
      <c r="Y705" s="40"/>
      <c r="Z705" s="40"/>
      <c r="AA705" s="40"/>
      <c r="AB705" s="40"/>
      <c r="AC705" s="40"/>
      <c r="AD705" s="40"/>
      <c r="AE705" s="40"/>
      <c r="AT705" s="19" t="s">
        <v>170</v>
      </c>
      <c r="AU705" s="19" t="s">
        <v>84</v>
      </c>
    </row>
    <row r="706" s="2" customFormat="1" ht="62.7" customHeight="1">
      <c r="A706" s="40"/>
      <c r="B706" s="41"/>
      <c r="C706" s="206" t="s">
        <v>917</v>
      </c>
      <c r="D706" s="206" t="s">
        <v>163</v>
      </c>
      <c r="E706" s="207" t="s">
        <v>918</v>
      </c>
      <c r="F706" s="208" t="s">
        <v>919</v>
      </c>
      <c r="G706" s="209" t="s">
        <v>166</v>
      </c>
      <c r="H706" s="210">
        <v>1</v>
      </c>
      <c r="I706" s="211"/>
      <c r="J706" s="212">
        <f>ROUND(I706*H706,2)</f>
        <v>0</v>
      </c>
      <c r="K706" s="208" t="s">
        <v>167</v>
      </c>
      <c r="L706" s="46"/>
      <c r="M706" s="213" t="s">
        <v>19</v>
      </c>
      <c r="N706" s="214" t="s">
        <v>45</v>
      </c>
      <c r="O706" s="86"/>
      <c r="P706" s="215">
        <f>O706*H706</f>
        <v>0</v>
      </c>
      <c r="Q706" s="215">
        <v>0</v>
      </c>
      <c r="R706" s="215">
        <f>Q706*H706</f>
        <v>0</v>
      </c>
      <c r="S706" s="215">
        <v>0</v>
      </c>
      <c r="T706" s="216">
        <f>S706*H706</f>
        <v>0</v>
      </c>
      <c r="U706" s="40"/>
      <c r="V706" s="40"/>
      <c r="W706" s="40"/>
      <c r="X706" s="40"/>
      <c r="Y706" s="40"/>
      <c r="Z706" s="40"/>
      <c r="AA706" s="40"/>
      <c r="AB706" s="40"/>
      <c r="AC706" s="40"/>
      <c r="AD706" s="40"/>
      <c r="AE706" s="40"/>
      <c r="AR706" s="217" t="s">
        <v>168</v>
      </c>
      <c r="AT706" s="217" t="s">
        <v>163</v>
      </c>
      <c r="AU706" s="217" t="s">
        <v>84</v>
      </c>
      <c r="AY706" s="19" t="s">
        <v>161</v>
      </c>
      <c r="BE706" s="218">
        <f>IF(N706="základní",J706,0)</f>
        <v>0</v>
      </c>
      <c r="BF706" s="218">
        <f>IF(N706="snížená",J706,0)</f>
        <v>0</v>
      </c>
      <c r="BG706" s="218">
        <f>IF(N706="zákl. přenesená",J706,0)</f>
        <v>0</v>
      </c>
      <c r="BH706" s="218">
        <f>IF(N706="sníž. přenesená",J706,0)</f>
        <v>0</v>
      </c>
      <c r="BI706" s="218">
        <f>IF(N706="nulová",J706,0)</f>
        <v>0</v>
      </c>
      <c r="BJ706" s="19" t="s">
        <v>82</v>
      </c>
      <c r="BK706" s="218">
        <f>ROUND(I706*H706,2)</f>
        <v>0</v>
      </c>
      <c r="BL706" s="19" t="s">
        <v>168</v>
      </c>
      <c r="BM706" s="217" t="s">
        <v>920</v>
      </c>
    </row>
    <row r="707" s="2" customFormat="1">
      <c r="A707" s="40"/>
      <c r="B707" s="41"/>
      <c r="C707" s="42"/>
      <c r="D707" s="219" t="s">
        <v>170</v>
      </c>
      <c r="E707" s="42"/>
      <c r="F707" s="220" t="s">
        <v>921</v>
      </c>
      <c r="G707" s="42"/>
      <c r="H707" s="42"/>
      <c r="I707" s="221"/>
      <c r="J707" s="42"/>
      <c r="K707" s="42"/>
      <c r="L707" s="46"/>
      <c r="M707" s="222"/>
      <c r="N707" s="223"/>
      <c r="O707" s="86"/>
      <c r="P707" s="86"/>
      <c r="Q707" s="86"/>
      <c r="R707" s="86"/>
      <c r="S707" s="86"/>
      <c r="T707" s="87"/>
      <c r="U707" s="40"/>
      <c r="V707" s="40"/>
      <c r="W707" s="40"/>
      <c r="X707" s="40"/>
      <c r="Y707" s="40"/>
      <c r="Z707" s="40"/>
      <c r="AA707" s="40"/>
      <c r="AB707" s="40"/>
      <c r="AC707" s="40"/>
      <c r="AD707" s="40"/>
      <c r="AE707" s="40"/>
      <c r="AT707" s="19" t="s">
        <v>170</v>
      </c>
      <c r="AU707" s="19" t="s">
        <v>84</v>
      </c>
    </row>
    <row r="708" s="2" customFormat="1" ht="44.25" customHeight="1">
      <c r="A708" s="40"/>
      <c r="B708" s="41"/>
      <c r="C708" s="206" t="s">
        <v>922</v>
      </c>
      <c r="D708" s="206" t="s">
        <v>163</v>
      </c>
      <c r="E708" s="207" t="s">
        <v>923</v>
      </c>
      <c r="F708" s="208" t="s">
        <v>924</v>
      </c>
      <c r="G708" s="209" t="s">
        <v>182</v>
      </c>
      <c r="H708" s="210">
        <v>240.5</v>
      </c>
      <c r="I708" s="211"/>
      <c r="J708" s="212">
        <f>ROUND(I708*H708,2)</f>
        <v>0</v>
      </c>
      <c r="K708" s="208" t="s">
        <v>167</v>
      </c>
      <c r="L708" s="46"/>
      <c r="M708" s="213" t="s">
        <v>19</v>
      </c>
      <c r="N708" s="214" t="s">
        <v>45</v>
      </c>
      <c r="O708" s="86"/>
      <c r="P708" s="215">
        <f>O708*H708</f>
        <v>0</v>
      </c>
      <c r="Q708" s="215">
        <v>0</v>
      </c>
      <c r="R708" s="215">
        <f>Q708*H708</f>
        <v>0</v>
      </c>
      <c r="S708" s="215">
        <v>0</v>
      </c>
      <c r="T708" s="216">
        <f>S708*H708</f>
        <v>0</v>
      </c>
      <c r="U708" s="40"/>
      <c r="V708" s="40"/>
      <c r="W708" s="40"/>
      <c r="X708" s="40"/>
      <c r="Y708" s="40"/>
      <c r="Z708" s="40"/>
      <c r="AA708" s="40"/>
      <c r="AB708" s="40"/>
      <c r="AC708" s="40"/>
      <c r="AD708" s="40"/>
      <c r="AE708" s="40"/>
      <c r="AR708" s="217" t="s">
        <v>168</v>
      </c>
      <c r="AT708" s="217" t="s">
        <v>163</v>
      </c>
      <c r="AU708" s="217" t="s">
        <v>84</v>
      </c>
      <c r="AY708" s="19" t="s">
        <v>161</v>
      </c>
      <c r="BE708" s="218">
        <f>IF(N708="základní",J708,0)</f>
        <v>0</v>
      </c>
      <c r="BF708" s="218">
        <f>IF(N708="snížená",J708,0)</f>
        <v>0</v>
      </c>
      <c r="BG708" s="218">
        <f>IF(N708="zákl. přenesená",J708,0)</f>
        <v>0</v>
      </c>
      <c r="BH708" s="218">
        <f>IF(N708="sníž. přenesená",J708,0)</f>
        <v>0</v>
      </c>
      <c r="BI708" s="218">
        <f>IF(N708="nulová",J708,0)</f>
        <v>0</v>
      </c>
      <c r="BJ708" s="19" t="s">
        <v>82</v>
      </c>
      <c r="BK708" s="218">
        <f>ROUND(I708*H708,2)</f>
        <v>0</v>
      </c>
      <c r="BL708" s="19" t="s">
        <v>168</v>
      </c>
      <c r="BM708" s="217" t="s">
        <v>925</v>
      </c>
    </row>
    <row r="709" s="2" customFormat="1">
      <c r="A709" s="40"/>
      <c r="B709" s="41"/>
      <c r="C709" s="42"/>
      <c r="D709" s="219" t="s">
        <v>170</v>
      </c>
      <c r="E709" s="42"/>
      <c r="F709" s="220" t="s">
        <v>926</v>
      </c>
      <c r="G709" s="42"/>
      <c r="H709" s="42"/>
      <c r="I709" s="221"/>
      <c r="J709" s="42"/>
      <c r="K709" s="42"/>
      <c r="L709" s="46"/>
      <c r="M709" s="222"/>
      <c r="N709" s="223"/>
      <c r="O709" s="86"/>
      <c r="P709" s="86"/>
      <c r="Q709" s="86"/>
      <c r="R709" s="86"/>
      <c r="S709" s="86"/>
      <c r="T709" s="87"/>
      <c r="U709" s="40"/>
      <c r="V709" s="40"/>
      <c r="W709" s="40"/>
      <c r="X709" s="40"/>
      <c r="Y709" s="40"/>
      <c r="Z709" s="40"/>
      <c r="AA709" s="40"/>
      <c r="AB709" s="40"/>
      <c r="AC709" s="40"/>
      <c r="AD709" s="40"/>
      <c r="AE709" s="40"/>
      <c r="AT709" s="19" t="s">
        <v>170</v>
      </c>
      <c r="AU709" s="19" t="s">
        <v>84</v>
      </c>
    </row>
    <row r="710" s="13" customFormat="1">
      <c r="A710" s="13"/>
      <c r="B710" s="224"/>
      <c r="C710" s="225"/>
      <c r="D710" s="226" t="s">
        <v>185</v>
      </c>
      <c r="E710" s="227" t="s">
        <v>19</v>
      </c>
      <c r="F710" s="228" t="s">
        <v>905</v>
      </c>
      <c r="G710" s="225"/>
      <c r="H710" s="229">
        <v>240.5</v>
      </c>
      <c r="I710" s="230"/>
      <c r="J710" s="225"/>
      <c r="K710" s="225"/>
      <c r="L710" s="231"/>
      <c r="M710" s="232"/>
      <c r="N710" s="233"/>
      <c r="O710" s="233"/>
      <c r="P710" s="233"/>
      <c r="Q710" s="233"/>
      <c r="R710" s="233"/>
      <c r="S710" s="233"/>
      <c r="T710" s="234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35" t="s">
        <v>185</v>
      </c>
      <c r="AU710" s="235" t="s">
        <v>84</v>
      </c>
      <c r="AV710" s="13" t="s">
        <v>84</v>
      </c>
      <c r="AW710" s="13" t="s">
        <v>36</v>
      </c>
      <c r="AX710" s="13" t="s">
        <v>82</v>
      </c>
      <c r="AY710" s="235" t="s">
        <v>161</v>
      </c>
    </row>
    <row r="711" s="2" customFormat="1" ht="33" customHeight="1">
      <c r="A711" s="40"/>
      <c r="B711" s="41"/>
      <c r="C711" s="206" t="s">
        <v>927</v>
      </c>
      <c r="D711" s="206" t="s">
        <v>163</v>
      </c>
      <c r="E711" s="207" t="s">
        <v>928</v>
      </c>
      <c r="F711" s="208" t="s">
        <v>929</v>
      </c>
      <c r="G711" s="209" t="s">
        <v>590</v>
      </c>
      <c r="H711" s="210">
        <v>74</v>
      </c>
      <c r="I711" s="211"/>
      <c r="J711" s="212">
        <f>ROUND(I711*H711,2)</f>
        <v>0</v>
      </c>
      <c r="K711" s="208" t="s">
        <v>167</v>
      </c>
      <c r="L711" s="46"/>
      <c r="M711" s="213" t="s">
        <v>19</v>
      </c>
      <c r="N711" s="214" t="s">
        <v>45</v>
      </c>
      <c r="O711" s="86"/>
      <c r="P711" s="215">
        <f>O711*H711</f>
        <v>0</v>
      </c>
      <c r="Q711" s="215">
        <v>0</v>
      </c>
      <c r="R711" s="215">
        <f>Q711*H711</f>
        <v>0</v>
      </c>
      <c r="S711" s="215">
        <v>0</v>
      </c>
      <c r="T711" s="216">
        <f>S711*H711</f>
        <v>0</v>
      </c>
      <c r="U711" s="40"/>
      <c r="V711" s="40"/>
      <c r="W711" s="40"/>
      <c r="X711" s="40"/>
      <c r="Y711" s="40"/>
      <c r="Z711" s="40"/>
      <c r="AA711" s="40"/>
      <c r="AB711" s="40"/>
      <c r="AC711" s="40"/>
      <c r="AD711" s="40"/>
      <c r="AE711" s="40"/>
      <c r="AR711" s="217" t="s">
        <v>168</v>
      </c>
      <c r="AT711" s="217" t="s">
        <v>163</v>
      </c>
      <c r="AU711" s="217" t="s">
        <v>84</v>
      </c>
      <c r="AY711" s="19" t="s">
        <v>161</v>
      </c>
      <c r="BE711" s="218">
        <f>IF(N711="základní",J711,0)</f>
        <v>0</v>
      </c>
      <c r="BF711" s="218">
        <f>IF(N711="snížená",J711,0)</f>
        <v>0</v>
      </c>
      <c r="BG711" s="218">
        <f>IF(N711="zákl. přenesená",J711,0)</f>
        <v>0</v>
      </c>
      <c r="BH711" s="218">
        <f>IF(N711="sníž. přenesená",J711,0)</f>
        <v>0</v>
      </c>
      <c r="BI711" s="218">
        <f>IF(N711="nulová",J711,0)</f>
        <v>0</v>
      </c>
      <c r="BJ711" s="19" t="s">
        <v>82</v>
      </c>
      <c r="BK711" s="218">
        <f>ROUND(I711*H711,2)</f>
        <v>0</v>
      </c>
      <c r="BL711" s="19" t="s">
        <v>168</v>
      </c>
      <c r="BM711" s="217" t="s">
        <v>930</v>
      </c>
    </row>
    <row r="712" s="2" customFormat="1">
      <c r="A712" s="40"/>
      <c r="B712" s="41"/>
      <c r="C712" s="42"/>
      <c r="D712" s="219" t="s">
        <v>170</v>
      </c>
      <c r="E712" s="42"/>
      <c r="F712" s="220" t="s">
        <v>931</v>
      </c>
      <c r="G712" s="42"/>
      <c r="H712" s="42"/>
      <c r="I712" s="221"/>
      <c r="J712" s="42"/>
      <c r="K712" s="42"/>
      <c r="L712" s="46"/>
      <c r="M712" s="222"/>
      <c r="N712" s="223"/>
      <c r="O712" s="86"/>
      <c r="P712" s="86"/>
      <c r="Q712" s="86"/>
      <c r="R712" s="86"/>
      <c r="S712" s="86"/>
      <c r="T712" s="87"/>
      <c r="U712" s="40"/>
      <c r="V712" s="40"/>
      <c r="W712" s="40"/>
      <c r="X712" s="40"/>
      <c r="Y712" s="40"/>
      <c r="Z712" s="40"/>
      <c r="AA712" s="40"/>
      <c r="AB712" s="40"/>
      <c r="AC712" s="40"/>
      <c r="AD712" s="40"/>
      <c r="AE712" s="40"/>
      <c r="AT712" s="19" t="s">
        <v>170</v>
      </c>
      <c r="AU712" s="19" t="s">
        <v>84</v>
      </c>
    </row>
    <row r="713" s="13" customFormat="1">
      <c r="A713" s="13"/>
      <c r="B713" s="224"/>
      <c r="C713" s="225"/>
      <c r="D713" s="226" t="s">
        <v>185</v>
      </c>
      <c r="E713" s="227" t="s">
        <v>19</v>
      </c>
      <c r="F713" s="228" t="s">
        <v>932</v>
      </c>
      <c r="G713" s="225"/>
      <c r="H713" s="229">
        <v>74</v>
      </c>
      <c r="I713" s="230"/>
      <c r="J713" s="225"/>
      <c r="K713" s="225"/>
      <c r="L713" s="231"/>
      <c r="M713" s="232"/>
      <c r="N713" s="233"/>
      <c r="O713" s="233"/>
      <c r="P713" s="233"/>
      <c r="Q713" s="233"/>
      <c r="R713" s="233"/>
      <c r="S713" s="233"/>
      <c r="T713" s="234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35" t="s">
        <v>185</v>
      </c>
      <c r="AU713" s="235" t="s">
        <v>84</v>
      </c>
      <c r="AV713" s="13" t="s">
        <v>84</v>
      </c>
      <c r="AW713" s="13" t="s">
        <v>36</v>
      </c>
      <c r="AX713" s="13" t="s">
        <v>82</v>
      </c>
      <c r="AY713" s="235" t="s">
        <v>161</v>
      </c>
    </row>
    <row r="714" s="2" customFormat="1" ht="37.8" customHeight="1">
      <c r="A714" s="40"/>
      <c r="B714" s="41"/>
      <c r="C714" s="206" t="s">
        <v>933</v>
      </c>
      <c r="D714" s="206" t="s">
        <v>163</v>
      </c>
      <c r="E714" s="207" t="s">
        <v>934</v>
      </c>
      <c r="F714" s="208" t="s">
        <v>935</v>
      </c>
      <c r="G714" s="209" t="s">
        <v>590</v>
      </c>
      <c r="H714" s="210">
        <v>74</v>
      </c>
      <c r="I714" s="211"/>
      <c r="J714" s="212">
        <f>ROUND(I714*H714,2)</f>
        <v>0</v>
      </c>
      <c r="K714" s="208" t="s">
        <v>167</v>
      </c>
      <c r="L714" s="46"/>
      <c r="M714" s="213" t="s">
        <v>19</v>
      </c>
      <c r="N714" s="214" t="s">
        <v>45</v>
      </c>
      <c r="O714" s="86"/>
      <c r="P714" s="215">
        <f>O714*H714</f>
        <v>0</v>
      </c>
      <c r="Q714" s="215">
        <v>0</v>
      </c>
      <c r="R714" s="215">
        <f>Q714*H714</f>
        <v>0</v>
      </c>
      <c r="S714" s="215">
        <v>0</v>
      </c>
      <c r="T714" s="216">
        <f>S714*H714</f>
        <v>0</v>
      </c>
      <c r="U714" s="40"/>
      <c r="V714" s="40"/>
      <c r="W714" s="40"/>
      <c r="X714" s="40"/>
      <c r="Y714" s="40"/>
      <c r="Z714" s="40"/>
      <c r="AA714" s="40"/>
      <c r="AB714" s="40"/>
      <c r="AC714" s="40"/>
      <c r="AD714" s="40"/>
      <c r="AE714" s="40"/>
      <c r="AR714" s="217" t="s">
        <v>168</v>
      </c>
      <c r="AT714" s="217" t="s">
        <v>163</v>
      </c>
      <c r="AU714" s="217" t="s">
        <v>84</v>
      </c>
      <c r="AY714" s="19" t="s">
        <v>161</v>
      </c>
      <c r="BE714" s="218">
        <f>IF(N714="základní",J714,0)</f>
        <v>0</v>
      </c>
      <c r="BF714" s="218">
        <f>IF(N714="snížená",J714,0)</f>
        <v>0</v>
      </c>
      <c r="BG714" s="218">
        <f>IF(N714="zákl. přenesená",J714,0)</f>
        <v>0</v>
      </c>
      <c r="BH714" s="218">
        <f>IF(N714="sníž. přenesená",J714,0)</f>
        <v>0</v>
      </c>
      <c r="BI714" s="218">
        <f>IF(N714="nulová",J714,0)</f>
        <v>0</v>
      </c>
      <c r="BJ714" s="19" t="s">
        <v>82</v>
      </c>
      <c r="BK714" s="218">
        <f>ROUND(I714*H714,2)</f>
        <v>0</v>
      </c>
      <c r="BL714" s="19" t="s">
        <v>168</v>
      </c>
      <c r="BM714" s="217" t="s">
        <v>936</v>
      </c>
    </row>
    <row r="715" s="2" customFormat="1">
      <c r="A715" s="40"/>
      <c r="B715" s="41"/>
      <c r="C715" s="42"/>
      <c r="D715" s="219" t="s">
        <v>170</v>
      </c>
      <c r="E715" s="42"/>
      <c r="F715" s="220" t="s">
        <v>937</v>
      </c>
      <c r="G715" s="42"/>
      <c r="H715" s="42"/>
      <c r="I715" s="221"/>
      <c r="J715" s="42"/>
      <c r="K715" s="42"/>
      <c r="L715" s="46"/>
      <c r="M715" s="222"/>
      <c r="N715" s="223"/>
      <c r="O715" s="86"/>
      <c r="P715" s="86"/>
      <c r="Q715" s="86"/>
      <c r="R715" s="86"/>
      <c r="S715" s="86"/>
      <c r="T715" s="87"/>
      <c r="U715" s="40"/>
      <c r="V715" s="40"/>
      <c r="W715" s="40"/>
      <c r="X715" s="40"/>
      <c r="Y715" s="40"/>
      <c r="Z715" s="40"/>
      <c r="AA715" s="40"/>
      <c r="AB715" s="40"/>
      <c r="AC715" s="40"/>
      <c r="AD715" s="40"/>
      <c r="AE715" s="40"/>
      <c r="AT715" s="19" t="s">
        <v>170</v>
      </c>
      <c r="AU715" s="19" t="s">
        <v>84</v>
      </c>
    </row>
    <row r="716" s="13" customFormat="1">
      <c r="A716" s="13"/>
      <c r="B716" s="224"/>
      <c r="C716" s="225"/>
      <c r="D716" s="226" t="s">
        <v>185</v>
      </c>
      <c r="E716" s="227" t="s">
        <v>19</v>
      </c>
      <c r="F716" s="228" t="s">
        <v>932</v>
      </c>
      <c r="G716" s="225"/>
      <c r="H716" s="229">
        <v>74</v>
      </c>
      <c r="I716" s="230"/>
      <c r="J716" s="225"/>
      <c r="K716" s="225"/>
      <c r="L716" s="231"/>
      <c r="M716" s="232"/>
      <c r="N716" s="233"/>
      <c r="O716" s="233"/>
      <c r="P716" s="233"/>
      <c r="Q716" s="233"/>
      <c r="R716" s="233"/>
      <c r="S716" s="233"/>
      <c r="T716" s="234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35" t="s">
        <v>185</v>
      </c>
      <c r="AU716" s="235" t="s">
        <v>84</v>
      </c>
      <c r="AV716" s="13" t="s">
        <v>84</v>
      </c>
      <c r="AW716" s="13" t="s">
        <v>36</v>
      </c>
      <c r="AX716" s="13" t="s">
        <v>82</v>
      </c>
      <c r="AY716" s="235" t="s">
        <v>161</v>
      </c>
    </row>
    <row r="717" s="2" customFormat="1" ht="24.15" customHeight="1">
      <c r="A717" s="40"/>
      <c r="B717" s="41"/>
      <c r="C717" s="206" t="s">
        <v>938</v>
      </c>
      <c r="D717" s="206" t="s">
        <v>163</v>
      </c>
      <c r="E717" s="207" t="s">
        <v>939</v>
      </c>
      <c r="F717" s="208" t="s">
        <v>940</v>
      </c>
      <c r="G717" s="209" t="s">
        <v>182</v>
      </c>
      <c r="H717" s="210">
        <v>210</v>
      </c>
      <c r="I717" s="211"/>
      <c r="J717" s="212">
        <f>ROUND(I717*H717,2)</f>
        <v>0</v>
      </c>
      <c r="K717" s="208" t="s">
        <v>167</v>
      </c>
      <c r="L717" s="46"/>
      <c r="M717" s="213" t="s">
        <v>19</v>
      </c>
      <c r="N717" s="214" t="s">
        <v>45</v>
      </c>
      <c r="O717" s="86"/>
      <c r="P717" s="215">
        <f>O717*H717</f>
        <v>0</v>
      </c>
      <c r="Q717" s="215">
        <v>0</v>
      </c>
      <c r="R717" s="215">
        <f>Q717*H717</f>
        <v>0</v>
      </c>
      <c r="S717" s="215">
        <v>0</v>
      </c>
      <c r="T717" s="216">
        <f>S717*H717</f>
        <v>0</v>
      </c>
      <c r="U717" s="40"/>
      <c r="V717" s="40"/>
      <c r="W717" s="40"/>
      <c r="X717" s="40"/>
      <c r="Y717" s="40"/>
      <c r="Z717" s="40"/>
      <c r="AA717" s="40"/>
      <c r="AB717" s="40"/>
      <c r="AC717" s="40"/>
      <c r="AD717" s="40"/>
      <c r="AE717" s="40"/>
      <c r="AR717" s="217" t="s">
        <v>168</v>
      </c>
      <c r="AT717" s="217" t="s">
        <v>163</v>
      </c>
      <c r="AU717" s="217" t="s">
        <v>84</v>
      </c>
      <c r="AY717" s="19" t="s">
        <v>161</v>
      </c>
      <c r="BE717" s="218">
        <f>IF(N717="základní",J717,0)</f>
        <v>0</v>
      </c>
      <c r="BF717" s="218">
        <f>IF(N717="snížená",J717,0)</f>
        <v>0</v>
      </c>
      <c r="BG717" s="218">
        <f>IF(N717="zákl. přenesená",J717,0)</f>
        <v>0</v>
      </c>
      <c r="BH717" s="218">
        <f>IF(N717="sníž. přenesená",J717,0)</f>
        <v>0</v>
      </c>
      <c r="BI717" s="218">
        <f>IF(N717="nulová",J717,0)</f>
        <v>0</v>
      </c>
      <c r="BJ717" s="19" t="s">
        <v>82</v>
      </c>
      <c r="BK717" s="218">
        <f>ROUND(I717*H717,2)</f>
        <v>0</v>
      </c>
      <c r="BL717" s="19" t="s">
        <v>168</v>
      </c>
      <c r="BM717" s="217" t="s">
        <v>941</v>
      </c>
    </row>
    <row r="718" s="2" customFormat="1">
      <c r="A718" s="40"/>
      <c r="B718" s="41"/>
      <c r="C718" s="42"/>
      <c r="D718" s="219" t="s">
        <v>170</v>
      </c>
      <c r="E718" s="42"/>
      <c r="F718" s="220" t="s">
        <v>942</v>
      </c>
      <c r="G718" s="42"/>
      <c r="H718" s="42"/>
      <c r="I718" s="221"/>
      <c r="J718" s="42"/>
      <c r="K718" s="42"/>
      <c r="L718" s="46"/>
      <c r="M718" s="222"/>
      <c r="N718" s="223"/>
      <c r="O718" s="86"/>
      <c r="P718" s="86"/>
      <c r="Q718" s="86"/>
      <c r="R718" s="86"/>
      <c r="S718" s="86"/>
      <c r="T718" s="87"/>
      <c r="U718" s="40"/>
      <c r="V718" s="40"/>
      <c r="W718" s="40"/>
      <c r="X718" s="40"/>
      <c r="Y718" s="40"/>
      <c r="Z718" s="40"/>
      <c r="AA718" s="40"/>
      <c r="AB718" s="40"/>
      <c r="AC718" s="40"/>
      <c r="AD718" s="40"/>
      <c r="AE718" s="40"/>
      <c r="AT718" s="19" t="s">
        <v>170</v>
      </c>
      <c r="AU718" s="19" t="s">
        <v>84</v>
      </c>
    </row>
    <row r="719" s="13" customFormat="1">
      <c r="A719" s="13"/>
      <c r="B719" s="224"/>
      <c r="C719" s="225"/>
      <c r="D719" s="226" t="s">
        <v>185</v>
      </c>
      <c r="E719" s="227" t="s">
        <v>19</v>
      </c>
      <c r="F719" s="228" t="s">
        <v>943</v>
      </c>
      <c r="G719" s="225"/>
      <c r="H719" s="229">
        <v>210</v>
      </c>
      <c r="I719" s="230"/>
      <c r="J719" s="225"/>
      <c r="K719" s="225"/>
      <c r="L719" s="231"/>
      <c r="M719" s="232"/>
      <c r="N719" s="233"/>
      <c r="O719" s="233"/>
      <c r="P719" s="233"/>
      <c r="Q719" s="233"/>
      <c r="R719" s="233"/>
      <c r="S719" s="233"/>
      <c r="T719" s="234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35" t="s">
        <v>185</v>
      </c>
      <c r="AU719" s="235" t="s">
        <v>84</v>
      </c>
      <c r="AV719" s="13" t="s">
        <v>84</v>
      </c>
      <c r="AW719" s="13" t="s">
        <v>36</v>
      </c>
      <c r="AX719" s="13" t="s">
        <v>82</v>
      </c>
      <c r="AY719" s="235" t="s">
        <v>161</v>
      </c>
    </row>
    <row r="720" s="2" customFormat="1" ht="24.15" customHeight="1">
      <c r="A720" s="40"/>
      <c r="B720" s="41"/>
      <c r="C720" s="206" t="s">
        <v>944</v>
      </c>
      <c r="D720" s="206" t="s">
        <v>163</v>
      </c>
      <c r="E720" s="207" t="s">
        <v>945</v>
      </c>
      <c r="F720" s="208" t="s">
        <v>946</v>
      </c>
      <c r="G720" s="209" t="s">
        <v>182</v>
      </c>
      <c r="H720" s="210">
        <v>210</v>
      </c>
      <c r="I720" s="211"/>
      <c r="J720" s="212">
        <f>ROUND(I720*H720,2)</f>
        <v>0</v>
      </c>
      <c r="K720" s="208" t="s">
        <v>167</v>
      </c>
      <c r="L720" s="46"/>
      <c r="M720" s="213" t="s">
        <v>19</v>
      </c>
      <c r="N720" s="214" t="s">
        <v>45</v>
      </c>
      <c r="O720" s="86"/>
      <c r="P720" s="215">
        <f>O720*H720</f>
        <v>0</v>
      </c>
      <c r="Q720" s="215">
        <v>0</v>
      </c>
      <c r="R720" s="215">
        <f>Q720*H720</f>
        <v>0</v>
      </c>
      <c r="S720" s="215">
        <v>0</v>
      </c>
      <c r="T720" s="216">
        <f>S720*H720</f>
        <v>0</v>
      </c>
      <c r="U720" s="40"/>
      <c r="V720" s="40"/>
      <c r="W720" s="40"/>
      <c r="X720" s="40"/>
      <c r="Y720" s="40"/>
      <c r="Z720" s="40"/>
      <c r="AA720" s="40"/>
      <c r="AB720" s="40"/>
      <c r="AC720" s="40"/>
      <c r="AD720" s="40"/>
      <c r="AE720" s="40"/>
      <c r="AR720" s="217" t="s">
        <v>168</v>
      </c>
      <c r="AT720" s="217" t="s">
        <v>163</v>
      </c>
      <c r="AU720" s="217" t="s">
        <v>84</v>
      </c>
      <c r="AY720" s="19" t="s">
        <v>161</v>
      </c>
      <c r="BE720" s="218">
        <f>IF(N720="základní",J720,0)</f>
        <v>0</v>
      </c>
      <c r="BF720" s="218">
        <f>IF(N720="snížená",J720,0)</f>
        <v>0</v>
      </c>
      <c r="BG720" s="218">
        <f>IF(N720="zákl. přenesená",J720,0)</f>
        <v>0</v>
      </c>
      <c r="BH720" s="218">
        <f>IF(N720="sníž. přenesená",J720,0)</f>
        <v>0</v>
      </c>
      <c r="BI720" s="218">
        <f>IF(N720="nulová",J720,0)</f>
        <v>0</v>
      </c>
      <c r="BJ720" s="19" t="s">
        <v>82</v>
      </c>
      <c r="BK720" s="218">
        <f>ROUND(I720*H720,2)</f>
        <v>0</v>
      </c>
      <c r="BL720" s="19" t="s">
        <v>168</v>
      </c>
      <c r="BM720" s="217" t="s">
        <v>947</v>
      </c>
    </row>
    <row r="721" s="2" customFormat="1">
      <c r="A721" s="40"/>
      <c r="B721" s="41"/>
      <c r="C721" s="42"/>
      <c r="D721" s="219" t="s">
        <v>170</v>
      </c>
      <c r="E721" s="42"/>
      <c r="F721" s="220" t="s">
        <v>948</v>
      </c>
      <c r="G721" s="42"/>
      <c r="H721" s="42"/>
      <c r="I721" s="221"/>
      <c r="J721" s="42"/>
      <c r="K721" s="42"/>
      <c r="L721" s="46"/>
      <c r="M721" s="222"/>
      <c r="N721" s="223"/>
      <c r="O721" s="86"/>
      <c r="P721" s="86"/>
      <c r="Q721" s="86"/>
      <c r="R721" s="86"/>
      <c r="S721" s="86"/>
      <c r="T721" s="87"/>
      <c r="U721" s="40"/>
      <c r="V721" s="40"/>
      <c r="W721" s="40"/>
      <c r="X721" s="40"/>
      <c r="Y721" s="40"/>
      <c r="Z721" s="40"/>
      <c r="AA721" s="40"/>
      <c r="AB721" s="40"/>
      <c r="AC721" s="40"/>
      <c r="AD721" s="40"/>
      <c r="AE721" s="40"/>
      <c r="AT721" s="19" t="s">
        <v>170</v>
      </c>
      <c r="AU721" s="19" t="s">
        <v>84</v>
      </c>
    </row>
    <row r="722" s="2" customFormat="1" ht="37.8" customHeight="1">
      <c r="A722" s="40"/>
      <c r="B722" s="41"/>
      <c r="C722" s="206" t="s">
        <v>949</v>
      </c>
      <c r="D722" s="206" t="s">
        <v>163</v>
      </c>
      <c r="E722" s="207" t="s">
        <v>950</v>
      </c>
      <c r="F722" s="208" t="s">
        <v>951</v>
      </c>
      <c r="G722" s="209" t="s">
        <v>182</v>
      </c>
      <c r="H722" s="210">
        <v>587.33000000000004</v>
      </c>
      <c r="I722" s="211"/>
      <c r="J722" s="212">
        <f>ROUND(I722*H722,2)</f>
        <v>0</v>
      </c>
      <c r="K722" s="208" t="s">
        <v>167</v>
      </c>
      <c r="L722" s="46"/>
      <c r="M722" s="213" t="s">
        <v>19</v>
      </c>
      <c r="N722" s="214" t="s">
        <v>45</v>
      </c>
      <c r="O722" s="86"/>
      <c r="P722" s="215">
        <f>O722*H722</f>
        <v>0</v>
      </c>
      <c r="Q722" s="215">
        <v>4.0000000000000003E-05</v>
      </c>
      <c r="R722" s="215">
        <f>Q722*H722</f>
        <v>0.023493200000000002</v>
      </c>
      <c r="S722" s="215">
        <v>0</v>
      </c>
      <c r="T722" s="216">
        <f>S722*H722</f>
        <v>0</v>
      </c>
      <c r="U722" s="40"/>
      <c r="V722" s="40"/>
      <c r="W722" s="40"/>
      <c r="X722" s="40"/>
      <c r="Y722" s="40"/>
      <c r="Z722" s="40"/>
      <c r="AA722" s="40"/>
      <c r="AB722" s="40"/>
      <c r="AC722" s="40"/>
      <c r="AD722" s="40"/>
      <c r="AE722" s="40"/>
      <c r="AR722" s="217" t="s">
        <v>168</v>
      </c>
      <c r="AT722" s="217" t="s">
        <v>163</v>
      </c>
      <c r="AU722" s="217" t="s">
        <v>84</v>
      </c>
      <c r="AY722" s="19" t="s">
        <v>161</v>
      </c>
      <c r="BE722" s="218">
        <f>IF(N722="základní",J722,0)</f>
        <v>0</v>
      </c>
      <c r="BF722" s="218">
        <f>IF(N722="snížená",J722,0)</f>
        <v>0</v>
      </c>
      <c r="BG722" s="218">
        <f>IF(N722="zákl. přenesená",J722,0)</f>
        <v>0</v>
      </c>
      <c r="BH722" s="218">
        <f>IF(N722="sníž. přenesená",J722,0)</f>
        <v>0</v>
      </c>
      <c r="BI722" s="218">
        <f>IF(N722="nulová",J722,0)</f>
        <v>0</v>
      </c>
      <c r="BJ722" s="19" t="s">
        <v>82</v>
      </c>
      <c r="BK722" s="218">
        <f>ROUND(I722*H722,2)</f>
        <v>0</v>
      </c>
      <c r="BL722" s="19" t="s">
        <v>168</v>
      </c>
      <c r="BM722" s="217" t="s">
        <v>952</v>
      </c>
    </row>
    <row r="723" s="2" customFormat="1">
      <c r="A723" s="40"/>
      <c r="B723" s="41"/>
      <c r="C723" s="42"/>
      <c r="D723" s="219" t="s">
        <v>170</v>
      </c>
      <c r="E723" s="42"/>
      <c r="F723" s="220" t="s">
        <v>953</v>
      </c>
      <c r="G723" s="42"/>
      <c r="H723" s="42"/>
      <c r="I723" s="221"/>
      <c r="J723" s="42"/>
      <c r="K723" s="42"/>
      <c r="L723" s="46"/>
      <c r="M723" s="222"/>
      <c r="N723" s="223"/>
      <c r="O723" s="86"/>
      <c r="P723" s="86"/>
      <c r="Q723" s="86"/>
      <c r="R723" s="86"/>
      <c r="S723" s="86"/>
      <c r="T723" s="87"/>
      <c r="U723" s="40"/>
      <c r="V723" s="40"/>
      <c r="W723" s="40"/>
      <c r="X723" s="40"/>
      <c r="Y723" s="40"/>
      <c r="Z723" s="40"/>
      <c r="AA723" s="40"/>
      <c r="AB723" s="40"/>
      <c r="AC723" s="40"/>
      <c r="AD723" s="40"/>
      <c r="AE723" s="40"/>
      <c r="AT723" s="19" t="s">
        <v>170</v>
      </c>
      <c r="AU723" s="19" t="s">
        <v>84</v>
      </c>
    </row>
    <row r="724" s="13" customFormat="1">
      <c r="A724" s="13"/>
      <c r="B724" s="224"/>
      <c r="C724" s="225"/>
      <c r="D724" s="226" t="s">
        <v>185</v>
      </c>
      <c r="E724" s="227" t="s">
        <v>19</v>
      </c>
      <c r="F724" s="228" t="s">
        <v>954</v>
      </c>
      <c r="G724" s="225"/>
      <c r="H724" s="229">
        <v>587.33000000000004</v>
      </c>
      <c r="I724" s="230"/>
      <c r="J724" s="225"/>
      <c r="K724" s="225"/>
      <c r="L724" s="231"/>
      <c r="M724" s="232"/>
      <c r="N724" s="233"/>
      <c r="O724" s="233"/>
      <c r="P724" s="233"/>
      <c r="Q724" s="233"/>
      <c r="R724" s="233"/>
      <c r="S724" s="233"/>
      <c r="T724" s="234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35" t="s">
        <v>185</v>
      </c>
      <c r="AU724" s="235" t="s">
        <v>84</v>
      </c>
      <c r="AV724" s="13" t="s">
        <v>84</v>
      </c>
      <c r="AW724" s="13" t="s">
        <v>36</v>
      </c>
      <c r="AX724" s="13" t="s">
        <v>82</v>
      </c>
      <c r="AY724" s="235" t="s">
        <v>161</v>
      </c>
    </row>
    <row r="725" s="2" customFormat="1" ht="37.8" customHeight="1">
      <c r="A725" s="40"/>
      <c r="B725" s="41"/>
      <c r="C725" s="206" t="s">
        <v>955</v>
      </c>
      <c r="D725" s="206" t="s">
        <v>163</v>
      </c>
      <c r="E725" s="207" t="s">
        <v>956</v>
      </c>
      <c r="F725" s="208" t="s">
        <v>957</v>
      </c>
      <c r="G725" s="209" t="s">
        <v>166</v>
      </c>
      <c r="H725" s="210">
        <v>180</v>
      </c>
      <c r="I725" s="211"/>
      <c r="J725" s="212">
        <f>ROUND(I725*H725,2)</f>
        <v>0</v>
      </c>
      <c r="K725" s="208" t="s">
        <v>19</v>
      </c>
      <c r="L725" s="46"/>
      <c r="M725" s="213" t="s">
        <v>19</v>
      </c>
      <c r="N725" s="214" t="s">
        <v>45</v>
      </c>
      <c r="O725" s="86"/>
      <c r="P725" s="215">
        <f>O725*H725</f>
        <v>0</v>
      </c>
      <c r="Q725" s="215">
        <v>6.9999999999999994E-05</v>
      </c>
      <c r="R725" s="215">
        <f>Q725*H725</f>
        <v>0.012599999999999998</v>
      </c>
      <c r="S725" s="215">
        <v>0</v>
      </c>
      <c r="T725" s="216">
        <f>S725*H725</f>
        <v>0</v>
      </c>
      <c r="U725" s="40"/>
      <c r="V725" s="40"/>
      <c r="W725" s="40"/>
      <c r="X725" s="40"/>
      <c r="Y725" s="40"/>
      <c r="Z725" s="40"/>
      <c r="AA725" s="40"/>
      <c r="AB725" s="40"/>
      <c r="AC725" s="40"/>
      <c r="AD725" s="40"/>
      <c r="AE725" s="40"/>
      <c r="AR725" s="217" t="s">
        <v>168</v>
      </c>
      <c r="AT725" s="217" t="s">
        <v>163</v>
      </c>
      <c r="AU725" s="217" t="s">
        <v>84</v>
      </c>
      <c r="AY725" s="19" t="s">
        <v>161</v>
      </c>
      <c r="BE725" s="218">
        <f>IF(N725="základní",J725,0)</f>
        <v>0</v>
      </c>
      <c r="BF725" s="218">
        <f>IF(N725="snížená",J725,0)</f>
        <v>0</v>
      </c>
      <c r="BG725" s="218">
        <f>IF(N725="zákl. přenesená",J725,0)</f>
        <v>0</v>
      </c>
      <c r="BH725" s="218">
        <f>IF(N725="sníž. přenesená",J725,0)</f>
        <v>0</v>
      </c>
      <c r="BI725" s="218">
        <f>IF(N725="nulová",J725,0)</f>
        <v>0</v>
      </c>
      <c r="BJ725" s="19" t="s">
        <v>82</v>
      </c>
      <c r="BK725" s="218">
        <f>ROUND(I725*H725,2)</f>
        <v>0</v>
      </c>
      <c r="BL725" s="19" t="s">
        <v>168</v>
      </c>
      <c r="BM725" s="217" t="s">
        <v>958</v>
      </c>
    </row>
    <row r="726" s="13" customFormat="1">
      <c r="A726" s="13"/>
      <c r="B726" s="224"/>
      <c r="C726" s="225"/>
      <c r="D726" s="226" t="s">
        <v>185</v>
      </c>
      <c r="E726" s="227" t="s">
        <v>19</v>
      </c>
      <c r="F726" s="228" t="s">
        <v>959</v>
      </c>
      <c r="G726" s="225"/>
      <c r="H726" s="229">
        <v>180</v>
      </c>
      <c r="I726" s="230"/>
      <c r="J726" s="225"/>
      <c r="K726" s="225"/>
      <c r="L726" s="231"/>
      <c r="M726" s="232"/>
      <c r="N726" s="233"/>
      <c r="O726" s="233"/>
      <c r="P726" s="233"/>
      <c r="Q726" s="233"/>
      <c r="R726" s="233"/>
      <c r="S726" s="233"/>
      <c r="T726" s="234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35" t="s">
        <v>185</v>
      </c>
      <c r="AU726" s="235" t="s">
        <v>84</v>
      </c>
      <c r="AV726" s="13" t="s">
        <v>84</v>
      </c>
      <c r="AW726" s="13" t="s">
        <v>36</v>
      </c>
      <c r="AX726" s="13" t="s">
        <v>82</v>
      </c>
      <c r="AY726" s="235" t="s">
        <v>161</v>
      </c>
    </row>
    <row r="727" s="2" customFormat="1" ht="24.15" customHeight="1">
      <c r="A727" s="40"/>
      <c r="B727" s="41"/>
      <c r="C727" s="206" t="s">
        <v>960</v>
      </c>
      <c r="D727" s="206" t="s">
        <v>163</v>
      </c>
      <c r="E727" s="207" t="s">
        <v>961</v>
      </c>
      <c r="F727" s="208" t="s">
        <v>962</v>
      </c>
      <c r="G727" s="209" t="s">
        <v>182</v>
      </c>
      <c r="H727" s="210">
        <v>25.885999999999999</v>
      </c>
      <c r="I727" s="211"/>
      <c r="J727" s="212">
        <f>ROUND(I727*H727,2)</f>
        <v>0</v>
      </c>
      <c r="K727" s="208" t="s">
        <v>167</v>
      </c>
      <c r="L727" s="46"/>
      <c r="M727" s="213" t="s">
        <v>19</v>
      </c>
      <c r="N727" s="214" t="s">
        <v>45</v>
      </c>
      <c r="O727" s="86"/>
      <c r="P727" s="215">
        <f>O727*H727</f>
        <v>0</v>
      </c>
      <c r="Q727" s="215">
        <v>0</v>
      </c>
      <c r="R727" s="215">
        <f>Q727*H727</f>
        <v>0</v>
      </c>
      <c r="S727" s="215">
        <v>0.20799999999999999</v>
      </c>
      <c r="T727" s="216">
        <f>S727*H727</f>
        <v>5.3842879999999997</v>
      </c>
      <c r="U727" s="40"/>
      <c r="V727" s="40"/>
      <c r="W727" s="40"/>
      <c r="X727" s="40"/>
      <c r="Y727" s="40"/>
      <c r="Z727" s="40"/>
      <c r="AA727" s="40"/>
      <c r="AB727" s="40"/>
      <c r="AC727" s="40"/>
      <c r="AD727" s="40"/>
      <c r="AE727" s="40"/>
      <c r="AR727" s="217" t="s">
        <v>168</v>
      </c>
      <c r="AT727" s="217" t="s">
        <v>163</v>
      </c>
      <c r="AU727" s="217" t="s">
        <v>84</v>
      </c>
      <c r="AY727" s="19" t="s">
        <v>161</v>
      </c>
      <c r="BE727" s="218">
        <f>IF(N727="základní",J727,0)</f>
        <v>0</v>
      </c>
      <c r="BF727" s="218">
        <f>IF(N727="snížená",J727,0)</f>
        <v>0</v>
      </c>
      <c r="BG727" s="218">
        <f>IF(N727="zákl. přenesená",J727,0)</f>
        <v>0</v>
      </c>
      <c r="BH727" s="218">
        <f>IF(N727="sníž. přenesená",J727,0)</f>
        <v>0</v>
      </c>
      <c r="BI727" s="218">
        <f>IF(N727="nulová",J727,0)</f>
        <v>0</v>
      </c>
      <c r="BJ727" s="19" t="s">
        <v>82</v>
      </c>
      <c r="BK727" s="218">
        <f>ROUND(I727*H727,2)</f>
        <v>0</v>
      </c>
      <c r="BL727" s="19" t="s">
        <v>168</v>
      </c>
      <c r="BM727" s="217" t="s">
        <v>963</v>
      </c>
    </row>
    <row r="728" s="2" customFormat="1">
      <c r="A728" s="40"/>
      <c r="B728" s="41"/>
      <c r="C728" s="42"/>
      <c r="D728" s="219" t="s">
        <v>170</v>
      </c>
      <c r="E728" s="42"/>
      <c r="F728" s="220" t="s">
        <v>964</v>
      </c>
      <c r="G728" s="42"/>
      <c r="H728" s="42"/>
      <c r="I728" s="221"/>
      <c r="J728" s="42"/>
      <c r="K728" s="42"/>
      <c r="L728" s="46"/>
      <c r="M728" s="222"/>
      <c r="N728" s="223"/>
      <c r="O728" s="86"/>
      <c r="P728" s="86"/>
      <c r="Q728" s="86"/>
      <c r="R728" s="86"/>
      <c r="S728" s="86"/>
      <c r="T728" s="87"/>
      <c r="U728" s="40"/>
      <c r="V728" s="40"/>
      <c r="W728" s="40"/>
      <c r="X728" s="40"/>
      <c r="Y728" s="40"/>
      <c r="Z728" s="40"/>
      <c r="AA728" s="40"/>
      <c r="AB728" s="40"/>
      <c r="AC728" s="40"/>
      <c r="AD728" s="40"/>
      <c r="AE728" s="40"/>
      <c r="AT728" s="19" t="s">
        <v>170</v>
      </c>
      <c r="AU728" s="19" t="s">
        <v>84</v>
      </c>
    </row>
    <row r="729" s="13" customFormat="1">
      <c r="A729" s="13"/>
      <c r="B729" s="224"/>
      <c r="C729" s="225"/>
      <c r="D729" s="226" t="s">
        <v>185</v>
      </c>
      <c r="E729" s="227" t="s">
        <v>19</v>
      </c>
      <c r="F729" s="228" t="s">
        <v>965</v>
      </c>
      <c r="G729" s="225"/>
      <c r="H729" s="229">
        <v>25.885999999999999</v>
      </c>
      <c r="I729" s="230"/>
      <c r="J729" s="225"/>
      <c r="K729" s="225"/>
      <c r="L729" s="231"/>
      <c r="M729" s="232"/>
      <c r="N729" s="233"/>
      <c r="O729" s="233"/>
      <c r="P729" s="233"/>
      <c r="Q729" s="233"/>
      <c r="R729" s="233"/>
      <c r="S729" s="233"/>
      <c r="T729" s="234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235" t="s">
        <v>185</v>
      </c>
      <c r="AU729" s="235" t="s">
        <v>84</v>
      </c>
      <c r="AV729" s="13" t="s">
        <v>84</v>
      </c>
      <c r="AW729" s="13" t="s">
        <v>36</v>
      </c>
      <c r="AX729" s="13" t="s">
        <v>74</v>
      </c>
      <c r="AY729" s="235" t="s">
        <v>161</v>
      </c>
    </row>
    <row r="730" s="14" customFormat="1">
      <c r="A730" s="14"/>
      <c r="B730" s="236"/>
      <c r="C730" s="237"/>
      <c r="D730" s="226" t="s">
        <v>185</v>
      </c>
      <c r="E730" s="238" t="s">
        <v>19</v>
      </c>
      <c r="F730" s="239" t="s">
        <v>187</v>
      </c>
      <c r="G730" s="237"/>
      <c r="H730" s="240">
        <v>25.885999999999999</v>
      </c>
      <c r="I730" s="241"/>
      <c r="J730" s="237"/>
      <c r="K730" s="237"/>
      <c r="L730" s="242"/>
      <c r="M730" s="243"/>
      <c r="N730" s="244"/>
      <c r="O730" s="244"/>
      <c r="P730" s="244"/>
      <c r="Q730" s="244"/>
      <c r="R730" s="244"/>
      <c r="S730" s="244"/>
      <c r="T730" s="245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T730" s="246" t="s">
        <v>185</v>
      </c>
      <c r="AU730" s="246" t="s">
        <v>84</v>
      </c>
      <c r="AV730" s="14" t="s">
        <v>168</v>
      </c>
      <c r="AW730" s="14" t="s">
        <v>36</v>
      </c>
      <c r="AX730" s="14" t="s">
        <v>82</v>
      </c>
      <c r="AY730" s="246" t="s">
        <v>161</v>
      </c>
    </row>
    <row r="731" s="2" customFormat="1" ht="24.15" customHeight="1">
      <c r="A731" s="40"/>
      <c r="B731" s="41"/>
      <c r="C731" s="206" t="s">
        <v>966</v>
      </c>
      <c r="D731" s="206" t="s">
        <v>163</v>
      </c>
      <c r="E731" s="207" t="s">
        <v>967</v>
      </c>
      <c r="F731" s="208" t="s">
        <v>968</v>
      </c>
      <c r="G731" s="209" t="s">
        <v>182</v>
      </c>
      <c r="H731" s="210">
        <v>303.90499999999997</v>
      </c>
      <c r="I731" s="211"/>
      <c r="J731" s="212">
        <f>ROUND(I731*H731,2)</f>
        <v>0</v>
      </c>
      <c r="K731" s="208" t="s">
        <v>167</v>
      </c>
      <c r="L731" s="46"/>
      <c r="M731" s="213" t="s">
        <v>19</v>
      </c>
      <c r="N731" s="214" t="s">
        <v>45</v>
      </c>
      <c r="O731" s="86"/>
      <c r="P731" s="215">
        <f>O731*H731</f>
        <v>0</v>
      </c>
      <c r="Q731" s="215">
        <v>0</v>
      </c>
      <c r="R731" s="215">
        <f>Q731*H731</f>
        <v>0</v>
      </c>
      <c r="S731" s="215">
        <v>0.308</v>
      </c>
      <c r="T731" s="216">
        <f>S731*H731</f>
        <v>93.602739999999997</v>
      </c>
      <c r="U731" s="40"/>
      <c r="V731" s="40"/>
      <c r="W731" s="40"/>
      <c r="X731" s="40"/>
      <c r="Y731" s="40"/>
      <c r="Z731" s="40"/>
      <c r="AA731" s="40"/>
      <c r="AB731" s="40"/>
      <c r="AC731" s="40"/>
      <c r="AD731" s="40"/>
      <c r="AE731" s="40"/>
      <c r="AR731" s="217" t="s">
        <v>168</v>
      </c>
      <c r="AT731" s="217" t="s">
        <v>163</v>
      </c>
      <c r="AU731" s="217" t="s">
        <v>84</v>
      </c>
      <c r="AY731" s="19" t="s">
        <v>161</v>
      </c>
      <c r="BE731" s="218">
        <f>IF(N731="základní",J731,0)</f>
        <v>0</v>
      </c>
      <c r="BF731" s="218">
        <f>IF(N731="snížená",J731,0)</f>
        <v>0</v>
      </c>
      <c r="BG731" s="218">
        <f>IF(N731="zákl. přenesená",J731,0)</f>
        <v>0</v>
      </c>
      <c r="BH731" s="218">
        <f>IF(N731="sníž. přenesená",J731,0)</f>
        <v>0</v>
      </c>
      <c r="BI731" s="218">
        <f>IF(N731="nulová",J731,0)</f>
        <v>0</v>
      </c>
      <c r="BJ731" s="19" t="s">
        <v>82</v>
      </c>
      <c r="BK731" s="218">
        <f>ROUND(I731*H731,2)</f>
        <v>0</v>
      </c>
      <c r="BL731" s="19" t="s">
        <v>168</v>
      </c>
      <c r="BM731" s="217" t="s">
        <v>969</v>
      </c>
    </row>
    <row r="732" s="2" customFormat="1">
      <c r="A732" s="40"/>
      <c r="B732" s="41"/>
      <c r="C732" s="42"/>
      <c r="D732" s="219" t="s">
        <v>170</v>
      </c>
      <c r="E732" s="42"/>
      <c r="F732" s="220" t="s">
        <v>970</v>
      </c>
      <c r="G732" s="42"/>
      <c r="H732" s="42"/>
      <c r="I732" s="221"/>
      <c r="J732" s="42"/>
      <c r="K732" s="42"/>
      <c r="L732" s="46"/>
      <c r="M732" s="222"/>
      <c r="N732" s="223"/>
      <c r="O732" s="86"/>
      <c r="P732" s="86"/>
      <c r="Q732" s="86"/>
      <c r="R732" s="86"/>
      <c r="S732" s="86"/>
      <c r="T732" s="87"/>
      <c r="U732" s="40"/>
      <c r="V732" s="40"/>
      <c r="W732" s="40"/>
      <c r="X732" s="40"/>
      <c r="Y732" s="40"/>
      <c r="Z732" s="40"/>
      <c r="AA732" s="40"/>
      <c r="AB732" s="40"/>
      <c r="AC732" s="40"/>
      <c r="AD732" s="40"/>
      <c r="AE732" s="40"/>
      <c r="AT732" s="19" t="s">
        <v>170</v>
      </c>
      <c r="AU732" s="19" t="s">
        <v>84</v>
      </c>
    </row>
    <row r="733" s="13" customFormat="1">
      <c r="A733" s="13"/>
      <c r="B733" s="224"/>
      <c r="C733" s="225"/>
      <c r="D733" s="226" t="s">
        <v>185</v>
      </c>
      <c r="E733" s="227" t="s">
        <v>19</v>
      </c>
      <c r="F733" s="228" t="s">
        <v>971</v>
      </c>
      <c r="G733" s="225"/>
      <c r="H733" s="229">
        <v>53.030999999999999</v>
      </c>
      <c r="I733" s="230"/>
      <c r="J733" s="225"/>
      <c r="K733" s="225"/>
      <c r="L733" s="231"/>
      <c r="M733" s="232"/>
      <c r="N733" s="233"/>
      <c r="O733" s="233"/>
      <c r="P733" s="233"/>
      <c r="Q733" s="233"/>
      <c r="R733" s="233"/>
      <c r="S733" s="233"/>
      <c r="T733" s="234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35" t="s">
        <v>185</v>
      </c>
      <c r="AU733" s="235" t="s">
        <v>84</v>
      </c>
      <c r="AV733" s="13" t="s">
        <v>84</v>
      </c>
      <c r="AW733" s="13" t="s">
        <v>36</v>
      </c>
      <c r="AX733" s="13" t="s">
        <v>74</v>
      </c>
      <c r="AY733" s="235" t="s">
        <v>161</v>
      </c>
    </row>
    <row r="734" s="13" customFormat="1">
      <c r="A734" s="13"/>
      <c r="B734" s="224"/>
      <c r="C734" s="225"/>
      <c r="D734" s="226" t="s">
        <v>185</v>
      </c>
      <c r="E734" s="227" t="s">
        <v>19</v>
      </c>
      <c r="F734" s="228" t="s">
        <v>972</v>
      </c>
      <c r="G734" s="225"/>
      <c r="H734" s="229">
        <v>37.359999999999999</v>
      </c>
      <c r="I734" s="230"/>
      <c r="J734" s="225"/>
      <c r="K734" s="225"/>
      <c r="L734" s="231"/>
      <c r="M734" s="232"/>
      <c r="N734" s="233"/>
      <c r="O734" s="233"/>
      <c r="P734" s="233"/>
      <c r="Q734" s="233"/>
      <c r="R734" s="233"/>
      <c r="S734" s="233"/>
      <c r="T734" s="234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T734" s="235" t="s">
        <v>185</v>
      </c>
      <c r="AU734" s="235" t="s">
        <v>84</v>
      </c>
      <c r="AV734" s="13" t="s">
        <v>84</v>
      </c>
      <c r="AW734" s="13" t="s">
        <v>36</v>
      </c>
      <c r="AX734" s="13" t="s">
        <v>74</v>
      </c>
      <c r="AY734" s="235" t="s">
        <v>161</v>
      </c>
    </row>
    <row r="735" s="13" customFormat="1">
      <c r="A735" s="13"/>
      <c r="B735" s="224"/>
      <c r="C735" s="225"/>
      <c r="D735" s="226" t="s">
        <v>185</v>
      </c>
      <c r="E735" s="227" t="s">
        <v>19</v>
      </c>
      <c r="F735" s="228" t="s">
        <v>973</v>
      </c>
      <c r="G735" s="225"/>
      <c r="H735" s="229">
        <v>122.05</v>
      </c>
      <c r="I735" s="230"/>
      <c r="J735" s="225"/>
      <c r="K735" s="225"/>
      <c r="L735" s="231"/>
      <c r="M735" s="232"/>
      <c r="N735" s="233"/>
      <c r="O735" s="233"/>
      <c r="P735" s="233"/>
      <c r="Q735" s="233"/>
      <c r="R735" s="233"/>
      <c r="S735" s="233"/>
      <c r="T735" s="234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235" t="s">
        <v>185</v>
      </c>
      <c r="AU735" s="235" t="s">
        <v>84</v>
      </c>
      <c r="AV735" s="13" t="s">
        <v>84</v>
      </c>
      <c r="AW735" s="13" t="s">
        <v>36</v>
      </c>
      <c r="AX735" s="13" t="s">
        <v>74</v>
      </c>
      <c r="AY735" s="235" t="s">
        <v>161</v>
      </c>
    </row>
    <row r="736" s="13" customFormat="1">
      <c r="A736" s="13"/>
      <c r="B736" s="224"/>
      <c r="C736" s="225"/>
      <c r="D736" s="226" t="s">
        <v>185</v>
      </c>
      <c r="E736" s="227" t="s">
        <v>19</v>
      </c>
      <c r="F736" s="228" t="s">
        <v>974</v>
      </c>
      <c r="G736" s="225"/>
      <c r="H736" s="229">
        <v>47.981999999999999</v>
      </c>
      <c r="I736" s="230"/>
      <c r="J736" s="225"/>
      <c r="K736" s="225"/>
      <c r="L736" s="231"/>
      <c r="M736" s="232"/>
      <c r="N736" s="233"/>
      <c r="O736" s="233"/>
      <c r="P736" s="233"/>
      <c r="Q736" s="233"/>
      <c r="R736" s="233"/>
      <c r="S736" s="233"/>
      <c r="T736" s="234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235" t="s">
        <v>185</v>
      </c>
      <c r="AU736" s="235" t="s">
        <v>84</v>
      </c>
      <c r="AV736" s="13" t="s">
        <v>84</v>
      </c>
      <c r="AW736" s="13" t="s">
        <v>36</v>
      </c>
      <c r="AX736" s="13" t="s">
        <v>74</v>
      </c>
      <c r="AY736" s="235" t="s">
        <v>161</v>
      </c>
    </row>
    <row r="737" s="13" customFormat="1">
      <c r="A737" s="13"/>
      <c r="B737" s="224"/>
      <c r="C737" s="225"/>
      <c r="D737" s="226" t="s">
        <v>185</v>
      </c>
      <c r="E737" s="227" t="s">
        <v>19</v>
      </c>
      <c r="F737" s="228" t="s">
        <v>975</v>
      </c>
      <c r="G737" s="225"/>
      <c r="H737" s="229">
        <v>43.481999999999999</v>
      </c>
      <c r="I737" s="230"/>
      <c r="J737" s="225"/>
      <c r="K737" s="225"/>
      <c r="L737" s="231"/>
      <c r="M737" s="232"/>
      <c r="N737" s="233"/>
      <c r="O737" s="233"/>
      <c r="P737" s="233"/>
      <c r="Q737" s="233"/>
      <c r="R737" s="233"/>
      <c r="S737" s="233"/>
      <c r="T737" s="234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35" t="s">
        <v>185</v>
      </c>
      <c r="AU737" s="235" t="s">
        <v>84</v>
      </c>
      <c r="AV737" s="13" t="s">
        <v>84</v>
      </c>
      <c r="AW737" s="13" t="s">
        <v>36</v>
      </c>
      <c r="AX737" s="13" t="s">
        <v>74</v>
      </c>
      <c r="AY737" s="235" t="s">
        <v>161</v>
      </c>
    </row>
    <row r="738" s="14" customFormat="1">
      <c r="A738" s="14"/>
      <c r="B738" s="236"/>
      <c r="C738" s="237"/>
      <c r="D738" s="226" t="s">
        <v>185</v>
      </c>
      <c r="E738" s="238" t="s">
        <v>19</v>
      </c>
      <c r="F738" s="239" t="s">
        <v>187</v>
      </c>
      <c r="G738" s="237"/>
      <c r="H738" s="240">
        <v>303.90499999999997</v>
      </c>
      <c r="I738" s="241"/>
      <c r="J738" s="237"/>
      <c r="K738" s="237"/>
      <c r="L738" s="242"/>
      <c r="M738" s="243"/>
      <c r="N738" s="244"/>
      <c r="O738" s="244"/>
      <c r="P738" s="244"/>
      <c r="Q738" s="244"/>
      <c r="R738" s="244"/>
      <c r="S738" s="244"/>
      <c r="T738" s="245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T738" s="246" t="s">
        <v>185</v>
      </c>
      <c r="AU738" s="246" t="s">
        <v>84</v>
      </c>
      <c r="AV738" s="14" t="s">
        <v>168</v>
      </c>
      <c r="AW738" s="14" t="s">
        <v>36</v>
      </c>
      <c r="AX738" s="14" t="s">
        <v>82</v>
      </c>
      <c r="AY738" s="246" t="s">
        <v>161</v>
      </c>
    </row>
    <row r="739" s="2" customFormat="1" ht="37.8" customHeight="1">
      <c r="A739" s="40"/>
      <c r="B739" s="41"/>
      <c r="C739" s="206" t="s">
        <v>976</v>
      </c>
      <c r="D739" s="206" t="s">
        <v>163</v>
      </c>
      <c r="E739" s="207" t="s">
        <v>977</v>
      </c>
      <c r="F739" s="208" t="s">
        <v>978</v>
      </c>
      <c r="G739" s="209" t="s">
        <v>196</v>
      </c>
      <c r="H739" s="210">
        <v>57.966999999999999</v>
      </c>
      <c r="I739" s="211"/>
      <c r="J739" s="212">
        <f>ROUND(I739*H739,2)</f>
        <v>0</v>
      </c>
      <c r="K739" s="208" t="s">
        <v>167</v>
      </c>
      <c r="L739" s="46"/>
      <c r="M739" s="213" t="s">
        <v>19</v>
      </c>
      <c r="N739" s="214" t="s">
        <v>45</v>
      </c>
      <c r="O739" s="86"/>
      <c r="P739" s="215">
        <f>O739*H739</f>
        <v>0</v>
      </c>
      <c r="Q739" s="215">
        <v>0</v>
      </c>
      <c r="R739" s="215">
        <f>Q739*H739</f>
        <v>0</v>
      </c>
      <c r="S739" s="215">
        <v>0.69999999999999996</v>
      </c>
      <c r="T739" s="216">
        <f>S739*H739</f>
        <v>40.576899999999995</v>
      </c>
      <c r="U739" s="40"/>
      <c r="V739" s="40"/>
      <c r="W739" s="40"/>
      <c r="X739" s="40"/>
      <c r="Y739" s="40"/>
      <c r="Z739" s="40"/>
      <c r="AA739" s="40"/>
      <c r="AB739" s="40"/>
      <c r="AC739" s="40"/>
      <c r="AD739" s="40"/>
      <c r="AE739" s="40"/>
      <c r="AR739" s="217" t="s">
        <v>168</v>
      </c>
      <c r="AT739" s="217" t="s">
        <v>163</v>
      </c>
      <c r="AU739" s="217" t="s">
        <v>84</v>
      </c>
      <c r="AY739" s="19" t="s">
        <v>161</v>
      </c>
      <c r="BE739" s="218">
        <f>IF(N739="základní",J739,0)</f>
        <v>0</v>
      </c>
      <c r="BF739" s="218">
        <f>IF(N739="snížená",J739,0)</f>
        <v>0</v>
      </c>
      <c r="BG739" s="218">
        <f>IF(N739="zákl. přenesená",J739,0)</f>
        <v>0</v>
      </c>
      <c r="BH739" s="218">
        <f>IF(N739="sníž. přenesená",J739,0)</f>
        <v>0</v>
      </c>
      <c r="BI739" s="218">
        <f>IF(N739="nulová",J739,0)</f>
        <v>0</v>
      </c>
      <c r="BJ739" s="19" t="s">
        <v>82</v>
      </c>
      <c r="BK739" s="218">
        <f>ROUND(I739*H739,2)</f>
        <v>0</v>
      </c>
      <c r="BL739" s="19" t="s">
        <v>168</v>
      </c>
      <c r="BM739" s="217" t="s">
        <v>979</v>
      </c>
    </row>
    <row r="740" s="2" customFormat="1">
      <c r="A740" s="40"/>
      <c r="B740" s="41"/>
      <c r="C740" s="42"/>
      <c r="D740" s="219" t="s">
        <v>170</v>
      </c>
      <c r="E740" s="42"/>
      <c r="F740" s="220" t="s">
        <v>980</v>
      </c>
      <c r="G740" s="42"/>
      <c r="H740" s="42"/>
      <c r="I740" s="221"/>
      <c r="J740" s="42"/>
      <c r="K740" s="42"/>
      <c r="L740" s="46"/>
      <c r="M740" s="222"/>
      <c r="N740" s="223"/>
      <c r="O740" s="86"/>
      <c r="P740" s="86"/>
      <c r="Q740" s="86"/>
      <c r="R740" s="86"/>
      <c r="S740" s="86"/>
      <c r="T740" s="87"/>
      <c r="U740" s="40"/>
      <c r="V740" s="40"/>
      <c r="W740" s="40"/>
      <c r="X740" s="40"/>
      <c r="Y740" s="40"/>
      <c r="Z740" s="40"/>
      <c r="AA740" s="40"/>
      <c r="AB740" s="40"/>
      <c r="AC740" s="40"/>
      <c r="AD740" s="40"/>
      <c r="AE740" s="40"/>
      <c r="AT740" s="19" t="s">
        <v>170</v>
      </c>
      <c r="AU740" s="19" t="s">
        <v>84</v>
      </c>
    </row>
    <row r="741" s="13" customFormat="1">
      <c r="A741" s="13"/>
      <c r="B741" s="224"/>
      <c r="C741" s="225"/>
      <c r="D741" s="226" t="s">
        <v>185</v>
      </c>
      <c r="E741" s="227" t="s">
        <v>19</v>
      </c>
      <c r="F741" s="228" t="s">
        <v>981</v>
      </c>
      <c r="G741" s="225"/>
      <c r="H741" s="229">
        <v>17.553000000000001</v>
      </c>
      <c r="I741" s="230"/>
      <c r="J741" s="225"/>
      <c r="K741" s="225"/>
      <c r="L741" s="231"/>
      <c r="M741" s="232"/>
      <c r="N741" s="233"/>
      <c r="O741" s="233"/>
      <c r="P741" s="233"/>
      <c r="Q741" s="233"/>
      <c r="R741" s="233"/>
      <c r="S741" s="233"/>
      <c r="T741" s="234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235" t="s">
        <v>185</v>
      </c>
      <c r="AU741" s="235" t="s">
        <v>84</v>
      </c>
      <c r="AV741" s="13" t="s">
        <v>84</v>
      </c>
      <c r="AW741" s="13" t="s">
        <v>36</v>
      </c>
      <c r="AX741" s="13" t="s">
        <v>74</v>
      </c>
      <c r="AY741" s="235" t="s">
        <v>161</v>
      </c>
    </row>
    <row r="742" s="13" customFormat="1">
      <c r="A742" s="13"/>
      <c r="B742" s="224"/>
      <c r="C742" s="225"/>
      <c r="D742" s="226" t="s">
        <v>185</v>
      </c>
      <c r="E742" s="227" t="s">
        <v>19</v>
      </c>
      <c r="F742" s="228" t="s">
        <v>982</v>
      </c>
      <c r="G742" s="225"/>
      <c r="H742" s="229">
        <v>6.2160000000000002</v>
      </c>
      <c r="I742" s="230"/>
      <c r="J742" s="225"/>
      <c r="K742" s="225"/>
      <c r="L742" s="231"/>
      <c r="M742" s="232"/>
      <c r="N742" s="233"/>
      <c r="O742" s="233"/>
      <c r="P742" s="233"/>
      <c r="Q742" s="233"/>
      <c r="R742" s="233"/>
      <c r="S742" s="233"/>
      <c r="T742" s="234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35" t="s">
        <v>185</v>
      </c>
      <c r="AU742" s="235" t="s">
        <v>84</v>
      </c>
      <c r="AV742" s="13" t="s">
        <v>84</v>
      </c>
      <c r="AW742" s="13" t="s">
        <v>36</v>
      </c>
      <c r="AX742" s="13" t="s">
        <v>74</v>
      </c>
      <c r="AY742" s="235" t="s">
        <v>161</v>
      </c>
    </row>
    <row r="743" s="13" customFormat="1">
      <c r="A743" s="13"/>
      <c r="B743" s="224"/>
      <c r="C743" s="225"/>
      <c r="D743" s="226" t="s">
        <v>185</v>
      </c>
      <c r="E743" s="227" t="s">
        <v>19</v>
      </c>
      <c r="F743" s="228" t="s">
        <v>983</v>
      </c>
      <c r="G743" s="225"/>
      <c r="H743" s="229">
        <v>9.9719999999999995</v>
      </c>
      <c r="I743" s="230"/>
      <c r="J743" s="225"/>
      <c r="K743" s="225"/>
      <c r="L743" s="231"/>
      <c r="M743" s="232"/>
      <c r="N743" s="233"/>
      <c r="O743" s="233"/>
      <c r="P743" s="233"/>
      <c r="Q743" s="233"/>
      <c r="R743" s="233"/>
      <c r="S743" s="233"/>
      <c r="T743" s="234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235" t="s">
        <v>185</v>
      </c>
      <c r="AU743" s="235" t="s">
        <v>84</v>
      </c>
      <c r="AV743" s="13" t="s">
        <v>84</v>
      </c>
      <c r="AW743" s="13" t="s">
        <v>36</v>
      </c>
      <c r="AX743" s="13" t="s">
        <v>74</v>
      </c>
      <c r="AY743" s="235" t="s">
        <v>161</v>
      </c>
    </row>
    <row r="744" s="13" customFormat="1">
      <c r="A744" s="13"/>
      <c r="B744" s="224"/>
      <c r="C744" s="225"/>
      <c r="D744" s="226" t="s">
        <v>185</v>
      </c>
      <c r="E744" s="227" t="s">
        <v>19</v>
      </c>
      <c r="F744" s="228" t="s">
        <v>984</v>
      </c>
      <c r="G744" s="225"/>
      <c r="H744" s="229">
        <v>0.91800000000000004</v>
      </c>
      <c r="I744" s="230"/>
      <c r="J744" s="225"/>
      <c r="K744" s="225"/>
      <c r="L744" s="231"/>
      <c r="M744" s="232"/>
      <c r="N744" s="233"/>
      <c r="O744" s="233"/>
      <c r="P744" s="233"/>
      <c r="Q744" s="233"/>
      <c r="R744" s="233"/>
      <c r="S744" s="233"/>
      <c r="T744" s="234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35" t="s">
        <v>185</v>
      </c>
      <c r="AU744" s="235" t="s">
        <v>84</v>
      </c>
      <c r="AV744" s="13" t="s">
        <v>84</v>
      </c>
      <c r="AW744" s="13" t="s">
        <v>36</v>
      </c>
      <c r="AX744" s="13" t="s">
        <v>74</v>
      </c>
      <c r="AY744" s="235" t="s">
        <v>161</v>
      </c>
    </row>
    <row r="745" s="13" customFormat="1">
      <c r="A745" s="13"/>
      <c r="B745" s="224"/>
      <c r="C745" s="225"/>
      <c r="D745" s="226" t="s">
        <v>185</v>
      </c>
      <c r="E745" s="227" t="s">
        <v>19</v>
      </c>
      <c r="F745" s="228" t="s">
        <v>985</v>
      </c>
      <c r="G745" s="225"/>
      <c r="H745" s="229">
        <v>2.0699999999999998</v>
      </c>
      <c r="I745" s="230"/>
      <c r="J745" s="225"/>
      <c r="K745" s="225"/>
      <c r="L745" s="231"/>
      <c r="M745" s="232"/>
      <c r="N745" s="233"/>
      <c r="O745" s="233"/>
      <c r="P745" s="233"/>
      <c r="Q745" s="233"/>
      <c r="R745" s="233"/>
      <c r="S745" s="233"/>
      <c r="T745" s="234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T745" s="235" t="s">
        <v>185</v>
      </c>
      <c r="AU745" s="235" t="s">
        <v>84</v>
      </c>
      <c r="AV745" s="13" t="s">
        <v>84</v>
      </c>
      <c r="AW745" s="13" t="s">
        <v>36</v>
      </c>
      <c r="AX745" s="13" t="s">
        <v>74</v>
      </c>
      <c r="AY745" s="235" t="s">
        <v>161</v>
      </c>
    </row>
    <row r="746" s="13" customFormat="1">
      <c r="A746" s="13"/>
      <c r="B746" s="224"/>
      <c r="C746" s="225"/>
      <c r="D746" s="226" t="s">
        <v>185</v>
      </c>
      <c r="E746" s="227" t="s">
        <v>19</v>
      </c>
      <c r="F746" s="228" t="s">
        <v>986</v>
      </c>
      <c r="G746" s="225"/>
      <c r="H746" s="229">
        <v>3.4020000000000001</v>
      </c>
      <c r="I746" s="230"/>
      <c r="J746" s="225"/>
      <c r="K746" s="225"/>
      <c r="L746" s="231"/>
      <c r="M746" s="232"/>
      <c r="N746" s="233"/>
      <c r="O746" s="233"/>
      <c r="P746" s="233"/>
      <c r="Q746" s="233"/>
      <c r="R746" s="233"/>
      <c r="S746" s="233"/>
      <c r="T746" s="234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35" t="s">
        <v>185</v>
      </c>
      <c r="AU746" s="235" t="s">
        <v>84</v>
      </c>
      <c r="AV746" s="13" t="s">
        <v>84</v>
      </c>
      <c r="AW746" s="13" t="s">
        <v>36</v>
      </c>
      <c r="AX746" s="13" t="s">
        <v>74</v>
      </c>
      <c r="AY746" s="235" t="s">
        <v>161</v>
      </c>
    </row>
    <row r="747" s="13" customFormat="1">
      <c r="A747" s="13"/>
      <c r="B747" s="224"/>
      <c r="C747" s="225"/>
      <c r="D747" s="226" t="s">
        <v>185</v>
      </c>
      <c r="E747" s="227" t="s">
        <v>19</v>
      </c>
      <c r="F747" s="228" t="s">
        <v>987</v>
      </c>
      <c r="G747" s="225"/>
      <c r="H747" s="229">
        <v>1.8480000000000001</v>
      </c>
      <c r="I747" s="230"/>
      <c r="J747" s="225"/>
      <c r="K747" s="225"/>
      <c r="L747" s="231"/>
      <c r="M747" s="232"/>
      <c r="N747" s="233"/>
      <c r="O747" s="233"/>
      <c r="P747" s="233"/>
      <c r="Q747" s="233"/>
      <c r="R747" s="233"/>
      <c r="S747" s="233"/>
      <c r="T747" s="234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35" t="s">
        <v>185</v>
      </c>
      <c r="AU747" s="235" t="s">
        <v>84</v>
      </c>
      <c r="AV747" s="13" t="s">
        <v>84</v>
      </c>
      <c r="AW747" s="13" t="s">
        <v>36</v>
      </c>
      <c r="AX747" s="13" t="s">
        <v>74</v>
      </c>
      <c r="AY747" s="235" t="s">
        <v>161</v>
      </c>
    </row>
    <row r="748" s="13" customFormat="1">
      <c r="A748" s="13"/>
      <c r="B748" s="224"/>
      <c r="C748" s="225"/>
      <c r="D748" s="226" t="s">
        <v>185</v>
      </c>
      <c r="E748" s="227" t="s">
        <v>19</v>
      </c>
      <c r="F748" s="228" t="s">
        <v>988</v>
      </c>
      <c r="G748" s="225"/>
      <c r="H748" s="229">
        <v>5.4000000000000004</v>
      </c>
      <c r="I748" s="230"/>
      <c r="J748" s="225"/>
      <c r="K748" s="225"/>
      <c r="L748" s="231"/>
      <c r="M748" s="232"/>
      <c r="N748" s="233"/>
      <c r="O748" s="233"/>
      <c r="P748" s="233"/>
      <c r="Q748" s="233"/>
      <c r="R748" s="233"/>
      <c r="S748" s="233"/>
      <c r="T748" s="234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T748" s="235" t="s">
        <v>185</v>
      </c>
      <c r="AU748" s="235" t="s">
        <v>84</v>
      </c>
      <c r="AV748" s="13" t="s">
        <v>84</v>
      </c>
      <c r="AW748" s="13" t="s">
        <v>36</v>
      </c>
      <c r="AX748" s="13" t="s">
        <v>74</v>
      </c>
      <c r="AY748" s="235" t="s">
        <v>161</v>
      </c>
    </row>
    <row r="749" s="13" customFormat="1">
      <c r="A749" s="13"/>
      <c r="B749" s="224"/>
      <c r="C749" s="225"/>
      <c r="D749" s="226" t="s">
        <v>185</v>
      </c>
      <c r="E749" s="227" t="s">
        <v>19</v>
      </c>
      <c r="F749" s="228" t="s">
        <v>989</v>
      </c>
      <c r="G749" s="225"/>
      <c r="H749" s="229">
        <v>1.262</v>
      </c>
      <c r="I749" s="230"/>
      <c r="J749" s="225"/>
      <c r="K749" s="225"/>
      <c r="L749" s="231"/>
      <c r="M749" s="232"/>
      <c r="N749" s="233"/>
      <c r="O749" s="233"/>
      <c r="P749" s="233"/>
      <c r="Q749" s="233"/>
      <c r="R749" s="233"/>
      <c r="S749" s="233"/>
      <c r="T749" s="234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235" t="s">
        <v>185</v>
      </c>
      <c r="AU749" s="235" t="s">
        <v>84</v>
      </c>
      <c r="AV749" s="13" t="s">
        <v>84</v>
      </c>
      <c r="AW749" s="13" t="s">
        <v>36</v>
      </c>
      <c r="AX749" s="13" t="s">
        <v>74</v>
      </c>
      <c r="AY749" s="235" t="s">
        <v>161</v>
      </c>
    </row>
    <row r="750" s="13" customFormat="1">
      <c r="A750" s="13"/>
      <c r="B750" s="224"/>
      <c r="C750" s="225"/>
      <c r="D750" s="226" t="s">
        <v>185</v>
      </c>
      <c r="E750" s="227" t="s">
        <v>19</v>
      </c>
      <c r="F750" s="228" t="s">
        <v>990</v>
      </c>
      <c r="G750" s="225"/>
      <c r="H750" s="229">
        <v>7.5250000000000004</v>
      </c>
      <c r="I750" s="230"/>
      <c r="J750" s="225"/>
      <c r="K750" s="225"/>
      <c r="L750" s="231"/>
      <c r="M750" s="232"/>
      <c r="N750" s="233"/>
      <c r="O750" s="233"/>
      <c r="P750" s="233"/>
      <c r="Q750" s="233"/>
      <c r="R750" s="233"/>
      <c r="S750" s="233"/>
      <c r="T750" s="234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35" t="s">
        <v>185</v>
      </c>
      <c r="AU750" s="235" t="s">
        <v>84</v>
      </c>
      <c r="AV750" s="13" t="s">
        <v>84</v>
      </c>
      <c r="AW750" s="13" t="s">
        <v>36</v>
      </c>
      <c r="AX750" s="13" t="s">
        <v>74</v>
      </c>
      <c r="AY750" s="235" t="s">
        <v>161</v>
      </c>
    </row>
    <row r="751" s="13" customFormat="1">
      <c r="A751" s="13"/>
      <c r="B751" s="224"/>
      <c r="C751" s="225"/>
      <c r="D751" s="226" t="s">
        <v>185</v>
      </c>
      <c r="E751" s="227" t="s">
        <v>19</v>
      </c>
      <c r="F751" s="228" t="s">
        <v>991</v>
      </c>
      <c r="G751" s="225"/>
      <c r="H751" s="229">
        <v>0.5</v>
      </c>
      <c r="I751" s="230"/>
      <c r="J751" s="225"/>
      <c r="K751" s="225"/>
      <c r="L751" s="231"/>
      <c r="M751" s="232"/>
      <c r="N751" s="233"/>
      <c r="O751" s="233"/>
      <c r="P751" s="233"/>
      <c r="Q751" s="233"/>
      <c r="R751" s="233"/>
      <c r="S751" s="233"/>
      <c r="T751" s="234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35" t="s">
        <v>185</v>
      </c>
      <c r="AU751" s="235" t="s">
        <v>84</v>
      </c>
      <c r="AV751" s="13" t="s">
        <v>84</v>
      </c>
      <c r="AW751" s="13" t="s">
        <v>36</v>
      </c>
      <c r="AX751" s="13" t="s">
        <v>74</v>
      </c>
      <c r="AY751" s="235" t="s">
        <v>161</v>
      </c>
    </row>
    <row r="752" s="13" customFormat="1">
      <c r="A752" s="13"/>
      <c r="B752" s="224"/>
      <c r="C752" s="225"/>
      <c r="D752" s="226" t="s">
        <v>185</v>
      </c>
      <c r="E752" s="227" t="s">
        <v>19</v>
      </c>
      <c r="F752" s="228" t="s">
        <v>992</v>
      </c>
      <c r="G752" s="225"/>
      <c r="H752" s="229">
        <v>0.45000000000000001</v>
      </c>
      <c r="I752" s="230"/>
      <c r="J752" s="225"/>
      <c r="K752" s="225"/>
      <c r="L752" s="231"/>
      <c r="M752" s="232"/>
      <c r="N752" s="233"/>
      <c r="O752" s="233"/>
      <c r="P752" s="233"/>
      <c r="Q752" s="233"/>
      <c r="R752" s="233"/>
      <c r="S752" s="233"/>
      <c r="T752" s="234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35" t="s">
        <v>185</v>
      </c>
      <c r="AU752" s="235" t="s">
        <v>84</v>
      </c>
      <c r="AV752" s="13" t="s">
        <v>84</v>
      </c>
      <c r="AW752" s="13" t="s">
        <v>36</v>
      </c>
      <c r="AX752" s="13" t="s">
        <v>74</v>
      </c>
      <c r="AY752" s="235" t="s">
        <v>161</v>
      </c>
    </row>
    <row r="753" s="13" customFormat="1">
      <c r="A753" s="13"/>
      <c r="B753" s="224"/>
      <c r="C753" s="225"/>
      <c r="D753" s="226" t="s">
        <v>185</v>
      </c>
      <c r="E753" s="227" t="s">
        <v>19</v>
      </c>
      <c r="F753" s="228" t="s">
        <v>993</v>
      </c>
      <c r="G753" s="225"/>
      <c r="H753" s="229">
        <v>0.85099999999999998</v>
      </c>
      <c r="I753" s="230"/>
      <c r="J753" s="225"/>
      <c r="K753" s="225"/>
      <c r="L753" s="231"/>
      <c r="M753" s="232"/>
      <c r="N753" s="233"/>
      <c r="O753" s="233"/>
      <c r="P753" s="233"/>
      <c r="Q753" s="233"/>
      <c r="R753" s="233"/>
      <c r="S753" s="233"/>
      <c r="T753" s="234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235" t="s">
        <v>185</v>
      </c>
      <c r="AU753" s="235" t="s">
        <v>84</v>
      </c>
      <c r="AV753" s="13" t="s">
        <v>84</v>
      </c>
      <c r="AW753" s="13" t="s">
        <v>36</v>
      </c>
      <c r="AX753" s="13" t="s">
        <v>74</v>
      </c>
      <c r="AY753" s="235" t="s">
        <v>161</v>
      </c>
    </row>
    <row r="754" s="14" customFormat="1">
      <c r="A754" s="14"/>
      <c r="B754" s="236"/>
      <c r="C754" s="237"/>
      <c r="D754" s="226" t="s">
        <v>185</v>
      </c>
      <c r="E754" s="238" t="s">
        <v>19</v>
      </c>
      <c r="F754" s="239" t="s">
        <v>187</v>
      </c>
      <c r="G754" s="237"/>
      <c r="H754" s="240">
        <v>57.966999999999999</v>
      </c>
      <c r="I754" s="241"/>
      <c r="J754" s="237"/>
      <c r="K754" s="237"/>
      <c r="L754" s="242"/>
      <c r="M754" s="243"/>
      <c r="N754" s="244"/>
      <c r="O754" s="244"/>
      <c r="P754" s="244"/>
      <c r="Q754" s="244"/>
      <c r="R754" s="244"/>
      <c r="S754" s="244"/>
      <c r="T754" s="245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T754" s="246" t="s">
        <v>185</v>
      </c>
      <c r="AU754" s="246" t="s">
        <v>84</v>
      </c>
      <c r="AV754" s="14" t="s">
        <v>168</v>
      </c>
      <c r="AW754" s="14" t="s">
        <v>36</v>
      </c>
      <c r="AX754" s="14" t="s">
        <v>82</v>
      </c>
      <c r="AY754" s="246" t="s">
        <v>161</v>
      </c>
    </row>
    <row r="755" s="2" customFormat="1" ht="37.8" customHeight="1">
      <c r="A755" s="40"/>
      <c r="B755" s="41"/>
      <c r="C755" s="206" t="s">
        <v>994</v>
      </c>
      <c r="D755" s="206" t="s">
        <v>163</v>
      </c>
      <c r="E755" s="207" t="s">
        <v>995</v>
      </c>
      <c r="F755" s="208" t="s">
        <v>996</v>
      </c>
      <c r="G755" s="209" t="s">
        <v>196</v>
      </c>
      <c r="H755" s="210">
        <v>9.7850000000000001</v>
      </c>
      <c r="I755" s="211"/>
      <c r="J755" s="212">
        <f>ROUND(I755*H755,2)</f>
        <v>0</v>
      </c>
      <c r="K755" s="208" t="s">
        <v>167</v>
      </c>
      <c r="L755" s="46"/>
      <c r="M755" s="213" t="s">
        <v>19</v>
      </c>
      <c r="N755" s="214" t="s">
        <v>45</v>
      </c>
      <c r="O755" s="86"/>
      <c r="P755" s="215">
        <f>O755*H755</f>
        <v>0</v>
      </c>
      <c r="Q755" s="215">
        <v>0</v>
      </c>
      <c r="R755" s="215">
        <f>Q755*H755</f>
        <v>0</v>
      </c>
      <c r="S755" s="215">
        <v>1.95</v>
      </c>
      <c r="T755" s="216">
        <f>S755*H755</f>
        <v>19.080749999999998</v>
      </c>
      <c r="U755" s="40"/>
      <c r="V755" s="40"/>
      <c r="W755" s="40"/>
      <c r="X755" s="40"/>
      <c r="Y755" s="40"/>
      <c r="Z755" s="40"/>
      <c r="AA755" s="40"/>
      <c r="AB755" s="40"/>
      <c r="AC755" s="40"/>
      <c r="AD755" s="40"/>
      <c r="AE755" s="40"/>
      <c r="AR755" s="217" t="s">
        <v>168</v>
      </c>
      <c r="AT755" s="217" t="s">
        <v>163</v>
      </c>
      <c r="AU755" s="217" t="s">
        <v>84</v>
      </c>
      <c r="AY755" s="19" t="s">
        <v>161</v>
      </c>
      <c r="BE755" s="218">
        <f>IF(N755="základní",J755,0)</f>
        <v>0</v>
      </c>
      <c r="BF755" s="218">
        <f>IF(N755="snížená",J755,0)</f>
        <v>0</v>
      </c>
      <c r="BG755" s="218">
        <f>IF(N755="zákl. přenesená",J755,0)</f>
        <v>0</v>
      </c>
      <c r="BH755" s="218">
        <f>IF(N755="sníž. přenesená",J755,0)</f>
        <v>0</v>
      </c>
      <c r="BI755" s="218">
        <f>IF(N755="nulová",J755,0)</f>
        <v>0</v>
      </c>
      <c r="BJ755" s="19" t="s">
        <v>82</v>
      </c>
      <c r="BK755" s="218">
        <f>ROUND(I755*H755,2)</f>
        <v>0</v>
      </c>
      <c r="BL755" s="19" t="s">
        <v>168</v>
      </c>
      <c r="BM755" s="217" t="s">
        <v>997</v>
      </c>
    </row>
    <row r="756" s="2" customFormat="1">
      <c r="A756" s="40"/>
      <c r="B756" s="41"/>
      <c r="C756" s="42"/>
      <c r="D756" s="219" t="s">
        <v>170</v>
      </c>
      <c r="E756" s="42"/>
      <c r="F756" s="220" t="s">
        <v>998</v>
      </c>
      <c r="G756" s="42"/>
      <c r="H756" s="42"/>
      <c r="I756" s="221"/>
      <c r="J756" s="42"/>
      <c r="K756" s="42"/>
      <c r="L756" s="46"/>
      <c r="M756" s="222"/>
      <c r="N756" s="223"/>
      <c r="O756" s="86"/>
      <c r="P756" s="86"/>
      <c r="Q756" s="86"/>
      <c r="R756" s="86"/>
      <c r="S756" s="86"/>
      <c r="T756" s="87"/>
      <c r="U756" s="40"/>
      <c r="V756" s="40"/>
      <c r="W756" s="40"/>
      <c r="X756" s="40"/>
      <c r="Y756" s="40"/>
      <c r="Z756" s="40"/>
      <c r="AA756" s="40"/>
      <c r="AB756" s="40"/>
      <c r="AC756" s="40"/>
      <c r="AD756" s="40"/>
      <c r="AE756" s="40"/>
      <c r="AT756" s="19" t="s">
        <v>170</v>
      </c>
      <c r="AU756" s="19" t="s">
        <v>84</v>
      </c>
    </row>
    <row r="757" s="13" customFormat="1">
      <c r="A757" s="13"/>
      <c r="B757" s="224"/>
      <c r="C757" s="225"/>
      <c r="D757" s="226" t="s">
        <v>185</v>
      </c>
      <c r="E757" s="227" t="s">
        <v>19</v>
      </c>
      <c r="F757" s="228" t="s">
        <v>999</v>
      </c>
      <c r="G757" s="225"/>
      <c r="H757" s="229">
        <v>6.0880000000000001</v>
      </c>
      <c r="I757" s="230"/>
      <c r="J757" s="225"/>
      <c r="K757" s="225"/>
      <c r="L757" s="231"/>
      <c r="M757" s="232"/>
      <c r="N757" s="233"/>
      <c r="O757" s="233"/>
      <c r="P757" s="233"/>
      <c r="Q757" s="233"/>
      <c r="R757" s="233"/>
      <c r="S757" s="233"/>
      <c r="T757" s="234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235" t="s">
        <v>185</v>
      </c>
      <c r="AU757" s="235" t="s">
        <v>84</v>
      </c>
      <c r="AV757" s="13" t="s">
        <v>84</v>
      </c>
      <c r="AW757" s="13" t="s">
        <v>36</v>
      </c>
      <c r="AX757" s="13" t="s">
        <v>74</v>
      </c>
      <c r="AY757" s="235" t="s">
        <v>161</v>
      </c>
    </row>
    <row r="758" s="13" customFormat="1">
      <c r="A758" s="13"/>
      <c r="B758" s="224"/>
      <c r="C758" s="225"/>
      <c r="D758" s="226" t="s">
        <v>185</v>
      </c>
      <c r="E758" s="227" t="s">
        <v>19</v>
      </c>
      <c r="F758" s="228" t="s">
        <v>984</v>
      </c>
      <c r="G758" s="225"/>
      <c r="H758" s="229">
        <v>0.91800000000000004</v>
      </c>
      <c r="I758" s="230"/>
      <c r="J758" s="225"/>
      <c r="K758" s="225"/>
      <c r="L758" s="231"/>
      <c r="M758" s="232"/>
      <c r="N758" s="233"/>
      <c r="O758" s="233"/>
      <c r="P758" s="233"/>
      <c r="Q758" s="233"/>
      <c r="R758" s="233"/>
      <c r="S758" s="233"/>
      <c r="T758" s="234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235" t="s">
        <v>185</v>
      </c>
      <c r="AU758" s="235" t="s">
        <v>84</v>
      </c>
      <c r="AV758" s="13" t="s">
        <v>84</v>
      </c>
      <c r="AW758" s="13" t="s">
        <v>36</v>
      </c>
      <c r="AX758" s="13" t="s">
        <v>74</v>
      </c>
      <c r="AY758" s="235" t="s">
        <v>161</v>
      </c>
    </row>
    <row r="759" s="13" customFormat="1">
      <c r="A759" s="13"/>
      <c r="B759" s="224"/>
      <c r="C759" s="225"/>
      <c r="D759" s="226" t="s">
        <v>185</v>
      </c>
      <c r="E759" s="227" t="s">
        <v>19</v>
      </c>
      <c r="F759" s="228" t="s">
        <v>1000</v>
      </c>
      <c r="G759" s="225"/>
      <c r="H759" s="229">
        <v>2.7789999999999999</v>
      </c>
      <c r="I759" s="230"/>
      <c r="J759" s="225"/>
      <c r="K759" s="225"/>
      <c r="L759" s="231"/>
      <c r="M759" s="232"/>
      <c r="N759" s="233"/>
      <c r="O759" s="233"/>
      <c r="P759" s="233"/>
      <c r="Q759" s="233"/>
      <c r="R759" s="233"/>
      <c r="S759" s="233"/>
      <c r="T759" s="234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T759" s="235" t="s">
        <v>185</v>
      </c>
      <c r="AU759" s="235" t="s">
        <v>84</v>
      </c>
      <c r="AV759" s="13" t="s">
        <v>84</v>
      </c>
      <c r="AW759" s="13" t="s">
        <v>36</v>
      </c>
      <c r="AX759" s="13" t="s">
        <v>74</v>
      </c>
      <c r="AY759" s="235" t="s">
        <v>161</v>
      </c>
    </row>
    <row r="760" s="14" customFormat="1">
      <c r="A760" s="14"/>
      <c r="B760" s="236"/>
      <c r="C760" s="237"/>
      <c r="D760" s="226" t="s">
        <v>185</v>
      </c>
      <c r="E760" s="238" t="s">
        <v>19</v>
      </c>
      <c r="F760" s="239" t="s">
        <v>187</v>
      </c>
      <c r="G760" s="237"/>
      <c r="H760" s="240">
        <v>9.7850000000000001</v>
      </c>
      <c r="I760" s="241"/>
      <c r="J760" s="237"/>
      <c r="K760" s="237"/>
      <c r="L760" s="242"/>
      <c r="M760" s="243"/>
      <c r="N760" s="244"/>
      <c r="O760" s="244"/>
      <c r="P760" s="244"/>
      <c r="Q760" s="244"/>
      <c r="R760" s="244"/>
      <c r="S760" s="244"/>
      <c r="T760" s="245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T760" s="246" t="s">
        <v>185</v>
      </c>
      <c r="AU760" s="246" t="s">
        <v>84</v>
      </c>
      <c r="AV760" s="14" t="s">
        <v>168</v>
      </c>
      <c r="AW760" s="14" t="s">
        <v>36</v>
      </c>
      <c r="AX760" s="14" t="s">
        <v>82</v>
      </c>
      <c r="AY760" s="246" t="s">
        <v>161</v>
      </c>
    </row>
    <row r="761" s="2" customFormat="1" ht="24.15" customHeight="1">
      <c r="A761" s="40"/>
      <c r="B761" s="41"/>
      <c r="C761" s="206" t="s">
        <v>1001</v>
      </c>
      <c r="D761" s="206" t="s">
        <v>163</v>
      </c>
      <c r="E761" s="207" t="s">
        <v>1002</v>
      </c>
      <c r="F761" s="208" t="s">
        <v>1003</v>
      </c>
      <c r="G761" s="209" t="s">
        <v>196</v>
      </c>
      <c r="H761" s="210">
        <v>11.158</v>
      </c>
      <c r="I761" s="211"/>
      <c r="J761" s="212">
        <f>ROUND(I761*H761,2)</f>
        <v>0</v>
      </c>
      <c r="K761" s="208" t="s">
        <v>167</v>
      </c>
      <c r="L761" s="46"/>
      <c r="M761" s="213" t="s">
        <v>19</v>
      </c>
      <c r="N761" s="214" t="s">
        <v>45</v>
      </c>
      <c r="O761" s="86"/>
      <c r="P761" s="215">
        <f>O761*H761</f>
        <v>0</v>
      </c>
      <c r="Q761" s="215">
        <v>0</v>
      </c>
      <c r="R761" s="215">
        <f>Q761*H761</f>
        <v>0</v>
      </c>
      <c r="S761" s="215">
        <v>2</v>
      </c>
      <c r="T761" s="216">
        <f>S761*H761</f>
        <v>22.315999999999999</v>
      </c>
      <c r="U761" s="40"/>
      <c r="V761" s="40"/>
      <c r="W761" s="40"/>
      <c r="X761" s="40"/>
      <c r="Y761" s="40"/>
      <c r="Z761" s="40"/>
      <c r="AA761" s="40"/>
      <c r="AB761" s="40"/>
      <c r="AC761" s="40"/>
      <c r="AD761" s="40"/>
      <c r="AE761" s="40"/>
      <c r="AR761" s="217" t="s">
        <v>168</v>
      </c>
      <c r="AT761" s="217" t="s">
        <v>163</v>
      </c>
      <c r="AU761" s="217" t="s">
        <v>84</v>
      </c>
      <c r="AY761" s="19" t="s">
        <v>161</v>
      </c>
      <c r="BE761" s="218">
        <f>IF(N761="základní",J761,0)</f>
        <v>0</v>
      </c>
      <c r="BF761" s="218">
        <f>IF(N761="snížená",J761,0)</f>
        <v>0</v>
      </c>
      <c r="BG761" s="218">
        <f>IF(N761="zákl. přenesená",J761,0)</f>
        <v>0</v>
      </c>
      <c r="BH761" s="218">
        <f>IF(N761="sníž. přenesená",J761,0)</f>
        <v>0</v>
      </c>
      <c r="BI761" s="218">
        <f>IF(N761="nulová",J761,0)</f>
        <v>0</v>
      </c>
      <c r="BJ761" s="19" t="s">
        <v>82</v>
      </c>
      <c r="BK761" s="218">
        <f>ROUND(I761*H761,2)</f>
        <v>0</v>
      </c>
      <c r="BL761" s="19" t="s">
        <v>168</v>
      </c>
      <c r="BM761" s="217" t="s">
        <v>1004</v>
      </c>
    </row>
    <row r="762" s="2" customFormat="1">
      <c r="A762" s="40"/>
      <c r="B762" s="41"/>
      <c r="C762" s="42"/>
      <c r="D762" s="219" t="s">
        <v>170</v>
      </c>
      <c r="E762" s="42"/>
      <c r="F762" s="220" t="s">
        <v>1005</v>
      </c>
      <c r="G762" s="42"/>
      <c r="H762" s="42"/>
      <c r="I762" s="221"/>
      <c r="J762" s="42"/>
      <c r="K762" s="42"/>
      <c r="L762" s="46"/>
      <c r="M762" s="222"/>
      <c r="N762" s="223"/>
      <c r="O762" s="86"/>
      <c r="P762" s="86"/>
      <c r="Q762" s="86"/>
      <c r="R762" s="86"/>
      <c r="S762" s="86"/>
      <c r="T762" s="87"/>
      <c r="U762" s="40"/>
      <c r="V762" s="40"/>
      <c r="W762" s="40"/>
      <c r="X762" s="40"/>
      <c r="Y762" s="40"/>
      <c r="Z762" s="40"/>
      <c r="AA762" s="40"/>
      <c r="AB762" s="40"/>
      <c r="AC762" s="40"/>
      <c r="AD762" s="40"/>
      <c r="AE762" s="40"/>
      <c r="AT762" s="19" t="s">
        <v>170</v>
      </c>
      <c r="AU762" s="19" t="s">
        <v>84</v>
      </c>
    </row>
    <row r="763" s="13" customFormat="1">
      <c r="A763" s="13"/>
      <c r="B763" s="224"/>
      <c r="C763" s="225"/>
      <c r="D763" s="226" t="s">
        <v>185</v>
      </c>
      <c r="E763" s="227" t="s">
        <v>19</v>
      </c>
      <c r="F763" s="228" t="s">
        <v>1006</v>
      </c>
      <c r="G763" s="225"/>
      <c r="H763" s="229">
        <v>11.158</v>
      </c>
      <c r="I763" s="230"/>
      <c r="J763" s="225"/>
      <c r="K763" s="225"/>
      <c r="L763" s="231"/>
      <c r="M763" s="232"/>
      <c r="N763" s="233"/>
      <c r="O763" s="233"/>
      <c r="P763" s="233"/>
      <c r="Q763" s="233"/>
      <c r="R763" s="233"/>
      <c r="S763" s="233"/>
      <c r="T763" s="234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T763" s="235" t="s">
        <v>185</v>
      </c>
      <c r="AU763" s="235" t="s">
        <v>84</v>
      </c>
      <c r="AV763" s="13" t="s">
        <v>84</v>
      </c>
      <c r="AW763" s="13" t="s">
        <v>36</v>
      </c>
      <c r="AX763" s="13" t="s">
        <v>74</v>
      </c>
      <c r="AY763" s="235" t="s">
        <v>161</v>
      </c>
    </row>
    <row r="764" s="14" customFormat="1">
      <c r="A764" s="14"/>
      <c r="B764" s="236"/>
      <c r="C764" s="237"/>
      <c r="D764" s="226" t="s">
        <v>185</v>
      </c>
      <c r="E764" s="238" t="s">
        <v>19</v>
      </c>
      <c r="F764" s="239" t="s">
        <v>187</v>
      </c>
      <c r="G764" s="237"/>
      <c r="H764" s="240">
        <v>11.158</v>
      </c>
      <c r="I764" s="241"/>
      <c r="J764" s="237"/>
      <c r="K764" s="237"/>
      <c r="L764" s="242"/>
      <c r="M764" s="243"/>
      <c r="N764" s="244"/>
      <c r="O764" s="244"/>
      <c r="P764" s="244"/>
      <c r="Q764" s="244"/>
      <c r="R764" s="244"/>
      <c r="S764" s="244"/>
      <c r="T764" s="245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T764" s="246" t="s">
        <v>185</v>
      </c>
      <c r="AU764" s="246" t="s">
        <v>84</v>
      </c>
      <c r="AV764" s="14" t="s">
        <v>168</v>
      </c>
      <c r="AW764" s="14" t="s">
        <v>36</v>
      </c>
      <c r="AX764" s="14" t="s">
        <v>82</v>
      </c>
      <c r="AY764" s="246" t="s">
        <v>161</v>
      </c>
    </row>
    <row r="765" s="2" customFormat="1" ht="24.15" customHeight="1">
      <c r="A765" s="40"/>
      <c r="B765" s="41"/>
      <c r="C765" s="206" t="s">
        <v>1007</v>
      </c>
      <c r="D765" s="206" t="s">
        <v>163</v>
      </c>
      <c r="E765" s="207" t="s">
        <v>1008</v>
      </c>
      <c r="F765" s="208" t="s">
        <v>1009</v>
      </c>
      <c r="G765" s="209" t="s">
        <v>182</v>
      </c>
      <c r="H765" s="210">
        <v>32.029000000000003</v>
      </c>
      <c r="I765" s="211"/>
      <c r="J765" s="212">
        <f>ROUND(I765*H765,2)</f>
        <v>0</v>
      </c>
      <c r="K765" s="208" t="s">
        <v>167</v>
      </c>
      <c r="L765" s="46"/>
      <c r="M765" s="213" t="s">
        <v>19</v>
      </c>
      <c r="N765" s="214" t="s">
        <v>45</v>
      </c>
      <c r="O765" s="86"/>
      <c r="P765" s="215">
        <f>O765*H765</f>
        <v>0</v>
      </c>
      <c r="Q765" s="215">
        <v>0</v>
      </c>
      <c r="R765" s="215">
        <f>Q765*H765</f>
        <v>0</v>
      </c>
      <c r="S765" s="215">
        <v>0.108</v>
      </c>
      <c r="T765" s="216">
        <f>S765*H765</f>
        <v>3.4591320000000003</v>
      </c>
      <c r="U765" s="40"/>
      <c r="V765" s="40"/>
      <c r="W765" s="40"/>
      <c r="X765" s="40"/>
      <c r="Y765" s="40"/>
      <c r="Z765" s="40"/>
      <c r="AA765" s="40"/>
      <c r="AB765" s="40"/>
      <c r="AC765" s="40"/>
      <c r="AD765" s="40"/>
      <c r="AE765" s="40"/>
      <c r="AR765" s="217" t="s">
        <v>168</v>
      </c>
      <c r="AT765" s="217" t="s">
        <v>163</v>
      </c>
      <c r="AU765" s="217" t="s">
        <v>84</v>
      </c>
      <c r="AY765" s="19" t="s">
        <v>161</v>
      </c>
      <c r="BE765" s="218">
        <f>IF(N765="základní",J765,0)</f>
        <v>0</v>
      </c>
      <c r="BF765" s="218">
        <f>IF(N765="snížená",J765,0)</f>
        <v>0</v>
      </c>
      <c r="BG765" s="218">
        <f>IF(N765="zákl. přenesená",J765,0)</f>
        <v>0</v>
      </c>
      <c r="BH765" s="218">
        <f>IF(N765="sníž. přenesená",J765,0)</f>
        <v>0</v>
      </c>
      <c r="BI765" s="218">
        <f>IF(N765="nulová",J765,0)</f>
        <v>0</v>
      </c>
      <c r="BJ765" s="19" t="s">
        <v>82</v>
      </c>
      <c r="BK765" s="218">
        <f>ROUND(I765*H765,2)</f>
        <v>0</v>
      </c>
      <c r="BL765" s="19" t="s">
        <v>168</v>
      </c>
      <c r="BM765" s="217" t="s">
        <v>1010</v>
      </c>
    </row>
    <row r="766" s="2" customFormat="1">
      <c r="A766" s="40"/>
      <c r="B766" s="41"/>
      <c r="C766" s="42"/>
      <c r="D766" s="219" t="s">
        <v>170</v>
      </c>
      <c r="E766" s="42"/>
      <c r="F766" s="220" t="s">
        <v>1011</v>
      </c>
      <c r="G766" s="42"/>
      <c r="H766" s="42"/>
      <c r="I766" s="221"/>
      <c r="J766" s="42"/>
      <c r="K766" s="42"/>
      <c r="L766" s="46"/>
      <c r="M766" s="222"/>
      <c r="N766" s="223"/>
      <c r="O766" s="86"/>
      <c r="P766" s="86"/>
      <c r="Q766" s="86"/>
      <c r="R766" s="86"/>
      <c r="S766" s="86"/>
      <c r="T766" s="87"/>
      <c r="U766" s="40"/>
      <c r="V766" s="40"/>
      <c r="W766" s="40"/>
      <c r="X766" s="40"/>
      <c r="Y766" s="40"/>
      <c r="Z766" s="40"/>
      <c r="AA766" s="40"/>
      <c r="AB766" s="40"/>
      <c r="AC766" s="40"/>
      <c r="AD766" s="40"/>
      <c r="AE766" s="40"/>
      <c r="AT766" s="19" t="s">
        <v>170</v>
      </c>
      <c r="AU766" s="19" t="s">
        <v>84</v>
      </c>
    </row>
    <row r="767" s="13" customFormat="1">
      <c r="A767" s="13"/>
      <c r="B767" s="224"/>
      <c r="C767" s="225"/>
      <c r="D767" s="226" t="s">
        <v>185</v>
      </c>
      <c r="E767" s="227" t="s">
        <v>19</v>
      </c>
      <c r="F767" s="228" t="s">
        <v>1012</v>
      </c>
      <c r="G767" s="225"/>
      <c r="H767" s="229">
        <v>32.029000000000003</v>
      </c>
      <c r="I767" s="230"/>
      <c r="J767" s="225"/>
      <c r="K767" s="225"/>
      <c r="L767" s="231"/>
      <c r="M767" s="232"/>
      <c r="N767" s="233"/>
      <c r="O767" s="233"/>
      <c r="P767" s="233"/>
      <c r="Q767" s="233"/>
      <c r="R767" s="233"/>
      <c r="S767" s="233"/>
      <c r="T767" s="234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35" t="s">
        <v>185</v>
      </c>
      <c r="AU767" s="235" t="s">
        <v>84</v>
      </c>
      <c r="AV767" s="13" t="s">
        <v>84</v>
      </c>
      <c r="AW767" s="13" t="s">
        <v>36</v>
      </c>
      <c r="AX767" s="13" t="s">
        <v>74</v>
      </c>
      <c r="AY767" s="235" t="s">
        <v>161</v>
      </c>
    </row>
    <row r="768" s="14" customFormat="1">
      <c r="A768" s="14"/>
      <c r="B768" s="236"/>
      <c r="C768" s="237"/>
      <c r="D768" s="226" t="s">
        <v>185</v>
      </c>
      <c r="E768" s="238" t="s">
        <v>19</v>
      </c>
      <c r="F768" s="239" t="s">
        <v>187</v>
      </c>
      <c r="G768" s="237"/>
      <c r="H768" s="240">
        <v>32.029000000000003</v>
      </c>
      <c r="I768" s="241"/>
      <c r="J768" s="237"/>
      <c r="K768" s="237"/>
      <c r="L768" s="242"/>
      <c r="M768" s="243"/>
      <c r="N768" s="244"/>
      <c r="O768" s="244"/>
      <c r="P768" s="244"/>
      <c r="Q768" s="244"/>
      <c r="R768" s="244"/>
      <c r="S768" s="244"/>
      <c r="T768" s="245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T768" s="246" t="s">
        <v>185</v>
      </c>
      <c r="AU768" s="246" t="s">
        <v>84</v>
      </c>
      <c r="AV768" s="14" t="s">
        <v>168</v>
      </c>
      <c r="AW768" s="14" t="s">
        <v>36</v>
      </c>
      <c r="AX768" s="14" t="s">
        <v>82</v>
      </c>
      <c r="AY768" s="246" t="s">
        <v>161</v>
      </c>
    </row>
    <row r="769" s="2" customFormat="1" ht="24.15" customHeight="1">
      <c r="A769" s="40"/>
      <c r="B769" s="41"/>
      <c r="C769" s="206" t="s">
        <v>1013</v>
      </c>
      <c r="D769" s="206" t="s">
        <v>163</v>
      </c>
      <c r="E769" s="207" t="s">
        <v>1014</v>
      </c>
      <c r="F769" s="208" t="s">
        <v>1015</v>
      </c>
      <c r="G769" s="209" t="s">
        <v>196</v>
      </c>
      <c r="H769" s="210">
        <v>2.052</v>
      </c>
      <c r="I769" s="211"/>
      <c r="J769" s="212">
        <f>ROUND(I769*H769,2)</f>
        <v>0</v>
      </c>
      <c r="K769" s="208" t="s">
        <v>167</v>
      </c>
      <c r="L769" s="46"/>
      <c r="M769" s="213" t="s">
        <v>19</v>
      </c>
      <c r="N769" s="214" t="s">
        <v>45</v>
      </c>
      <c r="O769" s="86"/>
      <c r="P769" s="215">
        <f>O769*H769</f>
        <v>0</v>
      </c>
      <c r="Q769" s="215">
        <v>0</v>
      </c>
      <c r="R769" s="215">
        <f>Q769*H769</f>
        <v>0</v>
      </c>
      <c r="S769" s="215">
        <v>2.3999999999999999</v>
      </c>
      <c r="T769" s="216">
        <f>S769*H769</f>
        <v>4.9248000000000003</v>
      </c>
      <c r="U769" s="40"/>
      <c r="V769" s="40"/>
      <c r="W769" s="40"/>
      <c r="X769" s="40"/>
      <c r="Y769" s="40"/>
      <c r="Z769" s="40"/>
      <c r="AA769" s="40"/>
      <c r="AB769" s="40"/>
      <c r="AC769" s="40"/>
      <c r="AD769" s="40"/>
      <c r="AE769" s="40"/>
      <c r="AR769" s="217" t="s">
        <v>168</v>
      </c>
      <c r="AT769" s="217" t="s">
        <v>163</v>
      </c>
      <c r="AU769" s="217" t="s">
        <v>84</v>
      </c>
      <c r="AY769" s="19" t="s">
        <v>161</v>
      </c>
      <c r="BE769" s="218">
        <f>IF(N769="základní",J769,0)</f>
        <v>0</v>
      </c>
      <c r="BF769" s="218">
        <f>IF(N769="snížená",J769,0)</f>
        <v>0</v>
      </c>
      <c r="BG769" s="218">
        <f>IF(N769="zákl. přenesená",J769,0)</f>
        <v>0</v>
      </c>
      <c r="BH769" s="218">
        <f>IF(N769="sníž. přenesená",J769,0)</f>
        <v>0</v>
      </c>
      <c r="BI769" s="218">
        <f>IF(N769="nulová",J769,0)</f>
        <v>0</v>
      </c>
      <c r="BJ769" s="19" t="s">
        <v>82</v>
      </c>
      <c r="BK769" s="218">
        <f>ROUND(I769*H769,2)</f>
        <v>0</v>
      </c>
      <c r="BL769" s="19" t="s">
        <v>168</v>
      </c>
      <c r="BM769" s="217" t="s">
        <v>1016</v>
      </c>
    </row>
    <row r="770" s="2" customFormat="1">
      <c r="A770" s="40"/>
      <c r="B770" s="41"/>
      <c r="C770" s="42"/>
      <c r="D770" s="219" t="s">
        <v>170</v>
      </c>
      <c r="E770" s="42"/>
      <c r="F770" s="220" t="s">
        <v>1017</v>
      </c>
      <c r="G770" s="42"/>
      <c r="H770" s="42"/>
      <c r="I770" s="221"/>
      <c r="J770" s="42"/>
      <c r="K770" s="42"/>
      <c r="L770" s="46"/>
      <c r="M770" s="222"/>
      <c r="N770" s="223"/>
      <c r="O770" s="86"/>
      <c r="P770" s="86"/>
      <c r="Q770" s="86"/>
      <c r="R770" s="86"/>
      <c r="S770" s="86"/>
      <c r="T770" s="87"/>
      <c r="U770" s="40"/>
      <c r="V770" s="40"/>
      <c r="W770" s="40"/>
      <c r="X770" s="40"/>
      <c r="Y770" s="40"/>
      <c r="Z770" s="40"/>
      <c r="AA770" s="40"/>
      <c r="AB770" s="40"/>
      <c r="AC770" s="40"/>
      <c r="AD770" s="40"/>
      <c r="AE770" s="40"/>
      <c r="AT770" s="19" t="s">
        <v>170</v>
      </c>
      <c r="AU770" s="19" t="s">
        <v>84</v>
      </c>
    </row>
    <row r="771" s="13" customFormat="1">
      <c r="A771" s="13"/>
      <c r="B771" s="224"/>
      <c r="C771" s="225"/>
      <c r="D771" s="226" t="s">
        <v>185</v>
      </c>
      <c r="E771" s="227" t="s">
        <v>19</v>
      </c>
      <c r="F771" s="228" t="s">
        <v>1018</v>
      </c>
      <c r="G771" s="225"/>
      <c r="H771" s="229">
        <v>2.052</v>
      </c>
      <c r="I771" s="230"/>
      <c r="J771" s="225"/>
      <c r="K771" s="225"/>
      <c r="L771" s="231"/>
      <c r="M771" s="232"/>
      <c r="N771" s="233"/>
      <c r="O771" s="233"/>
      <c r="P771" s="233"/>
      <c r="Q771" s="233"/>
      <c r="R771" s="233"/>
      <c r="S771" s="233"/>
      <c r="T771" s="234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235" t="s">
        <v>185</v>
      </c>
      <c r="AU771" s="235" t="s">
        <v>84</v>
      </c>
      <c r="AV771" s="13" t="s">
        <v>84</v>
      </c>
      <c r="AW771" s="13" t="s">
        <v>36</v>
      </c>
      <c r="AX771" s="13" t="s">
        <v>74</v>
      </c>
      <c r="AY771" s="235" t="s">
        <v>161</v>
      </c>
    </row>
    <row r="772" s="14" customFormat="1">
      <c r="A772" s="14"/>
      <c r="B772" s="236"/>
      <c r="C772" s="237"/>
      <c r="D772" s="226" t="s">
        <v>185</v>
      </c>
      <c r="E772" s="238" t="s">
        <v>19</v>
      </c>
      <c r="F772" s="239" t="s">
        <v>187</v>
      </c>
      <c r="G772" s="237"/>
      <c r="H772" s="240">
        <v>2.052</v>
      </c>
      <c r="I772" s="241"/>
      <c r="J772" s="237"/>
      <c r="K772" s="237"/>
      <c r="L772" s="242"/>
      <c r="M772" s="243"/>
      <c r="N772" s="244"/>
      <c r="O772" s="244"/>
      <c r="P772" s="244"/>
      <c r="Q772" s="244"/>
      <c r="R772" s="244"/>
      <c r="S772" s="244"/>
      <c r="T772" s="245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T772" s="246" t="s">
        <v>185</v>
      </c>
      <c r="AU772" s="246" t="s">
        <v>84</v>
      </c>
      <c r="AV772" s="14" t="s">
        <v>168</v>
      </c>
      <c r="AW772" s="14" t="s">
        <v>36</v>
      </c>
      <c r="AX772" s="14" t="s">
        <v>82</v>
      </c>
      <c r="AY772" s="246" t="s">
        <v>161</v>
      </c>
    </row>
    <row r="773" s="2" customFormat="1" ht="37.8" customHeight="1">
      <c r="A773" s="40"/>
      <c r="B773" s="41"/>
      <c r="C773" s="206" t="s">
        <v>1019</v>
      </c>
      <c r="D773" s="206" t="s">
        <v>163</v>
      </c>
      <c r="E773" s="207" t="s">
        <v>1020</v>
      </c>
      <c r="F773" s="208" t="s">
        <v>1021</v>
      </c>
      <c r="G773" s="209" t="s">
        <v>196</v>
      </c>
      <c r="H773" s="210">
        <v>0.38800000000000001</v>
      </c>
      <c r="I773" s="211"/>
      <c r="J773" s="212">
        <f>ROUND(I773*H773,2)</f>
        <v>0</v>
      </c>
      <c r="K773" s="208" t="s">
        <v>167</v>
      </c>
      <c r="L773" s="46"/>
      <c r="M773" s="213" t="s">
        <v>19</v>
      </c>
      <c r="N773" s="214" t="s">
        <v>45</v>
      </c>
      <c r="O773" s="86"/>
      <c r="P773" s="215">
        <f>O773*H773</f>
        <v>0</v>
      </c>
      <c r="Q773" s="215">
        <v>0</v>
      </c>
      <c r="R773" s="215">
        <f>Q773*H773</f>
        <v>0</v>
      </c>
      <c r="S773" s="215">
        <v>2.3999999999999999</v>
      </c>
      <c r="T773" s="216">
        <f>S773*H773</f>
        <v>0.93120000000000003</v>
      </c>
      <c r="U773" s="40"/>
      <c r="V773" s="40"/>
      <c r="W773" s="40"/>
      <c r="X773" s="40"/>
      <c r="Y773" s="40"/>
      <c r="Z773" s="40"/>
      <c r="AA773" s="40"/>
      <c r="AB773" s="40"/>
      <c r="AC773" s="40"/>
      <c r="AD773" s="40"/>
      <c r="AE773" s="40"/>
      <c r="AR773" s="217" t="s">
        <v>168</v>
      </c>
      <c r="AT773" s="217" t="s">
        <v>163</v>
      </c>
      <c r="AU773" s="217" t="s">
        <v>84</v>
      </c>
      <c r="AY773" s="19" t="s">
        <v>161</v>
      </c>
      <c r="BE773" s="218">
        <f>IF(N773="základní",J773,0)</f>
        <v>0</v>
      </c>
      <c r="BF773" s="218">
        <f>IF(N773="snížená",J773,0)</f>
        <v>0</v>
      </c>
      <c r="BG773" s="218">
        <f>IF(N773="zákl. přenesená",J773,0)</f>
        <v>0</v>
      </c>
      <c r="BH773" s="218">
        <f>IF(N773="sníž. přenesená",J773,0)</f>
        <v>0</v>
      </c>
      <c r="BI773" s="218">
        <f>IF(N773="nulová",J773,0)</f>
        <v>0</v>
      </c>
      <c r="BJ773" s="19" t="s">
        <v>82</v>
      </c>
      <c r="BK773" s="218">
        <f>ROUND(I773*H773,2)</f>
        <v>0</v>
      </c>
      <c r="BL773" s="19" t="s">
        <v>168</v>
      </c>
      <c r="BM773" s="217" t="s">
        <v>1022</v>
      </c>
    </row>
    <row r="774" s="2" customFormat="1">
      <c r="A774" s="40"/>
      <c r="B774" s="41"/>
      <c r="C774" s="42"/>
      <c r="D774" s="219" t="s">
        <v>170</v>
      </c>
      <c r="E774" s="42"/>
      <c r="F774" s="220" t="s">
        <v>1023</v>
      </c>
      <c r="G774" s="42"/>
      <c r="H774" s="42"/>
      <c r="I774" s="221"/>
      <c r="J774" s="42"/>
      <c r="K774" s="42"/>
      <c r="L774" s="46"/>
      <c r="M774" s="222"/>
      <c r="N774" s="223"/>
      <c r="O774" s="86"/>
      <c r="P774" s="86"/>
      <c r="Q774" s="86"/>
      <c r="R774" s="86"/>
      <c r="S774" s="86"/>
      <c r="T774" s="87"/>
      <c r="U774" s="40"/>
      <c r="V774" s="40"/>
      <c r="W774" s="40"/>
      <c r="X774" s="40"/>
      <c r="Y774" s="40"/>
      <c r="Z774" s="40"/>
      <c r="AA774" s="40"/>
      <c r="AB774" s="40"/>
      <c r="AC774" s="40"/>
      <c r="AD774" s="40"/>
      <c r="AE774" s="40"/>
      <c r="AT774" s="19" t="s">
        <v>170</v>
      </c>
      <c r="AU774" s="19" t="s">
        <v>84</v>
      </c>
    </row>
    <row r="775" s="13" customFormat="1">
      <c r="A775" s="13"/>
      <c r="B775" s="224"/>
      <c r="C775" s="225"/>
      <c r="D775" s="226" t="s">
        <v>185</v>
      </c>
      <c r="E775" s="227" t="s">
        <v>19</v>
      </c>
      <c r="F775" s="228" t="s">
        <v>1024</v>
      </c>
      <c r="G775" s="225"/>
      <c r="H775" s="229">
        <v>0.094</v>
      </c>
      <c r="I775" s="230"/>
      <c r="J775" s="225"/>
      <c r="K775" s="225"/>
      <c r="L775" s="231"/>
      <c r="M775" s="232"/>
      <c r="N775" s="233"/>
      <c r="O775" s="233"/>
      <c r="P775" s="233"/>
      <c r="Q775" s="233"/>
      <c r="R775" s="233"/>
      <c r="S775" s="233"/>
      <c r="T775" s="234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35" t="s">
        <v>185</v>
      </c>
      <c r="AU775" s="235" t="s">
        <v>84</v>
      </c>
      <c r="AV775" s="13" t="s">
        <v>84</v>
      </c>
      <c r="AW775" s="13" t="s">
        <v>36</v>
      </c>
      <c r="AX775" s="13" t="s">
        <v>74</v>
      </c>
      <c r="AY775" s="235" t="s">
        <v>161</v>
      </c>
    </row>
    <row r="776" s="13" customFormat="1">
      <c r="A776" s="13"/>
      <c r="B776" s="224"/>
      <c r="C776" s="225"/>
      <c r="D776" s="226" t="s">
        <v>185</v>
      </c>
      <c r="E776" s="227" t="s">
        <v>19</v>
      </c>
      <c r="F776" s="228" t="s">
        <v>1025</v>
      </c>
      <c r="G776" s="225"/>
      <c r="H776" s="229">
        <v>0.29399999999999998</v>
      </c>
      <c r="I776" s="230"/>
      <c r="J776" s="225"/>
      <c r="K776" s="225"/>
      <c r="L776" s="231"/>
      <c r="M776" s="232"/>
      <c r="N776" s="233"/>
      <c r="O776" s="233"/>
      <c r="P776" s="233"/>
      <c r="Q776" s="233"/>
      <c r="R776" s="233"/>
      <c r="S776" s="233"/>
      <c r="T776" s="234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235" t="s">
        <v>185</v>
      </c>
      <c r="AU776" s="235" t="s">
        <v>84</v>
      </c>
      <c r="AV776" s="13" t="s">
        <v>84</v>
      </c>
      <c r="AW776" s="13" t="s">
        <v>36</v>
      </c>
      <c r="AX776" s="13" t="s">
        <v>74</v>
      </c>
      <c r="AY776" s="235" t="s">
        <v>161</v>
      </c>
    </row>
    <row r="777" s="14" customFormat="1">
      <c r="A777" s="14"/>
      <c r="B777" s="236"/>
      <c r="C777" s="237"/>
      <c r="D777" s="226" t="s">
        <v>185</v>
      </c>
      <c r="E777" s="238" t="s">
        <v>19</v>
      </c>
      <c r="F777" s="239" t="s">
        <v>187</v>
      </c>
      <c r="G777" s="237"/>
      <c r="H777" s="240">
        <v>0.38800000000000001</v>
      </c>
      <c r="I777" s="241"/>
      <c r="J777" s="237"/>
      <c r="K777" s="237"/>
      <c r="L777" s="242"/>
      <c r="M777" s="243"/>
      <c r="N777" s="244"/>
      <c r="O777" s="244"/>
      <c r="P777" s="244"/>
      <c r="Q777" s="244"/>
      <c r="R777" s="244"/>
      <c r="S777" s="244"/>
      <c r="T777" s="245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T777" s="246" t="s">
        <v>185</v>
      </c>
      <c r="AU777" s="246" t="s">
        <v>84</v>
      </c>
      <c r="AV777" s="14" t="s">
        <v>168</v>
      </c>
      <c r="AW777" s="14" t="s">
        <v>36</v>
      </c>
      <c r="AX777" s="14" t="s">
        <v>82</v>
      </c>
      <c r="AY777" s="246" t="s">
        <v>161</v>
      </c>
    </row>
    <row r="778" s="2" customFormat="1" ht="37.8" customHeight="1">
      <c r="A778" s="40"/>
      <c r="B778" s="41"/>
      <c r="C778" s="206" t="s">
        <v>1026</v>
      </c>
      <c r="D778" s="206" t="s">
        <v>163</v>
      </c>
      <c r="E778" s="207" t="s">
        <v>1027</v>
      </c>
      <c r="F778" s="208" t="s">
        <v>1028</v>
      </c>
      <c r="G778" s="209" t="s">
        <v>196</v>
      </c>
      <c r="H778" s="210">
        <v>0.035000000000000003</v>
      </c>
      <c r="I778" s="211"/>
      <c r="J778" s="212">
        <f>ROUND(I778*H778,2)</f>
        <v>0</v>
      </c>
      <c r="K778" s="208" t="s">
        <v>167</v>
      </c>
      <c r="L778" s="46"/>
      <c r="M778" s="213" t="s">
        <v>19</v>
      </c>
      <c r="N778" s="214" t="s">
        <v>45</v>
      </c>
      <c r="O778" s="86"/>
      <c r="P778" s="215">
        <f>O778*H778</f>
        <v>0</v>
      </c>
      <c r="Q778" s="215">
        <v>0</v>
      </c>
      <c r="R778" s="215">
        <f>Q778*H778</f>
        <v>0</v>
      </c>
      <c r="S778" s="215">
        <v>2.3999999999999999</v>
      </c>
      <c r="T778" s="216">
        <f>S778*H778</f>
        <v>0.084000000000000005</v>
      </c>
      <c r="U778" s="40"/>
      <c r="V778" s="40"/>
      <c r="W778" s="40"/>
      <c r="X778" s="40"/>
      <c r="Y778" s="40"/>
      <c r="Z778" s="40"/>
      <c r="AA778" s="40"/>
      <c r="AB778" s="40"/>
      <c r="AC778" s="40"/>
      <c r="AD778" s="40"/>
      <c r="AE778" s="40"/>
      <c r="AR778" s="217" t="s">
        <v>168</v>
      </c>
      <c r="AT778" s="217" t="s">
        <v>163</v>
      </c>
      <c r="AU778" s="217" t="s">
        <v>84</v>
      </c>
      <c r="AY778" s="19" t="s">
        <v>161</v>
      </c>
      <c r="BE778" s="218">
        <f>IF(N778="základní",J778,0)</f>
        <v>0</v>
      </c>
      <c r="BF778" s="218">
        <f>IF(N778="snížená",J778,0)</f>
        <v>0</v>
      </c>
      <c r="BG778" s="218">
        <f>IF(N778="zákl. přenesená",J778,0)</f>
        <v>0</v>
      </c>
      <c r="BH778" s="218">
        <f>IF(N778="sníž. přenesená",J778,0)</f>
        <v>0</v>
      </c>
      <c r="BI778" s="218">
        <f>IF(N778="nulová",J778,0)</f>
        <v>0</v>
      </c>
      <c r="BJ778" s="19" t="s">
        <v>82</v>
      </c>
      <c r="BK778" s="218">
        <f>ROUND(I778*H778,2)</f>
        <v>0</v>
      </c>
      <c r="BL778" s="19" t="s">
        <v>168</v>
      </c>
      <c r="BM778" s="217" t="s">
        <v>1029</v>
      </c>
    </row>
    <row r="779" s="2" customFormat="1">
      <c r="A779" s="40"/>
      <c r="B779" s="41"/>
      <c r="C779" s="42"/>
      <c r="D779" s="219" t="s">
        <v>170</v>
      </c>
      <c r="E779" s="42"/>
      <c r="F779" s="220" t="s">
        <v>1030</v>
      </c>
      <c r="G779" s="42"/>
      <c r="H779" s="42"/>
      <c r="I779" s="221"/>
      <c r="J779" s="42"/>
      <c r="K779" s="42"/>
      <c r="L779" s="46"/>
      <c r="M779" s="222"/>
      <c r="N779" s="223"/>
      <c r="O779" s="86"/>
      <c r="P779" s="86"/>
      <c r="Q779" s="86"/>
      <c r="R779" s="86"/>
      <c r="S779" s="86"/>
      <c r="T779" s="87"/>
      <c r="U779" s="40"/>
      <c r="V779" s="40"/>
      <c r="W779" s="40"/>
      <c r="X779" s="40"/>
      <c r="Y779" s="40"/>
      <c r="Z779" s="40"/>
      <c r="AA779" s="40"/>
      <c r="AB779" s="40"/>
      <c r="AC779" s="40"/>
      <c r="AD779" s="40"/>
      <c r="AE779" s="40"/>
      <c r="AT779" s="19" t="s">
        <v>170</v>
      </c>
      <c r="AU779" s="19" t="s">
        <v>84</v>
      </c>
    </row>
    <row r="780" s="13" customFormat="1">
      <c r="A780" s="13"/>
      <c r="B780" s="224"/>
      <c r="C780" s="225"/>
      <c r="D780" s="226" t="s">
        <v>185</v>
      </c>
      <c r="E780" s="227" t="s">
        <v>19</v>
      </c>
      <c r="F780" s="228" t="s">
        <v>1031</v>
      </c>
      <c r="G780" s="225"/>
      <c r="H780" s="229">
        <v>0.035000000000000003</v>
      </c>
      <c r="I780" s="230"/>
      <c r="J780" s="225"/>
      <c r="K780" s="225"/>
      <c r="L780" s="231"/>
      <c r="M780" s="232"/>
      <c r="N780" s="233"/>
      <c r="O780" s="233"/>
      <c r="P780" s="233"/>
      <c r="Q780" s="233"/>
      <c r="R780" s="233"/>
      <c r="S780" s="233"/>
      <c r="T780" s="234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T780" s="235" t="s">
        <v>185</v>
      </c>
      <c r="AU780" s="235" t="s">
        <v>84</v>
      </c>
      <c r="AV780" s="13" t="s">
        <v>84</v>
      </c>
      <c r="AW780" s="13" t="s">
        <v>36</v>
      </c>
      <c r="AX780" s="13" t="s">
        <v>82</v>
      </c>
      <c r="AY780" s="235" t="s">
        <v>161</v>
      </c>
    </row>
    <row r="781" s="2" customFormat="1" ht="33" customHeight="1">
      <c r="A781" s="40"/>
      <c r="B781" s="41"/>
      <c r="C781" s="206" t="s">
        <v>1032</v>
      </c>
      <c r="D781" s="206" t="s">
        <v>163</v>
      </c>
      <c r="E781" s="207" t="s">
        <v>1033</v>
      </c>
      <c r="F781" s="208" t="s">
        <v>1034</v>
      </c>
      <c r="G781" s="209" t="s">
        <v>271</v>
      </c>
      <c r="H781" s="210">
        <v>0.079000000000000001</v>
      </c>
      <c r="I781" s="211"/>
      <c r="J781" s="212">
        <f>ROUND(I781*H781,2)</f>
        <v>0</v>
      </c>
      <c r="K781" s="208" t="s">
        <v>167</v>
      </c>
      <c r="L781" s="46"/>
      <c r="M781" s="213" t="s">
        <v>19</v>
      </c>
      <c r="N781" s="214" t="s">
        <v>45</v>
      </c>
      <c r="O781" s="86"/>
      <c r="P781" s="215">
        <f>O781*H781</f>
        <v>0</v>
      </c>
      <c r="Q781" s="215">
        <v>0</v>
      </c>
      <c r="R781" s="215">
        <f>Q781*H781</f>
        <v>0</v>
      </c>
      <c r="S781" s="215">
        <v>1.258</v>
      </c>
      <c r="T781" s="216">
        <f>S781*H781</f>
        <v>0.099381999999999998</v>
      </c>
      <c r="U781" s="40"/>
      <c r="V781" s="40"/>
      <c r="W781" s="40"/>
      <c r="X781" s="40"/>
      <c r="Y781" s="40"/>
      <c r="Z781" s="40"/>
      <c r="AA781" s="40"/>
      <c r="AB781" s="40"/>
      <c r="AC781" s="40"/>
      <c r="AD781" s="40"/>
      <c r="AE781" s="40"/>
      <c r="AR781" s="217" t="s">
        <v>168</v>
      </c>
      <c r="AT781" s="217" t="s">
        <v>163</v>
      </c>
      <c r="AU781" s="217" t="s">
        <v>84</v>
      </c>
      <c r="AY781" s="19" t="s">
        <v>161</v>
      </c>
      <c r="BE781" s="218">
        <f>IF(N781="základní",J781,0)</f>
        <v>0</v>
      </c>
      <c r="BF781" s="218">
        <f>IF(N781="snížená",J781,0)</f>
        <v>0</v>
      </c>
      <c r="BG781" s="218">
        <f>IF(N781="zákl. přenesená",J781,0)</f>
        <v>0</v>
      </c>
      <c r="BH781" s="218">
        <f>IF(N781="sníž. přenesená",J781,0)</f>
        <v>0</v>
      </c>
      <c r="BI781" s="218">
        <f>IF(N781="nulová",J781,0)</f>
        <v>0</v>
      </c>
      <c r="BJ781" s="19" t="s">
        <v>82</v>
      </c>
      <c r="BK781" s="218">
        <f>ROUND(I781*H781,2)</f>
        <v>0</v>
      </c>
      <c r="BL781" s="19" t="s">
        <v>168</v>
      </c>
      <c r="BM781" s="217" t="s">
        <v>1035</v>
      </c>
    </row>
    <row r="782" s="2" customFormat="1">
      <c r="A782" s="40"/>
      <c r="B782" s="41"/>
      <c r="C782" s="42"/>
      <c r="D782" s="219" t="s">
        <v>170</v>
      </c>
      <c r="E782" s="42"/>
      <c r="F782" s="220" t="s">
        <v>1036</v>
      </c>
      <c r="G782" s="42"/>
      <c r="H782" s="42"/>
      <c r="I782" s="221"/>
      <c r="J782" s="42"/>
      <c r="K782" s="42"/>
      <c r="L782" s="46"/>
      <c r="M782" s="222"/>
      <c r="N782" s="223"/>
      <c r="O782" s="86"/>
      <c r="P782" s="86"/>
      <c r="Q782" s="86"/>
      <c r="R782" s="86"/>
      <c r="S782" s="86"/>
      <c r="T782" s="87"/>
      <c r="U782" s="40"/>
      <c r="V782" s="40"/>
      <c r="W782" s="40"/>
      <c r="X782" s="40"/>
      <c r="Y782" s="40"/>
      <c r="Z782" s="40"/>
      <c r="AA782" s="40"/>
      <c r="AB782" s="40"/>
      <c r="AC782" s="40"/>
      <c r="AD782" s="40"/>
      <c r="AE782" s="40"/>
      <c r="AT782" s="19" t="s">
        <v>170</v>
      </c>
      <c r="AU782" s="19" t="s">
        <v>84</v>
      </c>
    </row>
    <row r="783" s="13" customFormat="1">
      <c r="A783" s="13"/>
      <c r="B783" s="224"/>
      <c r="C783" s="225"/>
      <c r="D783" s="226" t="s">
        <v>185</v>
      </c>
      <c r="E783" s="227" t="s">
        <v>19</v>
      </c>
      <c r="F783" s="228" t="s">
        <v>1037</v>
      </c>
      <c r="G783" s="225"/>
      <c r="H783" s="229">
        <v>0.079000000000000001</v>
      </c>
      <c r="I783" s="230"/>
      <c r="J783" s="225"/>
      <c r="K783" s="225"/>
      <c r="L783" s="231"/>
      <c r="M783" s="232"/>
      <c r="N783" s="233"/>
      <c r="O783" s="233"/>
      <c r="P783" s="233"/>
      <c r="Q783" s="233"/>
      <c r="R783" s="233"/>
      <c r="S783" s="233"/>
      <c r="T783" s="234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T783" s="235" t="s">
        <v>185</v>
      </c>
      <c r="AU783" s="235" t="s">
        <v>84</v>
      </c>
      <c r="AV783" s="13" t="s">
        <v>84</v>
      </c>
      <c r="AW783" s="13" t="s">
        <v>36</v>
      </c>
      <c r="AX783" s="13" t="s">
        <v>82</v>
      </c>
      <c r="AY783" s="235" t="s">
        <v>161</v>
      </c>
    </row>
    <row r="784" s="2" customFormat="1" ht="37.8" customHeight="1">
      <c r="A784" s="40"/>
      <c r="B784" s="41"/>
      <c r="C784" s="206" t="s">
        <v>1038</v>
      </c>
      <c r="D784" s="206" t="s">
        <v>163</v>
      </c>
      <c r="E784" s="207" t="s">
        <v>1039</v>
      </c>
      <c r="F784" s="208" t="s">
        <v>1040</v>
      </c>
      <c r="G784" s="209" t="s">
        <v>182</v>
      </c>
      <c r="H784" s="210">
        <v>32.521999999999998</v>
      </c>
      <c r="I784" s="211"/>
      <c r="J784" s="212">
        <f>ROUND(I784*H784,2)</f>
        <v>0</v>
      </c>
      <c r="K784" s="208" t="s">
        <v>167</v>
      </c>
      <c r="L784" s="46"/>
      <c r="M784" s="213" t="s">
        <v>19</v>
      </c>
      <c r="N784" s="214" t="s">
        <v>45</v>
      </c>
      <c r="O784" s="86"/>
      <c r="P784" s="215">
        <f>O784*H784</f>
        <v>0</v>
      </c>
      <c r="Q784" s="215">
        <v>0</v>
      </c>
      <c r="R784" s="215">
        <f>Q784*H784</f>
        <v>0</v>
      </c>
      <c r="S784" s="215">
        <v>0.075999999999999998</v>
      </c>
      <c r="T784" s="216">
        <f>S784*H784</f>
        <v>2.4716719999999999</v>
      </c>
      <c r="U784" s="40"/>
      <c r="V784" s="40"/>
      <c r="W784" s="40"/>
      <c r="X784" s="40"/>
      <c r="Y784" s="40"/>
      <c r="Z784" s="40"/>
      <c r="AA784" s="40"/>
      <c r="AB784" s="40"/>
      <c r="AC784" s="40"/>
      <c r="AD784" s="40"/>
      <c r="AE784" s="40"/>
      <c r="AR784" s="217" t="s">
        <v>168</v>
      </c>
      <c r="AT784" s="217" t="s">
        <v>163</v>
      </c>
      <c r="AU784" s="217" t="s">
        <v>84</v>
      </c>
      <c r="AY784" s="19" t="s">
        <v>161</v>
      </c>
      <c r="BE784" s="218">
        <f>IF(N784="základní",J784,0)</f>
        <v>0</v>
      </c>
      <c r="BF784" s="218">
        <f>IF(N784="snížená",J784,0)</f>
        <v>0</v>
      </c>
      <c r="BG784" s="218">
        <f>IF(N784="zákl. přenesená",J784,0)</f>
        <v>0</v>
      </c>
      <c r="BH784" s="218">
        <f>IF(N784="sníž. přenesená",J784,0)</f>
        <v>0</v>
      </c>
      <c r="BI784" s="218">
        <f>IF(N784="nulová",J784,0)</f>
        <v>0</v>
      </c>
      <c r="BJ784" s="19" t="s">
        <v>82</v>
      </c>
      <c r="BK784" s="218">
        <f>ROUND(I784*H784,2)</f>
        <v>0</v>
      </c>
      <c r="BL784" s="19" t="s">
        <v>168</v>
      </c>
      <c r="BM784" s="217" t="s">
        <v>1041</v>
      </c>
    </row>
    <row r="785" s="2" customFormat="1">
      <c r="A785" s="40"/>
      <c r="B785" s="41"/>
      <c r="C785" s="42"/>
      <c r="D785" s="219" t="s">
        <v>170</v>
      </c>
      <c r="E785" s="42"/>
      <c r="F785" s="220" t="s">
        <v>1042</v>
      </c>
      <c r="G785" s="42"/>
      <c r="H785" s="42"/>
      <c r="I785" s="221"/>
      <c r="J785" s="42"/>
      <c r="K785" s="42"/>
      <c r="L785" s="46"/>
      <c r="M785" s="222"/>
      <c r="N785" s="223"/>
      <c r="O785" s="86"/>
      <c r="P785" s="86"/>
      <c r="Q785" s="86"/>
      <c r="R785" s="86"/>
      <c r="S785" s="86"/>
      <c r="T785" s="87"/>
      <c r="U785" s="40"/>
      <c r="V785" s="40"/>
      <c r="W785" s="40"/>
      <c r="X785" s="40"/>
      <c r="Y785" s="40"/>
      <c r="Z785" s="40"/>
      <c r="AA785" s="40"/>
      <c r="AB785" s="40"/>
      <c r="AC785" s="40"/>
      <c r="AD785" s="40"/>
      <c r="AE785" s="40"/>
      <c r="AT785" s="19" t="s">
        <v>170</v>
      </c>
      <c r="AU785" s="19" t="s">
        <v>84</v>
      </c>
    </row>
    <row r="786" s="13" customFormat="1">
      <c r="A786" s="13"/>
      <c r="B786" s="224"/>
      <c r="C786" s="225"/>
      <c r="D786" s="226" t="s">
        <v>185</v>
      </c>
      <c r="E786" s="227" t="s">
        <v>19</v>
      </c>
      <c r="F786" s="228" t="s">
        <v>1043</v>
      </c>
      <c r="G786" s="225"/>
      <c r="H786" s="229">
        <v>19.795999999999999</v>
      </c>
      <c r="I786" s="230"/>
      <c r="J786" s="225"/>
      <c r="K786" s="225"/>
      <c r="L786" s="231"/>
      <c r="M786" s="232"/>
      <c r="N786" s="233"/>
      <c r="O786" s="233"/>
      <c r="P786" s="233"/>
      <c r="Q786" s="233"/>
      <c r="R786" s="233"/>
      <c r="S786" s="233"/>
      <c r="T786" s="234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T786" s="235" t="s">
        <v>185</v>
      </c>
      <c r="AU786" s="235" t="s">
        <v>84</v>
      </c>
      <c r="AV786" s="13" t="s">
        <v>84</v>
      </c>
      <c r="AW786" s="13" t="s">
        <v>36</v>
      </c>
      <c r="AX786" s="13" t="s">
        <v>74</v>
      </c>
      <c r="AY786" s="235" t="s">
        <v>161</v>
      </c>
    </row>
    <row r="787" s="13" customFormat="1">
      <c r="A787" s="13"/>
      <c r="B787" s="224"/>
      <c r="C787" s="225"/>
      <c r="D787" s="226" t="s">
        <v>185</v>
      </c>
      <c r="E787" s="227" t="s">
        <v>19</v>
      </c>
      <c r="F787" s="228" t="s">
        <v>1044</v>
      </c>
      <c r="G787" s="225"/>
      <c r="H787" s="229">
        <v>12.726000000000001</v>
      </c>
      <c r="I787" s="230"/>
      <c r="J787" s="225"/>
      <c r="K787" s="225"/>
      <c r="L787" s="231"/>
      <c r="M787" s="232"/>
      <c r="N787" s="233"/>
      <c r="O787" s="233"/>
      <c r="P787" s="233"/>
      <c r="Q787" s="233"/>
      <c r="R787" s="233"/>
      <c r="S787" s="233"/>
      <c r="T787" s="234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35" t="s">
        <v>185</v>
      </c>
      <c r="AU787" s="235" t="s">
        <v>84</v>
      </c>
      <c r="AV787" s="13" t="s">
        <v>84</v>
      </c>
      <c r="AW787" s="13" t="s">
        <v>36</v>
      </c>
      <c r="AX787" s="13" t="s">
        <v>74</v>
      </c>
      <c r="AY787" s="235" t="s">
        <v>161</v>
      </c>
    </row>
    <row r="788" s="14" customFormat="1">
      <c r="A788" s="14"/>
      <c r="B788" s="236"/>
      <c r="C788" s="237"/>
      <c r="D788" s="226" t="s">
        <v>185</v>
      </c>
      <c r="E788" s="238" t="s">
        <v>19</v>
      </c>
      <c r="F788" s="239" t="s">
        <v>187</v>
      </c>
      <c r="G788" s="237"/>
      <c r="H788" s="240">
        <v>32.521999999999998</v>
      </c>
      <c r="I788" s="241"/>
      <c r="J788" s="237"/>
      <c r="K788" s="237"/>
      <c r="L788" s="242"/>
      <c r="M788" s="243"/>
      <c r="N788" s="244"/>
      <c r="O788" s="244"/>
      <c r="P788" s="244"/>
      <c r="Q788" s="244"/>
      <c r="R788" s="244"/>
      <c r="S788" s="244"/>
      <c r="T788" s="245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46" t="s">
        <v>185</v>
      </c>
      <c r="AU788" s="246" t="s">
        <v>84</v>
      </c>
      <c r="AV788" s="14" t="s">
        <v>168</v>
      </c>
      <c r="AW788" s="14" t="s">
        <v>36</v>
      </c>
      <c r="AX788" s="14" t="s">
        <v>82</v>
      </c>
      <c r="AY788" s="246" t="s">
        <v>161</v>
      </c>
    </row>
    <row r="789" s="2" customFormat="1" ht="37.8" customHeight="1">
      <c r="A789" s="40"/>
      <c r="B789" s="41"/>
      <c r="C789" s="206" t="s">
        <v>1045</v>
      </c>
      <c r="D789" s="206" t="s">
        <v>163</v>
      </c>
      <c r="E789" s="207" t="s">
        <v>1046</v>
      </c>
      <c r="F789" s="208" t="s">
        <v>1047</v>
      </c>
      <c r="G789" s="209" t="s">
        <v>182</v>
      </c>
      <c r="H789" s="210">
        <v>30.300000000000001</v>
      </c>
      <c r="I789" s="211"/>
      <c r="J789" s="212">
        <f>ROUND(I789*H789,2)</f>
        <v>0</v>
      </c>
      <c r="K789" s="208" t="s">
        <v>167</v>
      </c>
      <c r="L789" s="46"/>
      <c r="M789" s="213" t="s">
        <v>19</v>
      </c>
      <c r="N789" s="214" t="s">
        <v>45</v>
      </c>
      <c r="O789" s="86"/>
      <c r="P789" s="215">
        <f>O789*H789</f>
        <v>0</v>
      </c>
      <c r="Q789" s="215">
        <v>0</v>
      </c>
      <c r="R789" s="215">
        <f>Q789*H789</f>
        <v>0</v>
      </c>
      <c r="S789" s="215">
        <v>0.063</v>
      </c>
      <c r="T789" s="216">
        <f>S789*H789</f>
        <v>1.9089</v>
      </c>
      <c r="U789" s="40"/>
      <c r="V789" s="40"/>
      <c r="W789" s="40"/>
      <c r="X789" s="40"/>
      <c r="Y789" s="40"/>
      <c r="Z789" s="40"/>
      <c r="AA789" s="40"/>
      <c r="AB789" s="40"/>
      <c r="AC789" s="40"/>
      <c r="AD789" s="40"/>
      <c r="AE789" s="40"/>
      <c r="AR789" s="217" t="s">
        <v>168</v>
      </c>
      <c r="AT789" s="217" t="s">
        <v>163</v>
      </c>
      <c r="AU789" s="217" t="s">
        <v>84</v>
      </c>
      <c r="AY789" s="19" t="s">
        <v>161</v>
      </c>
      <c r="BE789" s="218">
        <f>IF(N789="základní",J789,0)</f>
        <v>0</v>
      </c>
      <c r="BF789" s="218">
        <f>IF(N789="snížená",J789,0)</f>
        <v>0</v>
      </c>
      <c r="BG789" s="218">
        <f>IF(N789="zákl. přenesená",J789,0)</f>
        <v>0</v>
      </c>
      <c r="BH789" s="218">
        <f>IF(N789="sníž. přenesená",J789,0)</f>
        <v>0</v>
      </c>
      <c r="BI789" s="218">
        <f>IF(N789="nulová",J789,0)</f>
        <v>0</v>
      </c>
      <c r="BJ789" s="19" t="s">
        <v>82</v>
      </c>
      <c r="BK789" s="218">
        <f>ROUND(I789*H789,2)</f>
        <v>0</v>
      </c>
      <c r="BL789" s="19" t="s">
        <v>168</v>
      </c>
      <c r="BM789" s="217" t="s">
        <v>1048</v>
      </c>
    </row>
    <row r="790" s="2" customFormat="1">
      <c r="A790" s="40"/>
      <c r="B790" s="41"/>
      <c r="C790" s="42"/>
      <c r="D790" s="219" t="s">
        <v>170</v>
      </c>
      <c r="E790" s="42"/>
      <c r="F790" s="220" t="s">
        <v>1049</v>
      </c>
      <c r="G790" s="42"/>
      <c r="H790" s="42"/>
      <c r="I790" s="221"/>
      <c r="J790" s="42"/>
      <c r="K790" s="42"/>
      <c r="L790" s="46"/>
      <c r="M790" s="222"/>
      <c r="N790" s="223"/>
      <c r="O790" s="86"/>
      <c r="P790" s="86"/>
      <c r="Q790" s="86"/>
      <c r="R790" s="86"/>
      <c r="S790" s="86"/>
      <c r="T790" s="87"/>
      <c r="U790" s="40"/>
      <c r="V790" s="40"/>
      <c r="W790" s="40"/>
      <c r="X790" s="40"/>
      <c r="Y790" s="40"/>
      <c r="Z790" s="40"/>
      <c r="AA790" s="40"/>
      <c r="AB790" s="40"/>
      <c r="AC790" s="40"/>
      <c r="AD790" s="40"/>
      <c r="AE790" s="40"/>
      <c r="AT790" s="19" t="s">
        <v>170</v>
      </c>
      <c r="AU790" s="19" t="s">
        <v>84</v>
      </c>
    </row>
    <row r="791" s="13" customFormat="1">
      <c r="A791" s="13"/>
      <c r="B791" s="224"/>
      <c r="C791" s="225"/>
      <c r="D791" s="226" t="s">
        <v>185</v>
      </c>
      <c r="E791" s="227" t="s">
        <v>19</v>
      </c>
      <c r="F791" s="228" t="s">
        <v>1050</v>
      </c>
      <c r="G791" s="225"/>
      <c r="H791" s="229">
        <v>30.300000000000001</v>
      </c>
      <c r="I791" s="230"/>
      <c r="J791" s="225"/>
      <c r="K791" s="225"/>
      <c r="L791" s="231"/>
      <c r="M791" s="232"/>
      <c r="N791" s="233"/>
      <c r="O791" s="233"/>
      <c r="P791" s="233"/>
      <c r="Q791" s="233"/>
      <c r="R791" s="233"/>
      <c r="S791" s="233"/>
      <c r="T791" s="234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T791" s="235" t="s">
        <v>185</v>
      </c>
      <c r="AU791" s="235" t="s">
        <v>84</v>
      </c>
      <c r="AV791" s="13" t="s">
        <v>84</v>
      </c>
      <c r="AW791" s="13" t="s">
        <v>36</v>
      </c>
      <c r="AX791" s="13" t="s">
        <v>74</v>
      </c>
      <c r="AY791" s="235" t="s">
        <v>161</v>
      </c>
    </row>
    <row r="792" s="14" customFormat="1">
      <c r="A792" s="14"/>
      <c r="B792" s="236"/>
      <c r="C792" s="237"/>
      <c r="D792" s="226" t="s">
        <v>185</v>
      </c>
      <c r="E792" s="238" t="s">
        <v>19</v>
      </c>
      <c r="F792" s="239" t="s">
        <v>187</v>
      </c>
      <c r="G792" s="237"/>
      <c r="H792" s="240">
        <v>30.300000000000001</v>
      </c>
      <c r="I792" s="241"/>
      <c r="J792" s="237"/>
      <c r="K792" s="237"/>
      <c r="L792" s="242"/>
      <c r="M792" s="243"/>
      <c r="N792" s="244"/>
      <c r="O792" s="244"/>
      <c r="P792" s="244"/>
      <c r="Q792" s="244"/>
      <c r="R792" s="244"/>
      <c r="S792" s="244"/>
      <c r="T792" s="245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T792" s="246" t="s">
        <v>185</v>
      </c>
      <c r="AU792" s="246" t="s">
        <v>84</v>
      </c>
      <c r="AV792" s="14" t="s">
        <v>168</v>
      </c>
      <c r="AW792" s="14" t="s">
        <v>36</v>
      </c>
      <c r="AX792" s="14" t="s">
        <v>82</v>
      </c>
      <c r="AY792" s="246" t="s">
        <v>161</v>
      </c>
    </row>
    <row r="793" s="2" customFormat="1" ht="33" customHeight="1">
      <c r="A793" s="40"/>
      <c r="B793" s="41"/>
      <c r="C793" s="206" t="s">
        <v>1051</v>
      </c>
      <c r="D793" s="206" t="s">
        <v>163</v>
      </c>
      <c r="E793" s="207" t="s">
        <v>1052</v>
      </c>
      <c r="F793" s="208" t="s">
        <v>1053</v>
      </c>
      <c r="G793" s="209" t="s">
        <v>182</v>
      </c>
      <c r="H793" s="210">
        <v>3.8999999999999999</v>
      </c>
      <c r="I793" s="211"/>
      <c r="J793" s="212">
        <f>ROUND(I793*H793,2)</f>
        <v>0</v>
      </c>
      <c r="K793" s="208" t="s">
        <v>167</v>
      </c>
      <c r="L793" s="46"/>
      <c r="M793" s="213" t="s">
        <v>19</v>
      </c>
      <c r="N793" s="214" t="s">
        <v>45</v>
      </c>
      <c r="O793" s="86"/>
      <c r="P793" s="215">
        <f>O793*H793</f>
        <v>0</v>
      </c>
      <c r="Q793" s="215">
        <v>0</v>
      </c>
      <c r="R793" s="215">
        <f>Q793*H793</f>
        <v>0</v>
      </c>
      <c r="S793" s="215">
        <v>0.072999999999999995</v>
      </c>
      <c r="T793" s="216">
        <f>S793*H793</f>
        <v>0.28469999999999995</v>
      </c>
      <c r="U793" s="40"/>
      <c r="V793" s="40"/>
      <c r="W793" s="40"/>
      <c r="X793" s="40"/>
      <c r="Y793" s="40"/>
      <c r="Z793" s="40"/>
      <c r="AA793" s="40"/>
      <c r="AB793" s="40"/>
      <c r="AC793" s="40"/>
      <c r="AD793" s="40"/>
      <c r="AE793" s="40"/>
      <c r="AR793" s="217" t="s">
        <v>168</v>
      </c>
      <c r="AT793" s="217" t="s">
        <v>163</v>
      </c>
      <c r="AU793" s="217" t="s">
        <v>84</v>
      </c>
      <c r="AY793" s="19" t="s">
        <v>161</v>
      </c>
      <c r="BE793" s="218">
        <f>IF(N793="základní",J793,0)</f>
        <v>0</v>
      </c>
      <c r="BF793" s="218">
        <f>IF(N793="snížená",J793,0)</f>
        <v>0</v>
      </c>
      <c r="BG793" s="218">
        <f>IF(N793="zákl. přenesená",J793,0)</f>
        <v>0</v>
      </c>
      <c r="BH793" s="218">
        <f>IF(N793="sníž. přenesená",J793,0)</f>
        <v>0</v>
      </c>
      <c r="BI793" s="218">
        <f>IF(N793="nulová",J793,0)</f>
        <v>0</v>
      </c>
      <c r="BJ793" s="19" t="s">
        <v>82</v>
      </c>
      <c r="BK793" s="218">
        <f>ROUND(I793*H793,2)</f>
        <v>0</v>
      </c>
      <c r="BL793" s="19" t="s">
        <v>168</v>
      </c>
      <c r="BM793" s="217" t="s">
        <v>1054</v>
      </c>
    </row>
    <row r="794" s="2" customFormat="1">
      <c r="A794" s="40"/>
      <c r="B794" s="41"/>
      <c r="C794" s="42"/>
      <c r="D794" s="219" t="s">
        <v>170</v>
      </c>
      <c r="E794" s="42"/>
      <c r="F794" s="220" t="s">
        <v>1055</v>
      </c>
      <c r="G794" s="42"/>
      <c r="H794" s="42"/>
      <c r="I794" s="221"/>
      <c r="J794" s="42"/>
      <c r="K794" s="42"/>
      <c r="L794" s="46"/>
      <c r="M794" s="222"/>
      <c r="N794" s="223"/>
      <c r="O794" s="86"/>
      <c r="P794" s="86"/>
      <c r="Q794" s="86"/>
      <c r="R794" s="86"/>
      <c r="S794" s="86"/>
      <c r="T794" s="87"/>
      <c r="U794" s="40"/>
      <c r="V794" s="40"/>
      <c r="W794" s="40"/>
      <c r="X794" s="40"/>
      <c r="Y794" s="40"/>
      <c r="Z794" s="40"/>
      <c r="AA794" s="40"/>
      <c r="AB794" s="40"/>
      <c r="AC794" s="40"/>
      <c r="AD794" s="40"/>
      <c r="AE794" s="40"/>
      <c r="AT794" s="19" t="s">
        <v>170</v>
      </c>
      <c r="AU794" s="19" t="s">
        <v>84</v>
      </c>
    </row>
    <row r="795" s="13" customFormat="1">
      <c r="A795" s="13"/>
      <c r="B795" s="224"/>
      <c r="C795" s="225"/>
      <c r="D795" s="226" t="s">
        <v>185</v>
      </c>
      <c r="E795" s="227" t="s">
        <v>19</v>
      </c>
      <c r="F795" s="228" t="s">
        <v>1056</v>
      </c>
      <c r="G795" s="225"/>
      <c r="H795" s="229">
        <v>0.47999999999999998</v>
      </c>
      <c r="I795" s="230"/>
      <c r="J795" s="225"/>
      <c r="K795" s="225"/>
      <c r="L795" s="231"/>
      <c r="M795" s="232"/>
      <c r="N795" s="233"/>
      <c r="O795" s="233"/>
      <c r="P795" s="233"/>
      <c r="Q795" s="233"/>
      <c r="R795" s="233"/>
      <c r="S795" s="233"/>
      <c r="T795" s="234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235" t="s">
        <v>185</v>
      </c>
      <c r="AU795" s="235" t="s">
        <v>84</v>
      </c>
      <c r="AV795" s="13" t="s">
        <v>84</v>
      </c>
      <c r="AW795" s="13" t="s">
        <v>36</v>
      </c>
      <c r="AX795" s="13" t="s">
        <v>74</v>
      </c>
      <c r="AY795" s="235" t="s">
        <v>161</v>
      </c>
    </row>
    <row r="796" s="13" customFormat="1">
      <c r="A796" s="13"/>
      <c r="B796" s="224"/>
      <c r="C796" s="225"/>
      <c r="D796" s="226" t="s">
        <v>185</v>
      </c>
      <c r="E796" s="227" t="s">
        <v>19</v>
      </c>
      <c r="F796" s="228" t="s">
        <v>1057</v>
      </c>
      <c r="G796" s="225"/>
      <c r="H796" s="229">
        <v>0.90000000000000002</v>
      </c>
      <c r="I796" s="230"/>
      <c r="J796" s="225"/>
      <c r="K796" s="225"/>
      <c r="L796" s="231"/>
      <c r="M796" s="232"/>
      <c r="N796" s="233"/>
      <c r="O796" s="233"/>
      <c r="P796" s="233"/>
      <c r="Q796" s="233"/>
      <c r="R796" s="233"/>
      <c r="S796" s="233"/>
      <c r="T796" s="234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T796" s="235" t="s">
        <v>185</v>
      </c>
      <c r="AU796" s="235" t="s">
        <v>84</v>
      </c>
      <c r="AV796" s="13" t="s">
        <v>84</v>
      </c>
      <c r="AW796" s="13" t="s">
        <v>36</v>
      </c>
      <c r="AX796" s="13" t="s">
        <v>74</v>
      </c>
      <c r="AY796" s="235" t="s">
        <v>161</v>
      </c>
    </row>
    <row r="797" s="13" customFormat="1">
      <c r="A797" s="13"/>
      <c r="B797" s="224"/>
      <c r="C797" s="225"/>
      <c r="D797" s="226" t="s">
        <v>185</v>
      </c>
      <c r="E797" s="227" t="s">
        <v>19</v>
      </c>
      <c r="F797" s="228" t="s">
        <v>1058</v>
      </c>
      <c r="G797" s="225"/>
      <c r="H797" s="229">
        <v>0.35999999999999999</v>
      </c>
      <c r="I797" s="230"/>
      <c r="J797" s="225"/>
      <c r="K797" s="225"/>
      <c r="L797" s="231"/>
      <c r="M797" s="232"/>
      <c r="N797" s="233"/>
      <c r="O797" s="233"/>
      <c r="P797" s="233"/>
      <c r="Q797" s="233"/>
      <c r="R797" s="233"/>
      <c r="S797" s="233"/>
      <c r="T797" s="234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T797" s="235" t="s">
        <v>185</v>
      </c>
      <c r="AU797" s="235" t="s">
        <v>84</v>
      </c>
      <c r="AV797" s="13" t="s">
        <v>84</v>
      </c>
      <c r="AW797" s="13" t="s">
        <v>36</v>
      </c>
      <c r="AX797" s="13" t="s">
        <v>74</v>
      </c>
      <c r="AY797" s="235" t="s">
        <v>161</v>
      </c>
    </row>
    <row r="798" s="13" customFormat="1">
      <c r="A798" s="13"/>
      <c r="B798" s="224"/>
      <c r="C798" s="225"/>
      <c r="D798" s="226" t="s">
        <v>185</v>
      </c>
      <c r="E798" s="227" t="s">
        <v>19</v>
      </c>
      <c r="F798" s="228" t="s">
        <v>1059</v>
      </c>
      <c r="G798" s="225"/>
      <c r="H798" s="229">
        <v>2.1600000000000001</v>
      </c>
      <c r="I798" s="230"/>
      <c r="J798" s="225"/>
      <c r="K798" s="225"/>
      <c r="L798" s="231"/>
      <c r="M798" s="232"/>
      <c r="N798" s="233"/>
      <c r="O798" s="233"/>
      <c r="P798" s="233"/>
      <c r="Q798" s="233"/>
      <c r="R798" s="233"/>
      <c r="S798" s="233"/>
      <c r="T798" s="234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235" t="s">
        <v>185</v>
      </c>
      <c r="AU798" s="235" t="s">
        <v>84</v>
      </c>
      <c r="AV798" s="13" t="s">
        <v>84</v>
      </c>
      <c r="AW798" s="13" t="s">
        <v>36</v>
      </c>
      <c r="AX798" s="13" t="s">
        <v>74</v>
      </c>
      <c r="AY798" s="235" t="s">
        <v>161</v>
      </c>
    </row>
    <row r="799" s="14" customFormat="1">
      <c r="A799" s="14"/>
      <c r="B799" s="236"/>
      <c r="C799" s="237"/>
      <c r="D799" s="226" t="s">
        <v>185</v>
      </c>
      <c r="E799" s="238" t="s">
        <v>19</v>
      </c>
      <c r="F799" s="239" t="s">
        <v>187</v>
      </c>
      <c r="G799" s="237"/>
      <c r="H799" s="240">
        <v>3.8999999999999999</v>
      </c>
      <c r="I799" s="241"/>
      <c r="J799" s="237"/>
      <c r="K799" s="237"/>
      <c r="L799" s="242"/>
      <c r="M799" s="243"/>
      <c r="N799" s="244"/>
      <c r="O799" s="244"/>
      <c r="P799" s="244"/>
      <c r="Q799" s="244"/>
      <c r="R799" s="244"/>
      <c r="S799" s="244"/>
      <c r="T799" s="245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T799" s="246" t="s">
        <v>185</v>
      </c>
      <c r="AU799" s="246" t="s">
        <v>84</v>
      </c>
      <c r="AV799" s="14" t="s">
        <v>168</v>
      </c>
      <c r="AW799" s="14" t="s">
        <v>36</v>
      </c>
      <c r="AX799" s="14" t="s">
        <v>82</v>
      </c>
      <c r="AY799" s="246" t="s">
        <v>161</v>
      </c>
    </row>
    <row r="800" s="2" customFormat="1" ht="33" customHeight="1">
      <c r="A800" s="40"/>
      <c r="B800" s="41"/>
      <c r="C800" s="206" t="s">
        <v>1060</v>
      </c>
      <c r="D800" s="206" t="s">
        <v>163</v>
      </c>
      <c r="E800" s="207" t="s">
        <v>1061</v>
      </c>
      <c r="F800" s="208" t="s">
        <v>1062</v>
      </c>
      <c r="G800" s="209" t="s">
        <v>182</v>
      </c>
      <c r="H800" s="210">
        <v>5.4000000000000004</v>
      </c>
      <c r="I800" s="211"/>
      <c r="J800" s="212">
        <f>ROUND(I800*H800,2)</f>
        <v>0</v>
      </c>
      <c r="K800" s="208" t="s">
        <v>167</v>
      </c>
      <c r="L800" s="46"/>
      <c r="M800" s="213" t="s">
        <v>19</v>
      </c>
      <c r="N800" s="214" t="s">
        <v>45</v>
      </c>
      <c r="O800" s="86"/>
      <c r="P800" s="215">
        <f>O800*H800</f>
        <v>0</v>
      </c>
      <c r="Q800" s="215">
        <v>0</v>
      </c>
      <c r="R800" s="215">
        <f>Q800*H800</f>
        <v>0</v>
      </c>
      <c r="S800" s="215">
        <v>0.058999999999999997</v>
      </c>
      <c r="T800" s="216">
        <f>S800*H800</f>
        <v>0.31859999999999999</v>
      </c>
      <c r="U800" s="40"/>
      <c r="V800" s="40"/>
      <c r="W800" s="40"/>
      <c r="X800" s="40"/>
      <c r="Y800" s="40"/>
      <c r="Z800" s="40"/>
      <c r="AA800" s="40"/>
      <c r="AB800" s="40"/>
      <c r="AC800" s="40"/>
      <c r="AD800" s="40"/>
      <c r="AE800" s="40"/>
      <c r="AR800" s="217" t="s">
        <v>168</v>
      </c>
      <c r="AT800" s="217" t="s">
        <v>163</v>
      </c>
      <c r="AU800" s="217" t="s">
        <v>84</v>
      </c>
      <c r="AY800" s="19" t="s">
        <v>161</v>
      </c>
      <c r="BE800" s="218">
        <f>IF(N800="základní",J800,0)</f>
        <v>0</v>
      </c>
      <c r="BF800" s="218">
        <f>IF(N800="snížená",J800,0)</f>
        <v>0</v>
      </c>
      <c r="BG800" s="218">
        <f>IF(N800="zákl. přenesená",J800,0)</f>
        <v>0</v>
      </c>
      <c r="BH800" s="218">
        <f>IF(N800="sníž. přenesená",J800,0)</f>
        <v>0</v>
      </c>
      <c r="BI800" s="218">
        <f>IF(N800="nulová",J800,0)</f>
        <v>0</v>
      </c>
      <c r="BJ800" s="19" t="s">
        <v>82</v>
      </c>
      <c r="BK800" s="218">
        <f>ROUND(I800*H800,2)</f>
        <v>0</v>
      </c>
      <c r="BL800" s="19" t="s">
        <v>168</v>
      </c>
      <c r="BM800" s="217" t="s">
        <v>1063</v>
      </c>
    </row>
    <row r="801" s="2" customFormat="1">
      <c r="A801" s="40"/>
      <c r="B801" s="41"/>
      <c r="C801" s="42"/>
      <c r="D801" s="219" t="s">
        <v>170</v>
      </c>
      <c r="E801" s="42"/>
      <c r="F801" s="220" t="s">
        <v>1064</v>
      </c>
      <c r="G801" s="42"/>
      <c r="H801" s="42"/>
      <c r="I801" s="221"/>
      <c r="J801" s="42"/>
      <c r="K801" s="42"/>
      <c r="L801" s="46"/>
      <c r="M801" s="222"/>
      <c r="N801" s="223"/>
      <c r="O801" s="86"/>
      <c r="P801" s="86"/>
      <c r="Q801" s="86"/>
      <c r="R801" s="86"/>
      <c r="S801" s="86"/>
      <c r="T801" s="87"/>
      <c r="U801" s="40"/>
      <c r="V801" s="40"/>
      <c r="W801" s="40"/>
      <c r="X801" s="40"/>
      <c r="Y801" s="40"/>
      <c r="Z801" s="40"/>
      <c r="AA801" s="40"/>
      <c r="AB801" s="40"/>
      <c r="AC801" s="40"/>
      <c r="AD801" s="40"/>
      <c r="AE801" s="40"/>
      <c r="AT801" s="19" t="s">
        <v>170</v>
      </c>
      <c r="AU801" s="19" t="s">
        <v>84</v>
      </c>
    </row>
    <row r="802" s="13" customFormat="1">
      <c r="A802" s="13"/>
      <c r="B802" s="224"/>
      <c r="C802" s="225"/>
      <c r="D802" s="226" t="s">
        <v>185</v>
      </c>
      <c r="E802" s="227" t="s">
        <v>19</v>
      </c>
      <c r="F802" s="228" t="s">
        <v>1065</v>
      </c>
      <c r="G802" s="225"/>
      <c r="H802" s="229">
        <v>5.4000000000000004</v>
      </c>
      <c r="I802" s="230"/>
      <c r="J802" s="225"/>
      <c r="K802" s="225"/>
      <c r="L802" s="231"/>
      <c r="M802" s="232"/>
      <c r="N802" s="233"/>
      <c r="O802" s="233"/>
      <c r="P802" s="233"/>
      <c r="Q802" s="233"/>
      <c r="R802" s="233"/>
      <c r="S802" s="233"/>
      <c r="T802" s="234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T802" s="235" t="s">
        <v>185</v>
      </c>
      <c r="AU802" s="235" t="s">
        <v>84</v>
      </c>
      <c r="AV802" s="13" t="s">
        <v>84</v>
      </c>
      <c r="AW802" s="13" t="s">
        <v>36</v>
      </c>
      <c r="AX802" s="13" t="s">
        <v>74</v>
      </c>
      <c r="AY802" s="235" t="s">
        <v>161</v>
      </c>
    </row>
    <row r="803" s="14" customFormat="1">
      <c r="A803" s="14"/>
      <c r="B803" s="236"/>
      <c r="C803" s="237"/>
      <c r="D803" s="226" t="s">
        <v>185</v>
      </c>
      <c r="E803" s="238" t="s">
        <v>19</v>
      </c>
      <c r="F803" s="239" t="s">
        <v>187</v>
      </c>
      <c r="G803" s="237"/>
      <c r="H803" s="240">
        <v>5.4000000000000004</v>
      </c>
      <c r="I803" s="241"/>
      <c r="J803" s="237"/>
      <c r="K803" s="237"/>
      <c r="L803" s="242"/>
      <c r="M803" s="243"/>
      <c r="N803" s="244"/>
      <c r="O803" s="244"/>
      <c r="P803" s="244"/>
      <c r="Q803" s="244"/>
      <c r="R803" s="244"/>
      <c r="S803" s="244"/>
      <c r="T803" s="245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T803" s="246" t="s">
        <v>185</v>
      </c>
      <c r="AU803" s="246" t="s">
        <v>84</v>
      </c>
      <c r="AV803" s="14" t="s">
        <v>168</v>
      </c>
      <c r="AW803" s="14" t="s">
        <v>36</v>
      </c>
      <c r="AX803" s="14" t="s">
        <v>82</v>
      </c>
      <c r="AY803" s="246" t="s">
        <v>161</v>
      </c>
    </row>
    <row r="804" s="2" customFormat="1" ht="33" customHeight="1">
      <c r="A804" s="40"/>
      <c r="B804" s="41"/>
      <c r="C804" s="206" t="s">
        <v>1066</v>
      </c>
      <c r="D804" s="206" t="s">
        <v>163</v>
      </c>
      <c r="E804" s="207" t="s">
        <v>1067</v>
      </c>
      <c r="F804" s="208" t="s">
        <v>1068</v>
      </c>
      <c r="G804" s="209" t="s">
        <v>182</v>
      </c>
      <c r="H804" s="210">
        <v>11.82</v>
      </c>
      <c r="I804" s="211"/>
      <c r="J804" s="212">
        <f>ROUND(I804*H804,2)</f>
        <v>0</v>
      </c>
      <c r="K804" s="208" t="s">
        <v>167</v>
      </c>
      <c r="L804" s="46"/>
      <c r="M804" s="213" t="s">
        <v>19</v>
      </c>
      <c r="N804" s="214" t="s">
        <v>45</v>
      </c>
      <c r="O804" s="86"/>
      <c r="P804" s="215">
        <f>O804*H804</f>
        <v>0</v>
      </c>
      <c r="Q804" s="215">
        <v>0</v>
      </c>
      <c r="R804" s="215">
        <f>Q804*H804</f>
        <v>0</v>
      </c>
      <c r="S804" s="215">
        <v>0.050999999999999997</v>
      </c>
      <c r="T804" s="216">
        <f>S804*H804</f>
        <v>0.60282000000000002</v>
      </c>
      <c r="U804" s="40"/>
      <c r="V804" s="40"/>
      <c r="W804" s="40"/>
      <c r="X804" s="40"/>
      <c r="Y804" s="40"/>
      <c r="Z804" s="40"/>
      <c r="AA804" s="40"/>
      <c r="AB804" s="40"/>
      <c r="AC804" s="40"/>
      <c r="AD804" s="40"/>
      <c r="AE804" s="40"/>
      <c r="AR804" s="217" t="s">
        <v>168</v>
      </c>
      <c r="AT804" s="217" t="s">
        <v>163</v>
      </c>
      <c r="AU804" s="217" t="s">
        <v>84</v>
      </c>
      <c r="AY804" s="19" t="s">
        <v>161</v>
      </c>
      <c r="BE804" s="218">
        <f>IF(N804="základní",J804,0)</f>
        <v>0</v>
      </c>
      <c r="BF804" s="218">
        <f>IF(N804="snížená",J804,0)</f>
        <v>0</v>
      </c>
      <c r="BG804" s="218">
        <f>IF(N804="zákl. přenesená",J804,0)</f>
        <v>0</v>
      </c>
      <c r="BH804" s="218">
        <f>IF(N804="sníž. přenesená",J804,0)</f>
        <v>0</v>
      </c>
      <c r="BI804" s="218">
        <f>IF(N804="nulová",J804,0)</f>
        <v>0</v>
      </c>
      <c r="BJ804" s="19" t="s">
        <v>82</v>
      </c>
      <c r="BK804" s="218">
        <f>ROUND(I804*H804,2)</f>
        <v>0</v>
      </c>
      <c r="BL804" s="19" t="s">
        <v>168</v>
      </c>
      <c r="BM804" s="217" t="s">
        <v>1069</v>
      </c>
    </row>
    <row r="805" s="2" customFormat="1">
      <c r="A805" s="40"/>
      <c r="B805" s="41"/>
      <c r="C805" s="42"/>
      <c r="D805" s="219" t="s">
        <v>170</v>
      </c>
      <c r="E805" s="42"/>
      <c r="F805" s="220" t="s">
        <v>1070</v>
      </c>
      <c r="G805" s="42"/>
      <c r="H805" s="42"/>
      <c r="I805" s="221"/>
      <c r="J805" s="42"/>
      <c r="K805" s="42"/>
      <c r="L805" s="46"/>
      <c r="M805" s="222"/>
      <c r="N805" s="223"/>
      <c r="O805" s="86"/>
      <c r="P805" s="86"/>
      <c r="Q805" s="86"/>
      <c r="R805" s="86"/>
      <c r="S805" s="86"/>
      <c r="T805" s="87"/>
      <c r="U805" s="40"/>
      <c r="V805" s="40"/>
      <c r="W805" s="40"/>
      <c r="X805" s="40"/>
      <c r="Y805" s="40"/>
      <c r="Z805" s="40"/>
      <c r="AA805" s="40"/>
      <c r="AB805" s="40"/>
      <c r="AC805" s="40"/>
      <c r="AD805" s="40"/>
      <c r="AE805" s="40"/>
      <c r="AT805" s="19" t="s">
        <v>170</v>
      </c>
      <c r="AU805" s="19" t="s">
        <v>84</v>
      </c>
    </row>
    <row r="806" s="13" customFormat="1">
      <c r="A806" s="13"/>
      <c r="B806" s="224"/>
      <c r="C806" s="225"/>
      <c r="D806" s="226" t="s">
        <v>185</v>
      </c>
      <c r="E806" s="227" t="s">
        <v>19</v>
      </c>
      <c r="F806" s="228" t="s">
        <v>1071</v>
      </c>
      <c r="G806" s="225"/>
      <c r="H806" s="229">
        <v>4.3200000000000003</v>
      </c>
      <c r="I806" s="230"/>
      <c r="J806" s="225"/>
      <c r="K806" s="225"/>
      <c r="L806" s="231"/>
      <c r="M806" s="232"/>
      <c r="N806" s="233"/>
      <c r="O806" s="233"/>
      <c r="P806" s="233"/>
      <c r="Q806" s="233"/>
      <c r="R806" s="233"/>
      <c r="S806" s="233"/>
      <c r="T806" s="234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T806" s="235" t="s">
        <v>185</v>
      </c>
      <c r="AU806" s="235" t="s">
        <v>84</v>
      </c>
      <c r="AV806" s="13" t="s">
        <v>84</v>
      </c>
      <c r="AW806" s="13" t="s">
        <v>36</v>
      </c>
      <c r="AX806" s="13" t="s">
        <v>74</v>
      </c>
      <c r="AY806" s="235" t="s">
        <v>161</v>
      </c>
    </row>
    <row r="807" s="13" customFormat="1">
      <c r="A807" s="13"/>
      <c r="B807" s="224"/>
      <c r="C807" s="225"/>
      <c r="D807" s="226" t="s">
        <v>185</v>
      </c>
      <c r="E807" s="227" t="s">
        <v>19</v>
      </c>
      <c r="F807" s="228" t="s">
        <v>1072</v>
      </c>
      <c r="G807" s="225"/>
      <c r="H807" s="229">
        <v>3.7799999999999998</v>
      </c>
      <c r="I807" s="230"/>
      <c r="J807" s="225"/>
      <c r="K807" s="225"/>
      <c r="L807" s="231"/>
      <c r="M807" s="232"/>
      <c r="N807" s="233"/>
      <c r="O807" s="233"/>
      <c r="P807" s="233"/>
      <c r="Q807" s="233"/>
      <c r="R807" s="233"/>
      <c r="S807" s="233"/>
      <c r="T807" s="234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T807" s="235" t="s">
        <v>185</v>
      </c>
      <c r="AU807" s="235" t="s">
        <v>84</v>
      </c>
      <c r="AV807" s="13" t="s">
        <v>84</v>
      </c>
      <c r="AW807" s="13" t="s">
        <v>36</v>
      </c>
      <c r="AX807" s="13" t="s">
        <v>74</v>
      </c>
      <c r="AY807" s="235" t="s">
        <v>161</v>
      </c>
    </row>
    <row r="808" s="13" customFormat="1">
      <c r="A808" s="13"/>
      <c r="B808" s="224"/>
      <c r="C808" s="225"/>
      <c r="D808" s="226" t="s">
        <v>185</v>
      </c>
      <c r="E808" s="227" t="s">
        <v>19</v>
      </c>
      <c r="F808" s="228" t="s">
        <v>1073</v>
      </c>
      <c r="G808" s="225"/>
      <c r="H808" s="229">
        <v>3.7200000000000002</v>
      </c>
      <c r="I808" s="230"/>
      <c r="J808" s="225"/>
      <c r="K808" s="225"/>
      <c r="L808" s="231"/>
      <c r="M808" s="232"/>
      <c r="N808" s="233"/>
      <c r="O808" s="233"/>
      <c r="P808" s="233"/>
      <c r="Q808" s="233"/>
      <c r="R808" s="233"/>
      <c r="S808" s="233"/>
      <c r="T808" s="234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T808" s="235" t="s">
        <v>185</v>
      </c>
      <c r="AU808" s="235" t="s">
        <v>84</v>
      </c>
      <c r="AV808" s="13" t="s">
        <v>84</v>
      </c>
      <c r="AW808" s="13" t="s">
        <v>36</v>
      </c>
      <c r="AX808" s="13" t="s">
        <v>74</v>
      </c>
      <c r="AY808" s="235" t="s">
        <v>161</v>
      </c>
    </row>
    <row r="809" s="14" customFormat="1">
      <c r="A809" s="14"/>
      <c r="B809" s="236"/>
      <c r="C809" s="237"/>
      <c r="D809" s="226" t="s">
        <v>185</v>
      </c>
      <c r="E809" s="238" t="s">
        <v>19</v>
      </c>
      <c r="F809" s="239" t="s">
        <v>187</v>
      </c>
      <c r="G809" s="237"/>
      <c r="H809" s="240">
        <v>11.82</v>
      </c>
      <c r="I809" s="241"/>
      <c r="J809" s="237"/>
      <c r="K809" s="237"/>
      <c r="L809" s="242"/>
      <c r="M809" s="243"/>
      <c r="N809" s="244"/>
      <c r="O809" s="244"/>
      <c r="P809" s="244"/>
      <c r="Q809" s="244"/>
      <c r="R809" s="244"/>
      <c r="S809" s="244"/>
      <c r="T809" s="245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T809" s="246" t="s">
        <v>185</v>
      </c>
      <c r="AU809" s="246" t="s">
        <v>84</v>
      </c>
      <c r="AV809" s="14" t="s">
        <v>168</v>
      </c>
      <c r="AW809" s="14" t="s">
        <v>36</v>
      </c>
      <c r="AX809" s="14" t="s">
        <v>82</v>
      </c>
      <c r="AY809" s="246" t="s">
        <v>161</v>
      </c>
    </row>
    <row r="810" s="2" customFormat="1" ht="33" customHeight="1">
      <c r="A810" s="40"/>
      <c r="B810" s="41"/>
      <c r="C810" s="206" t="s">
        <v>1074</v>
      </c>
      <c r="D810" s="206" t="s">
        <v>163</v>
      </c>
      <c r="E810" s="207" t="s">
        <v>1075</v>
      </c>
      <c r="F810" s="208" t="s">
        <v>1076</v>
      </c>
      <c r="G810" s="209" t="s">
        <v>182</v>
      </c>
      <c r="H810" s="210">
        <v>80.640000000000001</v>
      </c>
      <c r="I810" s="211"/>
      <c r="J810" s="212">
        <f>ROUND(I810*H810,2)</f>
        <v>0</v>
      </c>
      <c r="K810" s="208" t="s">
        <v>167</v>
      </c>
      <c r="L810" s="46"/>
      <c r="M810" s="213" t="s">
        <v>19</v>
      </c>
      <c r="N810" s="214" t="s">
        <v>45</v>
      </c>
      <c r="O810" s="86"/>
      <c r="P810" s="215">
        <f>O810*H810</f>
        <v>0</v>
      </c>
      <c r="Q810" s="215">
        <v>0</v>
      </c>
      <c r="R810" s="215">
        <f>Q810*H810</f>
        <v>0</v>
      </c>
      <c r="S810" s="215">
        <v>0.042999999999999997</v>
      </c>
      <c r="T810" s="216">
        <f>S810*H810</f>
        <v>3.4675199999999999</v>
      </c>
      <c r="U810" s="40"/>
      <c r="V810" s="40"/>
      <c r="W810" s="40"/>
      <c r="X810" s="40"/>
      <c r="Y810" s="40"/>
      <c r="Z810" s="40"/>
      <c r="AA810" s="40"/>
      <c r="AB810" s="40"/>
      <c r="AC810" s="40"/>
      <c r="AD810" s="40"/>
      <c r="AE810" s="40"/>
      <c r="AR810" s="217" t="s">
        <v>168</v>
      </c>
      <c r="AT810" s="217" t="s">
        <v>163</v>
      </c>
      <c r="AU810" s="217" t="s">
        <v>84</v>
      </c>
      <c r="AY810" s="19" t="s">
        <v>161</v>
      </c>
      <c r="BE810" s="218">
        <f>IF(N810="základní",J810,0)</f>
        <v>0</v>
      </c>
      <c r="BF810" s="218">
        <f>IF(N810="snížená",J810,0)</f>
        <v>0</v>
      </c>
      <c r="BG810" s="218">
        <f>IF(N810="zákl. přenesená",J810,0)</f>
        <v>0</v>
      </c>
      <c r="BH810" s="218">
        <f>IF(N810="sníž. přenesená",J810,0)</f>
        <v>0</v>
      </c>
      <c r="BI810" s="218">
        <f>IF(N810="nulová",J810,0)</f>
        <v>0</v>
      </c>
      <c r="BJ810" s="19" t="s">
        <v>82</v>
      </c>
      <c r="BK810" s="218">
        <f>ROUND(I810*H810,2)</f>
        <v>0</v>
      </c>
      <c r="BL810" s="19" t="s">
        <v>168</v>
      </c>
      <c r="BM810" s="217" t="s">
        <v>1077</v>
      </c>
    </row>
    <row r="811" s="2" customFormat="1">
      <c r="A811" s="40"/>
      <c r="B811" s="41"/>
      <c r="C811" s="42"/>
      <c r="D811" s="219" t="s">
        <v>170</v>
      </c>
      <c r="E811" s="42"/>
      <c r="F811" s="220" t="s">
        <v>1078</v>
      </c>
      <c r="G811" s="42"/>
      <c r="H811" s="42"/>
      <c r="I811" s="221"/>
      <c r="J811" s="42"/>
      <c r="K811" s="42"/>
      <c r="L811" s="46"/>
      <c r="M811" s="222"/>
      <c r="N811" s="223"/>
      <c r="O811" s="86"/>
      <c r="P811" s="86"/>
      <c r="Q811" s="86"/>
      <c r="R811" s="86"/>
      <c r="S811" s="86"/>
      <c r="T811" s="87"/>
      <c r="U811" s="40"/>
      <c r="V811" s="40"/>
      <c r="W811" s="40"/>
      <c r="X811" s="40"/>
      <c r="Y811" s="40"/>
      <c r="Z811" s="40"/>
      <c r="AA811" s="40"/>
      <c r="AB811" s="40"/>
      <c r="AC811" s="40"/>
      <c r="AD811" s="40"/>
      <c r="AE811" s="40"/>
      <c r="AT811" s="19" t="s">
        <v>170</v>
      </c>
      <c r="AU811" s="19" t="s">
        <v>84</v>
      </c>
    </row>
    <row r="812" s="13" customFormat="1">
      <c r="A812" s="13"/>
      <c r="B812" s="224"/>
      <c r="C812" s="225"/>
      <c r="D812" s="226" t="s">
        <v>185</v>
      </c>
      <c r="E812" s="227" t="s">
        <v>19</v>
      </c>
      <c r="F812" s="228" t="s">
        <v>1079</v>
      </c>
      <c r="G812" s="225"/>
      <c r="H812" s="229">
        <v>80.640000000000001</v>
      </c>
      <c r="I812" s="230"/>
      <c r="J812" s="225"/>
      <c r="K812" s="225"/>
      <c r="L812" s="231"/>
      <c r="M812" s="232"/>
      <c r="N812" s="233"/>
      <c r="O812" s="233"/>
      <c r="P812" s="233"/>
      <c r="Q812" s="233"/>
      <c r="R812" s="233"/>
      <c r="S812" s="233"/>
      <c r="T812" s="234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T812" s="235" t="s">
        <v>185</v>
      </c>
      <c r="AU812" s="235" t="s">
        <v>84</v>
      </c>
      <c r="AV812" s="13" t="s">
        <v>84</v>
      </c>
      <c r="AW812" s="13" t="s">
        <v>36</v>
      </c>
      <c r="AX812" s="13" t="s">
        <v>74</v>
      </c>
      <c r="AY812" s="235" t="s">
        <v>161</v>
      </c>
    </row>
    <row r="813" s="14" customFormat="1">
      <c r="A813" s="14"/>
      <c r="B813" s="236"/>
      <c r="C813" s="237"/>
      <c r="D813" s="226" t="s">
        <v>185</v>
      </c>
      <c r="E813" s="238" t="s">
        <v>19</v>
      </c>
      <c r="F813" s="239" t="s">
        <v>187</v>
      </c>
      <c r="G813" s="237"/>
      <c r="H813" s="240">
        <v>80.640000000000001</v>
      </c>
      <c r="I813" s="241"/>
      <c r="J813" s="237"/>
      <c r="K813" s="237"/>
      <c r="L813" s="242"/>
      <c r="M813" s="243"/>
      <c r="N813" s="244"/>
      <c r="O813" s="244"/>
      <c r="P813" s="244"/>
      <c r="Q813" s="244"/>
      <c r="R813" s="244"/>
      <c r="S813" s="244"/>
      <c r="T813" s="245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T813" s="246" t="s">
        <v>185</v>
      </c>
      <c r="AU813" s="246" t="s">
        <v>84</v>
      </c>
      <c r="AV813" s="14" t="s">
        <v>168</v>
      </c>
      <c r="AW813" s="14" t="s">
        <v>36</v>
      </c>
      <c r="AX813" s="14" t="s">
        <v>82</v>
      </c>
      <c r="AY813" s="246" t="s">
        <v>161</v>
      </c>
    </row>
    <row r="814" s="2" customFormat="1" ht="44.25" customHeight="1">
      <c r="A814" s="40"/>
      <c r="B814" s="41"/>
      <c r="C814" s="206" t="s">
        <v>1080</v>
      </c>
      <c r="D814" s="206" t="s">
        <v>163</v>
      </c>
      <c r="E814" s="207" t="s">
        <v>1081</v>
      </c>
      <c r="F814" s="208" t="s">
        <v>1082</v>
      </c>
      <c r="G814" s="209" t="s">
        <v>166</v>
      </c>
      <c r="H814" s="210">
        <v>212</v>
      </c>
      <c r="I814" s="211"/>
      <c r="J814" s="212">
        <f>ROUND(I814*H814,2)</f>
        <v>0</v>
      </c>
      <c r="K814" s="208" t="s">
        <v>167</v>
      </c>
      <c r="L814" s="46"/>
      <c r="M814" s="213" t="s">
        <v>19</v>
      </c>
      <c r="N814" s="214" t="s">
        <v>45</v>
      </c>
      <c r="O814" s="86"/>
      <c r="P814" s="215">
        <f>O814*H814</f>
        <v>0</v>
      </c>
      <c r="Q814" s="215">
        <v>0</v>
      </c>
      <c r="R814" s="215">
        <f>Q814*H814</f>
        <v>0</v>
      </c>
      <c r="S814" s="215">
        <v>0.0030000000000000001</v>
      </c>
      <c r="T814" s="216">
        <f>S814*H814</f>
        <v>0.63600000000000001</v>
      </c>
      <c r="U814" s="40"/>
      <c r="V814" s="40"/>
      <c r="W814" s="40"/>
      <c r="X814" s="40"/>
      <c r="Y814" s="40"/>
      <c r="Z814" s="40"/>
      <c r="AA814" s="40"/>
      <c r="AB814" s="40"/>
      <c r="AC814" s="40"/>
      <c r="AD814" s="40"/>
      <c r="AE814" s="40"/>
      <c r="AR814" s="217" t="s">
        <v>168</v>
      </c>
      <c r="AT814" s="217" t="s">
        <v>163</v>
      </c>
      <c r="AU814" s="217" t="s">
        <v>84</v>
      </c>
      <c r="AY814" s="19" t="s">
        <v>161</v>
      </c>
      <c r="BE814" s="218">
        <f>IF(N814="základní",J814,0)</f>
        <v>0</v>
      </c>
      <c r="BF814" s="218">
        <f>IF(N814="snížená",J814,0)</f>
        <v>0</v>
      </c>
      <c r="BG814" s="218">
        <f>IF(N814="zákl. přenesená",J814,0)</f>
        <v>0</v>
      </c>
      <c r="BH814" s="218">
        <f>IF(N814="sníž. přenesená",J814,0)</f>
        <v>0</v>
      </c>
      <c r="BI814" s="218">
        <f>IF(N814="nulová",J814,0)</f>
        <v>0</v>
      </c>
      <c r="BJ814" s="19" t="s">
        <v>82</v>
      </c>
      <c r="BK814" s="218">
        <f>ROUND(I814*H814,2)</f>
        <v>0</v>
      </c>
      <c r="BL814" s="19" t="s">
        <v>168</v>
      </c>
      <c r="BM814" s="217" t="s">
        <v>1083</v>
      </c>
    </row>
    <row r="815" s="2" customFormat="1">
      <c r="A815" s="40"/>
      <c r="B815" s="41"/>
      <c r="C815" s="42"/>
      <c r="D815" s="219" t="s">
        <v>170</v>
      </c>
      <c r="E815" s="42"/>
      <c r="F815" s="220" t="s">
        <v>1084</v>
      </c>
      <c r="G815" s="42"/>
      <c r="H815" s="42"/>
      <c r="I815" s="221"/>
      <c r="J815" s="42"/>
      <c r="K815" s="42"/>
      <c r="L815" s="46"/>
      <c r="M815" s="222"/>
      <c r="N815" s="223"/>
      <c r="O815" s="86"/>
      <c r="P815" s="86"/>
      <c r="Q815" s="86"/>
      <c r="R815" s="86"/>
      <c r="S815" s="86"/>
      <c r="T815" s="87"/>
      <c r="U815" s="40"/>
      <c r="V815" s="40"/>
      <c r="W815" s="40"/>
      <c r="X815" s="40"/>
      <c r="Y815" s="40"/>
      <c r="Z815" s="40"/>
      <c r="AA815" s="40"/>
      <c r="AB815" s="40"/>
      <c r="AC815" s="40"/>
      <c r="AD815" s="40"/>
      <c r="AE815" s="40"/>
      <c r="AT815" s="19" t="s">
        <v>170</v>
      </c>
      <c r="AU815" s="19" t="s">
        <v>84</v>
      </c>
    </row>
    <row r="816" s="13" customFormat="1">
      <c r="A816" s="13"/>
      <c r="B816" s="224"/>
      <c r="C816" s="225"/>
      <c r="D816" s="226" t="s">
        <v>185</v>
      </c>
      <c r="E816" s="227" t="s">
        <v>19</v>
      </c>
      <c r="F816" s="228" t="s">
        <v>1085</v>
      </c>
      <c r="G816" s="225"/>
      <c r="H816" s="229">
        <v>212</v>
      </c>
      <c r="I816" s="230"/>
      <c r="J816" s="225"/>
      <c r="K816" s="225"/>
      <c r="L816" s="231"/>
      <c r="M816" s="232"/>
      <c r="N816" s="233"/>
      <c r="O816" s="233"/>
      <c r="P816" s="233"/>
      <c r="Q816" s="233"/>
      <c r="R816" s="233"/>
      <c r="S816" s="233"/>
      <c r="T816" s="234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T816" s="235" t="s">
        <v>185</v>
      </c>
      <c r="AU816" s="235" t="s">
        <v>84</v>
      </c>
      <c r="AV816" s="13" t="s">
        <v>84</v>
      </c>
      <c r="AW816" s="13" t="s">
        <v>36</v>
      </c>
      <c r="AX816" s="13" t="s">
        <v>74</v>
      </c>
      <c r="AY816" s="235" t="s">
        <v>161</v>
      </c>
    </row>
    <row r="817" s="14" customFormat="1">
      <c r="A817" s="14"/>
      <c r="B817" s="236"/>
      <c r="C817" s="237"/>
      <c r="D817" s="226" t="s">
        <v>185</v>
      </c>
      <c r="E817" s="238" t="s">
        <v>19</v>
      </c>
      <c r="F817" s="239" t="s">
        <v>187</v>
      </c>
      <c r="G817" s="237"/>
      <c r="H817" s="240">
        <v>212</v>
      </c>
      <c r="I817" s="241"/>
      <c r="J817" s="237"/>
      <c r="K817" s="237"/>
      <c r="L817" s="242"/>
      <c r="M817" s="243"/>
      <c r="N817" s="244"/>
      <c r="O817" s="244"/>
      <c r="P817" s="244"/>
      <c r="Q817" s="244"/>
      <c r="R817" s="244"/>
      <c r="S817" s="244"/>
      <c r="T817" s="245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T817" s="246" t="s">
        <v>185</v>
      </c>
      <c r="AU817" s="246" t="s">
        <v>84</v>
      </c>
      <c r="AV817" s="14" t="s">
        <v>168</v>
      </c>
      <c r="AW817" s="14" t="s">
        <v>36</v>
      </c>
      <c r="AX817" s="14" t="s">
        <v>82</v>
      </c>
      <c r="AY817" s="246" t="s">
        <v>161</v>
      </c>
    </row>
    <row r="818" s="2" customFormat="1" ht="33" customHeight="1">
      <c r="A818" s="40"/>
      <c r="B818" s="41"/>
      <c r="C818" s="206" t="s">
        <v>1086</v>
      </c>
      <c r="D818" s="206" t="s">
        <v>163</v>
      </c>
      <c r="E818" s="207" t="s">
        <v>1087</v>
      </c>
      <c r="F818" s="208" t="s">
        <v>1088</v>
      </c>
      <c r="G818" s="209" t="s">
        <v>182</v>
      </c>
      <c r="H818" s="210">
        <v>472.79599999999999</v>
      </c>
      <c r="I818" s="211"/>
      <c r="J818" s="212">
        <f>ROUND(I818*H818,2)</f>
        <v>0</v>
      </c>
      <c r="K818" s="208" t="s">
        <v>167</v>
      </c>
      <c r="L818" s="46"/>
      <c r="M818" s="213" t="s">
        <v>19</v>
      </c>
      <c r="N818" s="214" t="s">
        <v>45</v>
      </c>
      <c r="O818" s="86"/>
      <c r="P818" s="215">
        <f>O818*H818</f>
        <v>0</v>
      </c>
      <c r="Q818" s="215">
        <v>0</v>
      </c>
      <c r="R818" s="215">
        <f>Q818*H818</f>
        <v>0</v>
      </c>
      <c r="S818" s="215">
        <v>0.0047800000000000004</v>
      </c>
      <c r="T818" s="216">
        <f>S818*H818</f>
        <v>2.2599648800000001</v>
      </c>
      <c r="U818" s="40"/>
      <c r="V818" s="40"/>
      <c r="W818" s="40"/>
      <c r="X818" s="40"/>
      <c r="Y818" s="40"/>
      <c r="Z818" s="40"/>
      <c r="AA818" s="40"/>
      <c r="AB818" s="40"/>
      <c r="AC818" s="40"/>
      <c r="AD818" s="40"/>
      <c r="AE818" s="40"/>
      <c r="AR818" s="217" t="s">
        <v>168</v>
      </c>
      <c r="AT818" s="217" t="s">
        <v>163</v>
      </c>
      <c r="AU818" s="217" t="s">
        <v>84</v>
      </c>
      <c r="AY818" s="19" t="s">
        <v>161</v>
      </c>
      <c r="BE818" s="218">
        <f>IF(N818="základní",J818,0)</f>
        <v>0</v>
      </c>
      <c r="BF818" s="218">
        <f>IF(N818="snížená",J818,0)</f>
        <v>0</v>
      </c>
      <c r="BG818" s="218">
        <f>IF(N818="zákl. přenesená",J818,0)</f>
        <v>0</v>
      </c>
      <c r="BH818" s="218">
        <f>IF(N818="sníž. přenesená",J818,0)</f>
        <v>0</v>
      </c>
      <c r="BI818" s="218">
        <f>IF(N818="nulová",J818,0)</f>
        <v>0</v>
      </c>
      <c r="BJ818" s="19" t="s">
        <v>82</v>
      </c>
      <c r="BK818" s="218">
        <f>ROUND(I818*H818,2)</f>
        <v>0</v>
      </c>
      <c r="BL818" s="19" t="s">
        <v>168</v>
      </c>
      <c r="BM818" s="217" t="s">
        <v>1089</v>
      </c>
    </row>
    <row r="819" s="2" customFormat="1">
      <c r="A819" s="40"/>
      <c r="B819" s="41"/>
      <c r="C819" s="42"/>
      <c r="D819" s="219" t="s">
        <v>170</v>
      </c>
      <c r="E819" s="42"/>
      <c r="F819" s="220" t="s">
        <v>1090</v>
      </c>
      <c r="G819" s="42"/>
      <c r="H819" s="42"/>
      <c r="I819" s="221"/>
      <c r="J819" s="42"/>
      <c r="K819" s="42"/>
      <c r="L819" s="46"/>
      <c r="M819" s="222"/>
      <c r="N819" s="223"/>
      <c r="O819" s="86"/>
      <c r="P819" s="86"/>
      <c r="Q819" s="86"/>
      <c r="R819" s="86"/>
      <c r="S819" s="86"/>
      <c r="T819" s="87"/>
      <c r="U819" s="40"/>
      <c r="V819" s="40"/>
      <c r="W819" s="40"/>
      <c r="X819" s="40"/>
      <c r="Y819" s="40"/>
      <c r="Z819" s="40"/>
      <c r="AA819" s="40"/>
      <c r="AB819" s="40"/>
      <c r="AC819" s="40"/>
      <c r="AD819" s="40"/>
      <c r="AE819" s="40"/>
      <c r="AT819" s="19" t="s">
        <v>170</v>
      </c>
      <c r="AU819" s="19" t="s">
        <v>84</v>
      </c>
    </row>
    <row r="820" s="13" customFormat="1">
      <c r="A820" s="13"/>
      <c r="B820" s="224"/>
      <c r="C820" s="225"/>
      <c r="D820" s="226" t="s">
        <v>185</v>
      </c>
      <c r="E820" s="227" t="s">
        <v>19</v>
      </c>
      <c r="F820" s="228" t="s">
        <v>1091</v>
      </c>
      <c r="G820" s="225"/>
      <c r="H820" s="229">
        <v>472.79599999999999</v>
      </c>
      <c r="I820" s="230"/>
      <c r="J820" s="225"/>
      <c r="K820" s="225"/>
      <c r="L820" s="231"/>
      <c r="M820" s="232"/>
      <c r="N820" s="233"/>
      <c r="O820" s="233"/>
      <c r="P820" s="233"/>
      <c r="Q820" s="233"/>
      <c r="R820" s="233"/>
      <c r="S820" s="233"/>
      <c r="T820" s="234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235" t="s">
        <v>185</v>
      </c>
      <c r="AU820" s="235" t="s">
        <v>84</v>
      </c>
      <c r="AV820" s="13" t="s">
        <v>84</v>
      </c>
      <c r="AW820" s="13" t="s">
        <v>36</v>
      </c>
      <c r="AX820" s="13" t="s">
        <v>74</v>
      </c>
      <c r="AY820" s="235" t="s">
        <v>161</v>
      </c>
    </row>
    <row r="821" s="14" customFormat="1">
      <c r="A821" s="14"/>
      <c r="B821" s="236"/>
      <c r="C821" s="237"/>
      <c r="D821" s="226" t="s">
        <v>185</v>
      </c>
      <c r="E821" s="238" t="s">
        <v>19</v>
      </c>
      <c r="F821" s="239" t="s">
        <v>187</v>
      </c>
      <c r="G821" s="237"/>
      <c r="H821" s="240">
        <v>472.79599999999999</v>
      </c>
      <c r="I821" s="241"/>
      <c r="J821" s="237"/>
      <c r="K821" s="237"/>
      <c r="L821" s="242"/>
      <c r="M821" s="243"/>
      <c r="N821" s="244"/>
      <c r="O821" s="244"/>
      <c r="P821" s="244"/>
      <c r="Q821" s="244"/>
      <c r="R821" s="244"/>
      <c r="S821" s="244"/>
      <c r="T821" s="245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T821" s="246" t="s">
        <v>185</v>
      </c>
      <c r="AU821" s="246" t="s">
        <v>84</v>
      </c>
      <c r="AV821" s="14" t="s">
        <v>168</v>
      </c>
      <c r="AW821" s="14" t="s">
        <v>36</v>
      </c>
      <c r="AX821" s="14" t="s">
        <v>82</v>
      </c>
      <c r="AY821" s="246" t="s">
        <v>161</v>
      </c>
    </row>
    <row r="822" s="12" customFormat="1" ht="22.8" customHeight="1">
      <c r="A822" s="12"/>
      <c r="B822" s="190"/>
      <c r="C822" s="191"/>
      <c r="D822" s="192" t="s">
        <v>73</v>
      </c>
      <c r="E822" s="204" t="s">
        <v>1092</v>
      </c>
      <c r="F822" s="204" t="s">
        <v>1093</v>
      </c>
      <c r="G822" s="191"/>
      <c r="H822" s="191"/>
      <c r="I822" s="194"/>
      <c r="J822" s="205">
        <f>BK822</f>
        <v>0</v>
      </c>
      <c r="K822" s="191"/>
      <c r="L822" s="196"/>
      <c r="M822" s="197"/>
      <c r="N822" s="198"/>
      <c r="O822" s="198"/>
      <c r="P822" s="199">
        <f>SUM(P823:P830)</f>
        <v>0</v>
      </c>
      <c r="Q822" s="198"/>
      <c r="R822" s="199">
        <f>SUM(R823:R830)</f>
        <v>0</v>
      </c>
      <c r="S822" s="198"/>
      <c r="T822" s="200">
        <f>SUM(T823:T830)</f>
        <v>0</v>
      </c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R822" s="201" t="s">
        <v>82</v>
      </c>
      <c r="AT822" s="202" t="s">
        <v>73</v>
      </c>
      <c r="AU822" s="202" t="s">
        <v>82</v>
      </c>
      <c r="AY822" s="201" t="s">
        <v>161</v>
      </c>
      <c r="BK822" s="203">
        <f>SUM(BK823:BK830)</f>
        <v>0</v>
      </c>
    </row>
    <row r="823" s="2" customFormat="1" ht="37.8" customHeight="1">
      <c r="A823" s="40"/>
      <c r="B823" s="41"/>
      <c r="C823" s="206" t="s">
        <v>1094</v>
      </c>
      <c r="D823" s="206" t="s">
        <v>163</v>
      </c>
      <c r="E823" s="207" t="s">
        <v>1095</v>
      </c>
      <c r="F823" s="208" t="s">
        <v>1096</v>
      </c>
      <c r="G823" s="209" t="s">
        <v>271</v>
      </c>
      <c r="H823" s="210">
        <v>314.77199999999999</v>
      </c>
      <c r="I823" s="211"/>
      <c r="J823" s="212">
        <f>ROUND(I823*H823,2)</f>
        <v>0</v>
      </c>
      <c r="K823" s="208" t="s">
        <v>167</v>
      </c>
      <c r="L823" s="46"/>
      <c r="M823" s="213" t="s">
        <v>19</v>
      </c>
      <c r="N823" s="214" t="s">
        <v>45</v>
      </c>
      <c r="O823" s="86"/>
      <c r="P823" s="215">
        <f>O823*H823</f>
        <v>0</v>
      </c>
      <c r="Q823" s="215">
        <v>0</v>
      </c>
      <c r="R823" s="215">
        <f>Q823*H823</f>
        <v>0</v>
      </c>
      <c r="S823" s="215">
        <v>0</v>
      </c>
      <c r="T823" s="216">
        <f>S823*H823</f>
        <v>0</v>
      </c>
      <c r="U823" s="40"/>
      <c r="V823" s="40"/>
      <c r="W823" s="40"/>
      <c r="X823" s="40"/>
      <c r="Y823" s="40"/>
      <c r="Z823" s="40"/>
      <c r="AA823" s="40"/>
      <c r="AB823" s="40"/>
      <c r="AC823" s="40"/>
      <c r="AD823" s="40"/>
      <c r="AE823" s="40"/>
      <c r="AR823" s="217" t="s">
        <v>168</v>
      </c>
      <c r="AT823" s="217" t="s">
        <v>163</v>
      </c>
      <c r="AU823" s="217" t="s">
        <v>84</v>
      </c>
      <c r="AY823" s="19" t="s">
        <v>161</v>
      </c>
      <c r="BE823" s="218">
        <f>IF(N823="základní",J823,0)</f>
        <v>0</v>
      </c>
      <c r="BF823" s="218">
        <f>IF(N823="snížená",J823,0)</f>
        <v>0</v>
      </c>
      <c r="BG823" s="218">
        <f>IF(N823="zákl. přenesená",J823,0)</f>
        <v>0</v>
      </c>
      <c r="BH823" s="218">
        <f>IF(N823="sníž. přenesená",J823,0)</f>
        <v>0</v>
      </c>
      <c r="BI823" s="218">
        <f>IF(N823="nulová",J823,0)</f>
        <v>0</v>
      </c>
      <c r="BJ823" s="19" t="s">
        <v>82</v>
      </c>
      <c r="BK823" s="218">
        <f>ROUND(I823*H823,2)</f>
        <v>0</v>
      </c>
      <c r="BL823" s="19" t="s">
        <v>168</v>
      </c>
      <c r="BM823" s="217" t="s">
        <v>1097</v>
      </c>
    </row>
    <row r="824" s="2" customFormat="1">
      <c r="A824" s="40"/>
      <c r="B824" s="41"/>
      <c r="C824" s="42"/>
      <c r="D824" s="219" t="s">
        <v>170</v>
      </c>
      <c r="E824" s="42"/>
      <c r="F824" s="220" t="s">
        <v>1098</v>
      </c>
      <c r="G824" s="42"/>
      <c r="H824" s="42"/>
      <c r="I824" s="221"/>
      <c r="J824" s="42"/>
      <c r="K824" s="42"/>
      <c r="L824" s="46"/>
      <c r="M824" s="222"/>
      <c r="N824" s="223"/>
      <c r="O824" s="86"/>
      <c r="P824" s="86"/>
      <c r="Q824" s="86"/>
      <c r="R824" s="86"/>
      <c r="S824" s="86"/>
      <c r="T824" s="87"/>
      <c r="U824" s="40"/>
      <c r="V824" s="40"/>
      <c r="W824" s="40"/>
      <c r="X824" s="40"/>
      <c r="Y824" s="40"/>
      <c r="Z824" s="40"/>
      <c r="AA824" s="40"/>
      <c r="AB824" s="40"/>
      <c r="AC824" s="40"/>
      <c r="AD824" s="40"/>
      <c r="AE824" s="40"/>
      <c r="AT824" s="19" t="s">
        <v>170</v>
      </c>
      <c r="AU824" s="19" t="s">
        <v>84</v>
      </c>
    </row>
    <row r="825" s="2" customFormat="1" ht="33" customHeight="1">
      <c r="A825" s="40"/>
      <c r="B825" s="41"/>
      <c r="C825" s="206" t="s">
        <v>1099</v>
      </c>
      <c r="D825" s="206" t="s">
        <v>163</v>
      </c>
      <c r="E825" s="207" t="s">
        <v>1100</v>
      </c>
      <c r="F825" s="208" t="s">
        <v>1101</v>
      </c>
      <c r="G825" s="209" t="s">
        <v>271</v>
      </c>
      <c r="H825" s="210">
        <v>314.77199999999999</v>
      </c>
      <c r="I825" s="211"/>
      <c r="J825" s="212">
        <f>ROUND(I825*H825,2)</f>
        <v>0</v>
      </c>
      <c r="K825" s="208" t="s">
        <v>167</v>
      </c>
      <c r="L825" s="46"/>
      <c r="M825" s="213" t="s">
        <v>19</v>
      </c>
      <c r="N825" s="214" t="s">
        <v>45</v>
      </c>
      <c r="O825" s="86"/>
      <c r="P825" s="215">
        <f>O825*H825</f>
        <v>0</v>
      </c>
      <c r="Q825" s="215">
        <v>0</v>
      </c>
      <c r="R825" s="215">
        <f>Q825*H825</f>
        <v>0</v>
      </c>
      <c r="S825" s="215">
        <v>0</v>
      </c>
      <c r="T825" s="216">
        <f>S825*H825</f>
        <v>0</v>
      </c>
      <c r="U825" s="40"/>
      <c r="V825" s="40"/>
      <c r="W825" s="40"/>
      <c r="X825" s="40"/>
      <c r="Y825" s="40"/>
      <c r="Z825" s="40"/>
      <c r="AA825" s="40"/>
      <c r="AB825" s="40"/>
      <c r="AC825" s="40"/>
      <c r="AD825" s="40"/>
      <c r="AE825" s="40"/>
      <c r="AR825" s="217" t="s">
        <v>168</v>
      </c>
      <c r="AT825" s="217" t="s">
        <v>163</v>
      </c>
      <c r="AU825" s="217" t="s">
        <v>84</v>
      </c>
      <c r="AY825" s="19" t="s">
        <v>161</v>
      </c>
      <c r="BE825" s="218">
        <f>IF(N825="základní",J825,0)</f>
        <v>0</v>
      </c>
      <c r="BF825" s="218">
        <f>IF(N825="snížená",J825,0)</f>
        <v>0</v>
      </c>
      <c r="BG825" s="218">
        <f>IF(N825="zákl. přenesená",J825,0)</f>
        <v>0</v>
      </c>
      <c r="BH825" s="218">
        <f>IF(N825="sníž. přenesená",J825,0)</f>
        <v>0</v>
      </c>
      <c r="BI825" s="218">
        <f>IF(N825="nulová",J825,0)</f>
        <v>0</v>
      </c>
      <c r="BJ825" s="19" t="s">
        <v>82</v>
      </c>
      <c r="BK825" s="218">
        <f>ROUND(I825*H825,2)</f>
        <v>0</v>
      </c>
      <c r="BL825" s="19" t="s">
        <v>168</v>
      </c>
      <c r="BM825" s="217" t="s">
        <v>1102</v>
      </c>
    </row>
    <row r="826" s="2" customFormat="1">
      <c r="A826" s="40"/>
      <c r="B826" s="41"/>
      <c r="C826" s="42"/>
      <c r="D826" s="219" t="s">
        <v>170</v>
      </c>
      <c r="E826" s="42"/>
      <c r="F826" s="220" t="s">
        <v>1103</v>
      </c>
      <c r="G826" s="42"/>
      <c r="H826" s="42"/>
      <c r="I826" s="221"/>
      <c r="J826" s="42"/>
      <c r="K826" s="42"/>
      <c r="L826" s="46"/>
      <c r="M826" s="222"/>
      <c r="N826" s="223"/>
      <c r="O826" s="86"/>
      <c r="P826" s="86"/>
      <c r="Q826" s="86"/>
      <c r="R826" s="86"/>
      <c r="S826" s="86"/>
      <c r="T826" s="87"/>
      <c r="U826" s="40"/>
      <c r="V826" s="40"/>
      <c r="W826" s="40"/>
      <c r="X826" s="40"/>
      <c r="Y826" s="40"/>
      <c r="Z826" s="40"/>
      <c r="AA826" s="40"/>
      <c r="AB826" s="40"/>
      <c r="AC826" s="40"/>
      <c r="AD826" s="40"/>
      <c r="AE826" s="40"/>
      <c r="AT826" s="19" t="s">
        <v>170</v>
      </c>
      <c r="AU826" s="19" t="s">
        <v>84</v>
      </c>
    </row>
    <row r="827" s="2" customFormat="1" ht="44.25" customHeight="1">
      <c r="A827" s="40"/>
      <c r="B827" s="41"/>
      <c r="C827" s="206" t="s">
        <v>1104</v>
      </c>
      <c r="D827" s="206" t="s">
        <v>163</v>
      </c>
      <c r="E827" s="207" t="s">
        <v>1105</v>
      </c>
      <c r="F827" s="208" t="s">
        <v>1106</v>
      </c>
      <c r="G827" s="209" t="s">
        <v>271</v>
      </c>
      <c r="H827" s="210">
        <v>314.77199999999999</v>
      </c>
      <c r="I827" s="211"/>
      <c r="J827" s="212">
        <f>ROUND(I827*H827,2)</f>
        <v>0</v>
      </c>
      <c r="K827" s="208" t="s">
        <v>167</v>
      </c>
      <c r="L827" s="46"/>
      <c r="M827" s="213" t="s">
        <v>19</v>
      </c>
      <c r="N827" s="214" t="s">
        <v>45</v>
      </c>
      <c r="O827" s="86"/>
      <c r="P827" s="215">
        <f>O827*H827</f>
        <v>0</v>
      </c>
      <c r="Q827" s="215">
        <v>0</v>
      </c>
      <c r="R827" s="215">
        <f>Q827*H827</f>
        <v>0</v>
      </c>
      <c r="S827" s="215">
        <v>0</v>
      </c>
      <c r="T827" s="216">
        <f>S827*H827</f>
        <v>0</v>
      </c>
      <c r="U827" s="40"/>
      <c r="V827" s="40"/>
      <c r="W827" s="40"/>
      <c r="X827" s="40"/>
      <c r="Y827" s="40"/>
      <c r="Z827" s="40"/>
      <c r="AA827" s="40"/>
      <c r="AB827" s="40"/>
      <c r="AC827" s="40"/>
      <c r="AD827" s="40"/>
      <c r="AE827" s="40"/>
      <c r="AR827" s="217" t="s">
        <v>168</v>
      </c>
      <c r="AT827" s="217" t="s">
        <v>163</v>
      </c>
      <c r="AU827" s="217" t="s">
        <v>84</v>
      </c>
      <c r="AY827" s="19" t="s">
        <v>161</v>
      </c>
      <c r="BE827" s="218">
        <f>IF(N827="základní",J827,0)</f>
        <v>0</v>
      </c>
      <c r="BF827" s="218">
        <f>IF(N827="snížená",J827,0)</f>
        <v>0</v>
      </c>
      <c r="BG827" s="218">
        <f>IF(N827="zákl. přenesená",J827,0)</f>
        <v>0</v>
      </c>
      <c r="BH827" s="218">
        <f>IF(N827="sníž. přenesená",J827,0)</f>
        <v>0</v>
      </c>
      <c r="BI827" s="218">
        <f>IF(N827="nulová",J827,0)</f>
        <v>0</v>
      </c>
      <c r="BJ827" s="19" t="s">
        <v>82</v>
      </c>
      <c r="BK827" s="218">
        <f>ROUND(I827*H827,2)</f>
        <v>0</v>
      </c>
      <c r="BL827" s="19" t="s">
        <v>168</v>
      </c>
      <c r="BM827" s="217" t="s">
        <v>1107</v>
      </c>
    </row>
    <row r="828" s="2" customFormat="1">
      <c r="A828" s="40"/>
      <c r="B828" s="41"/>
      <c r="C828" s="42"/>
      <c r="D828" s="219" t="s">
        <v>170</v>
      </c>
      <c r="E828" s="42"/>
      <c r="F828" s="220" t="s">
        <v>1108</v>
      </c>
      <c r="G828" s="42"/>
      <c r="H828" s="42"/>
      <c r="I828" s="221"/>
      <c r="J828" s="42"/>
      <c r="K828" s="42"/>
      <c r="L828" s="46"/>
      <c r="M828" s="222"/>
      <c r="N828" s="223"/>
      <c r="O828" s="86"/>
      <c r="P828" s="86"/>
      <c r="Q828" s="86"/>
      <c r="R828" s="86"/>
      <c r="S828" s="86"/>
      <c r="T828" s="87"/>
      <c r="U828" s="40"/>
      <c r="V828" s="40"/>
      <c r="W828" s="40"/>
      <c r="X828" s="40"/>
      <c r="Y828" s="40"/>
      <c r="Z828" s="40"/>
      <c r="AA828" s="40"/>
      <c r="AB828" s="40"/>
      <c r="AC828" s="40"/>
      <c r="AD828" s="40"/>
      <c r="AE828" s="40"/>
      <c r="AT828" s="19" t="s">
        <v>170</v>
      </c>
      <c r="AU828" s="19" t="s">
        <v>84</v>
      </c>
    </row>
    <row r="829" s="2" customFormat="1" ht="44.25" customHeight="1">
      <c r="A829" s="40"/>
      <c r="B829" s="41"/>
      <c r="C829" s="206" t="s">
        <v>1109</v>
      </c>
      <c r="D829" s="206" t="s">
        <v>163</v>
      </c>
      <c r="E829" s="207" t="s">
        <v>1110</v>
      </c>
      <c r="F829" s="208" t="s">
        <v>1111</v>
      </c>
      <c r="G829" s="209" t="s">
        <v>271</v>
      </c>
      <c r="H829" s="210">
        <v>314.77199999999999</v>
      </c>
      <c r="I829" s="211"/>
      <c r="J829" s="212">
        <f>ROUND(I829*H829,2)</f>
        <v>0</v>
      </c>
      <c r="K829" s="208" t="s">
        <v>167</v>
      </c>
      <c r="L829" s="46"/>
      <c r="M829" s="213" t="s">
        <v>19</v>
      </c>
      <c r="N829" s="214" t="s">
        <v>45</v>
      </c>
      <c r="O829" s="86"/>
      <c r="P829" s="215">
        <f>O829*H829</f>
        <v>0</v>
      </c>
      <c r="Q829" s="215">
        <v>0</v>
      </c>
      <c r="R829" s="215">
        <f>Q829*H829</f>
        <v>0</v>
      </c>
      <c r="S829" s="215">
        <v>0</v>
      </c>
      <c r="T829" s="216">
        <f>S829*H829</f>
        <v>0</v>
      </c>
      <c r="U829" s="40"/>
      <c r="V829" s="40"/>
      <c r="W829" s="40"/>
      <c r="X829" s="40"/>
      <c r="Y829" s="40"/>
      <c r="Z829" s="40"/>
      <c r="AA829" s="40"/>
      <c r="AB829" s="40"/>
      <c r="AC829" s="40"/>
      <c r="AD829" s="40"/>
      <c r="AE829" s="40"/>
      <c r="AR829" s="217" t="s">
        <v>168</v>
      </c>
      <c r="AT829" s="217" t="s">
        <v>163</v>
      </c>
      <c r="AU829" s="217" t="s">
        <v>84</v>
      </c>
      <c r="AY829" s="19" t="s">
        <v>161</v>
      </c>
      <c r="BE829" s="218">
        <f>IF(N829="základní",J829,0)</f>
        <v>0</v>
      </c>
      <c r="BF829" s="218">
        <f>IF(N829="snížená",J829,0)</f>
        <v>0</v>
      </c>
      <c r="BG829" s="218">
        <f>IF(N829="zákl. přenesená",J829,0)</f>
        <v>0</v>
      </c>
      <c r="BH829" s="218">
        <f>IF(N829="sníž. přenesená",J829,0)</f>
        <v>0</v>
      </c>
      <c r="BI829" s="218">
        <f>IF(N829="nulová",J829,0)</f>
        <v>0</v>
      </c>
      <c r="BJ829" s="19" t="s">
        <v>82</v>
      </c>
      <c r="BK829" s="218">
        <f>ROUND(I829*H829,2)</f>
        <v>0</v>
      </c>
      <c r="BL829" s="19" t="s">
        <v>168</v>
      </c>
      <c r="BM829" s="217" t="s">
        <v>1112</v>
      </c>
    </row>
    <row r="830" s="2" customFormat="1">
      <c r="A830" s="40"/>
      <c r="B830" s="41"/>
      <c r="C830" s="42"/>
      <c r="D830" s="219" t="s">
        <v>170</v>
      </c>
      <c r="E830" s="42"/>
      <c r="F830" s="220" t="s">
        <v>1113</v>
      </c>
      <c r="G830" s="42"/>
      <c r="H830" s="42"/>
      <c r="I830" s="221"/>
      <c r="J830" s="42"/>
      <c r="K830" s="42"/>
      <c r="L830" s="46"/>
      <c r="M830" s="222"/>
      <c r="N830" s="223"/>
      <c r="O830" s="86"/>
      <c r="P830" s="86"/>
      <c r="Q830" s="86"/>
      <c r="R830" s="86"/>
      <c r="S830" s="86"/>
      <c r="T830" s="87"/>
      <c r="U830" s="40"/>
      <c r="V830" s="40"/>
      <c r="W830" s="40"/>
      <c r="X830" s="40"/>
      <c r="Y830" s="40"/>
      <c r="Z830" s="40"/>
      <c r="AA830" s="40"/>
      <c r="AB830" s="40"/>
      <c r="AC830" s="40"/>
      <c r="AD830" s="40"/>
      <c r="AE830" s="40"/>
      <c r="AT830" s="19" t="s">
        <v>170</v>
      </c>
      <c r="AU830" s="19" t="s">
        <v>84</v>
      </c>
    </row>
    <row r="831" s="12" customFormat="1" ht="22.8" customHeight="1">
      <c r="A831" s="12"/>
      <c r="B831" s="190"/>
      <c r="C831" s="191"/>
      <c r="D831" s="192" t="s">
        <v>73</v>
      </c>
      <c r="E831" s="204" t="s">
        <v>1114</v>
      </c>
      <c r="F831" s="204" t="s">
        <v>1115</v>
      </c>
      <c r="G831" s="191"/>
      <c r="H831" s="191"/>
      <c r="I831" s="194"/>
      <c r="J831" s="205">
        <f>BK831</f>
        <v>0</v>
      </c>
      <c r="K831" s="191"/>
      <c r="L831" s="196"/>
      <c r="M831" s="197"/>
      <c r="N831" s="198"/>
      <c r="O831" s="198"/>
      <c r="P831" s="199">
        <f>SUM(P832:P833)</f>
        <v>0</v>
      </c>
      <c r="Q831" s="198"/>
      <c r="R831" s="199">
        <f>SUM(R832:R833)</f>
        <v>0</v>
      </c>
      <c r="S831" s="198"/>
      <c r="T831" s="200">
        <f>SUM(T832:T833)</f>
        <v>0</v>
      </c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R831" s="201" t="s">
        <v>82</v>
      </c>
      <c r="AT831" s="202" t="s">
        <v>73</v>
      </c>
      <c r="AU831" s="202" t="s">
        <v>82</v>
      </c>
      <c r="AY831" s="201" t="s">
        <v>161</v>
      </c>
      <c r="BK831" s="203">
        <f>SUM(BK832:BK833)</f>
        <v>0</v>
      </c>
    </row>
    <row r="832" s="2" customFormat="1" ht="66.75" customHeight="1">
      <c r="A832" s="40"/>
      <c r="B832" s="41"/>
      <c r="C832" s="206" t="s">
        <v>1116</v>
      </c>
      <c r="D832" s="206" t="s">
        <v>163</v>
      </c>
      <c r="E832" s="207" t="s">
        <v>1117</v>
      </c>
      <c r="F832" s="208" t="s">
        <v>1118</v>
      </c>
      <c r="G832" s="209" t="s">
        <v>271</v>
      </c>
      <c r="H832" s="210">
        <v>576.05799999999999</v>
      </c>
      <c r="I832" s="211"/>
      <c r="J832" s="212">
        <f>ROUND(I832*H832,2)</f>
        <v>0</v>
      </c>
      <c r="K832" s="208" t="s">
        <v>167</v>
      </c>
      <c r="L832" s="46"/>
      <c r="M832" s="213" t="s">
        <v>19</v>
      </c>
      <c r="N832" s="214" t="s">
        <v>45</v>
      </c>
      <c r="O832" s="86"/>
      <c r="P832" s="215">
        <f>O832*H832</f>
        <v>0</v>
      </c>
      <c r="Q832" s="215">
        <v>0</v>
      </c>
      <c r="R832" s="215">
        <f>Q832*H832</f>
        <v>0</v>
      </c>
      <c r="S832" s="215">
        <v>0</v>
      </c>
      <c r="T832" s="216">
        <f>S832*H832</f>
        <v>0</v>
      </c>
      <c r="U832" s="40"/>
      <c r="V832" s="40"/>
      <c r="W832" s="40"/>
      <c r="X832" s="40"/>
      <c r="Y832" s="40"/>
      <c r="Z832" s="40"/>
      <c r="AA832" s="40"/>
      <c r="AB832" s="40"/>
      <c r="AC832" s="40"/>
      <c r="AD832" s="40"/>
      <c r="AE832" s="40"/>
      <c r="AR832" s="217" t="s">
        <v>168</v>
      </c>
      <c r="AT832" s="217" t="s">
        <v>163</v>
      </c>
      <c r="AU832" s="217" t="s">
        <v>84</v>
      </c>
      <c r="AY832" s="19" t="s">
        <v>161</v>
      </c>
      <c r="BE832" s="218">
        <f>IF(N832="základní",J832,0)</f>
        <v>0</v>
      </c>
      <c r="BF832" s="218">
        <f>IF(N832="snížená",J832,0)</f>
        <v>0</v>
      </c>
      <c r="BG832" s="218">
        <f>IF(N832="zákl. přenesená",J832,0)</f>
        <v>0</v>
      </c>
      <c r="BH832" s="218">
        <f>IF(N832="sníž. přenesená",J832,0)</f>
        <v>0</v>
      </c>
      <c r="BI832" s="218">
        <f>IF(N832="nulová",J832,0)</f>
        <v>0</v>
      </c>
      <c r="BJ832" s="19" t="s">
        <v>82</v>
      </c>
      <c r="BK832" s="218">
        <f>ROUND(I832*H832,2)</f>
        <v>0</v>
      </c>
      <c r="BL832" s="19" t="s">
        <v>168</v>
      </c>
      <c r="BM832" s="217" t="s">
        <v>1119</v>
      </c>
    </row>
    <row r="833" s="2" customFormat="1">
      <c r="A833" s="40"/>
      <c r="B833" s="41"/>
      <c r="C833" s="42"/>
      <c r="D833" s="219" t="s">
        <v>170</v>
      </c>
      <c r="E833" s="42"/>
      <c r="F833" s="220" t="s">
        <v>1120</v>
      </c>
      <c r="G833" s="42"/>
      <c r="H833" s="42"/>
      <c r="I833" s="221"/>
      <c r="J833" s="42"/>
      <c r="K833" s="42"/>
      <c r="L833" s="46"/>
      <c r="M833" s="222"/>
      <c r="N833" s="223"/>
      <c r="O833" s="86"/>
      <c r="P833" s="86"/>
      <c r="Q833" s="86"/>
      <c r="R833" s="86"/>
      <c r="S833" s="86"/>
      <c r="T833" s="87"/>
      <c r="U833" s="40"/>
      <c r="V833" s="40"/>
      <c r="W833" s="40"/>
      <c r="X833" s="40"/>
      <c r="Y833" s="40"/>
      <c r="Z833" s="40"/>
      <c r="AA833" s="40"/>
      <c r="AB833" s="40"/>
      <c r="AC833" s="40"/>
      <c r="AD833" s="40"/>
      <c r="AE833" s="40"/>
      <c r="AT833" s="19" t="s">
        <v>170</v>
      </c>
      <c r="AU833" s="19" t="s">
        <v>84</v>
      </c>
    </row>
    <row r="834" s="12" customFormat="1" ht="25.92" customHeight="1">
      <c r="A834" s="12"/>
      <c r="B834" s="190"/>
      <c r="C834" s="191"/>
      <c r="D834" s="192" t="s">
        <v>73</v>
      </c>
      <c r="E834" s="193" t="s">
        <v>1121</v>
      </c>
      <c r="F834" s="193" t="s">
        <v>1122</v>
      </c>
      <c r="G834" s="191"/>
      <c r="H834" s="191"/>
      <c r="I834" s="194"/>
      <c r="J834" s="195">
        <f>BK834</f>
        <v>0</v>
      </c>
      <c r="K834" s="191"/>
      <c r="L834" s="196"/>
      <c r="M834" s="197"/>
      <c r="N834" s="198"/>
      <c r="O834" s="198"/>
      <c r="P834" s="199">
        <f>P835+P883+P909+P977+P1029+P1119+P1199+P1292+P1364+P1427+P1542+P1578+P1629</f>
        <v>0</v>
      </c>
      <c r="Q834" s="198"/>
      <c r="R834" s="199">
        <f>R835+R883+R909+R977+R1029+R1119+R1199+R1292+R1364+R1427+R1542+R1578+R1629</f>
        <v>75.118291349999993</v>
      </c>
      <c r="S834" s="198"/>
      <c r="T834" s="200">
        <f>T835+T883+T909+T977+T1029+T1119+T1199+T1292+T1364+T1427+T1542+T1578+T1629</f>
        <v>87.430738580000011</v>
      </c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R834" s="201" t="s">
        <v>84</v>
      </c>
      <c r="AT834" s="202" t="s">
        <v>73</v>
      </c>
      <c r="AU834" s="202" t="s">
        <v>74</v>
      </c>
      <c r="AY834" s="201" t="s">
        <v>161</v>
      </c>
      <c r="BK834" s="203">
        <f>BK835+BK883+BK909+BK977+BK1029+BK1119+BK1199+BK1292+BK1364+BK1427+BK1542+BK1578+BK1629</f>
        <v>0</v>
      </c>
    </row>
    <row r="835" s="12" customFormat="1" ht="22.8" customHeight="1">
      <c r="A835" s="12"/>
      <c r="B835" s="190"/>
      <c r="C835" s="191"/>
      <c r="D835" s="192" t="s">
        <v>73</v>
      </c>
      <c r="E835" s="204" t="s">
        <v>1123</v>
      </c>
      <c r="F835" s="204" t="s">
        <v>1124</v>
      </c>
      <c r="G835" s="191"/>
      <c r="H835" s="191"/>
      <c r="I835" s="194"/>
      <c r="J835" s="205">
        <f>BK835</f>
        <v>0</v>
      </c>
      <c r="K835" s="191"/>
      <c r="L835" s="196"/>
      <c r="M835" s="197"/>
      <c r="N835" s="198"/>
      <c r="O835" s="198"/>
      <c r="P835" s="199">
        <f>SUM(P836:P882)</f>
        <v>0</v>
      </c>
      <c r="Q835" s="198"/>
      <c r="R835" s="199">
        <f>SUM(R836:R882)</f>
        <v>9.1506547999999999</v>
      </c>
      <c r="S835" s="198"/>
      <c r="T835" s="200">
        <f>SUM(T836:T882)</f>
        <v>0</v>
      </c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R835" s="201" t="s">
        <v>84</v>
      </c>
      <c r="AT835" s="202" t="s">
        <v>73</v>
      </c>
      <c r="AU835" s="202" t="s">
        <v>82</v>
      </c>
      <c r="AY835" s="201" t="s">
        <v>161</v>
      </c>
      <c r="BK835" s="203">
        <f>SUM(BK836:BK882)</f>
        <v>0</v>
      </c>
    </row>
    <row r="836" s="2" customFormat="1" ht="37.8" customHeight="1">
      <c r="A836" s="40"/>
      <c r="B836" s="41"/>
      <c r="C836" s="206" t="s">
        <v>1125</v>
      </c>
      <c r="D836" s="206" t="s">
        <v>163</v>
      </c>
      <c r="E836" s="207" t="s">
        <v>1126</v>
      </c>
      <c r="F836" s="208" t="s">
        <v>1127</v>
      </c>
      <c r="G836" s="209" t="s">
        <v>182</v>
      </c>
      <c r="H836" s="210">
        <v>590</v>
      </c>
      <c r="I836" s="211"/>
      <c r="J836" s="212">
        <f>ROUND(I836*H836,2)</f>
        <v>0</v>
      </c>
      <c r="K836" s="208" t="s">
        <v>167</v>
      </c>
      <c r="L836" s="46"/>
      <c r="M836" s="213" t="s">
        <v>19</v>
      </c>
      <c r="N836" s="214" t="s">
        <v>45</v>
      </c>
      <c r="O836" s="86"/>
      <c r="P836" s="215">
        <f>O836*H836</f>
        <v>0</v>
      </c>
      <c r="Q836" s="215">
        <v>0</v>
      </c>
      <c r="R836" s="215">
        <f>Q836*H836</f>
        <v>0</v>
      </c>
      <c r="S836" s="215">
        <v>0</v>
      </c>
      <c r="T836" s="216">
        <f>S836*H836</f>
        <v>0</v>
      </c>
      <c r="U836" s="40"/>
      <c r="V836" s="40"/>
      <c r="W836" s="40"/>
      <c r="X836" s="40"/>
      <c r="Y836" s="40"/>
      <c r="Z836" s="40"/>
      <c r="AA836" s="40"/>
      <c r="AB836" s="40"/>
      <c r="AC836" s="40"/>
      <c r="AD836" s="40"/>
      <c r="AE836" s="40"/>
      <c r="AR836" s="217" t="s">
        <v>256</v>
      </c>
      <c r="AT836" s="217" t="s">
        <v>163</v>
      </c>
      <c r="AU836" s="217" t="s">
        <v>84</v>
      </c>
      <c r="AY836" s="19" t="s">
        <v>161</v>
      </c>
      <c r="BE836" s="218">
        <f>IF(N836="základní",J836,0)</f>
        <v>0</v>
      </c>
      <c r="BF836" s="218">
        <f>IF(N836="snížená",J836,0)</f>
        <v>0</v>
      </c>
      <c r="BG836" s="218">
        <f>IF(N836="zákl. přenesená",J836,0)</f>
        <v>0</v>
      </c>
      <c r="BH836" s="218">
        <f>IF(N836="sníž. přenesená",J836,0)</f>
        <v>0</v>
      </c>
      <c r="BI836" s="218">
        <f>IF(N836="nulová",J836,0)</f>
        <v>0</v>
      </c>
      <c r="BJ836" s="19" t="s">
        <v>82</v>
      </c>
      <c r="BK836" s="218">
        <f>ROUND(I836*H836,2)</f>
        <v>0</v>
      </c>
      <c r="BL836" s="19" t="s">
        <v>256</v>
      </c>
      <c r="BM836" s="217" t="s">
        <v>1128</v>
      </c>
    </row>
    <row r="837" s="2" customFormat="1">
      <c r="A837" s="40"/>
      <c r="B837" s="41"/>
      <c r="C837" s="42"/>
      <c r="D837" s="219" t="s">
        <v>170</v>
      </c>
      <c r="E837" s="42"/>
      <c r="F837" s="220" t="s">
        <v>1129</v>
      </c>
      <c r="G837" s="42"/>
      <c r="H837" s="42"/>
      <c r="I837" s="221"/>
      <c r="J837" s="42"/>
      <c r="K837" s="42"/>
      <c r="L837" s="46"/>
      <c r="M837" s="222"/>
      <c r="N837" s="223"/>
      <c r="O837" s="86"/>
      <c r="P837" s="86"/>
      <c r="Q837" s="86"/>
      <c r="R837" s="86"/>
      <c r="S837" s="86"/>
      <c r="T837" s="87"/>
      <c r="U837" s="40"/>
      <c r="V837" s="40"/>
      <c r="W837" s="40"/>
      <c r="X837" s="40"/>
      <c r="Y837" s="40"/>
      <c r="Z837" s="40"/>
      <c r="AA837" s="40"/>
      <c r="AB837" s="40"/>
      <c r="AC837" s="40"/>
      <c r="AD837" s="40"/>
      <c r="AE837" s="40"/>
      <c r="AT837" s="19" t="s">
        <v>170</v>
      </c>
      <c r="AU837" s="19" t="s">
        <v>84</v>
      </c>
    </row>
    <row r="838" s="13" customFormat="1">
      <c r="A838" s="13"/>
      <c r="B838" s="224"/>
      <c r="C838" s="225"/>
      <c r="D838" s="226" t="s">
        <v>185</v>
      </c>
      <c r="E838" s="227" t="s">
        <v>19</v>
      </c>
      <c r="F838" s="228" t="s">
        <v>1130</v>
      </c>
      <c r="G838" s="225"/>
      <c r="H838" s="229">
        <v>590</v>
      </c>
      <c r="I838" s="230"/>
      <c r="J838" s="225"/>
      <c r="K838" s="225"/>
      <c r="L838" s="231"/>
      <c r="M838" s="232"/>
      <c r="N838" s="233"/>
      <c r="O838" s="233"/>
      <c r="P838" s="233"/>
      <c r="Q838" s="233"/>
      <c r="R838" s="233"/>
      <c r="S838" s="233"/>
      <c r="T838" s="234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T838" s="235" t="s">
        <v>185</v>
      </c>
      <c r="AU838" s="235" t="s">
        <v>84</v>
      </c>
      <c r="AV838" s="13" t="s">
        <v>84</v>
      </c>
      <c r="AW838" s="13" t="s">
        <v>36</v>
      </c>
      <c r="AX838" s="13" t="s">
        <v>74</v>
      </c>
      <c r="AY838" s="235" t="s">
        <v>161</v>
      </c>
    </row>
    <row r="839" s="14" customFormat="1">
      <c r="A839" s="14"/>
      <c r="B839" s="236"/>
      <c r="C839" s="237"/>
      <c r="D839" s="226" t="s">
        <v>185</v>
      </c>
      <c r="E839" s="238" t="s">
        <v>19</v>
      </c>
      <c r="F839" s="239" t="s">
        <v>187</v>
      </c>
      <c r="G839" s="237"/>
      <c r="H839" s="240">
        <v>590</v>
      </c>
      <c r="I839" s="241"/>
      <c r="J839" s="237"/>
      <c r="K839" s="237"/>
      <c r="L839" s="242"/>
      <c r="M839" s="243"/>
      <c r="N839" s="244"/>
      <c r="O839" s="244"/>
      <c r="P839" s="244"/>
      <c r="Q839" s="244"/>
      <c r="R839" s="244"/>
      <c r="S839" s="244"/>
      <c r="T839" s="245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T839" s="246" t="s">
        <v>185</v>
      </c>
      <c r="AU839" s="246" t="s">
        <v>84</v>
      </c>
      <c r="AV839" s="14" t="s">
        <v>168</v>
      </c>
      <c r="AW839" s="14" t="s">
        <v>36</v>
      </c>
      <c r="AX839" s="14" t="s">
        <v>82</v>
      </c>
      <c r="AY839" s="246" t="s">
        <v>161</v>
      </c>
    </row>
    <row r="840" s="2" customFormat="1" ht="16.5" customHeight="1">
      <c r="A840" s="40"/>
      <c r="B840" s="41"/>
      <c r="C840" s="247" t="s">
        <v>1131</v>
      </c>
      <c r="D840" s="247" t="s">
        <v>301</v>
      </c>
      <c r="E840" s="248" t="s">
        <v>1132</v>
      </c>
      <c r="F840" s="249" t="s">
        <v>1133</v>
      </c>
      <c r="G840" s="250" t="s">
        <v>271</v>
      </c>
      <c r="H840" s="251">
        <v>0.17699999999999999</v>
      </c>
      <c r="I840" s="252"/>
      <c r="J840" s="253">
        <f>ROUND(I840*H840,2)</f>
        <v>0</v>
      </c>
      <c r="K840" s="249" t="s">
        <v>167</v>
      </c>
      <c r="L840" s="254"/>
      <c r="M840" s="255" t="s">
        <v>19</v>
      </c>
      <c r="N840" s="256" t="s">
        <v>45</v>
      </c>
      <c r="O840" s="86"/>
      <c r="P840" s="215">
        <f>O840*H840</f>
        <v>0</v>
      </c>
      <c r="Q840" s="215">
        <v>1</v>
      </c>
      <c r="R840" s="215">
        <f>Q840*H840</f>
        <v>0.17699999999999999</v>
      </c>
      <c r="S840" s="215">
        <v>0</v>
      </c>
      <c r="T840" s="216">
        <f>S840*H840</f>
        <v>0</v>
      </c>
      <c r="U840" s="40"/>
      <c r="V840" s="40"/>
      <c r="W840" s="40"/>
      <c r="X840" s="40"/>
      <c r="Y840" s="40"/>
      <c r="Z840" s="40"/>
      <c r="AA840" s="40"/>
      <c r="AB840" s="40"/>
      <c r="AC840" s="40"/>
      <c r="AD840" s="40"/>
      <c r="AE840" s="40"/>
      <c r="AR840" s="217" t="s">
        <v>342</v>
      </c>
      <c r="AT840" s="217" t="s">
        <v>301</v>
      </c>
      <c r="AU840" s="217" t="s">
        <v>84</v>
      </c>
      <c r="AY840" s="19" t="s">
        <v>161</v>
      </c>
      <c r="BE840" s="218">
        <f>IF(N840="základní",J840,0)</f>
        <v>0</v>
      </c>
      <c r="BF840" s="218">
        <f>IF(N840="snížená",J840,0)</f>
        <v>0</v>
      </c>
      <c r="BG840" s="218">
        <f>IF(N840="zákl. přenesená",J840,0)</f>
        <v>0</v>
      </c>
      <c r="BH840" s="218">
        <f>IF(N840="sníž. přenesená",J840,0)</f>
        <v>0</v>
      </c>
      <c r="BI840" s="218">
        <f>IF(N840="nulová",J840,0)</f>
        <v>0</v>
      </c>
      <c r="BJ840" s="19" t="s">
        <v>82</v>
      </c>
      <c r="BK840" s="218">
        <f>ROUND(I840*H840,2)</f>
        <v>0</v>
      </c>
      <c r="BL840" s="19" t="s">
        <v>256</v>
      </c>
      <c r="BM840" s="217" t="s">
        <v>1134</v>
      </c>
    </row>
    <row r="841" s="13" customFormat="1">
      <c r="A841" s="13"/>
      <c r="B841" s="224"/>
      <c r="C841" s="225"/>
      <c r="D841" s="226" t="s">
        <v>185</v>
      </c>
      <c r="E841" s="225"/>
      <c r="F841" s="228" t="s">
        <v>1135</v>
      </c>
      <c r="G841" s="225"/>
      <c r="H841" s="229">
        <v>0.17699999999999999</v>
      </c>
      <c r="I841" s="230"/>
      <c r="J841" s="225"/>
      <c r="K841" s="225"/>
      <c r="L841" s="231"/>
      <c r="M841" s="232"/>
      <c r="N841" s="233"/>
      <c r="O841" s="233"/>
      <c r="P841" s="233"/>
      <c r="Q841" s="233"/>
      <c r="R841" s="233"/>
      <c r="S841" s="233"/>
      <c r="T841" s="234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T841" s="235" t="s">
        <v>185</v>
      </c>
      <c r="AU841" s="235" t="s">
        <v>84</v>
      </c>
      <c r="AV841" s="13" t="s">
        <v>84</v>
      </c>
      <c r="AW841" s="13" t="s">
        <v>4</v>
      </c>
      <c r="AX841" s="13" t="s">
        <v>82</v>
      </c>
      <c r="AY841" s="235" t="s">
        <v>161</v>
      </c>
    </row>
    <row r="842" s="2" customFormat="1" ht="33" customHeight="1">
      <c r="A842" s="40"/>
      <c r="B842" s="41"/>
      <c r="C842" s="206" t="s">
        <v>1136</v>
      </c>
      <c r="D842" s="206" t="s">
        <v>163</v>
      </c>
      <c r="E842" s="207" t="s">
        <v>1137</v>
      </c>
      <c r="F842" s="208" t="s">
        <v>1138</v>
      </c>
      <c r="G842" s="209" t="s">
        <v>182</v>
      </c>
      <c r="H842" s="210">
        <v>60</v>
      </c>
      <c r="I842" s="211"/>
      <c r="J842" s="212">
        <f>ROUND(I842*H842,2)</f>
        <v>0</v>
      </c>
      <c r="K842" s="208" t="s">
        <v>167</v>
      </c>
      <c r="L842" s="46"/>
      <c r="M842" s="213" t="s">
        <v>19</v>
      </c>
      <c r="N842" s="214" t="s">
        <v>45</v>
      </c>
      <c r="O842" s="86"/>
      <c r="P842" s="215">
        <f>O842*H842</f>
        <v>0</v>
      </c>
      <c r="Q842" s="215">
        <v>0</v>
      </c>
      <c r="R842" s="215">
        <f>Q842*H842</f>
        <v>0</v>
      </c>
      <c r="S842" s="215">
        <v>0</v>
      </c>
      <c r="T842" s="216">
        <f>S842*H842</f>
        <v>0</v>
      </c>
      <c r="U842" s="40"/>
      <c r="V842" s="40"/>
      <c r="W842" s="40"/>
      <c r="X842" s="40"/>
      <c r="Y842" s="40"/>
      <c r="Z842" s="40"/>
      <c r="AA842" s="40"/>
      <c r="AB842" s="40"/>
      <c r="AC842" s="40"/>
      <c r="AD842" s="40"/>
      <c r="AE842" s="40"/>
      <c r="AR842" s="217" t="s">
        <v>256</v>
      </c>
      <c r="AT842" s="217" t="s">
        <v>163</v>
      </c>
      <c r="AU842" s="217" t="s">
        <v>84</v>
      </c>
      <c r="AY842" s="19" t="s">
        <v>161</v>
      </c>
      <c r="BE842" s="218">
        <f>IF(N842="základní",J842,0)</f>
        <v>0</v>
      </c>
      <c r="BF842" s="218">
        <f>IF(N842="snížená",J842,0)</f>
        <v>0</v>
      </c>
      <c r="BG842" s="218">
        <f>IF(N842="zákl. přenesená",J842,0)</f>
        <v>0</v>
      </c>
      <c r="BH842" s="218">
        <f>IF(N842="sníž. přenesená",J842,0)</f>
        <v>0</v>
      </c>
      <c r="BI842" s="218">
        <f>IF(N842="nulová",J842,0)</f>
        <v>0</v>
      </c>
      <c r="BJ842" s="19" t="s">
        <v>82</v>
      </c>
      <c r="BK842" s="218">
        <f>ROUND(I842*H842,2)</f>
        <v>0</v>
      </c>
      <c r="BL842" s="19" t="s">
        <v>256</v>
      </c>
      <c r="BM842" s="217" t="s">
        <v>1139</v>
      </c>
    </row>
    <row r="843" s="2" customFormat="1">
      <c r="A843" s="40"/>
      <c r="B843" s="41"/>
      <c r="C843" s="42"/>
      <c r="D843" s="219" t="s">
        <v>170</v>
      </c>
      <c r="E843" s="42"/>
      <c r="F843" s="220" t="s">
        <v>1140</v>
      </c>
      <c r="G843" s="42"/>
      <c r="H843" s="42"/>
      <c r="I843" s="221"/>
      <c r="J843" s="42"/>
      <c r="K843" s="42"/>
      <c r="L843" s="46"/>
      <c r="M843" s="222"/>
      <c r="N843" s="223"/>
      <c r="O843" s="86"/>
      <c r="P843" s="86"/>
      <c r="Q843" s="86"/>
      <c r="R843" s="86"/>
      <c r="S843" s="86"/>
      <c r="T843" s="87"/>
      <c r="U843" s="40"/>
      <c r="V843" s="40"/>
      <c r="W843" s="40"/>
      <c r="X843" s="40"/>
      <c r="Y843" s="40"/>
      <c r="Z843" s="40"/>
      <c r="AA843" s="40"/>
      <c r="AB843" s="40"/>
      <c r="AC843" s="40"/>
      <c r="AD843" s="40"/>
      <c r="AE843" s="40"/>
      <c r="AT843" s="19" t="s">
        <v>170</v>
      </c>
      <c r="AU843" s="19" t="s">
        <v>84</v>
      </c>
    </row>
    <row r="844" s="13" customFormat="1">
      <c r="A844" s="13"/>
      <c r="B844" s="224"/>
      <c r="C844" s="225"/>
      <c r="D844" s="226" t="s">
        <v>185</v>
      </c>
      <c r="E844" s="227" t="s">
        <v>19</v>
      </c>
      <c r="F844" s="228" t="s">
        <v>520</v>
      </c>
      <c r="G844" s="225"/>
      <c r="H844" s="229">
        <v>60</v>
      </c>
      <c r="I844" s="230"/>
      <c r="J844" s="225"/>
      <c r="K844" s="225"/>
      <c r="L844" s="231"/>
      <c r="M844" s="232"/>
      <c r="N844" s="233"/>
      <c r="O844" s="233"/>
      <c r="P844" s="233"/>
      <c r="Q844" s="233"/>
      <c r="R844" s="233"/>
      <c r="S844" s="233"/>
      <c r="T844" s="234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T844" s="235" t="s">
        <v>185</v>
      </c>
      <c r="AU844" s="235" t="s">
        <v>84</v>
      </c>
      <c r="AV844" s="13" t="s">
        <v>84</v>
      </c>
      <c r="AW844" s="13" t="s">
        <v>36</v>
      </c>
      <c r="AX844" s="13" t="s">
        <v>74</v>
      </c>
      <c r="AY844" s="235" t="s">
        <v>161</v>
      </c>
    </row>
    <row r="845" s="14" customFormat="1">
      <c r="A845" s="14"/>
      <c r="B845" s="236"/>
      <c r="C845" s="237"/>
      <c r="D845" s="226" t="s">
        <v>185</v>
      </c>
      <c r="E845" s="238" t="s">
        <v>19</v>
      </c>
      <c r="F845" s="239" t="s">
        <v>187</v>
      </c>
      <c r="G845" s="237"/>
      <c r="H845" s="240">
        <v>60</v>
      </c>
      <c r="I845" s="241"/>
      <c r="J845" s="237"/>
      <c r="K845" s="237"/>
      <c r="L845" s="242"/>
      <c r="M845" s="243"/>
      <c r="N845" s="244"/>
      <c r="O845" s="244"/>
      <c r="P845" s="244"/>
      <c r="Q845" s="244"/>
      <c r="R845" s="244"/>
      <c r="S845" s="244"/>
      <c r="T845" s="245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T845" s="246" t="s">
        <v>185</v>
      </c>
      <c r="AU845" s="246" t="s">
        <v>84</v>
      </c>
      <c r="AV845" s="14" t="s">
        <v>168</v>
      </c>
      <c r="AW845" s="14" t="s">
        <v>36</v>
      </c>
      <c r="AX845" s="14" t="s">
        <v>82</v>
      </c>
      <c r="AY845" s="246" t="s">
        <v>161</v>
      </c>
    </row>
    <row r="846" s="2" customFormat="1" ht="16.5" customHeight="1">
      <c r="A846" s="40"/>
      <c r="B846" s="41"/>
      <c r="C846" s="247" t="s">
        <v>1141</v>
      </c>
      <c r="D846" s="247" t="s">
        <v>301</v>
      </c>
      <c r="E846" s="248" t="s">
        <v>1132</v>
      </c>
      <c r="F846" s="249" t="s">
        <v>1133</v>
      </c>
      <c r="G846" s="250" t="s">
        <v>271</v>
      </c>
      <c r="H846" s="251">
        <v>0.021000000000000001</v>
      </c>
      <c r="I846" s="252"/>
      <c r="J846" s="253">
        <f>ROUND(I846*H846,2)</f>
        <v>0</v>
      </c>
      <c r="K846" s="249" t="s">
        <v>167</v>
      </c>
      <c r="L846" s="254"/>
      <c r="M846" s="255" t="s">
        <v>19</v>
      </c>
      <c r="N846" s="256" t="s">
        <v>45</v>
      </c>
      <c r="O846" s="86"/>
      <c r="P846" s="215">
        <f>O846*H846</f>
        <v>0</v>
      </c>
      <c r="Q846" s="215">
        <v>1</v>
      </c>
      <c r="R846" s="215">
        <f>Q846*H846</f>
        <v>0.021000000000000001</v>
      </c>
      <c r="S846" s="215">
        <v>0</v>
      </c>
      <c r="T846" s="216">
        <f>S846*H846</f>
        <v>0</v>
      </c>
      <c r="U846" s="40"/>
      <c r="V846" s="40"/>
      <c r="W846" s="40"/>
      <c r="X846" s="40"/>
      <c r="Y846" s="40"/>
      <c r="Z846" s="40"/>
      <c r="AA846" s="40"/>
      <c r="AB846" s="40"/>
      <c r="AC846" s="40"/>
      <c r="AD846" s="40"/>
      <c r="AE846" s="40"/>
      <c r="AR846" s="217" t="s">
        <v>342</v>
      </c>
      <c r="AT846" s="217" t="s">
        <v>301</v>
      </c>
      <c r="AU846" s="217" t="s">
        <v>84</v>
      </c>
      <c r="AY846" s="19" t="s">
        <v>161</v>
      </c>
      <c r="BE846" s="218">
        <f>IF(N846="základní",J846,0)</f>
        <v>0</v>
      </c>
      <c r="BF846" s="218">
        <f>IF(N846="snížená",J846,0)</f>
        <v>0</v>
      </c>
      <c r="BG846" s="218">
        <f>IF(N846="zákl. přenesená",J846,0)</f>
        <v>0</v>
      </c>
      <c r="BH846" s="218">
        <f>IF(N846="sníž. přenesená",J846,0)</f>
        <v>0</v>
      </c>
      <c r="BI846" s="218">
        <f>IF(N846="nulová",J846,0)</f>
        <v>0</v>
      </c>
      <c r="BJ846" s="19" t="s">
        <v>82</v>
      </c>
      <c r="BK846" s="218">
        <f>ROUND(I846*H846,2)</f>
        <v>0</v>
      </c>
      <c r="BL846" s="19" t="s">
        <v>256</v>
      </c>
      <c r="BM846" s="217" t="s">
        <v>1142</v>
      </c>
    </row>
    <row r="847" s="13" customFormat="1">
      <c r="A847" s="13"/>
      <c r="B847" s="224"/>
      <c r="C847" s="225"/>
      <c r="D847" s="226" t="s">
        <v>185</v>
      </c>
      <c r="E847" s="225"/>
      <c r="F847" s="228" t="s">
        <v>1143</v>
      </c>
      <c r="G847" s="225"/>
      <c r="H847" s="229">
        <v>0.021000000000000001</v>
      </c>
      <c r="I847" s="230"/>
      <c r="J847" s="225"/>
      <c r="K847" s="225"/>
      <c r="L847" s="231"/>
      <c r="M847" s="232"/>
      <c r="N847" s="233"/>
      <c r="O847" s="233"/>
      <c r="P847" s="233"/>
      <c r="Q847" s="233"/>
      <c r="R847" s="233"/>
      <c r="S847" s="233"/>
      <c r="T847" s="234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T847" s="235" t="s">
        <v>185</v>
      </c>
      <c r="AU847" s="235" t="s">
        <v>84</v>
      </c>
      <c r="AV847" s="13" t="s">
        <v>84</v>
      </c>
      <c r="AW847" s="13" t="s">
        <v>4</v>
      </c>
      <c r="AX847" s="13" t="s">
        <v>82</v>
      </c>
      <c r="AY847" s="235" t="s">
        <v>161</v>
      </c>
    </row>
    <row r="848" s="2" customFormat="1" ht="24.15" customHeight="1">
      <c r="A848" s="40"/>
      <c r="B848" s="41"/>
      <c r="C848" s="206" t="s">
        <v>1144</v>
      </c>
      <c r="D848" s="206" t="s">
        <v>163</v>
      </c>
      <c r="E848" s="207" t="s">
        <v>1145</v>
      </c>
      <c r="F848" s="208" t="s">
        <v>1146</v>
      </c>
      <c r="G848" s="209" t="s">
        <v>182</v>
      </c>
      <c r="H848" s="210">
        <v>1180</v>
      </c>
      <c r="I848" s="211"/>
      <c r="J848" s="212">
        <f>ROUND(I848*H848,2)</f>
        <v>0</v>
      </c>
      <c r="K848" s="208" t="s">
        <v>167</v>
      </c>
      <c r="L848" s="46"/>
      <c r="M848" s="213" t="s">
        <v>19</v>
      </c>
      <c r="N848" s="214" t="s">
        <v>45</v>
      </c>
      <c r="O848" s="86"/>
      <c r="P848" s="215">
        <f>O848*H848</f>
        <v>0</v>
      </c>
      <c r="Q848" s="215">
        <v>0.00040000000000000002</v>
      </c>
      <c r="R848" s="215">
        <f>Q848*H848</f>
        <v>0.47200000000000003</v>
      </c>
      <c r="S848" s="215">
        <v>0</v>
      </c>
      <c r="T848" s="216">
        <f>S848*H848</f>
        <v>0</v>
      </c>
      <c r="U848" s="40"/>
      <c r="V848" s="40"/>
      <c r="W848" s="40"/>
      <c r="X848" s="40"/>
      <c r="Y848" s="40"/>
      <c r="Z848" s="40"/>
      <c r="AA848" s="40"/>
      <c r="AB848" s="40"/>
      <c r="AC848" s="40"/>
      <c r="AD848" s="40"/>
      <c r="AE848" s="40"/>
      <c r="AR848" s="217" t="s">
        <v>256</v>
      </c>
      <c r="AT848" s="217" t="s">
        <v>163</v>
      </c>
      <c r="AU848" s="217" t="s">
        <v>84</v>
      </c>
      <c r="AY848" s="19" t="s">
        <v>161</v>
      </c>
      <c r="BE848" s="218">
        <f>IF(N848="základní",J848,0)</f>
        <v>0</v>
      </c>
      <c r="BF848" s="218">
        <f>IF(N848="snížená",J848,0)</f>
        <v>0</v>
      </c>
      <c r="BG848" s="218">
        <f>IF(N848="zákl. přenesená",J848,0)</f>
        <v>0</v>
      </c>
      <c r="BH848" s="218">
        <f>IF(N848="sníž. přenesená",J848,0)</f>
        <v>0</v>
      </c>
      <c r="BI848" s="218">
        <f>IF(N848="nulová",J848,0)</f>
        <v>0</v>
      </c>
      <c r="BJ848" s="19" t="s">
        <v>82</v>
      </c>
      <c r="BK848" s="218">
        <f>ROUND(I848*H848,2)</f>
        <v>0</v>
      </c>
      <c r="BL848" s="19" t="s">
        <v>256</v>
      </c>
      <c r="BM848" s="217" t="s">
        <v>1147</v>
      </c>
    </row>
    <row r="849" s="2" customFormat="1">
      <c r="A849" s="40"/>
      <c r="B849" s="41"/>
      <c r="C849" s="42"/>
      <c r="D849" s="219" t="s">
        <v>170</v>
      </c>
      <c r="E849" s="42"/>
      <c r="F849" s="220" t="s">
        <v>1148</v>
      </c>
      <c r="G849" s="42"/>
      <c r="H849" s="42"/>
      <c r="I849" s="221"/>
      <c r="J849" s="42"/>
      <c r="K849" s="42"/>
      <c r="L849" s="46"/>
      <c r="M849" s="222"/>
      <c r="N849" s="223"/>
      <c r="O849" s="86"/>
      <c r="P849" s="86"/>
      <c r="Q849" s="86"/>
      <c r="R849" s="86"/>
      <c r="S849" s="86"/>
      <c r="T849" s="87"/>
      <c r="U849" s="40"/>
      <c r="V849" s="40"/>
      <c r="W849" s="40"/>
      <c r="X849" s="40"/>
      <c r="Y849" s="40"/>
      <c r="Z849" s="40"/>
      <c r="AA849" s="40"/>
      <c r="AB849" s="40"/>
      <c r="AC849" s="40"/>
      <c r="AD849" s="40"/>
      <c r="AE849" s="40"/>
      <c r="AT849" s="19" t="s">
        <v>170</v>
      </c>
      <c r="AU849" s="19" t="s">
        <v>84</v>
      </c>
    </row>
    <row r="850" s="13" customFormat="1">
      <c r="A850" s="13"/>
      <c r="B850" s="224"/>
      <c r="C850" s="225"/>
      <c r="D850" s="226" t="s">
        <v>185</v>
      </c>
      <c r="E850" s="227" t="s">
        <v>19</v>
      </c>
      <c r="F850" s="228" t="s">
        <v>1149</v>
      </c>
      <c r="G850" s="225"/>
      <c r="H850" s="229">
        <v>1180</v>
      </c>
      <c r="I850" s="230"/>
      <c r="J850" s="225"/>
      <c r="K850" s="225"/>
      <c r="L850" s="231"/>
      <c r="M850" s="232"/>
      <c r="N850" s="233"/>
      <c r="O850" s="233"/>
      <c r="P850" s="233"/>
      <c r="Q850" s="233"/>
      <c r="R850" s="233"/>
      <c r="S850" s="233"/>
      <c r="T850" s="234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T850" s="235" t="s">
        <v>185</v>
      </c>
      <c r="AU850" s="235" t="s">
        <v>84</v>
      </c>
      <c r="AV850" s="13" t="s">
        <v>84</v>
      </c>
      <c r="AW850" s="13" t="s">
        <v>36</v>
      </c>
      <c r="AX850" s="13" t="s">
        <v>74</v>
      </c>
      <c r="AY850" s="235" t="s">
        <v>161</v>
      </c>
    </row>
    <row r="851" s="14" customFormat="1">
      <c r="A851" s="14"/>
      <c r="B851" s="236"/>
      <c r="C851" s="237"/>
      <c r="D851" s="226" t="s">
        <v>185</v>
      </c>
      <c r="E851" s="238" t="s">
        <v>19</v>
      </c>
      <c r="F851" s="239" t="s">
        <v>187</v>
      </c>
      <c r="G851" s="237"/>
      <c r="H851" s="240">
        <v>1180</v>
      </c>
      <c r="I851" s="241"/>
      <c r="J851" s="237"/>
      <c r="K851" s="237"/>
      <c r="L851" s="242"/>
      <c r="M851" s="243"/>
      <c r="N851" s="244"/>
      <c r="O851" s="244"/>
      <c r="P851" s="244"/>
      <c r="Q851" s="244"/>
      <c r="R851" s="244"/>
      <c r="S851" s="244"/>
      <c r="T851" s="245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T851" s="246" t="s">
        <v>185</v>
      </c>
      <c r="AU851" s="246" t="s">
        <v>84</v>
      </c>
      <c r="AV851" s="14" t="s">
        <v>168</v>
      </c>
      <c r="AW851" s="14" t="s">
        <v>36</v>
      </c>
      <c r="AX851" s="14" t="s">
        <v>82</v>
      </c>
      <c r="AY851" s="246" t="s">
        <v>161</v>
      </c>
    </row>
    <row r="852" s="2" customFormat="1" ht="49.05" customHeight="1">
      <c r="A852" s="40"/>
      <c r="B852" s="41"/>
      <c r="C852" s="247" t="s">
        <v>1150</v>
      </c>
      <c r="D852" s="247" t="s">
        <v>301</v>
      </c>
      <c r="E852" s="248" t="s">
        <v>1151</v>
      </c>
      <c r="F852" s="249" t="s">
        <v>1152</v>
      </c>
      <c r="G852" s="250" t="s">
        <v>182</v>
      </c>
      <c r="H852" s="251">
        <v>687.64499999999998</v>
      </c>
      <c r="I852" s="252"/>
      <c r="J852" s="253">
        <f>ROUND(I852*H852,2)</f>
        <v>0</v>
      </c>
      <c r="K852" s="249" t="s">
        <v>167</v>
      </c>
      <c r="L852" s="254"/>
      <c r="M852" s="255" t="s">
        <v>19</v>
      </c>
      <c r="N852" s="256" t="s">
        <v>45</v>
      </c>
      <c r="O852" s="86"/>
      <c r="P852" s="215">
        <f>O852*H852</f>
        <v>0</v>
      </c>
      <c r="Q852" s="215">
        <v>0.0054000000000000003</v>
      </c>
      <c r="R852" s="215">
        <f>Q852*H852</f>
        <v>3.7132830000000001</v>
      </c>
      <c r="S852" s="215">
        <v>0</v>
      </c>
      <c r="T852" s="216">
        <f>S852*H852</f>
        <v>0</v>
      </c>
      <c r="U852" s="40"/>
      <c r="V852" s="40"/>
      <c r="W852" s="40"/>
      <c r="X852" s="40"/>
      <c r="Y852" s="40"/>
      <c r="Z852" s="40"/>
      <c r="AA852" s="40"/>
      <c r="AB852" s="40"/>
      <c r="AC852" s="40"/>
      <c r="AD852" s="40"/>
      <c r="AE852" s="40"/>
      <c r="AR852" s="217" t="s">
        <v>342</v>
      </c>
      <c r="AT852" s="217" t="s">
        <v>301</v>
      </c>
      <c r="AU852" s="217" t="s">
        <v>84</v>
      </c>
      <c r="AY852" s="19" t="s">
        <v>161</v>
      </c>
      <c r="BE852" s="218">
        <f>IF(N852="základní",J852,0)</f>
        <v>0</v>
      </c>
      <c r="BF852" s="218">
        <f>IF(N852="snížená",J852,0)</f>
        <v>0</v>
      </c>
      <c r="BG852" s="218">
        <f>IF(N852="zákl. přenesená",J852,0)</f>
        <v>0</v>
      </c>
      <c r="BH852" s="218">
        <f>IF(N852="sníž. přenesená",J852,0)</f>
        <v>0</v>
      </c>
      <c r="BI852" s="218">
        <f>IF(N852="nulová",J852,0)</f>
        <v>0</v>
      </c>
      <c r="BJ852" s="19" t="s">
        <v>82</v>
      </c>
      <c r="BK852" s="218">
        <f>ROUND(I852*H852,2)</f>
        <v>0</v>
      </c>
      <c r="BL852" s="19" t="s">
        <v>256</v>
      </c>
      <c r="BM852" s="217" t="s">
        <v>1153</v>
      </c>
    </row>
    <row r="853" s="13" customFormat="1">
      <c r="A853" s="13"/>
      <c r="B853" s="224"/>
      <c r="C853" s="225"/>
      <c r="D853" s="226" t="s">
        <v>185</v>
      </c>
      <c r="E853" s="227" t="s">
        <v>19</v>
      </c>
      <c r="F853" s="228" t="s">
        <v>1130</v>
      </c>
      <c r="G853" s="225"/>
      <c r="H853" s="229">
        <v>590</v>
      </c>
      <c r="I853" s="230"/>
      <c r="J853" s="225"/>
      <c r="K853" s="225"/>
      <c r="L853" s="231"/>
      <c r="M853" s="232"/>
      <c r="N853" s="233"/>
      <c r="O853" s="233"/>
      <c r="P853" s="233"/>
      <c r="Q853" s="233"/>
      <c r="R853" s="233"/>
      <c r="S853" s="233"/>
      <c r="T853" s="234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T853" s="235" t="s">
        <v>185</v>
      </c>
      <c r="AU853" s="235" t="s">
        <v>84</v>
      </c>
      <c r="AV853" s="13" t="s">
        <v>84</v>
      </c>
      <c r="AW853" s="13" t="s">
        <v>36</v>
      </c>
      <c r="AX853" s="13" t="s">
        <v>82</v>
      </c>
      <c r="AY853" s="235" t="s">
        <v>161</v>
      </c>
    </row>
    <row r="854" s="13" customFormat="1">
      <c r="A854" s="13"/>
      <c r="B854" s="224"/>
      <c r="C854" s="225"/>
      <c r="D854" s="226" t="s">
        <v>185</v>
      </c>
      <c r="E854" s="225"/>
      <c r="F854" s="228" t="s">
        <v>1154</v>
      </c>
      <c r="G854" s="225"/>
      <c r="H854" s="229">
        <v>687.64499999999998</v>
      </c>
      <c r="I854" s="230"/>
      <c r="J854" s="225"/>
      <c r="K854" s="225"/>
      <c r="L854" s="231"/>
      <c r="M854" s="232"/>
      <c r="N854" s="233"/>
      <c r="O854" s="233"/>
      <c r="P854" s="233"/>
      <c r="Q854" s="233"/>
      <c r="R854" s="233"/>
      <c r="S854" s="233"/>
      <c r="T854" s="234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T854" s="235" t="s">
        <v>185</v>
      </c>
      <c r="AU854" s="235" t="s">
        <v>84</v>
      </c>
      <c r="AV854" s="13" t="s">
        <v>84</v>
      </c>
      <c r="AW854" s="13" t="s">
        <v>4</v>
      </c>
      <c r="AX854" s="13" t="s">
        <v>82</v>
      </c>
      <c r="AY854" s="235" t="s">
        <v>161</v>
      </c>
    </row>
    <row r="855" s="2" customFormat="1" ht="49.05" customHeight="1">
      <c r="A855" s="40"/>
      <c r="B855" s="41"/>
      <c r="C855" s="247" t="s">
        <v>1155</v>
      </c>
      <c r="D855" s="247" t="s">
        <v>301</v>
      </c>
      <c r="E855" s="248" t="s">
        <v>1156</v>
      </c>
      <c r="F855" s="249" t="s">
        <v>1157</v>
      </c>
      <c r="G855" s="250" t="s">
        <v>182</v>
      </c>
      <c r="H855" s="251">
        <v>687.64499999999998</v>
      </c>
      <c r="I855" s="252"/>
      <c r="J855" s="253">
        <f>ROUND(I855*H855,2)</f>
        <v>0</v>
      </c>
      <c r="K855" s="249" t="s">
        <v>167</v>
      </c>
      <c r="L855" s="254"/>
      <c r="M855" s="255" t="s">
        <v>19</v>
      </c>
      <c r="N855" s="256" t="s">
        <v>45</v>
      </c>
      <c r="O855" s="86"/>
      <c r="P855" s="215">
        <f>O855*H855</f>
        <v>0</v>
      </c>
      <c r="Q855" s="215">
        <v>0.0053</v>
      </c>
      <c r="R855" s="215">
        <f>Q855*H855</f>
        <v>3.6445184999999998</v>
      </c>
      <c r="S855" s="215">
        <v>0</v>
      </c>
      <c r="T855" s="216">
        <f>S855*H855</f>
        <v>0</v>
      </c>
      <c r="U855" s="40"/>
      <c r="V855" s="40"/>
      <c r="W855" s="40"/>
      <c r="X855" s="40"/>
      <c r="Y855" s="40"/>
      <c r="Z855" s="40"/>
      <c r="AA855" s="40"/>
      <c r="AB855" s="40"/>
      <c r="AC855" s="40"/>
      <c r="AD855" s="40"/>
      <c r="AE855" s="40"/>
      <c r="AR855" s="217" t="s">
        <v>342</v>
      </c>
      <c r="AT855" s="217" t="s">
        <v>301</v>
      </c>
      <c r="AU855" s="217" t="s">
        <v>84</v>
      </c>
      <c r="AY855" s="19" t="s">
        <v>161</v>
      </c>
      <c r="BE855" s="218">
        <f>IF(N855="základní",J855,0)</f>
        <v>0</v>
      </c>
      <c r="BF855" s="218">
        <f>IF(N855="snížená",J855,0)</f>
        <v>0</v>
      </c>
      <c r="BG855" s="218">
        <f>IF(N855="zákl. přenesená",J855,0)</f>
        <v>0</v>
      </c>
      <c r="BH855" s="218">
        <f>IF(N855="sníž. přenesená",J855,0)</f>
        <v>0</v>
      </c>
      <c r="BI855" s="218">
        <f>IF(N855="nulová",J855,0)</f>
        <v>0</v>
      </c>
      <c r="BJ855" s="19" t="s">
        <v>82</v>
      </c>
      <c r="BK855" s="218">
        <f>ROUND(I855*H855,2)</f>
        <v>0</v>
      </c>
      <c r="BL855" s="19" t="s">
        <v>256</v>
      </c>
      <c r="BM855" s="217" t="s">
        <v>1158</v>
      </c>
    </row>
    <row r="856" s="13" customFormat="1">
      <c r="A856" s="13"/>
      <c r="B856" s="224"/>
      <c r="C856" s="225"/>
      <c r="D856" s="226" t="s">
        <v>185</v>
      </c>
      <c r="E856" s="227" t="s">
        <v>19</v>
      </c>
      <c r="F856" s="228" t="s">
        <v>1130</v>
      </c>
      <c r="G856" s="225"/>
      <c r="H856" s="229">
        <v>590</v>
      </c>
      <c r="I856" s="230"/>
      <c r="J856" s="225"/>
      <c r="K856" s="225"/>
      <c r="L856" s="231"/>
      <c r="M856" s="232"/>
      <c r="N856" s="233"/>
      <c r="O856" s="233"/>
      <c r="P856" s="233"/>
      <c r="Q856" s="233"/>
      <c r="R856" s="233"/>
      <c r="S856" s="233"/>
      <c r="T856" s="234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T856" s="235" t="s">
        <v>185</v>
      </c>
      <c r="AU856" s="235" t="s">
        <v>84</v>
      </c>
      <c r="AV856" s="13" t="s">
        <v>84</v>
      </c>
      <c r="AW856" s="13" t="s">
        <v>36</v>
      </c>
      <c r="AX856" s="13" t="s">
        <v>74</v>
      </c>
      <c r="AY856" s="235" t="s">
        <v>161</v>
      </c>
    </row>
    <row r="857" s="14" customFormat="1">
      <c r="A857" s="14"/>
      <c r="B857" s="236"/>
      <c r="C857" s="237"/>
      <c r="D857" s="226" t="s">
        <v>185</v>
      </c>
      <c r="E857" s="238" t="s">
        <v>19</v>
      </c>
      <c r="F857" s="239" t="s">
        <v>187</v>
      </c>
      <c r="G857" s="237"/>
      <c r="H857" s="240">
        <v>590</v>
      </c>
      <c r="I857" s="241"/>
      <c r="J857" s="237"/>
      <c r="K857" s="237"/>
      <c r="L857" s="242"/>
      <c r="M857" s="243"/>
      <c r="N857" s="244"/>
      <c r="O857" s="244"/>
      <c r="P857" s="244"/>
      <c r="Q857" s="244"/>
      <c r="R857" s="244"/>
      <c r="S857" s="244"/>
      <c r="T857" s="245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T857" s="246" t="s">
        <v>185</v>
      </c>
      <c r="AU857" s="246" t="s">
        <v>84</v>
      </c>
      <c r="AV857" s="14" t="s">
        <v>168</v>
      </c>
      <c r="AW857" s="14" t="s">
        <v>36</v>
      </c>
      <c r="AX857" s="14" t="s">
        <v>82</v>
      </c>
      <c r="AY857" s="246" t="s">
        <v>161</v>
      </c>
    </row>
    <row r="858" s="13" customFormat="1">
      <c r="A858" s="13"/>
      <c r="B858" s="224"/>
      <c r="C858" s="225"/>
      <c r="D858" s="226" t="s">
        <v>185</v>
      </c>
      <c r="E858" s="225"/>
      <c r="F858" s="228" t="s">
        <v>1154</v>
      </c>
      <c r="G858" s="225"/>
      <c r="H858" s="229">
        <v>687.64499999999998</v>
      </c>
      <c r="I858" s="230"/>
      <c r="J858" s="225"/>
      <c r="K858" s="225"/>
      <c r="L858" s="231"/>
      <c r="M858" s="232"/>
      <c r="N858" s="233"/>
      <c r="O858" s="233"/>
      <c r="P858" s="233"/>
      <c r="Q858" s="233"/>
      <c r="R858" s="233"/>
      <c r="S858" s="233"/>
      <c r="T858" s="234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T858" s="235" t="s">
        <v>185</v>
      </c>
      <c r="AU858" s="235" t="s">
        <v>84</v>
      </c>
      <c r="AV858" s="13" t="s">
        <v>84</v>
      </c>
      <c r="AW858" s="13" t="s">
        <v>4</v>
      </c>
      <c r="AX858" s="13" t="s">
        <v>82</v>
      </c>
      <c r="AY858" s="235" t="s">
        <v>161</v>
      </c>
    </row>
    <row r="859" s="2" customFormat="1" ht="24.15" customHeight="1">
      <c r="A859" s="40"/>
      <c r="B859" s="41"/>
      <c r="C859" s="206" t="s">
        <v>1159</v>
      </c>
      <c r="D859" s="206" t="s">
        <v>163</v>
      </c>
      <c r="E859" s="207" t="s">
        <v>1160</v>
      </c>
      <c r="F859" s="208" t="s">
        <v>1161</v>
      </c>
      <c r="G859" s="209" t="s">
        <v>182</v>
      </c>
      <c r="H859" s="210">
        <v>58.82</v>
      </c>
      <c r="I859" s="211"/>
      <c r="J859" s="212">
        <f>ROUND(I859*H859,2)</f>
        <v>0</v>
      </c>
      <c r="K859" s="208" t="s">
        <v>167</v>
      </c>
      <c r="L859" s="46"/>
      <c r="M859" s="213" t="s">
        <v>19</v>
      </c>
      <c r="N859" s="214" t="s">
        <v>45</v>
      </c>
      <c r="O859" s="86"/>
      <c r="P859" s="215">
        <f>O859*H859</f>
        <v>0</v>
      </c>
      <c r="Q859" s="215">
        <v>0.00040000000000000002</v>
      </c>
      <c r="R859" s="215">
        <f>Q859*H859</f>
        <v>0.023528</v>
      </c>
      <c r="S859" s="215">
        <v>0</v>
      </c>
      <c r="T859" s="216">
        <f>S859*H859</f>
        <v>0</v>
      </c>
      <c r="U859" s="40"/>
      <c r="V859" s="40"/>
      <c r="W859" s="40"/>
      <c r="X859" s="40"/>
      <c r="Y859" s="40"/>
      <c r="Z859" s="40"/>
      <c r="AA859" s="40"/>
      <c r="AB859" s="40"/>
      <c r="AC859" s="40"/>
      <c r="AD859" s="40"/>
      <c r="AE859" s="40"/>
      <c r="AR859" s="217" t="s">
        <v>256</v>
      </c>
      <c r="AT859" s="217" t="s">
        <v>163</v>
      </c>
      <c r="AU859" s="217" t="s">
        <v>84</v>
      </c>
      <c r="AY859" s="19" t="s">
        <v>161</v>
      </c>
      <c r="BE859" s="218">
        <f>IF(N859="základní",J859,0)</f>
        <v>0</v>
      </c>
      <c r="BF859" s="218">
        <f>IF(N859="snížená",J859,0)</f>
        <v>0</v>
      </c>
      <c r="BG859" s="218">
        <f>IF(N859="zákl. přenesená",J859,0)</f>
        <v>0</v>
      </c>
      <c r="BH859" s="218">
        <f>IF(N859="sníž. přenesená",J859,0)</f>
        <v>0</v>
      </c>
      <c r="BI859" s="218">
        <f>IF(N859="nulová",J859,0)</f>
        <v>0</v>
      </c>
      <c r="BJ859" s="19" t="s">
        <v>82</v>
      </c>
      <c r="BK859" s="218">
        <f>ROUND(I859*H859,2)</f>
        <v>0</v>
      </c>
      <c r="BL859" s="19" t="s">
        <v>256</v>
      </c>
      <c r="BM859" s="217" t="s">
        <v>1162</v>
      </c>
    </row>
    <row r="860" s="2" customFormat="1">
      <c r="A860" s="40"/>
      <c r="B860" s="41"/>
      <c r="C860" s="42"/>
      <c r="D860" s="219" t="s">
        <v>170</v>
      </c>
      <c r="E860" s="42"/>
      <c r="F860" s="220" t="s">
        <v>1163</v>
      </c>
      <c r="G860" s="42"/>
      <c r="H860" s="42"/>
      <c r="I860" s="221"/>
      <c r="J860" s="42"/>
      <c r="K860" s="42"/>
      <c r="L860" s="46"/>
      <c r="M860" s="222"/>
      <c r="N860" s="223"/>
      <c r="O860" s="86"/>
      <c r="P860" s="86"/>
      <c r="Q860" s="86"/>
      <c r="R860" s="86"/>
      <c r="S860" s="86"/>
      <c r="T860" s="87"/>
      <c r="U860" s="40"/>
      <c r="V860" s="40"/>
      <c r="W860" s="40"/>
      <c r="X860" s="40"/>
      <c r="Y860" s="40"/>
      <c r="Z860" s="40"/>
      <c r="AA860" s="40"/>
      <c r="AB860" s="40"/>
      <c r="AC860" s="40"/>
      <c r="AD860" s="40"/>
      <c r="AE860" s="40"/>
      <c r="AT860" s="19" t="s">
        <v>170</v>
      </c>
      <c r="AU860" s="19" t="s">
        <v>84</v>
      </c>
    </row>
    <row r="861" s="13" customFormat="1">
      <c r="A861" s="13"/>
      <c r="B861" s="224"/>
      <c r="C861" s="225"/>
      <c r="D861" s="226" t="s">
        <v>185</v>
      </c>
      <c r="E861" s="227" t="s">
        <v>19</v>
      </c>
      <c r="F861" s="228" t="s">
        <v>1164</v>
      </c>
      <c r="G861" s="225"/>
      <c r="H861" s="229">
        <v>29.41</v>
      </c>
      <c r="I861" s="230"/>
      <c r="J861" s="225"/>
      <c r="K861" s="225"/>
      <c r="L861" s="231"/>
      <c r="M861" s="232"/>
      <c r="N861" s="233"/>
      <c r="O861" s="233"/>
      <c r="P861" s="233"/>
      <c r="Q861" s="233"/>
      <c r="R861" s="233"/>
      <c r="S861" s="233"/>
      <c r="T861" s="234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T861" s="235" t="s">
        <v>185</v>
      </c>
      <c r="AU861" s="235" t="s">
        <v>84</v>
      </c>
      <c r="AV861" s="13" t="s">
        <v>84</v>
      </c>
      <c r="AW861" s="13" t="s">
        <v>36</v>
      </c>
      <c r="AX861" s="13" t="s">
        <v>82</v>
      </c>
      <c r="AY861" s="235" t="s">
        <v>161</v>
      </c>
    </row>
    <row r="862" s="13" customFormat="1">
      <c r="A862" s="13"/>
      <c r="B862" s="224"/>
      <c r="C862" s="225"/>
      <c r="D862" s="226" t="s">
        <v>185</v>
      </c>
      <c r="E862" s="225"/>
      <c r="F862" s="228" t="s">
        <v>1165</v>
      </c>
      <c r="G862" s="225"/>
      <c r="H862" s="229">
        <v>58.82</v>
      </c>
      <c r="I862" s="230"/>
      <c r="J862" s="225"/>
      <c r="K862" s="225"/>
      <c r="L862" s="231"/>
      <c r="M862" s="232"/>
      <c r="N862" s="233"/>
      <c r="O862" s="233"/>
      <c r="P862" s="233"/>
      <c r="Q862" s="233"/>
      <c r="R862" s="233"/>
      <c r="S862" s="233"/>
      <c r="T862" s="234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T862" s="235" t="s">
        <v>185</v>
      </c>
      <c r="AU862" s="235" t="s">
        <v>84</v>
      </c>
      <c r="AV862" s="13" t="s">
        <v>84</v>
      </c>
      <c r="AW862" s="13" t="s">
        <v>4</v>
      </c>
      <c r="AX862" s="13" t="s">
        <v>82</v>
      </c>
      <c r="AY862" s="235" t="s">
        <v>161</v>
      </c>
    </row>
    <row r="863" s="2" customFormat="1" ht="49.05" customHeight="1">
      <c r="A863" s="40"/>
      <c r="B863" s="41"/>
      <c r="C863" s="247" t="s">
        <v>1166</v>
      </c>
      <c r="D863" s="247" t="s">
        <v>301</v>
      </c>
      <c r="E863" s="248" t="s">
        <v>1151</v>
      </c>
      <c r="F863" s="249" t="s">
        <v>1152</v>
      </c>
      <c r="G863" s="250" t="s">
        <v>182</v>
      </c>
      <c r="H863" s="251">
        <v>35.909999999999997</v>
      </c>
      <c r="I863" s="252"/>
      <c r="J863" s="253">
        <f>ROUND(I863*H863,2)</f>
        <v>0</v>
      </c>
      <c r="K863" s="249" t="s">
        <v>167</v>
      </c>
      <c r="L863" s="254"/>
      <c r="M863" s="255" t="s">
        <v>19</v>
      </c>
      <c r="N863" s="256" t="s">
        <v>45</v>
      </c>
      <c r="O863" s="86"/>
      <c r="P863" s="215">
        <f>O863*H863</f>
        <v>0</v>
      </c>
      <c r="Q863" s="215">
        <v>0.0054000000000000003</v>
      </c>
      <c r="R863" s="215">
        <f>Q863*H863</f>
        <v>0.193914</v>
      </c>
      <c r="S863" s="215">
        <v>0</v>
      </c>
      <c r="T863" s="216">
        <f>S863*H863</f>
        <v>0</v>
      </c>
      <c r="U863" s="40"/>
      <c r="V863" s="40"/>
      <c r="W863" s="40"/>
      <c r="X863" s="40"/>
      <c r="Y863" s="40"/>
      <c r="Z863" s="40"/>
      <c r="AA863" s="40"/>
      <c r="AB863" s="40"/>
      <c r="AC863" s="40"/>
      <c r="AD863" s="40"/>
      <c r="AE863" s="40"/>
      <c r="AR863" s="217" t="s">
        <v>342</v>
      </c>
      <c r="AT863" s="217" t="s">
        <v>301</v>
      </c>
      <c r="AU863" s="217" t="s">
        <v>84</v>
      </c>
      <c r="AY863" s="19" t="s">
        <v>161</v>
      </c>
      <c r="BE863" s="218">
        <f>IF(N863="základní",J863,0)</f>
        <v>0</v>
      </c>
      <c r="BF863" s="218">
        <f>IF(N863="snížená",J863,0)</f>
        <v>0</v>
      </c>
      <c r="BG863" s="218">
        <f>IF(N863="zákl. přenesená",J863,0)</f>
        <v>0</v>
      </c>
      <c r="BH863" s="218">
        <f>IF(N863="sníž. přenesená",J863,0)</f>
        <v>0</v>
      </c>
      <c r="BI863" s="218">
        <f>IF(N863="nulová",J863,0)</f>
        <v>0</v>
      </c>
      <c r="BJ863" s="19" t="s">
        <v>82</v>
      </c>
      <c r="BK863" s="218">
        <f>ROUND(I863*H863,2)</f>
        <v>0</v>
      </c>
      <c r="BL863" s="19" t="s">
        <v>256</v>
      </c>
      <c r="BM863" s="217" t="s">
        <v>1167</v>
      </c>
    </row>
    <row r="864" s="13" customFormat="1">
      <c r="A864" s="13"/>
      <c r="B864" s="224"/>
      <c r="C864" s="225"/>
      <c r="D864" s="226" t="s">
        <v>185</v>
      </c>
      <c r="E864" s="225"/>
      <c r="F864" s="228" t="s">
        <v>1168</v>
      </c>
      <c r="G864" s="225"/>
      <c r="H864" s="229">
        <v>35.909999999999997</v>
      </c>
      <c r="I864" s="230"/>
      <c r="J864" s="225"/>
      <c r="K864" s="225"/>
      <c r="L864" s="231"/>
      <c r="M864" s="232"/>
      <c r="N864" s="233"/>
      <c r="O864" s="233"/>
      <c r="P864" s="233"/>
      <c r="Q864" s="233"/>
      <c r="R864" s="233"/>
      <c r="S864" s="233"/>
      <c r="T864" s="234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T864" s="235" t="s">
        <v>185</v>
      </c>
      <c r="AU864" s="235" t="s">
        <v>84</v>
      </c>
      <c r="AV864" s="13" t="s">
        <v>84</v>
      </c>
      <c r="AW864" s="13" t="s">
        <v>4</v>
      </c>
      <c r="AX864" s="13" t="s">
        <v>82</v>
      </c>
      <c r="AY864" s="235" t="s">
        <v>161</v>
      </c>
    </row>
    <row r="865" s="2" customFormat="1" ht="49.05" customHeight="1">
      <c r="A865" s="40"/>
      <c r="B865" s="41"/>
      <c r="C865" s="247" t="s">
        <v>1169</v>
      </c>
      <c r="D865" s="247" t="s">
        <v>301</v>
      </c>
      <c r="E865" s="248" t="s">
        <v>1156</v>
      </c>
      <c r="F865" s="249" t="s">
        <v>1157</v>
      </c>
      <c r="G865" s="250" t="s">
        <v>182</v>
      </c>
      <c r="H865" s="251">
        <v>35.909999999999997</v>
      </c>
      <c r="I865" s="252"/>
      <c r="J865" s="253">
        <f>ROUND(I865*H865,2)</f>
        <v>0</v>
      </c>
      <c r="K865" s="249" t="s">
        <v>167</v>
      </c>
      <c r="L865" s="254"/>
      <c r="M865" s="255" t="s">
        <v>19</v>
      </c>
      <c r="N865" s="256" t="s">
        <v>45</v>
      </c>
      <c r="O865" s="86"/>
      <c r="P865" s="215">
        <f>O865*H865</f>
        <v>0</v>
      </c>
      <c r="Q865" s="215">
        <v>0.0053</v>
      </c>
      <c r="R865" s="215">
        <f>Q865*H865</f>
        <v>0.19032299999999999</v>
      </c>
      <c r="S865" s="215">
        <v>0</v>
      </c>
      <c r="T865" s="216">
        <f>S865*H865</f>
        <v>0</v>
      </c>
      <c r="U865" s="40"/>
      <c r="V865" s="40"/>
      <c r="W865" s="40"/>
      <c r="X865" s="40"/>
      <c r="Y865" s="40"/>
      <c r="Z865" s="40"/>
      <c r="AA865" s="40"/>
      <c r="AB865" s="40"/>
      <c r="AC865" s="40"/>
      <c r="AD865" s="40"/>
      <c r="AE865" s="40"/>
      <c r="AR865" s="217" t="s">
        <v>342</v>
      </c>
      <c r="AT865" s="217" t="s">
        <v>301</v>
      </c>
      <c r="AU865" s="217" t="s">
        <v>84</v>
      </c>
      <c r="AY865" s="19" t="s">
        <v>161</v>
      </c>
      <c r="BE865" s="218">
        <f>IF(N865="základní",J865,0)</f>
        <v>0</v>
      </c>
      <c r="BF865" s="218">
        <f>IF(N865="snížená",J865,0)</f>
        <v>0</v>
      </c>
      <c r="BG865" s="218">
        <f>IF(N865="zákl. přenesená",J865,0)</f>
        <v>0</v>
      </c>
      <c r="BH865" s="218">
        <f>IF(N865="sníž. přenesená",J865,0)</f>
        <v>0</v>
      </c>
      <c r="BI865" s="218">
        <f>IF(N865="nulová",J865,0)</f>
        <v>0</v>
      </c>
      <c r="BJ865" s="19" t="s">
        <v>82</v>
      </c>
      <c r="BK865" s="218">
        <f>ROUND(I865*H865,2)</f>
        <v>0</v>
      </c>
      <c r="BL865" s="19" t="s">
        <v>256</v>
      </c>
      <c r="BM865" s="217" t="s">
        <v>1170</v>
      </c>
    </row>
    <row r="866" s="13" customFormat="1">
      <c r="A866" s="13"/>
      <c r="B866" s="224"/>
      <c r="C866" s="225"/>
      <c r="D866" s="226" t="s">
        <v>185</v>
      </c>
      <c r="E866" s="225"/>
      <c r="F866" s="228" t="s">
        <v>1168</v>
      </c>
      <c r="G866" s="225"/>
      <c r="H866" s="229">
        <v>35.909999999999997</v>
      </c>
      <c r="I866" s="230"/>
      <c r="J866" s="225"/>
      <c r="K866" s="225"/>
      <c r="L866" s="231"/>
      <c r="M866" s="232"/>
      <c r="N866" s="233"/>
      <c r="O866" s="233"/>
      <c r="P866" s="233"/>
      <c r="Q866" s="233"/>
      <c r="R866" s="233"/>
      <c r="S866" s="233"/>
      <c r="T866" s="234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T866" s="235" t="s">
        <v>185</v>
      </c>
      <c r="AU866" s="235" t="s">
        <v>84</v>
      </c>
      <c r="AV866" s="13" t="s">
        <v>84</v>
      </c>
      <c r="AW866" s="13" t="s">
        <v>4</v>
      </c>
      <c r="AX866" s="13" t="s">
        <v>82</v>
      </c>
      <c r="AY866" s="235" t="s">
        <v>161</v>
      </c>
    </row>
    <row r="867" s="2" customFormat="1" ht="44.25" customHeight="1">
      <c r="A867" s="40"/>
      <c r="B867" s="41"/>
      <c r="C867" s="206" t="s">
        <v>1171</v>
      </c>
      <c r="D867" s="206" t="s">
        <v>163</v>
      </c>
      <c r="E867" s="207" t="s">
        <v>1172</v>
      </c>
      <c r="F867" s="208" t="s">
        <v>1173</v>
      </c>
      <c r="G867" s="209" t="s">
        <v>182</v>
      </c>
      <c r="H867" s="210">
        <v>714.22000000000003</v>
      </c>
      <c r="I867" s="211"/>
      <c r="J867" s="212">
        <f>ROUND(I867*H867,2)</f>
        <v>0</v>
      </c>
      <c r="K867" s="208" t="s">
        <v>167</v>
      </c>
      <c r="L867" s="46"/>
      <c r="M867" s="213" t="s">
        <v>19</v>
      </c>
      <c r="N867" s="214" t="s">
        <v>45</v>
      </c>
      <c r="O867" s="86"/>
      <c r="P867" s="215">
        <f>O867*H867</f>
        <v>0</v>
      </c>
      <c r="Q867" s="215">
        <v>0</v>
      </c>
      <c r="R867" s="215">
        <f>Q867*H867</f>
        <v>0</v>
      </c>
      <c r="S867" s="215">
        <v>0</v>
      </c>
      <c r="T867" s="216">
        <f>S867*H867</f>
        <v>0</v>
      </c>
      <c r="U867" s="40"/>
      <c r="V867" s="40"/>
      <c r="W867" s="40"/>
      <c r="X867" s="40"/>
      <c r="Y867" s="40"/>
      <c r="Z867" s="40"/>
      <c r="AA867" s="40"/>
      <c r="AB867" s="40"/>
      <c r="AC867" s="40"/>
      <c r="AD867" s="40"/>
      <c r="AE867" s="40"/>
      <c r="AR867" s="217" t="s">
        <v>168</v>
      </c>
      <c r="AT867" s="217" t="s">
        <v>163</v>
      </c>
      <c r="AU867" s="217" t="s">
        <v>84</v>
      </c>
      <c r="AY867" s="19" t="s">
        <v>161</v>
      </c>
      <c r="BE867" s="218">
        <f>IF(N867="základní",J867,0)</f>
        <v>0</v>
      </c>
      <c r="BF867" s="218">
        <f>IF(N867="snížená",J867,0)</f>
        <v>0</v>
      </c>
      <c r="BG867" s="218">
        <f>IF(N867="zákl. přenesená",J867,0)</f>
        <v>0</v>
      </c>
      <c r="BH867" s="218">
        <f>IF(N867="sníž. přenesená",J867,0)</f>
        <v>0</v>
      </c>
      <c r="BI867" s="218">
        <f>IF(N867="nulová",J867,0)</f>
        <v>0</v>
      </c>
      <c r="BJ867" s="19" t="s">
        <v>82</v>
      </c>
      <c r="BK867" s="218">
        <f>ROUND(I867*H867,2)</f>
        <v>0</v>
      </c>
      <c r="BL867" s="19" t="s">
        <v>168</v>
      </c>
      <c r="BM867" s="217" t="s">
        <v>1174</v>
      </c>
    </row>
    <row r="868" s="2" customFormat="1">
      <c r="A868" s="40"/>
      <c r="B868" s="41"/>
      <c r="C868" s="42"/>
      <c r="D868" s="219" t="s">
        <v>170</v>
      </c>
      <c r="E868" s="42"/>
      <c r="F868" s="220" t="s">
        <v>1175</v>
      </c>
      <c r="G868" s="42"/>
      <c r="H868" s="42"/>
      <c r="I868" s="221"/>
      <c r="J868" s="42"/>
      <c r="K868" s="42"/>
      <c r="L868" s="46"/>
      <c r="M868" s="222"/>
      <c r="N868" s="223"/>
      <c r="O868" s="86"/>
      <c r="P868" s="86"/>
      <c r="Q868" s="86"/>
      <c r="R868" s="86"/>
      <c r="S868" s="86"/>
      <c r="T868" s="87"/>
      <c r="U868" s="40"/>
      <c r="V868" s="40"/>
      <c r="W868" s="40"/>
      <c r="X868" s="40"/>
      <c r="Y868" s="40"/>
      <c r="Z868" s="40"/>
      <c r="AA868" s="40"/>
      <c r="AB868" s="40"/>
      <c r="AC868" s="40"/>
      <c r="AD868" s="40"/>
      <c r="AE868" s="40"/>
      <c r="AT868" s="19" t="s">
        <v>170</v>
      </c>
      <c r="AU868" s="19" t="s">
        <v>84</v>
      </c>
    </row>
    <row r="869" s="13" customFormat="1">
      <c r="A869" s="13"/>
      <c r="B869" s="224"/>
      <c r="C869" s="225"/>
      <c r="D869" s="226" t="s">
        <v>185</v>
      </c>
      <c r="E869" s="227" t="s">
        <v>19</v>
      </c>
      <c r="F869" s="228" t="s">
        <v>1176</v>
      </c>
      <c r="G869" s="225"/>
      <c r="H869" s="229">
        <v>714.22000000000003</v>
      </c>
      <c r="I869" s="230"/>
      <c r="J869" s="225"/>
      <c r="K869" s="225"/>
      <c r="L869" s="231"/>
      <c r="M869" s="232"/>
      <c r="N869" s="233"/>
      <c r="O869" s="233"/>
      <c r="P869" s="233"/>
      <c r="Q869" s="233"/>
      <c r="R869" s="233"/>
      <c r="S869" s="233"/>
      <c r="T869" s="234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T869" s="235" t="s">
        <v>185</v>
      </c>
      <c r="AU869" s="235" t="s">
        <v>84</v>
      </c>
      <c r="AV869" s="13" t="s">
        <v>84</v>
      </c>
      <c r="AW869" s="13" t="s">
        <v>36</v>
      </c>
      <c r="AX869" s="13" t="s">
        <v>82</v>
      </c>
      <c r="AY869" s="235" t="s">
        <v>161</v>
      </c>
    </row>
    <row r="870" s="2" customFormat="1" ht="16.5" customHeight="1">
      <c r="A870" s="40"/>
      <c r="B870" s="41"/>
      <c r="C870" s="247" t="s">
        <v>1177</v>
      </c>
      <c r="D870" s="247" t="s">
        <v>301</v>
      </c>
      <c r="E870" s="248" t="s">
        <v>1178</v>
      </c>
      <c r="F870" s="249" t="s">
        <v>1179</v>
      </c>
      <c r="G870" s="250" t="s">
        <v>182</v>
      </c>
      <c r="H870" s="251">
        <v>832.423</v>
      </c>
      <c r="I870" s="252"/>
      <c r="J870" s="253">
        <f>ROUND(I870*H870,2)</f>
        <v>0</v>
      </c>
      <c r="K870" s="249" t="s">
        <v>19</v>
      </c>
      <c r="L870" s="254"/>
      <c r="M870" s="255" t="s">
        <v>19</v>
      </c>
      <c r="N870" s="256" t="s">
        <v>45</v>
      </c>
      <c r="O870" s="86"/>
      <c r="P870" s="215">
        <f>O870*H870</f>
        <v>0</v>
      </c>
      <c r="Q870" s="215">
        <v>0.00080000000000000004</v>
      </c>
      <c r="R870" s="215">
        <f>Q870*H870</f>
        <v>0.66593840000000004</v>
      </c>
      <c r="S870" s="215">
        <v>0</v>
      </c>
      <c r="T870" s="216">
        <f>S870*H870</f>
        <v>0</v>
      </c>
      <c r="U870" s="40"/>
      <c r="V870" s="40"/>
      <c r="W870" s="40"/>
      <c r="X870" s="40"/>
      <c r="Y870" s="40"/>
      <c r="Z870" s="40"/>
      <c r="AA870" s="40"/>
      <c r="AB870" s="40"/>
      <c r="AC870" s="40"/>
      <c r="AD870" s="40"/>
      <c r="AE870" s="40"/>
      <c r="AR870" s="217" t="s">
        <v>208</v>
      </c>
      <c r="AT870" s="217" t="s">
        <v>301</v>
      </c>
      <c r="AU870" s="217" t="s">
        <v>84</v>
      </c>
      <c r="AY870" s="19" t="s">
        <v>161</v>
      </c>
      <c r="BE870" s="218">
        <f>IF(N870="základní",J870,0)</f>
        <v>0</v>
      </c>
      <c r="BF870" s="218">
        <f>IF(N870="snížená",J870,0)</f>
        <v>0</v>
      </c>
      <c r="BG870" s="218">
        <f>IF(N870="zákl. přenesená",J870,0)</f>
        <v>0</v>
      </c>
      <c r="BH870" s="218">
        <f>IF(N870="sníž. přenesená",J870,0)</f>
        <v>0</v>
      </c>
      <c r="BI870" s="218">
        <f>IF(N870="nulová",J870,0)</f>
        <v>0</v>
      </c>
      <c r="BJ870" s="19" t="s">
        <v>82</v>
      </c>
      <c r="BK870" s="218">
        <f>ROUND(I870*H870,2)</f>
        <v>0</v>
      </c>
      <c r="BL870" s="19" t="s">
        <v>168</v>
      </c>
      <c r="BM870" s="217" t="s">
        <v>1180</v>
      </c>
    </row>
    <row r="871" s="13" customFormat="1">
      <c r="A871" s="13"/>
      <c r="B871" s="224"/>
      <c r="C871" s="225"/>
      <c r="D871" s="226" t="s">
        <v>185</v>
      </c>
      <c r="E871" s="225"/>
      <c r="F871" s="228" t="s">
        <v>1181</v>
      </c>
      <c r="G871" s="225"/>
      <c r="H871" s="229">
        <v>832.423</v>
      </c>
      <c r="I871" s="230"/>
      <c r="J871" s="225"/>
      <c r="K871" s="225"/>
      <c r="L871" s="231"/>
      <c r="M871" s="232"/>
      <c r="N871" s="233"/>
      <c r="O871" s="233"/>
      <c r="P871" s="233"/>
      <c r="Q871" s="233"/>
      <c r="R871" s="233"/>
      <c r="S871" s="233"/>
      <c r="T871" s="234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T871" s="235" t="s">
        <v>185</v>
      </c>
      <c r="AU871" s="235" t="s">
        <v>84</v>
      </c>
      <c r="AV871" s="13" t="s">
        <v>84</v>
      </c>
      <c r="AW871" s="13" t="s">
        <v>4</v>
      </c>
      <c r="AX871" s="13" t="s">
        <v>82</v>
      </c>
      <c r="AY871" s="235" t="s">
        <v>161</v>
      </c>
    </row>
    <row r="872" s="2" customFormat="1" ht="24.15" customHeight="1">
      <c r="A872" s="40"/>
      <c r="B872" s="41"/>
      <c r="C872" s="206" t="s">
        <v>1182</v>
      </c>
      <c r="D872" s="206" t="s">
        <v>163</v>
      </c>
      <c r="E872" s="207" t="s">
        <v>1183</v>
      </c>
      <c r="F872" s="208" t="s">
        <v>1184</v>
      </c>
      <c r="G872" s="209" t="s">
        <v>182</v>
      </c>
      <c r="H872" s="210">
        <v>3.6499999999999999</v>
      </c>
      <c r="I872" s="211"/>
      <c r="J872" s="212">
        <f>ROUND(I872*H872,2)</f>
        <v>0</v>
      </c>
      <c r="K872" s="208" t="s">
        <v>167</v>
      </c>
      <c r="L872" s="46"/>
      <c r="M872" s="213" t="s">
        <v>19</v>
      </c>
      <c r="N872" s="214" t="s">
        <v>45</v>
      </c>
      <c r="O872" s="86"/>
      <c r="P872" s="215">
        <f>O872*H872</f>
        <v>0</v>
      </c>
      <c r="Q872" s="215">
        <v>0.00040000000000000002</v>
      </c>
      <c r="R872" s="215">
        <f>Q872*H872</f>
        <v>0.0014599999999999999</v>
      </c>
      <c r="S872" s="215">
        <v>0</v>
      </c>
      <c r="T872" s="216">
        <f>S872*H872</f>
        <v>0</v>
      </c>
      <c r="U872" s="40"/>
      <c r="V872" s="40"/>
      <c r="W872" s="40"/>
      <c r="X872" s="40"/>
      <c r="Y872" s="40"/>
      <c r="Z872" s="40"/>
      <c r="AA872" s="40"/>
      <c r="AB872" s="40"/>
      <c r="AC872" s="40"/>
      <c r="AD872" s="40"/>
      <c r="AE872" s="40"/>
      <c r="AR872" s="217" t="s">
        <v>256</v>
      </c>
      <c r="AT872" s="217" t="s">
        <v>163</v>
      </c>
      <c r="AU872" s="217" t="s">
        <v>84</v>
      </c>
      <c r="AY872" s="19" t="s">
        <v>161</v>
      </c>
      <c r="BE872" s="218">
        <f>IF(N872="základní",J872,0)</f>
        <v>0</v>
      </c>
      <c r="BF872" s="218">
        <f>IF(N872="snížená",J872,0)</f>
        <v>0</v>
      </c>
      <c r="BG872" s="218">
        <f>IF(N872="zákl. přenesená",J872,0)</f>
        <v>0</v>
      </c>
      <c r="BH872" s="218">
        <f>IF(N872="sníž. přenesená",J872,0)</f>
        <v>0</v>
      </c>
      <c r="BI872" s="218">
        <f>IF(N872="nulová",J872,0)</f>
        <v>0</v>
      </c>
      <c r="BJ872" s="19" t="s">
        <v>82</v>
      </c>
      <c r="BK872" s="218">
        <f>ROUND(I872*H872,2)</f>
        <v>0</v>
      </c>
      <c r="BL872" s="19" t="s">
        <v>256</v>
      </c>
      <c r="BM872" s="217" t="s">
        <v>1185</v>
      </c>
    </row>
    <row r="873" s="2" customFormat="1">
      <c r="A873" s="40"/>
      <c r="B873" s="41"/>
      <c r="C873" s="42"/>
      <c r="D873" s="219" t="s">
        <v>170</v>
      </c>
      <c r="E873" s="42"/>
      <c r="F873" s="220" t="s">
        <v>1186</v>
      </c>
      <c r="G873" s="42"/>
      <c r="H873" s="42"/>
      <c r="I873" s="221"/>
      <c r="J873" s="42"/>
      <c r="K873" s="42"/>
      <c r="L873" s="46"/>
      <c r="M873" s="222"/>
      <c r="N873" s="223"/>
      <c r="O873" s="86"/>
      <c r="P873" s="86"/>
      <c r="Q873" s="86"/>
      <c r="R873" s="86"/>
      <c r="S873" s="86"/>
      <c r="T873" s="87"/>
      <c r="U873" s="40"/>
      <c r="V873" s="40"/>
      <c r="W873" s="40"/>
      <c r="X873" s="40"/>
      <c r="Y873" s="40"/>
      <c r="Z873" s="40"/>
      <c r="AA873" s="40"/>
      <c r="AB873" s="40"/>
      <c r="AC873" s="40"/>
      <c r="AD873" s="40"/>
      <c r="AE873" s="40"/>
      <c r="AT873" s="19" t="s">
        <v>170</v>
      </c>
      <c r="AU873" s="19" t="s">
        <v>84</v>
      </c>
    </row>
    <row r="874" s="13" customFormat="1">
      <c r="A874" s="13"/>
      <c r="B874" s="224"/>
      <c r="C874" s="225"/>
      <c r="D874" s="226" t="s">
        <v>185</v>
      </c>
      <c r="E874" s="227" t="s">
        <v>19</v>
      </c>
      <c r="F874" s="228" t="s">
        <v>1187</v>
      </c>
      <c r="G874" s="225"/>
      <c r="H874" s="229">
        <v>3.6499999999999999</v>
      </c>
      <c r="I874" s="230"/>
      <c r="J874" s="225"/>
      <c r="K874" s="225"/>
      <c r="L874" s="231"/>
      <c r="M874" s="232"/>
      <c r="N874" s="233"/>
      <c r="O874" s="233"/>
      <c r="P874" s="233"/>
      <c r="Q874" s="233"/>
      <c r="R874" s="233"/>
      <c r="S874" s="233"/>
      <c r="T874" s="234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T874" s="235" t="s">
        <v>185</v>
      </c>
      <c r="AU874" s="235" t="s">
        <v>84</v>
      </c>
      <c r="AV874" s="13" t="s">
        <v>84</v>
      </c>
      <c r="AW874" s="13" t="s">
        <v>36</v>
      </c>
      <c r="AX874" s="13" t="s">
        <v>82</v>
      </c>
      <c r="AY874" s="235" t="s">
        <v>161</v>
      </c>
    </row>
    <row r="875" s="2" customFormat="1" ht="49.05" customHeight="1">
      <c r="A875" s="40"/>
      <c r="B875" s="41"/>
      <c r="C875" s="247" t="s">
        <v>1188</v>
      </c>
      <c r="D875" s="247" t="s">
        <v>301</v>
      </c>
      <c r="E875" s="248" t="s">
        <v>1151</v>
      </c>
      <c r="F875" s="249" t="s">
        <v>1152</v>
      </c>
      <c r="G875" s="250" t="s">
        <v>182</v>
      </c>
      <c r="H875" s="251">
        <v>4.4569999999999999</v>
      </c>
      <c r="I875" s="252"/>
      <c r="J875" s="253">
        <f>ROUND(I875*H875,2)</f>
        <v>0</v>
      </c>
      <c r="K875" s="249" t="s">
        <v>167</v>
      </c>
      <c r="L875" s="254"/>
      <c r="M875" s="255" t="s">
        <v>19</v>
      </c>
      <c r="N875" s="256" t="s">
        <v>45</v>
      </c>
      <c r="O875" s="86"/>
      <c r="P875" s="215">
        <f>O875*H875</f>
        <v>0</v>
      </c>
      <c r="Q875" s="215">
        <v>0.0054000000000000003</v>
      </c>
      <c r="R875" s="215">
        <f>Q875*H875</f>
        <v>0.0240678</v>
      </c>
      <c r="S875" s="215">
        <v>0</v>
      </c>
      <c r="T875" s="216">
        <f>S875*H875</f>
        <v>0</v>
      </c>
      <c r="U875" s="40"/>
      <c r="V875" s="40"/>
      <c r="W875" s="40"/>
      <c r="X875" s="40"/>
      <c r="Y875" s="40"/>
      <c r="Z875" s="40"/>
      <c r="AA875" s="40"/>
      <c r="AB875" s="40"/>
      <c r="AC875" s="40"/>
      <c r="AD875" s="40"/>
      <c r="AE875" s="40"/>
      <c r="AR875" s="217" t="s">
        <v>342</v>
      </c>
      <c r="AT875" s="217" t="s">
        <v>301</v>
      </c>
      <c r="AU875" s="217" t="s">
        <v>84</v>
      </c>
      <c r="AY875" s="19" t="s">
        <v>161</v>
      </c>
      <c r="BE875" s="218">
        <f>IF(N875="základní",J875,0)</f>
        <v>0</v>
      </c>
      <c r="BF875" s="218">
        <f>IF(N875="snížená",J875,0)</f>
        <v>0</v>
      </c>
      <c r="BG875" s="218">
        <f>IF(N875="zákl. přenesená",J875,0)</f>
        <v>0</v>
      </c>
      <c r="BH875" s="218">
        <f>IF(N875="sníž. přenesená",J875,0)</f>
        <v>0</v>
      </c>
      <c r="BI875" s="218">
        <f>IF(N875="nulová",J875,0)</f>
        <v>0</v>
      </c>
      <c r="BJ875" s="19" t="s">
        <v>82</v>
      </c>
      <c r="BK875" s="218">
        <f>ROUND(I875*H875,2)</f>
        <v>0</v>
      </c>
      <c r="BL875" s="19" t="s">
        <v>256</v>
      </c>
      <c r="BM875" s="217" t="s">
        <v>1189</v>
      </c>
    </row>
    <row r="876" s="13" customFormat="1">
      <c r="A876" s="13"/>
      <c r="B876" s="224"/>
      <c r="C876" s="225"/>
      <c r="D876" s="226" t="s">
        <v>185</v>
      </c>
      <c r="E876" s="225"/>
      <c r="F876" s="228" t="s">
        <v>1190</v>
      </c>
      <c r="G876" s="225"/>
      <c r="H876" s="229">
        <v>4.4569999999999999</v>
      </c>
      <c r="I876" s="230"/>
      <c r="J876" s="225"/>
      <c r="K876" s="225"/>
      <c r="L876" s="231"/>
      <c r="M876" s="232"/>
      <c r="N876" s="233"/>
      <c r="O876" s="233"/>
      <c r="P876" s="233"/>
      <c r="Q876" s="233"/>
      <c r="R876" s="233"/>
      <c r="S876" s="233"/>
      <c r="T876" s="234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T876" s="235" t="s">
        <v>185</v>
      </c>
      <c r="AU876" s="235" t="s">
        <v>84</v>
      </c>
      <c r="AV876" s="13" t="s">
        <v>84</v>
      </c>
      <c r="AW876" s="13" t="s">
        <v>4</v>
      </c>
      <c r="AX876" s="13" t="s">
        <v>82</v>
      </c>
      <c r="AY876" s="235" t="s">
        <v>161</v>
      </c>
    </row>
    <row r="877" s="2" customFormat="1" ht="49.05" customHeight="1">
      <c r="A877" s="40"/>
      <c r="B877" s="41"/>
      <c r="C877" s="247" t="s">
        <v>1191</v>
      </c>
      <c r="D877" s="247" t="s">
        <v>301</v>
      </c>
      <c r="E877" s="248" t="s">
        <v>1156</v>
      </c>
      <c r="F877" s="249" t="s">
        <v>1157</v>
      </c>
      <c r="G877" s="250" t="s">
        <v>182</v>
      </c>
      <c r="H877" s="251">
        <v>4.4569999999999999</v>
      </c>
      <c r="I877" s="252"/>
      <c r="J877" s="253">
        <f>ROUND(I877*H877,2)</f>
        <v>0</v>
      </c>
      <c r="K877" s="249" t="s">
        <v>167</v>
      </c>
      <c r="L877" s="254"/>
      <c r="M877" s="255" t="s">
        <v>19</v>
      </c>
      <c r="N877" s="256" t="s">
        <v>45</v>
      </c>
      <c r="O877" s="86"/>
      <c r="P877" s="215">
        <f>O877*H877</f>
        <v>0</v>
      </c>
      <c r="Q877" s="215">
        <v>0.0053</v>
      </c>
      <c r="R877" s="215">
        <f>Q877*H877</f>
        <v>0.0236221</v>
      </c>
      <c r="S877" s="215">
        <v>0</v>
      </c>
      <c r="T877" s="216">
        <f>S877*H877</f>
        <v>0</v>
      </c>
      <c r="U877" s="40"/>
      <c r="V877" s="40"/>
      <c r="W877" s="40"/>
      <c r="X877" s="40"/>
      <c r="Y877" s="40"/>
      <c r="Z877" s="40"/>
      <c r="AA877" s="40"/>
      <c r="AB877" s="40"/>
      <c r="AC877" s="40"/>
      <c r="AD877" s="40"/>
      <c r="AE877" s="40"/>
      <c r="AR877" s="217" t="s">
        <v>342</v>
      </c>
      <c r="AT877" s="217" t="s">
        <v>301</v>
      </c>
      <c r="AU877" s="217" t="s">
        <v>84</v>
      </c>
      <c r="AY877" s="19" t="s">
        <v>161</v>
      </c>
      <c r="BE877" s="218">
        <f>IF(N877="základní",J877,0)</f>
        <v>0</v>
      </c>
      <c r="BF877" s="218">
        <f>IF(N877="snížená",J877,0)</f>
        <v>0</v>
      </c>
      <c r="BG877" s="218">
        <f>IF(N877="zákl. přenesená",J877,0)</f>
        <v>0</v>
      </c>
      <c r="BH877" s="218">
        <f>IF(N877="sníž. přenesená",J877,0)</f>
        <v>0</v>
      </c>
      <c r="BI877" s="218">
        <f>IF(N877="nulová",J877,0)</f>
        <v>0</v>
      </c>
      <c r="BJ877" s="19" t="s">
        <v>82</v>
      </c>
      <c r="BK877" s="218">
        <f>ROUND(I877*H877,2)</f>
        <v>0</v>
      </c>
      <c r="BL877" s="19" t="s">
        <v>256</v>
      </c>
      <c r="BM877" s="217" t="s">
        <v>1192</v>
      </c>
    </row>
    <row r="878" s="13" customFormat="1">
      <c r="A878" s="13"/>
      <c r="B878" s="224"/>
      <c r="C878" s="225"/>
      <c r="D878" s="226" t="s">
        <v>185</v>
      </c>
      <c r="E878" s="225"/>
      <c r="F878" s="228" t="s">
        <v>1190</v>
      </c>
      <c r="G878" s="225"/>
      <c r="H878" s="229">
        <v>4.4569999999999999</v>
      </c>
      <c r="I878" s="230"/>
      <c r="J878" s="225"/>
      <c r="K878" s="225"/>
      <c r="L878" s="231"/>
      <c r="M878" s="232"/>
      <c r="N878" s="233"/>
      <c r="O878" s="233"/>
      <c r="P878" s="233"/>
      <c r="Q878" s="233"/>
      <c r="R878" s="233"/>
      <c r="S878" s="233"/>
      <c r="T878" s="234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T878" s="235" t="s">
        <v>185</v>
      </c>
      <c r="AU878" s="235" t="s">
        <v>84</v>
      </c>
      <c r="AV878" s="13" t="s">
        <v>84</v>
      </c>
      <c r="AW878" s="13" t="s">
        <v>4</v>
      </c>
      <c r="AX878" s="13" t="s">
        <v>82</v>
      </c>
      <c r="AY878" s="235" t="s">
        <v>161</v>
      </c>
    </row>
    <row r="879" s="2" customFormat="1" ht="55.5" customHeight="1">
      <c r="A879" s="40"/>
      <c r="B879" s="41"/>
      <c r="C879" s="206" t="s">
        <v>1193</v>
      </c>
      <c r="D879" s="206" t="s">
        <v>163</v>
      </c>
      <c r="E879" s="207" t="s">
        <v>1194</v>
      </c>
      <c r="F879" s="208" t="s">
        <v>1195</v>
      </c>
      <c r="G879" s="209" t="s">
        <v>1196</v>
      </c>
      <c r="H879" s="258"/>
      <c r="I879" s="211"/>
      <c r="J879" s="212">
        <f>ROUND(I879*H879,2)</f>
        <v>0</v>
      </c>
      <c r="K879" s="208" t="s">
        <v>167</v>
      </c>
      <c r="L879" s="46"/>
      <c r="M879" s="213" t="s">
        <v>19</v>
      </c>
      <c r="N879" s="214" t="s">
        <v>45</v>
      </c>
      <c r="O879" s="86"/>
      <c r="P879" s="215">
        <f>O879*H879</f>
        <v>0</v>
      </c>
      <c r="Q879" s="215">
        <v>0</v>
      </c>
      <c r="R879" s="215">
        <f>Q879*H879</f>
        <v>0</v>
      </c>
      <c r="S879" s="215">
        <v>0</v>
      </c>
      <c r="T879" s="216">
        <f>S879*H879</f>
        <v>0</v>
      </c>
      <c r="U879" s="40"/>
      <c r="V879" s="40"/>
      <c r="W879" s="40"/>
      <c r="X879" s="40"/>
      <c r="Y879" s="40"/>
      <c r="Z879" s="40"/>
      <c r="AA879" s="40"/>
      <c r="AB879" s="40"/>
      <c r="AC879" s="40"/>
      <c r="AD879" s="40"/>
      <c r="AE879" s="40"/>
      <c r="AR879" s="217" t="s">
        <v>256</v>
      </c>
      <c r="AT879" s="217" t="s">
        <v>163</v>
      </c>
      <c r="AU879" s="217" t="s">
        <v>84</v>
      </c>
      <c r="AY879" s="19" t="s">
        <v>161</v>
      </c>
      <c r="BE879" s="218">
        <f>IF(N879="základní",J879,0)</f>
        <v>0</v>
      </c>
      <c r="BF879" s="218">
        <f>IF(N879="snížená",J879,0)</f>
        <v>0</v>
      </c>
      <c r="BG879" s="218">
        <f>IF(N879="zákl. přenesená",J879,0)</f>
        <v>0</v>
      </c>
      <c r="BH879" s="218">
        <f>IF(N879="sníž. přenesená",J879,0)</f>
        <v>0</v>
      </c>
      <c r="BI879" s="218">
        <f>IF(N879="nulová",J879,0)</f>
        <v>0</v>
      </c>
      <c r="BJ879" s="19" t="s">
        <v>82</v>
      </c>
      <c r="BK879" s="218">
        <f>ROUND(I879*H879,2)</f>
        <v>0</v>
      </c>
      <c r="BL879" s="19" t="s">
        <v>256</v>
      </c>
      <c r="BM879" s="217" t="s">
        <v>1197</v>
      </c>
    </row>
    <row r="880" s="2" customFormat="1">
      <c r="A880" s="40"/>
      <c r="B880" s="41"/>
      <c r="C880" s="42"/>
      <c r="D880" s="219" t="s">
        <v>170</v>
      </c>
      <c r="E880" s="42"/>
      <c r="F880" s="220" t="s">
        <v>1198</v>
      </c>
      <c r="G880" s="42"/>
      <c r="H880" s="42"/>
      <c r="I880" s="221"/>
      <c r="J880" s="42"/>
      <c r="K880" s="42"/>
      <c r="L880" s="46"/>
      <c r="M880" s="222"/>
      <c r="N880" s="223"/>
      <c r="O880" s="86"/>
      <c r="P880" s="86"/>
      <c r="Q880" s="86"/>
      <c r="R880" s="86"/>
      <c r="S880" s="86"/>
      <c r="T880" s="87"/>
      <c r="U880" s="40"/>
      <c r="V880" s="40"/>
      <c r="W880" s="40"/>
      <c r="X880" s="40"/>
      <c r="Y880" s="40"/>
      <c r="Z880" s="40"/>
      <c r="AA880" s="40"/>
      <c r="AB880" s="40"/>
      <c r="AC880" s="40"/>
      <c r="AD880" s="40"/>
      <c r="AE880" s="40"/>
      <c r="AT880" s="19" t="s">
        <v>170</v>
      </c>
      <c r="AU880" s="19" t="s">
        <v>84</v>
      </c>
    </row>
    <row r="881" s="2" customFormat="1" ht="76.35" customHeight="1">
      <c r="A881" s="40"/>
      <c r="B881" s="41"/>
      <c r="C881" s="206" t="s">
        <v>1199</v>
      </c>
      <c r="D881" s="206" t="s">
        <v>163</v>
      </c>
      <c r="E881" s="207" t="s">
        <v>1200</v>
      </c>
      <c r="F881" s="208" t="s">
        <v>1201</v>
      </c>
      <c r="G881" s="209" t="s">
        <v>1196</v>
      </c>
      <c r="H881" s="258"/>
      <c r="I881" s="211"/>
      <c r="J881" s="212">
        <f>ROUND(I881*H881,2)</f>
        <v>0</v>
      </c>
      <c r="K881" s="208" t="s">
        <v>167</v>
      </c>
      <c r="L881" s="46"/>
      <c r="M881" s="213" t="s">
        <v>19</v>
      </c>
      <c r="N881" s="214" t="s">
        <v>45</v>
      </c>
      <c r="O881" s="86"/>
      <c r="P881" s="215">
        <f>O881*H881</f>
        <v>0</v>
      </c>
      <c r="Q881" s="215">
        <v>0</v>
      </c>
      <c r="R881" s="215">
        <f>Q881*H881</f>
        <v>0</v>
      </c>
      <c r="S881" s="215">
        <v>0</v>
      </c>
      <c r="T881" s="216">
        <f>S881*H881</f>
        <v>0</v>
      </c>
      <c r="U881" s="40"/>
      <c r="V881" s="40"/>
      <c r="W881" s="40"/>
      <c r="X881" s="40"/>
      <c r="Y881" s="40"/>
      <c r="Z881" s="40"/>
      <c r="AA881" s="40"/>
      <c r="AB881" s="40"/>
      <c r="AC881" s="40"/>
      <c r="AD881" s="40"/>
      <c r="AE881" s="40"/>
      <c r="AR881" s="217" t="s">
        <v>256</v>
      </c>
      <c r="AT881" s="217" t="s">
        <v>163</v>
      </c>
      <c r="AU881" s="217" t="s">
        <v>84</v>
      </c>
      <c r="AY881" s="19" t="s">
        <v>161</v>
      </c>
      <c r="BE881" s="218">
        <f>IF(N881="základní",J881,0)</f>
        <v>0</v>
      </c>
      <c r="BF881" s="218">
        <f>IF(N881="snížená",J881,0)</f>
        <v>0</v>
      </c>
      <c r="BG881" s="218">
        <f>IF(N881="zákl. přenesená",J881,0)</f>
        <v>0</v>
      </c>
      <c r="BH881" s="218">
        <f>IF(N881="sníž. přenesená",J881,0)</f>
        <v>0</v>
      </c>
      <c r="BI881" s="218">
        <f>IF(N881="nulová",J881,0)</f>
        <v>0</v>
      </c>
      <c r="BJ881" s="19" t="s">
        <v>82</v>
      </c>
      <c r="BK881" s="218">
        <f>ROUND(I881*H881,2)</f>
        <v>0</v>
      </c>
      <c r="BL881" s="19" t="s">
        <v>256</v>
      </c>
      <c r="BM881" s="217" t="s">
        <v>1202</v>
      </c>
    </row>
    <row r="882" s="2" customFormat="1">
      <c r="A882" s="40"/>
      <c r="B882" s="41"/>
      <c r="C882" s="42"/>
      <c r="D882" s="219" t="s">
        <v>170</v>
      </c>
      <c r="E882" s="42"/>
      <c r="F882" s="220" t="s">
        <v>1203</v>
      </c>
      <c r="G882" s="42"/>
      <c r="H882" s="42"/>
      <c r="I882" s="221"/>
      <c r="J882" s="42"/>
      <c r="K882" s="42"/>
      <c r="L882" s="46"/>
      <c r="M882" s="222"/>
      <c r="N882" s="223"/>
      <c r="O882" s="86"/>
      <c r="P882" s="86"/>
      <c r="Q882" s="86"/>
      <c r="R882" s="86"/>
      <c r="S882" s="86"/>
      <c r="T882" s="87"/>
      <c r="U882" s="40"/>
      <c r="V882" s="40"/>
      <c r="W882" s="40"/>
      <c r="X882" s="40"/>
      <c r="Y882" s="40"/>
      <c r="Z882" s="40"/>
      <c r="AA882" s="40"/>
      <c r="AB882" s="40"/>
      <c r="AC882" s="40"/>
      <c r="AD882" s="40"/>
      <c r="AE882" s="40"/>
      <c r="AT882" s="19" t="s">
        <v>170</v>
      </c>
      <c r="AU882" s="19" t="s">
        <v>84</v>
      </c>
    </row>
    <row r="883" s="12" customFormat="1" ht="22.8" customHeight="1">
      <c r="A883" s="12"/>
      <c r="B883" s="190"/>
      <c r="C883" s="191"/>
      <c r="D883" s="192" t="s">
        <v>73</v>
      </c>
      <c r="E883" s="204" t="s">
        <v>1204</v>
      </c>
      <c r="F883" s="204" t="s">
        <v>1205</v>
      </c>
      <c r="G883" s="191"/>
      <c r="H883" s="191"/>
      <c r="I883" s="194"/>
      <c r="J883" s="205">
        <f>BK883</f>
        <v>0</v>
      </c>
      <c r="K883" s="191"/>
      <c r="L883" s="196"/>
      <c r="M883" s="197"/>
      <c r="N883" s="198"/>
      <c r="O883" s="198"/>
      <c r="P883" s="199">
        <f>SUM(P884:P908)</f>
        <v>0</v>
      </c>
      <c r="Q883" s="198"/>
      <c r="R883" s="199">
        <f>SUM(R884:R908)</f>
        <v>1.4587960499999999</v>
      </c>
      <c r="S883" s="198"/>
      <c r="T883" s="200">
        <f>SUM(T884:T908)</f>
        <v>20.935785000000003</v>
      </c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R883" s="201" t="s">
        <v>84</v>
      </c>
      <c r="AT883" s="202" t="s">
        <v>73</v>
      </c>
      <c r="AU883" s="202" t="s">
        <v>82</v>
      </c>
      <c r="AY883" s="201" t="s">
        <v>161</v>
      </c>
      <c r="BK883" s="203">
        <f>SUM(BK884:BK908)</f>
        <v>0</v>
      </c>
    </row>
    <row r="884" s="2" customFormat="1" ht="55.5" customHeight="1">
      <c r="A884" s="40"/>
      <c r="B884" s="41"/>
      <c r="C884" s="206" t="s">
        <v>1206</v>
      </c>
      <c r="D884" s="206" t="s">
        <v>163</v>
      </c>
      <c r="E884" s="207" t="s">
        <v>1207</v>
      </c>
      <c r="F884" s="208" t="s">
        <v>1208</v>
      </c>
      <c r="G884" s="209" t="s">
        <v>182</v>
      </c>
      <c r="H884" s="210">
        <v>475.80000000000001</v>
      </c>
      <c r="I884" s="211"/>
      <c r="J884" s="212">
        <f>ROUND(I884*H884,2)</f>
        <v>0</v>
      </c>
      <c r="K884" s="208" t="s">
        <v>1209</v>
      </c>
      <c r="L884" s="46"/>
      <c r="M884" s="213" t="s">
        <v>19</v>
      </c>
      <c r="N884" s="214" t="s">
        <v>45</v>
      </c>
      <c r="O884" s="86"/>
      <c r="P884" s="215">
        <f>O884*H884</f>
        <v>0</v>
      </c>
      <c r="Q884" s="215">
        <v>0</v>
      </c>
      <c r="R884" s="215">
        <f>Q884*H884</f>
        <v>0</v>
      </c>
      <c r="S884" s="215">
        <v>0.037499999999999999</v>
      </c>
      <c r="T884" s="216">
        <f>S884*H884</f>
        <v>17.842500000000001</v>
      </c>
      <c r="U884" s="40"/>
      <c r="V884" s="40"/>
      <c r="W884" s="40"/>
      <c r="X884" s="40"/>
      <c r="Y884" s="40"/>
      <c r="Z884" s="40"/>
      <c r="AA884" s="40"/>
      <c r="AB884" s="40"/>
      <c r="AC884" s="40"/>
      <c r="AD884" s="40"/>
      <c r="AE884" s="40"/>
      <c r="AR884" s="217" t="s">
        <v>256</v>
      </c>
      <c r="AT884" s="217" t="s">
        <v>163</v>
      </c>
      <c r="AU884" s="217" t="s">
        <v>84</v>
      </c>
      <c r="AY884" s="19" t="s">
        <v>161</v>
      </c>
      <c r="BE884" s="218">
        <f>IF(N884="základní",J884,0)</f>
        <v>0</v>
      </c>
      <c r="BF884" s="218">
        <f>IF(N884="snížená",J884,0)</f>
        <v>0</v>
      </c>
      <c r="BG884" s="218">
        <f>IF(N884="zákl. přenesená",J884,0)</f>
        <v>0</v>
      </c>
      <c r="BH884" s="218">
        <f>IF(N884="sníž. přenesená",J884,0)</f>
        <v>0</v>
      </c>
      <c r="BI884" s="218">
        <f>IF(N884="nulová",J884,0)</f>
        <v>0</v>
      </c>
      <c r="BJ884" s="19" t="s">
        <v>82</v>
      </c>
      <c r="BK884" s="218">
        <f>ROUND(I884*H884,2)</f>
        <v>0</v>
      </c>
      <c r="BL884" s="19" t="s">
        <v>256</v>
      </c>
      <c r="BM884" s="217" t="s">
        <v>1210</v>
      </c>
    </row>
    <row r="885" s="2" customFormat="1">
      <c r="A885" s="40"/>
      <c r="B885" s="41"/>
      <c r="C885" s="42"/>
      <c r="D885" s="219" t="s">
        <v>170</v>
      </c>
      <c r="E885" s="42"/>
      <c r="F885" s="220" t="s">
        <v>1211</v>
      </c>
      <c r="G885" s="42"/>
      <c r="H885" s="42"/>
      <c r="I885" s="221"/>
      <c r="J885" s="42"/>
      <c r="K885" s="42"/>
      <c r="L885" s="46"/>
      <c r="M885" s="222"/>
      <c r="N885" s="223"/>
      <c r="O885" s="86"/>
      <c r="P885" s="86"/>
      <c r="Q885" s="86"/>
      <c r="R885" s="86"/>
      <c r="S885" s="86"/>
      <c r="T885" s="87"/>
      <c r="U885" s="40"/>
      <c r="V885" s="40"/>
      <c r="W885" s="40"/>
      <c r="X885" s="40"/>
      <c r="Y885" s="40"/>
      <c r="Z885" s="40"/>
      <c r="AA885" s="40"/>
      <c r="AB885" s="40"/>
      <c r="AC885" s="40"/>
      <c r="AD885" s="40"/>
      <c r="AE885" s="40"/>
      <c r="AT885" s="19" t="s">
        <v>170</v>
      </c>
      <c r="AU885" s="19" t="s">
        <v>84</v>
      </c>
    </row>
    <row r="886" s="13" customFormat="1">
      <c r="A886" s="13"/>
      <c r="B886" s="224"/>
      <c r="C886" s="225"/>
      <c r="D886" s="226" t="s">
        <v>185</v>
      </c>
      <c r="E886" s="227" t="s">
        <v>19</v>
      </c>
      <c r="F886" s="228" t="s">
        <v>1212</v>
      </c>
      <c r="G886" s="225"/>
      <c r="H886" s="229">
        <v>475.80000000000001</v>
      </c>
      <c r="I886" s="230"/>
      <c r="J886" s="225"/>
      <c r="K886" s="225"/>
      <c r="L886" s="231"/>
      <c r="M886" s="232"/>
      <c r="N886" s="233"/>
      <c r="O886" s="233"/>
      <c r="P886" s="233"/>
      <c r="Q886" s="233"/>
      <c r="R886" s="233"/>
      <c r="S886" s="233"/>
      <c r="T886" s="234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T886" s="235" t="s">
        <v>185</v>
      </c>
      <c r="AU886" s="235" t="s">
        <v>84</v>
      </c>
      <c r="AV886" s="13" t="s">
        <v>84</v>
      </c>
      <c r="AW886" s="13" t="s">
        <v>36</v>
      </c>
      <c r="AX886" s="13" t="s">
        <v>74</v>
      </c>
      <c r="AY886" s="235" t="s">
        <v>161</v>
      </c>
    </row>
    <row r="887" s="14" customFormat="1">
      <c r="A887" s="14"/>
      <c r="B887" s="236"/>
      <c r="C887" s="237"/>
      <c r="D887" s="226" t="s">
        <v>185</v>
      </c>
      <c r="E887" s="238" t="s">
        <v>19</v>
      </c>
      <c r="F887" s="239" t="s">
        <v>187</v>
      </c>
      <c r="G887" s="237"/>
      <c r="H887" s="240">
        <v>475.80000000000001</v>
      </c>
      <c r="I887" s="241"/>
      <c r="J887" s="237"/>
      <c r="K887" s="237"/>
      <c r="L887" s="242"/>
      <c r="M887" s="243"/>
      <c r="N887" s="244"/>
      <c r="O887" s="244"/>
      <c r="P887" s="244"/>
      <c r="Q887" s="244"/>
      <c r="R887" s="244"/>
      <c r="S887" s="244"/>
      <c r="T887" s="245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T887" s="246" t="s">
        <v>185</v>
      </c>
      <c r="AU887" s="246" t="s">
        <v>84</v>
      </c>
      <c r="AV887" s="14" t="s">
        <v>168</v>
      </c>
      <c r="AW887" s="14" t="s">
        <v>36</v>
      </c>
      <c r="AX887" s="14" t="s">
        <v>82</v>
      </c>
      <c r="AY887" s="246" t="s">
        <v>161</v>
      </c>
    </row>
    <row r="888" s="2" customFormat="1" ht="55.5" customHeight="1">
      <c r="A888" s="40"/>
      <c r="B888" s="41"/>
      <c r="C888" s="206" t="s">
        <v>1213</v>
      </c>
      <c r="D888" s="206" t="s">
        <v>163</v>
      </c>
      <c r="E888" s="207" t="s">
        <v>1214</v>
      </c>
      <c r="F888" s="208" t="s">
        <v>1215</v>
      </c>
      <c r="G888" s="209" t="s">
        <v>182</v>
      </c>
      <c r="H888" s="210">
        <v>475.88999999999999</v>
      </c>
      <c r="I888" s="211"/>
      <c r="J888" s="212">
        <f>ROUND(I888*H888,2)</f>
        <v>0</v>
      </c>
      <c r="K888" s="208" t="s">
        <v>1209</v>
      </c>
      <c r="L888" s="46"/>
      <c r="M888" s="213" t="s">
        <v>19</v>
      </c>
      <c r="N888" s="214" t="s">
        <v>45</v>
      </c>
      <c r="O888" s="86"/>
      <c r="P888" s="215">
        <f>O888*H888</f>
        <v>0</v>
      </c>
      <c r="Q888" s="215">
        <v>0</v>
      </c>
      <c r="R888" s="215">
        <f>Q888*H888</f>
        <v>0</v>
      </c>
      <c r="S888" s="215">
        <v>0.0064999999999999997</v>
      </c>
      <c r="T888" s="216">
        <f>S888*H888</f>
        <v>3.0932849999999998</v>
      </c>
      <c r="U888" s="40"/>
      <c r="V888" s="40"/>
      <c r="W888" s="40"/>
      <c r="X888" s="40"/>
      <c r="Y888" s="40"/>
      <c r="Z888" s="40"/>
      <c r="AA888" s="40"/>
      <c r="AB888" s="40"/>
      <c r="AC888" s="40"/>
      <c r="AD888" s="40"/>
      <c r="AE888" s="40"/>
      <c r="AR888" s="217" t="s">
        <v>256</v>
      </c>
      <c r="AT888" s="217" t="s">
        <v>163</v>
      </c>
      <c r="AU888" s="217" t="s">
        <v>84</v>
      </c>
      <c r="AY888" s="19" t="s">
        <v>161</v>
      </c>
      <c r="BE888" s="218">
        <f>IF(N888="základní",J888,0)</f>
        <v>0</v>
      </c>
      <c r="BF888" s="218">
        <f>IF(N888="snížená",J888,0)</f>
        <v>0</v>
      </c>
      <c r="BG888" s="218">
        <f>IF(N888="zákl. přenesená",J888,0)</f>
        <v>0</v>
      </c>
      <c r="BH888" s="218">
        <f>IF(N888="sníž. přenesená",J888,0)</f>
        <v>0</v>
      </c>
      <c r="BI888" s="218">
        <f>IF(N888="nulová",J888,0)</f>
        <v>0</v>
      </c>
      <c r="BJ888" s="19" t="s">
        <v>82</v>
      </c>
      <c r="BK888" s="218">
        <f>ROUND(I888*H888,2)</f>
        <v>0</v>
      </c>
      <c r="BL888" s="19" t="s">
        <v>256</v>
      </c>
      <c r="BM888" s="217" t="s">
        <v>1216</v>
      </c>
    </row>
    <row r="889" s="2" customFormat="1">
      <c r="A889" s="40"/>
      <c r="B889" s="41"/>
      <c r="C889" s="42"/>
      <c r="D889" s="219" t="s">
        <v>170</v>
      </c>
      <c r="E889" s="42"/>
      <c r="F889" s="220" t="s">
        <v>1217</v>
      </c>
      <c r="G889" s="42"/>
      <c r="H889" s="42"/>
      <c r="I889" s="221"/>
      <c r="J889" s="42"/>
      <c r="K889" s="42"/>
      <c r="L889" s="46"/>
      <c r="M889" s="222"/>
      <c r="N889" s="223"/>
      <c r="O889" s="86"/>
      <c r="P889" s="86"/>
      <c r="Q889" s="86"/>
      <c r="R889" s="86"/>
      <c r="S889" s="86"/>
      <c r="T889" s="87"/>
      <c r="U889" s="40"/>
      <c r="V889" s="40"/>
      <c r="W889" s="40"/>
      <c r="X889" s="40"/>
      <c r="Y889" s="40"/>
      <c r="Z889" s="40"/>
      <c r="AA889" s="40"/>
      <c r="AB889" s="40"/>
      <c r="AC889" s="40"/>
      <c r="AD889" s="40"/>
      <c r="AE889" s="40"/>
      <c r="AT889" s="19" t="s">
        <v>170</v>
      </c>
      <c r="AU889" s="19" t="s">
        <v>84</v>
      </c>
    </row>
    <row r="890" s="13" customFormat="1">
      <c r="A890" s="13"/>
      <c r="B890" s="224"/>
      <c r="C890" s="225"/>
      <c r="D890" s="226" t="s">
        <v>185</v>
      </c>
      <c r="E890" s="227" t="s">
        <v>19</v>
      </c>
      <c r="F890" s="228" t="s">
        <v>1218</v>
      </c>
      <c r="G890" s="225"/>
      <c r="H890" s="229">
        <v>475.88999999999999</v>
      </c>
      <c r="I890" s="230"/>
      <c r="J890" s="225"/>
      <c r="K890" s="225"/>
      <c r="L890" s="231"/>
      <c r="M890" s="232"/>
      <c r="N890" s="233"/>
      <c r="O890" s="233"/>
      <c r="P890" s="233"/>
      <c r="Q890" s="233"/>
      <c r="R890" s="233"/>
      <c r="S890" s="233"/>
      <c r="T890" s="234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T890" s="235" t="s">
        <v>185</v>
      </c>
      <c r="AU890" s="235" t="s">
        <v>84</v>
      </c>
      <c r="AV890" s="13" t="s">
        <v>84</v>
      </c>
      <c r="AW890" s="13" t="s">
        <v>36</v>
      </c>
      <c r="AX890" s="13" t="s">
        <v>74</v>
      </c>
      <c r="AY890" s="235" t="s">
        <v>161</v>
      </c>
    </row>
    <row r="891" s="14" customFormat="1">
      <c r="A891" s="14"/>
      <c r="B891" s="236"/>
      <c r="C891" s="237"/>
      <c r="D891" s="226" t="s">
        <v>185</v>
      </c>
      <c r="E891" s="238" t="s">
        <v>19</v>
      </c>
      <c r="F891" s="239" t="s">
        <v>187</v>
      </c>
      <c r="G891" s="237"/>
      <c r="H891" s="240">
        <v>475.88999999999999</v>
      </c>
      <c r="I891" s="241"/>
      <c r="J891" s="237"/>
      <c r="K891" s="237"/>
      <c r="L891" s="242"/>
      <c r="M891" s="243"/>
      <c r="N891" s="244"/>
      <c r="O891" s="244"/>
      <c r="P891" s="244"/>
      <c r="Q891" s="244"/>
      <c r="R891" s="244"/>
      <c r="S891" s="244"/>
      <c r="T891" s="245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T891" s="246" t="s">
        <v>185</v>
      </c>
      <c r="AU891" s="246" t="s">
        <v>84</v>
      </c>
      <c r="AV891" s="14" t="s">
        <v>168</v>
      </c>
      <c r="AW891" s="14" t="s">
        <v>36</v>
      </c>
      <c r="AX891" s="14" t="s">
        <v>82</v>
      </c>
      <c r="AY891" s="246" t="s">
        <v>161</v>
      </c>
    </row>
    <row r="892" s="2" customFormat="1" ht="37.8" customHeight="1">
      <c r="A892" s="40"/>
      <c r="B892" s="41"/>
      <c r="C892" s="206" t="s">
        <v>1219</v>
      </c>
      <c r="D892" s="206" t="s">
        <v>163</v>
      </c>
      <c r="E892" s="207" t="s">
        <v>1220</v>
      </c>
      <c r="F892" s="208" t="s">
        <v>1221</v>
      </c>
      <c r="G892" s="209" t="s">
        <v>182</v>
      </c>
      <c r="H892" s="210">
        <v>587.33000000000004</v>
      </c>
      <c r="I892" s="211"/>
      <c r="J892" s="212">
        <f>ROUND(I892*H892,2)</f>
        <v>0</v>
      </c>
      <c r="K892" s="208" t="s">
        <v>1209</v>
      </c>
      <c r="L892" s="46"/>
      <c r="M892" s="213" t="s">
        <v>19</v>
      </c>
      <c r="N892" s="214" t="s">
        <v>45</v>
      </c>
      <c r="O892" s="86"/>
      <c r="P892" s="215">
        <f>O892*H892</f>
        <v>0</v>
      </c>
      <c r="Q892" s="215">
        <v>0</v>
      </c>
      <c r="R892" s="215">
        <f>Q892*H892</f>
        <v>0</v>
      </c>
      <c r="S892" s="215">
        <v>0</v>
      </c>
      <c r="T892" s="216">
        <f>S892*H892</f>
        <v>0</v>
      </c>
      <c r="U892" s="40"/>
      <c r="V892" s="40"/>
      <c r="W892" s="40"/>
      <c r="X892" s="40"/>
      <c r="Y892" s="40"/>
      <c r="Z892" s="40"/>
      <c r="AA892" s="40"/>
      <c r="AB892" s="40"/>
      <c r="AC892" s="40"/>
      <c r="AD892" s="40"/>
      <c r="AE892" s="40"/>
      <c r="AR892" s="217" t="s">
        <v>256</v>
      </c>
      <c r="AT892" s="217" t="s">
        <v>163</v>
      </c>
      <c r="AU892" s="217" t="s">
        <v>84</v>
      </c>
      <c r="AY892" s="19" t="s">
        <v>161</v>
      </c>
      <c r="BE892" s="218">
        <f>IF(N892="základní",J892,0)</f>
        <v>0</v>
      </c>
      <c r="BF892" s="218">
        <f>IF(N892="snížená",J892,0)</f>
        <v>0</v>
      </c>
      <c r="BG892" s="218">
        <f>IF(N892="zákl. přenesená",J892,0)</f>
        <v>0</v>
      </c>
      <c r="BH892" s="218">
        <f>IF(N892="sníž. přenesená",J892,0)</f>
        <v>0</v>
      </c>
      <c r="BI892" s="218">
        <f>IF(N892="nulová",J892,0)</f>
        <v>0</v>
      </c>
      <c r="BJ892" s="19" t="s">
        <v>82</v>
      </c>
      <c r="BK892" s="218">
        <f>ROUND(I892*H892,2)</f>
        <v>0</v>
      </c>
      <c r="BL892" s="19" t="s">
        <v>256</v>
      </c>
      <c r="BM892" s="217" t="s">
        <v>1222</v>
      </c>
    </row>
    <row r="893" s="2" customFormat="1">
      <c r="A893" s="40"/>
      <c r="B893" s="41"/>
      <c r="C893" s="42"/>
      <c r="D893" s="219" t="s">
        <v>170</v>
      </c>
      <c r="E893" s="42"/>
      <c r="F893" s="220" t="s">
        <v>1223</v>
      </c>
      <c r="G893" s="42"/>
      <c r="H893" s="42"/>
      <c r="I893" s="221"/>
      <c r="J893" s="42"/>
      <c r="K893" s="42"/>
      <c r="L893" s="46"/>
      <c r="M893" s="222"/>
      <c r="N893" s="223"/>
      <c r="O893" s="86"/>
      <c r="P893" s="86"/>
      <c r="Q893" s="86"/>
      <c r="R893" s="86"/>
      <c r="S893" s="86"/>
      <c r="T893" s="87"/>
      <c r="U893" s="40"/>
      <c r="V893" s="40"/>
      <c r="W893" s="40"/>
      <c r="X893" s="40"/>
      <c r="Y893" s="40"/>
      <c r="Z893" s="40"/>
      <c r="AA893" s="40"/>
      <c r="AB893" s="40"/>
      <c r="AC893" s="40"/>
      <c r="AD893" s="40"/>
      <c r="AE893" s="40"/>
      <c r="AT893" s="19" t="s">
        <v>170</v>
      </c>
      <c r="AU893" s="19" t="s">
        <v>84</v>
      </c>
    </row>
    <row r="894" s="13" customFormat="1">
      <c r="A894" s="13"/>
      <c r="B894" s="224"/>
      <c r="C894" s="225"/>
      <c r="D894" s="226" t="s">
        <v>185</v>
      </c>
      <c r="E894" s="227" t="s">
        <v>19</v>
      </c>
      <c r="F894" s="228" t="s">
        <v>954</v>
      </c>
      <c r="G894" s="225"/>
      <c r="H894" s="229">
        <v>587.33000000000004</v>
      </c>
      <c r="I894" s="230"/>
      <c r="J894" s="225"/>
      <c r="K894" s="225"/>
      <c r="L894" s="231"/>
      <c r="M894" s="232"/>
      <c r="N894" s="233"/>
      <c r="O894" s="233"/>
      <c r="P894" s="233"/>
      <c r="Q894" s="233"/>
      <c r="R894" s="233"/>
      <c r="S894" s="233"/>
      <c r="T894" s="234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T894" s="235" t="s">
        <v>185</v>
      </c>
      <c r="AU894" s="235" t="s">
        <v>84</v>
      </c>
      <c r="AV894" s="13" t="s">
        <v>84</v>
      </c>
      <c r="AW894" s="13" t="s">
        <v>36</v>
      </c>
      <c r="AX894" s="13" t="s">
        <v>74</v>
      </c>
      <c r="AY894" s="235" t="s">
        <v>161</v>
      </c>
    </row>
    <row r="895" s="14" customFormat="1">
      <c r="A895" s="14"/>
      <c r="B895" s="236"/>
      <c r="C895" s="237"/>
      <c r="D895" s="226" t="s">
        <v>185</v>
      </c>
      <c r="E895" s="238" t="s">
        <v>19</v>
      </c>
      <c r="F895" s="239" t="s">
        <v>187</v>
      </c>
      <c r="G895" s="237"/>
      <c r="H895" s="240">
        <v>587.33000000000004</v>
      </c>
      <c r="I895" s="241"/>
      <c r="J895" s="237"/>
      <c r="K895" s="237"/>
      <c r="L895" s="242"/>
      <c r="M895" s="243"/>
      <c r="N895" s="244"/>
      <c r="O895" s="244"/>
      <c r="P895" s="244"/>
      <c r="Q895" s="244"/>
      <c r="R895" s="244"/>
      <c r="S895" s="244"/>
      <c r="T895" s="245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T895" s="246" t="s">
        <v>185</v>
      </c>
      <c r="AU895" s="246" t="s">
        <v>84</v>
      </c>
      <c r="AV895" s="14" t="s">
        <v>168</v>
      </c>
      <c r="AW895" s="14" t="s">
        <v>36</v>
      </c>
      <c r="AX895" s="14" t="s">
        <v>82</v>
      </c>
      <c r="AY895" s="246" t="s">
        <v>161</v>
      </c>
    </row>
    <row r="896" s="2" customFormat="1" ht="24.15" customHeight="1">
      <c r="A896" s="40"/>
      <c r="B896" s="41"/>
      <c r="C896" s="247" t="s">
        <v>1224</v>
      </c>
      <c r="D896" s="247" t="s">
        <v>301</v>
      </c>
      <c r="E896" s="248" t="s">
        <v>1225</v>
      </c>
      <c r="F896" s="249" t="s">
        <v>1226</v>
      </c>
      <c r="G896" s="250" t="s">
        <v>182</v>
      </c>
      <c r="H896" s="251">
        <v>616.697</v>
      </c>
      <c r="I896" s="252"/>
      <c r="J896" s="253">
        <f>ROUND(I896*H896,2)</f>
        <v>0</v>
      </c>
      <c r="K896" s="249" t="s">
        <v>167</v>
      </c>
      <c r="L896" s="254"/>
      <c r="M896" s="255" t="s">
        <v>19</v>
      </c>
      <c r="N896" s="256" t="s">
        <v>45</v>
      </c>
      <c r="O896" s="86"/>
      <c r="P896" s="215">
        <f>O896*H896</f>
        <v>0</v>
      </c>
      <c r="Q896" s="215">
        <v>0.0011999999999999999</v>
      </c>
      <c r="R896" s="215">
        <f>Q896*H896</f>
        <v>0.74003639999999993</v>
      </c>
      <c r="S896" s="215">
        <v>0</v>
      </c>
      <c r="T896" s="216">
        <f>S896*H896</f>
        <v>0</v>
      </c>
      <c r="U896" s="40"/>
      <c r="V896" s="40"/>
      <c r="W896" s="40"/>
      <c r="X896" s="40"/>
      <c r="Y896" s="40"/>
      <c r="Z896" s="40"/>
      <c r="AA896" s="40"/>
      <c r="AB896" s="40"/>
      <c r="AC896" s="40"/>
      <c r="AD896" s="40"/>
      <c r="AE896" s="40"/>
      <c r="AR896" s="217" t="s">
        <v>342</v>
      </c>
      <c r="AT896" s="217" t="s">
        <v>301</v>
      </c>
      <c r="AU896" s="217" t="s">
        <v>84</v>
      </c>
      <c r="AY896" s="19" t="s">
        <v>161</v>
      </c>
      <c r="BE896" s="218">
        <f>IF(N896="základní",J896,0)</f>
        <v>0</v>
      </c>
      <c r="BF896" s="218">
        <f>IF(N896="snížená",J896,0)</f>
        <v>0</v>
      </c>
      <c r="BG896" s="218">
        <f>IF(N896="zákl. přenesená",J896,0)</f>
        <v>0</v>
      </c>
      <c r="BH896" s="218">
        <f>IF(N896="sníž. přenesená",J896,0)</f>
        <v>0</v>
      </c>
      <c r="BI896" s="218">
        <f>IF(N896="nulová",J896,0)</f>
        <v>0</v>
      </c>
      <c r="BJ896" s="19" t="s">
        <v>82</v>
      </c>
      <c r="BK896" s="218">
        <f>ROUND(I896*H896,2)</f>
        <v>0</v>
      </c>
      <c r="BL896" s="19" t="s">
        <v>256</v>
      </c>
      <c r="BM896" s="217" t="s">
        <v>1227</v>
      </c>
    </row>
    <row r="897" s="13" customFormat="1">
      <c r="A897" s="13"/>
      <c r="B897" s="224"/>
      <c r="C897" s="225"/>
      <c r="D897" s="226" t="s">
        <v>185</v>
      </c>
      <c r="E897" s="225"/>
      <c r="F897" s="228" t="s">
        <v>1228</v>
      </c>
      <c r="G897" s="225"/>
      <c r="H897" s="229">
        <v>616.697</v>
      </c>
      <c r="I897" s="230"/>
      <c r="J897" s="225"/>
      <c r="K897" s="225"/>
      <c r="L897" s="231"/>
      <c r="M897" s="232"/>
      <c r="N897" s="233"/>
      <c r="O897" s="233"/>
      <c r="P897" s="233"/>
      <c r="Q897" s="233"/>
      <c r="R897" s="233"/>
      <c r="S897" s="233"/>
      <c r="T897" s="234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T897" s="235" t="s">
        <v>185</v>
      </c>
      <c r="AU897" s="235" t="s">
        <v>84</v>
      </c>
      <c r="AV897" s="13" t="s">
        <v>84</v>
      </c>
      <c r="AW897" s="13" t="s">
        <v>4</v>
      </c>
      <c r="AX897" s="13" t="s">
        <v>82</v>
      </c>
      <c r="AY897" s="235" t="s">
        <v>161</v>
      </c>
    </row>
    <row r="898" s="2" customFormat="1" ht="37.8" customHeight="1">
      <c r="A898" s="40"/>
      <c r="B898" s="41"/>
      <c r="C898" s="206" t="s">
        <v>1229</v>
      </c>
      <c r="D898" s="206" t="s">
        <v>163</v>
      </c>
      <c r="E898" s="207" t="s">
        <v>1230</v>
      </c>
      <c r="F898" s="208" t="s">
        <v>1231</v>
      </c>
      <c r="G898" s="209" t="s">
        <v>182</v>
      </c>
      <c r="H898" s="210">
        <v>587.33000000000004</v>
      </c>
      <c r="I898" s="211"/>
      <c r="J898" s="212">
        <f>ROUND(I898*H898,2)</f>
        <v>0</v>
      </c>
      <c r="K898" s="208" t="s">
        <v>1209</v>
      </c>
      <c r="L898" s="46"/>
      <c r="M898" s="213" t="s">
        <v>19</v>
      </c>
      <c r="N898" s="214" t="s">
        <v>45</v>
      </c>
      <c r="O898" s="86"/>
      <c r="P898" s="215">
        <f>O898*H898</f>
        <v>0</v>
      </c>
      <c r="Q898" s="215">
        <v>0</v>
      </c>
      <c r="R898" s="215">
        <f>Q898*H898</f>
        <v>0</v>
      </c>
      <c r="S898" s="215">
        <v>0</v>
      </c>
      <c r="T898" s="216">
        <f>S898*H898</f>
        <v>0</v>
      </c>
      <c r="U898" s="40"/>
      <c r="V898" s="40"/>
      <c r="W898" s="40"/>
      <c r="X898" s="40"/>
      <c r="Y898" s="40"/>
      <c r="Z898" s="40"/>
      <c r="AA898" s="40"/>
      <c r="AB898" s="40"/>
      <c r="AC898" s="40"/>
      <c r="AD898" s="40"/>
      <c r="AE898" s="40"/>
      <c r="AR898" s="217" t="s">
        <v>256</v>
      </c>
      <c r="AT898" s="217" t="s">
        <v>163</v>
      </c>
      <c r="AU898" s="217" t="s">
        <v>84</v>
      </c>
      <c r="AY898" s="19" t="s">
        <v>161</v>
      </c>
      <c r="BE898" s="218">
        <f>IF(N898="základní",J898,0)</f>
        <v>0</v>
      </c>
      <c r="BF898" s="218">
        <f>IF(N898="snížená",J898,0)</f>
        <v>0</v>
      </c>
      <c r="BG898" s="218">
        <f>IF(N898="zákl. přenesená",J898,0)</f>
        <v>0</v>
      </c>
      <c r="BH898" s="218">
        <f>IF(N898="sníž. přenesená",J898,0)</f>
        <v>0</v>
      </c>
      <c r="BI898" s="218">
        <f>IF(N898="nulová",J898,0)</f>
        <v>0</v>
      </c>
      <c r="BJ898" s="19" t="s">
        <v>82</v>
      </c>
      <c r="BK898" s="218">
        <f>ROUND(I898*H898,2)</f>
        <v>0</v>
      </c>
      <c r="BL898" s="19" t="s">
        <v>256</v>
      </c>
      <c r="BM898" s="217" t="s">
        <v>1232</v>
      </c>
    </row>
    <row r="899" s="2" customFormat="1">
      <c r="A899" s="40"/>
      <c r="B899" s="41"/>
      <c r="C899" s="42"/>
      <c r="D899" s="219" t="s">
        <v>170</v>
      </c>
      <c r="E899" s="42"/>
      <c r="F899" s="220" t="s">
        <v>1233</v>
      </c>
      <c r="G899" s="42"/>
      <c r="H899" s="42"/>
      <c r="I899" s="221"/>
      <c r="J899" s="42"/>
      <c r="K899" s="42"/>
      <c r="L899" s="46"/>
      <c r="M899" s="222"/>
      <c r="N899" s="223"/>
      <c r="O899" s="86"/>
      <c r="P899" s="86"/>
      <c r="Q899" s="86"/>
      <c r="R899" s="86"/>
      <c r="S899" s="86"/>
      <c r="T899" s="87"/>
      <c r="U899" s="40"/>
      <c r="V899" s="40"/>
      <c r="W899" s="40"/>
      <c r="X899" s="40"/>
      <c r="Y899" s="40"/>
      <c r="Z899" s="40"/>
      <c r="AA899" s="40"/>
      <c r="AB899" s="40"/>
      <c r="AC899" s="40"/>
      <c r="AD899" s="40"/>
      <c r="AE899" s="40"/>
      <c r="AT899" s="19" t="s">
        <v>170</v>
      </c>
      <c r="AU899" s="19" t="s">
        <v>84</v>
      </c>
    </row>
    <row r="900" s="13" customFormat="1">
      <c r="A900" s="13"/>
      <c r="B900" s="224"/>
      <c r="C900" s="225"/>
      <c r="D900" s="226" t="s">
        <v>185</v>
      </c>
      <c r="E900" s="227" t="s">
        <v>19</v>
      </c>
      <c r="F900" s="228" t="s">
        <v>954</v>
      </c>
      <c r="G900" s="225"/>
      <c r="H900" s="229">
        <v>587.33000000000004</v>
      </c>
      <c r="I900" s="230"/>
      <c r="J900" s="225"/>
      <c r="K900" s="225"/>
      <c r="L900" s="231"/>
      <c r="M900" s="232"/>
      <c r="N900" s="233"/>
      <c r="O900" s="233"/>
      <c r="P900" s="233"/>
      <c r="Q900" s="233"/>
      <c r="R900" s="233"/>
      <c r="S900" s="233"/>
      <c r="T900" s="234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T900" s="235" t="s">
        <v>185</v>
      </c>
      <c r="AU900" s="235" t="s">
        <v>84</v>
      </c>
      <c r="AV900" s="13" t="s">
        <v>84</v>
      </c>
      <c r="AW900" s="13" t="s">
        <v>36</v>
      </c>
      <c r="AX900" s="13" t="s">
        <v>74</v>
      </c>
      <c r="AY900" s="235" t="s">
        <v>161</v>
      </c>
    </row>
    <row r="901" s="14" customFormat="1">
      <c r="A901" s="14"/>
      <c r="B901" s="236"/>
      <c r="C901" s="237"/>
      <c r="D901" s="226" t="s">
        <v>185</v>
      </c>
      <c r="E901" s="238" t="s">
        <v>19</v>
      </c>
      <c r="F901" s="239" t="s">
        <v>187</v>
      </c>
      <c r="G901" s="237"/>
      <c r="H901" s="240">
        <v>587.33000000000004</v>
      </c>
      <c r="I901" s="241"/>
      <c r="J901" s="237"/>
      <c r="K901" s="237"/>
      <c r="L901" s="242"/>
      <c r="M901" s="243"/>
      <c r="N901" s="244"/>
      <c r="O901" s="244"/>
      <c r="P901" s="244"/>
      <c r="Q901" s="244"/>
      <c r="R901" s="244"/>
      <c r="S901" s="244"/>
      <c r="T901" s="245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T901" s="246" t="s">
        <v>185</v>
      </c>
      <c r="AU901" s="246" t="s">
        <v>84</v>
      </c>
      <c r="AV901" s="14" t="s">
        <v>168</v>
      </c>
      <c r="AW901" s="14" t="s">
        <v>36</v>
      </c>
      <c r="AX901" s="14" t="s">
        <v>82</v>
      </c>
      <c r="AY901" s="246" t="s">
        <v>161</v>
      </c>
    </row>
    <row r="902" s="2" customFormat="1" ht="24.15" customHeight="1">
      <c r="A902" s="40"/>
      <c r="B902" s="41"/>
      <c r="C902" s="247" t="s">
        <v>1234</v>
      </c>
      <c r="D902" s="247" t="s">
        <v>301</v>
      </c>
      <c r="E902" s="248" t="s">
        <v>1235</v>
      </c>
      <c r="F902" s="249" t="s">
        <v>1236</v>
      </c>
      <c r="G902" s="250" t="s">
        <v>182</v>
      </c>
      <c r="H902" s="251">
        <v>684.53300000000002</v>
      </c>
      <c r="I902" s="252"/>
      <c r="J902" s="253">
        <f>ROUND(I902*H902,2)</f>
        <v>0</v>
      </c>
      <c r="K902" s="249" t="s">
        <v>1209</v>
      </c>
      <c r="L902" s="254"/>
      <c r="M902" s="255" t="s">
        <v>19</v>
      </c>
      <c r="N902" s="256" t="s">
        <v>45</v>
      </c>
      <c r="O902" s="86"/>
      <c r="P902" s="215">
        <f>O902*H902</f>
        <v>0</v>
      </c>
      <c r="Q902" s="215">
        <v>0.0010499999999999999</v>
      </c>
      <c r="R902" s="215">
        <f>Q902*H902</f>
        <v>0.71875964999999997</v>
      </c>
      <c r="S902" s="215">
        <v>0</v>
      </c>
      <c r="T902" s="216">
        <f>S902*H902</f>
        <v>0</v>
      </c>
      <c r="U902" s="40"/>
      <c r="V902" s="40"/>
      <c r="W902" s="40"/>
      <c r="X902" s="40"/>
      <c r="Y902" s="40"/>
      <c r="Z902" s="40"/>
      <c r="AA902" s="40"/>
      <c r="AB902" s="40"/>
      <c r="AC902" s="40"/>
      <c r="AD902" s="40"/>
      <c r="AE902" s="40"/>
      <c r="AR902" s="217" t="s">
        <v>342</v>
      </c>
      <c r="AT902" s="217" t="s">
        <v>301</v>
      </c>
      <c r="AU902" s="217" t="s">
        <v>84</v>
      </c>
      <c r="AY902" s="19" t="s">
        <v>161</v>
      </c>
      <c r="BE902" s="218">
        <f>IF(N902="základní",J902,0)</f>
        <v>0</v>
      </c>
      <c r="BF902" s="218">
        <f>IF(N902="snížená",J902,0)</f>
        <v>0</v>
      </c>
      <c r="BG902" s="218">
        <f>IF(N902="zákl. přenesená",J902,0)</f>
        <v>0</v>
      </c>
      <c r="BH902" s="218">
        <f>IF(N902="sníž. přenesená",J902,0)</f>
        <v>0</v>
      </c>
      <c r="BI902" s="218">
        <f>IF(N902="nulová",J902,0)</f>
        <v>0</v>
      </c>
      <c r="BJ902" s="19" t="s">
        <v>82</v>
      </c>
      <c r="BK902" s="218">
        <f>ROUND(I902*H902,2)</f>
        <v>0</v>
      </c>
      <c r="BL902" s="19" t="s">
        <v>256</v>
      </c>
      <c r="BM902" s="217" t="s">
        <v>1237</v>
      </c>
    </row>
    <row r="903" s="13" customFormat="1">
      <c r="A903" s="13"/>
      <c r="B903" s="224"/>
      <c r="C903" s="225"/>
      <c r="D903" s="226" t="s">
        <v>185</v>
      </c>
      <c r="E903" s="227" t="s">
        <v>19</v>
      </c>
      <c r="F903" s="228" t="s">
        <v>954</v>
      </c>
      <c r="G903" s="225"/>
      <c r="H903" s="229">
        <v>587.33000000000004</v>
      </c>
      <c r="I903" s="230"/>
      <c r="J903" s="225"/>
      <c r="K903" s="225"/>
      <c r="L903" s="231"/>
      <c r="M903" s="232"/>
      <c r="N903" s="233"/>
      <c r="O903" s="233"/>
      <c r="P903" s="233"/>
      <c r="Q903" s="233"/>
      <c r="R903" s="233"/>
      <c r="S903" s="233"/>
      <c r="T903" s="234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T903" s="235" t="s">
        <v>185</v>
      </c>
      <c r="AU903" s="235" t="s">
        <v>84</v>
      </c>
      <c r="AV903" s="13" t="s">
        <v>84</v>
      </c>
      <c r="AW903" s="13" t="s">
        <v>36</v>
      </c>
      <c r="AX903" s="13" t="s">
        <v>82</v>
      </c>
      <c r="AY903" s="235" t="s">
        <v>161</v>
      </c>
    </row>
    <row r="904" s="13" customFormat="1">
      <c r="A904" s="13"/>
      <c r="B904" s="224"/>
      <c r="C904" s="225"/>
      <c r="D904" s="226" t="s">
        <v>185</v>
      </c>
      <c r="E904" s="225"/>
      <c r="F904" s="228" t="s">
        <v>1238</v>
      </c>
      <c r="G904" s="225"/>
      <c r="H904" s="229">
        <v>684.53300000000002</v>
      </c>
      <c r="I904" s="230"/>
      <c r="J904" s="225"/>
      <c r="K904" s="225"/>
      <c r="L904" s="231"/>
      <c r="M904" s="232"/>
      <c r="N904" s="233"/>
      <c r="O904" s="233"/>
      <c r="P904" s="233"/>
      <c r="Q904" s="233"/>
      <c r="R904" s="233"/>
      <c r="S904" s="233"/>
      <c r="T904" s="234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T904" s="235" t="s">
        <v>185</v>
      </c>
      <c r="AU904" s="235" t="s">
        <v>84</v>
      </c>
      <c r="AV904" s="13" t="s">
        <v>84</v>
      </c>
      <c r="AW904" s="13" t="s">
        <v>4</v>
      </c>
      <c r="AX904" s="13" t="s">
        <v>82</v>
      </c>
      <c r="AY904" s="235" t="s">
        <v>161</v>
      </c>
    </row>
    <row r="905" s="2" customFormat="1" ht="49.05" customHeight="1">
      <c r="A905" s="40"/>
      <c r="B905" s="41"/>
      <c r="C905" s="206" t="s">
        <v>1239</v>
      </c>
      <c r="D905" s="206" t="s">
        <v>163</v>
      </c>
      <c r="E905" s="207" t="s">
        <v>1240</v>
      </c>
      <c r="F905" s="208" t="s">
        <v>1241</v>
      </c>
      <c r="G905" s="209" t="s">
        <v>1196</v>
      </c>
      <c r="H905" s="258"/>
      <c r="I905" s="211"/>
      <c r="J905" s="212">
        <f>ROUND(I905*H905,2)</f>
        <v>0</v>
      </c>
      <c r="K905" s="208" t="s">
        <v>167</v>
      </c>
      <c r="L905" s="46"/>
      <c r="M905" s="213" t="s">
        <v>19</v>
      </c>
      <c r="N905" s="214" t="s">
        <v>45</v>
      </c>
      <c r="O905" s="86"/>
      <c r="P905" s="215">
        <f>O905*H905</f>
        <v>0</v>
      </c>
      <c r="Q905" s="215">
        <v>0</v>
      </c>
      <c r="R905" s="215">
        <f>Q905*H905</f>
        <v>0</v>
      </c>
      <c r="S905" s="215">
        <v>0</v>
      </c>
      <c r="T905" s="216">
        <f>S905*H905</f>
        <v>0</v>
      </c>
      <c r="U905" s="40"/>
      <c r="V905" s="40"/>
      <c r="W905" s="40"/>
      <c r="X905" s="40"/>
      <c r="Y905" s="40"/>
      <c r="Z905" s="40"/>
      <c r="AA905" s="40"/>
      <c r="AB905" s="40"/>
      <c r="AC905" s="40"/>
      <c r="AD905" s="40"/>
      <c r="AE905" s="40"/>
      <c r="AR905" s="217" t="s">
        <v>256</v>
      </c>
      <c r="AT905" s="217" t="s">
        <v>163</v>
      </c>
      <c r="AU905" s="217" t="s">
        <v>84</v>
      </c>
      <c r="AY905" s="19" t="s">
        <v>161</v>
      </c>
      <c r="BE905" s="218">
        <f>IF(N905="základní",J905,0)</f>
        <v>0</v>
      </c>
      <c r="BF905" s="218">
        <f>IF(N905="snížená",J905,0)</f>
        <v>0</v>
      </c>
      <c r="BG905" s="218">
        <f>IF(N905="zákl. přenesená",J905,0)</f>
        <v>0</v>
      </c>
      <c r="BH905" s="218">
        <f>IF(N905="sníž. přenesená",J905,0)</f>
        <v>0</v>
      </c>
      <c r="BI905" s="218">
        <f>IF(N905="nulová",J905,0)</f>
        <v>0</v>
      </c>
      <c r="BJ905" s="19" t="s">
        <v>82</v>
      </c>
      <c r="BK905" s="218">
        <f>ROUND(I905*H905,2)</f>
        <v>0</v>
      </c>
      <c r="BL905" s="19" t="s">
        <v>256</v>
      </c>
      <c r="BM905" s="217" t="s">
        <v>1242</v>
      </c>
    </row>
    <row r="906" s="2" customFormat="1">
      <c r="A906" s="40"/>
      <c r="B906" s="41"/>
      <c r="C906" s="42"/>
      <c r="D906" s="219" t="s">
        <v>170</v>
      </c>
      <c r="E906" s="42"/>
      <c r="F906" s="220" t="s">
        <v>1243</v>
      </c>
      <c r="G906" s="42"/>
      <c r="H906" s="42"/>
      <c r="I906" s="221"/>
      <c r="J906" s="42"/>
      <c r="K906" s="42"/>
      <c r="L906" s="46"/>
      <c r="M906" s="222"/>
      <c r="N906" s="223"/>
      <c r="O906" s="86"/>
      <c r="P906" s="86"/>
      <c r="Q906" s="86"/>
      <c r="R906" s="86"/>
      <c r="S906" s="86"/>
      <c r="T906" s="87"/>
      <c r="U906" s="40"/>
      <c r="V906" s="40"/>
      <c r="W906" s="40"/>
      <c r="X906" s="40"/>
      <c r="Y906" s="40"/>
      <c r="Z906" s="40"/>
      <c r="AA906" s="40"/>
      <c r="AB906" s="40"/>
      <c r="AC906" s="40"/>
      <c r="AD906" s="40"/>
      <c r="AE906" s="40"/>
      <c r="AT906" s="19" t="s">
        <v>170</v>
      </c>
      <c r="AU906" s="19" t="s">
        <v>84</v>
      </c>
    </row>
    <row r="907" s="2" customFormat="1" ht="66.75" customHeight="1">
      <c r="A907" s="40"/>
      <c r="B907" s="41"/>
      <c r="C907" s="206" t="s">
        <v>1244</v>
      </c>
      <c r="D907" s="206" t="s">
        <v>163</v>
      </c>
      <c r="E907" s="207" t="s">
        <v>1245</v>
      </c>
      <c r="F907" s="208" t="s">
        <v>1246</v>
      </c>
      <c r="G907" s="209" t="s">
        <v>1196</v>
      </c>
      <c r="H907" s="258"/>
      <c r="I907" s="211"/>
      <c r="J907" s="212">
        <f>ROUND(I907*H907,2)</f>
        <v>0</v>
      </c>
      <c r="K907" s="208" t="s">
        <v>167</v>
      </c>
      <c r="L907" s="46"/>
      <c r="M907" s="213" t="s">
        <v>19</v>
      </c>
      <c r="N907" s="214" t="s">
        <v>45</v>
      </c>
      <c r="O907" s="86"/>
      <c r="P907" s="215">
        <f>O907*H907</f>
        <v>0</v>
      </c>
      <c r="Q907" s="215">
        <v>0</v>
      </c>
      <c r="R907" s="215">
        <f>Q907*H907</f>
        <v>0</v>
      </c>
      <c r="S907" s="215">
        <v>0</v>
      </c>
      <c r="T907" s="216">
        <f>S907*H907</f>
        <v>0</v>
      </c>
      <c r="U907" s="40"/>
      <c r="V907" s="40"/>
      <c r="W907" s="40"/>
      <c r="X907" s="40"/>
      <c r="Y907" s="40"/>
      <c r="Z907" s="40"/>
      <c r="AA907" s="40"/>
      <c r="AB907" s="40"/>
      <c r="AC907" s="40"/>
      <c r="AD907" s="40"/>
      <c r="AE907" s="40"/>
      <c r="AR907" s="217" t="s">
        <v>256</v>
      </c>
      <c r="AT907" s="217" t="s">
        <v>163</v>
      </c>
      <c r="AU907" s="217" t="s">
        <v>84</v>
      </c>
      <c r="AY907" s="19" t="s">
        <v>161</v>
      </c>
      <c r="BE907" s="218">
        <f>IF(N907="základní",J907,0)</f>
        <v>0</v>
      </c>
      <c r="BF907" s="218">
        <f>IF(N907="snížená",J907,0)</f>
        <v>0</v>
      </c>
      <c r="BG907" s="218">
        <f>IF(N907="zákl. přenesená",J907,0)</f>
        <v>0</v>
      </c>
      <c r="BH907" s="218">
        <f>IF(N907="sníž. přenesená",J907,0)</f>
        <v>0</v>
      </c>
      <c r="BI907" s="218">
        <f>IF(N907="nulová",J907,0)</f>
        <v>0</v>
      </c>
      <c r="BJ907" s="19" t="s">
        <v>82</v>
      </c>
      <c r="BK907" s="218">
        <f>ROUND(I907*H907,2)</f>
        <v>0</v>
      </c>
      <c r="BL907" s="19" t="s">
        <v>256</v>
      </c>
      <c r="BM907" s="217" t="s">
        <v>1247</v>
      </c>
    </row>
    <row r="908" s="2" customFormat="1">
      <c r="A908" s="40"/>
      <c r="B908" s="41"/>
      <c r="C908" s="42"/>
      <c r="D908" s="219" t="s">
        <v>170</v>
      </c>
      <c r="E908" s="42"/>
      <c r="F908" s="220" t="s">
        <v>1248</v>
      </c>
      <c r="G908" s="42"/>
      <c r="H908" s="42"/>
      <c r="I908" s="221"/>
      <c r="J908" s="42"/>
      <c r="K908" s="42"/>
      <c r="L908" s="46"/>
      <c r="M908" s="222"/>
      <c r="N908" s="223"/>
      <c r="O908" s="86"/>
      <c r="P908" s="86"/>
      <c r="Q908" s="86"/>
      <c r="R908" s="86"/>
      <c r="S908" s="86"/>
      <c r="T908" s="87"/>
      <c r="U908" s="40"/>
      <c r="V908" s="40"/>
      <c r="W908" s="40"/>
      <c r="X908" s="40"/>
      <c r="Y908" s="40"/>
      <c r="Z908" s="40"/>
      <c r="AA908" s="40"/>
      <c r="AB908" s="40"/>
      <c r="AC908" s="40"/>
      <c r="AD908" s="40"/>
      <c r="AE908" s="40"/>
      <c r="AT908" s="19" t="s">
        <v>170</v>
      </c>
      <c r="AU908" s="19" t="s">
        <v>84</v>
      </c>
    </row>
    <row r="909" s="12" customFormat="1" ht="22.8" customHeight="1">
      <c r="A909" s="12"/>
      <c r="B909" s="190"/>
      <c r="C909" s="191"/>
      <c r="D909" s="192" t="s">
        <v>73</v>
      </c>
      <c r="E909" s="204" t="s">
        <v>1249</v>
      </c>
      <c r="F909" s="204" t="s">
        <v>1250</v>
      </c>
      <c r="G909" s="191"/>
      <c r="H909" s="191"/>
      <c r="I909" s="194"/>
      <c r="J909" s="205">
        <f>BK909</f>
        <v>0</v>
      </c>
      <c r="K909" s="191"/>
      <c r="L909" s="196"/>
      <c r="M909" s="197"/>
      <c r="N909" s="198"/>
      <c r="O909" s="198"/>
      <c r="P909" s="199">
        <f>SUM(P910:P976)</f>
        <v>0</v>
      </c>
      <c r="Q909" s="198"/>
      <c r="R909" s="199">
        <f>SUM(R910:R976)</f>
        <v>11.782016580000001</v>
      </c>
      <c r="S909" s="198"/>
      <c r="T909" s="200">
        <f>SUM(T910:T976)</f>
        <v>12.114050000000001</v>
      </c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R909" s="201" t="s">
        <v>84</v>
      </c>
      <c r="AT909" s="202" t="s">
        <v>73</v>
      </c>
      <c r="AU909" s="202" t="s">
        <v>82</v>
      </c>
      <c r="AY909" s="201" t="s">
        <v>161</v>
      </c>
      <c r="BK909" s="203">
        <f>SUM(BK910:BK976)</f>
        <v>0</v>
      </c>
    </row>
    <row r="910" s="2" customFormat="1" ht="37.8" customHeight="1">
      <c r="A910" s="40"/>
      <c r="B910" s="41"/>
      <c r="C910" s="206" t="s">
        <v>1251</v>
      </c>
      <c r="D910" s="206" t="s">
        <v>163</v>
      </c>
      <c r="E910" s="207" t="s">
        <v>1252</v>
      </c>
      <c r="F910" s="208" t="s">
        <v>1253</v>
      </c>
      <c r="G910" s="209" t="s">
        <v>196</v>
      </c>
      <c r="H910" s="210">
        <v>21.25</v>
      </c>
      <c r="I910" s="211"/>
      <c r="J910" s="212">
        <f>ROUND(I910*H910,2)</f>
        <v>0</v>
      </c>
      <c r="K910" s="208" t="s">
        <v>167</v>
      </c>
      <c r="L910" s="46"/>
      <c r="M910" s="213" t="s">
        <v>19</v>
      </c>
      <c r="N910" s="214" t="s">
        <v>45</v>
      </c>
      <c r="O910" s="86"/>
      <c r="P910" s="215">
        <f>O910*H910</f>
        <v>0</v>
      </c>
      <c r="Q910" s="215">
        <v>0.00189</v>
      </c>
      <c r="R910" s="215">
        <f>Q910*H910</f>
        <v>0.040162499999999997</v>
      </c>
      <c r="S910" s="215">
        <v>0</v>
      </c>
      <c r="T910" s="216">
        <f>S910*H910</f>
        <v>0</v>
      </c>
      <c r="U910" s="40"/>
      <c r="V910" s="40"/>
      <c r="W910" s="40"/>
      <c r="X910" s="40"/>
      <c r="Y910" s="40"/>
      <c r="Z910" s="40"/>
      <c r="AA910" s="40"/>
      <c r="AB910" s="40"/>
      <c r="AC910" s="40"/>
      <c r="AD910" s="40"/>
      <c r="AE910" s="40"/>
      <c r="AR910" s="217" t="s">
        <v>256</v>
      </c>
      <c r="AT910" s="217" t="s">
        <v>163</v>
      </c>
      <c r="AU910" s="217" t="s">
        <v>84</v>
      </c>
      <c r="AY910" s="19" t="s">
        <v>161</v>
      </c>
      <c r="BE910" s="218">
        <f>IF(N910="základní",J910,0)</f>
        <v>0</v>
      </c>
      <c r="BF910" s="218">
        <f>IF(N910="snížená",J910,0)</f>
        <v>0</v>
      </c>
      <c r="BG910" s="218">
        <f>IF(N910="zákl. přenesená",J910,0)</f>
        <v>0</v>
      </c>
      <c r="BH910" s="218">
        <f>IF(N910="sníž. přenesená",J910,0)</f>
        <v>0</v>
      </c>
      <c r="BI910" s="218">
        <f>IF(N910="nulová",J910,0)</f>
        <v>0</v>
      </c>
      <c r="BJ910" s="19" t="s">
        <v>82</v>
      </c>
      <c r="BK910" s="218">
        <f>ROUND(I910*H910,2)</f>
        <v>0</v>
      </c>
      <c r="BL910" s="19" t="s">
        <v>256</v>
      </c>
      <c r="BM910" s="217" t="s">
        <v>1254</v>
      </c>
    </row>
    <row r="911" s="2" customFormat="1">
      <c r="A911" s="40"/>
      <c r="B911" s="41"/>
      <c r="C911" s="42"/>
      <c r="D911" s="219" t="s">
        <v>170</v>
      </c>
      <c r="E911" s="42"/>
      <c r="F911" s="220" t="s">
        <v>1255</v>
      </c>
      <c r="G911" s="42"/>
      <c r="H911" s="42"/>
      <c r="I911" s="221"/>
      <c r="J911" s="42"/>
      <c r="K911" s="42"/>
      <c r="L911" s="46"/>
      <c r="M911" s="222"/>
      <c r="N911" s="223"/>
      <c r="O911" s="86"/>
      <c r="P911" s="86"/>
      <c r="Q911" s="86"/>
      <c r="R911" s="86"/>
      <c r="S911" s="86"/>
      <c r="T911" s="87"/>
      <c r="U911" s="40"/>
      <c r="V911" s="40"/>
      <c r="W911" s="40"/>
      <c r="X911" s="40"/>
      <c r="Y911" s="40"/>
      <c r="Z911" s="40"/>
      <c r="AA911" s="40"/>
      <c r="AB911" s="40"/>
      <c r="AC911" s="40"/>
      <c r="AD911" s="40"/>
      <c r="AE911" s="40"/>
      <c r="AT911" s="19" t="s">
        <v>170</v>
      </c>
      <c r="AU911" s="19" t="s">
        <v>84</v>
      </c>
    </row>
    <row r="912" s="13" customFormat="1">
      <c r="A912" s="13"/>
      <c r="B912" s="224"/>
      <c r="C912" s="225"/>
      <c r="D912" s="226" t="s">
        <v>185</v>
      </c>
      <c r="E912" s="227" t="s">
        <v>19</v>
      </c>
      <c r="F912" s="228" t="s">
        <v>1256</v>
      </c>
      <c r="G912" s="225"/>
      <c r="H912" s="229">
        <v>0.53900000000000003</v>
      </c>
      <c r="I912" s="230"/>
      <c r="J912" s="225"/>
      <c r="K912" s="225"/>
      <c r="L912" s="231"/>
      <c r="M912" s="232"/>
      <c r="N912" s="233"/>
      <c r="O912" s="233"/>
      <c r="P912" s="233"/>
      <c r="Q912" s="233"/>
      <c r="R912" s="233"/>
      <c r="S912" s="233"/>
      <c r="T912" s="234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T912" s="235" t="s">
        <v>185</v>
      </c>
      <c r="AU912" s="235" t="s">
        <v>84</v>
      </c>
      <c r="AV912" s="13" t="s">
        <v>84</v>
      </c>
      <c r="AW912" s="13" t="s">
        <v>36</v>
      </c>
      <c r="AX912" s="13" t="s">
        <v>74</v>
      </c>
      <c r="AY912" s="235" t="s">
        <v>161</v>
      </c>
    </row>
    <row r="913" s="13" customFormat="1">
      <c r="A913" s="13"/>
      <c r="B913" s="224"/>
      <c r="C913" s="225"/>
      <c r="D913" s="226" t="s">
        <v>185</v>
      </c>
      <c r="E913" s="227" t="s">
        <v>19</v>
      </c>
      <c r="F913" s="228" t="s">
        <v>1257</v>
      </c>
      <c r="G913" s="225"/>
      <c r="H913" s="229">
        <v>20.710999999999999</v>
      </c>
      <c r="I913" s="230"/>
      <c r="J913" s="225"/>
      <c r="K913" s="225"/>
      <c r="L913" s="231"/>
      <c r="M913" s="232"/>
      <c r="N913" s="233"/>
      <c r="O913" s="233"/>
      <c r="P913" s="233"/>
      <c r="Q913" s="233"/>
      <c r="R913" s="233"/>
      <c r="S913" s="233"/>
      <c r="T913" s="234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T913" s="235" t="s">
        <v>185</v>
      </c>
      <c r="AU913" s="235" t="s">
        <v>84</v>
      </c>
      <c r="AV913" s="13" t="s">
        <v>84</v>
      </c>
      <c r="AW913" s="13" t="s">
        <v>36</v>
      </c>
      <c r="AX913" s="13" t="s">
        <v>74</v>
      </c>
      <c r="AY913" s="235" t="s">
        <v>161</v>
      </c>
    </row>
    <row r="914" s="14" customFormat="1">
      <c r="A914" s="14"/>
      <c r="B914" s="236"/>
      <c r="C914" s="237"/>
      <c r="D914" s="226" t="s">
        <v>185</v>
      </c>
      <c r="E914" s="238" t="s">
        <v>19</v>
      </c>
      <c r="F914" s="239" t="s">
        <v>187</v>
      </c>
      <c r="G914" s="237"/>
      <c r="H914" s="240">
        <v>21.25</v>
      </c>
      <c r="I914" s="241"/>
      <c r="J914" s="237"/>
      <c r="K914" s="237"/>
      <c r="L914" s="242"/>
      <c r="M914" s="243"/>
      <c r="N914" s="244"/>
      <c r="O914" s="244"/>
      <c r="P914" s="244"/>
      <c r="Q914" s="244"/>
      <c r="R914" s="244"/>
      <c r="S914" s="244"/>
      <c r="T914" s="245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T914" s="246" t="s">
        <v>185</v>
      </c>
      <c r="AU914" s="246" t="s">
        <v>84</v>
      </c>
      <c r="AV914" s="14" t="s">
        <v>168</v>
      </c>
      <c r="AW914" s="14" t="s">
        <v>36</v>
      </c>
      <c r="AX914" s="14" t="s">
        <v>82</v>
      </c>
      <c r="AY914" s="246" t="s">
        <v>161</v>
      </c>
    </row>
    <row r="915" s="2" customFormat="1" ht="24.15" customHeight="1">
      <c r="A915" s="40"/>
      <c r="B915" s="41"/>
      <c r="C915" s="206" t="s">
        <v>1258</v>
      </c>
      <c r="D915" s="206" t="s">
        <v>163</v>
      </c>
      <c r="E915" s="207" t="s">
        <v>1259</v>
      </c>
      <c r="F915" s="208" t="s">
        <v>1260</v>
      </c>
      <c r="G915" s="209" t="s">
        <v>182</v>
      </c>
      <c r="H915" s="210">
        <v>22.472000000000001</v>
      </c>
      <c r="I915" s="211"/>
      <c r="J915" s="212">
        <f>ROUND(I915*H915,2)</f>
        <v>0</v>
      </c>
      <c r="K915" s="208" t="s">
        <v>167</v>
      </c>
      <c r="L915" s="46"/>
      <c r="M915" s="213" t="s">
        <v>19</v>
      </c>
      <c r="N915" s="214" t="s">
        <v>45</v>
      </c>
      <c r="O915" s="86"/>
      <c r="P915" s="215">
        <f>O915*H915</f>
        <v>0</v>
      </c>
      <c r="Q915" s="215">
        <v>0</v>
      </c>
      <c r="R915" s="215">
        <f>Q915*H915</f>
        <v>0</v>
      </c>
      <c r="S915" s="215">
        <v>0</v>
      </c>
      <c r="T915" s="216">
        <f>S915*H915</f>
        <v>0</v>
      </c>
      <c r="U915" s="40"/>
      <c r="V915" s="40"/>
      <c r="W915" s="40"/>
      <c r="X915" s="40"/>
      <c r="Y915" s="40"/>
      <c r="Z915" s="40"/>
      <c r="AA915" s="40"/>
      <c r="AB915" s="40"/>
      <c r="AC915" s="40"/>
      <c r="AD915" s="40"/>
      <c r="AE915" s="40"/>
      <c r="AR915" s="217" t="s">
        <v>256</v>
      </c>
      <c r="AT915" s="217" t="s">
        <v>163</v>
      </c>
      <c r="AU915" s="217" t="s">
        <v>84</v>
      </c>
      <c r="AY915" s="19" t="s">
        <v>161</v>
      </c>
      <c r="BE915" s="218">
        <f>IF(N915="základní",J915,0)</f>
        <v>0</v>
      </c>
      <c r="BF915" s="218">
        <f>IF(N915="snížená",J915,0)</f>
        <v>0</v>
      </c>
      <c r="BG915" s="218">
        <f>IF(N915="zákl. přenesená",J915,0)</f>
        <v>0</v>
      </c>
      <c r="BH915" s="218">
        <f>IF(N915="sníž. přenesená",J915,0)</f>
        <v>0</v>
      </c>
      <c r="BI915" s="218">
        <f>IF(N915="nulová",J915,0)</f>
        <v>0</v>
      </c>
      <c r="BJ915" s="19" t="s">
        <v>82</v>
      </c>
      <c r="BK915" s="218">
        <f>ROUND(I915*H915,2)</f>
        <v>0</v>
      </c>
      <c r="BL915" s="19" t="s">
        <v>256</v>
      </c>
      <c r="BM915" s="217" t="s">
        <v>1261</v>
      </c>
    </row>
    <row r="916" s="2" customFormat="1">
      <c r="A916" s="40"/>
      <c r="B916" s="41"/>
      <c r="C916" s="42"/>
      <c r="D916" s="219" t="s">
        <v>170</v>
      </c>
      <c r="E916" s="42"/>
      <c r="F916" s="220" t="s">
        <v>1262</v>
      </c>
      <c r="G916" s="42"/>
      <c r="H916" s="42"/>
      <c r="I916" s="221"/>
      <c r="J916" s="42"/>
      <c r="K916" s="42"/>
      <c r="L916" s="46"/>
      <c r="M916" s="222"/>
      <c r="N916" s="223"/>
      <c r="O916" s="86"/>
      <c r="P916" s="86"/>
      <c r="Q916" s="86"/>
      <c r="R916" s="86"/>
      <c r="S916" s="86"/>
      <c r="T916" s="87"/>
      <c r="U916" s="40"/>
      <c r="V916" s="40"/>
      <c r="W916" s="40"/>
      <c r="X916" s="40"/>
      <c r="Y916" s="40"/>
      <c r="Z916" s="40"/>
      <c r="AA916" s="40"/>
      <c r="AB916" s="40"/>
      <c r="AC916" s="40"/>
      <c r="AD916" s="40"/>
      <c r="AE916" s="40"/>
      <c r="AT916" s="19" t="s">
        <v>170</v>
      </c>
      <c r="AU916" s="19" t="s">
        <v>84</v>
      </c>
    </row>
    <row r="917" s="13" customFormat="1">
      <c r="A917" s="13"/>
      <c r="B917" s="224"/>
      <c r="C917" s="225"/>
      <c r="D917" s="226" t="s">
        <v>185</v>
      </c>
      <c r="E917" s="227" t="s">
        <v>19</v>
      </c>
      <c r="F917" s="228" t="s">
        <v>1263</v>
      </c>
      <c r="G917" s="225"/>
      <c r="H917" s="229">
        <v>11.432</v>
      </c>
      <c r="I917" s="230"/>
      <c r="J917" s="225"/>
      <c r="K917" s="225"/>
      <c r="L917" s="231"/>
      <c r="M917" s="232"/>
      <c r="N917" s="233"/>
      <c r="O917" s="233"/>
      <c r="P917" s="233"/>
      <c r="Q917" s="233"/>
      <c r="R917" s="233"/>
      <c r="S917" s="233"/>
      <c r="T917" s="234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T917" s="235" t="s">
        <v>185</v>
      </c>
      <c r="AU917" s="235" t="s">
        <v>84</v>
      </c>
      <c r="AV917" s="13" t="s">
        <v>84</v>
      </c>
      <c r="AW917" s="13" t="s">
        <v>36</v>
      </c>
      <c r="AX917" s="13" t="s">
        <v>74</v>
      </c>
      <c r="AY917" s="235" t="s">
        <v>161</v>
      </c>
    </row>
    <row r="918" s="13" customFormat="1">
      <c r="A918" s="13"/>
      <c r="B918" s="224"/>
      <c r="C918" s="225"/>
      <c r="D918" s="226" t="s">
        <v>185</v>
      </c>
      <c r="E918" s="227" t="s">
        <v>19</v>
      </c>
      <c r="F918" s="228" t="s">
        <v>1264</v>
      </c>
      <c r="G918" s="225"/>
      <c r="H918" s="229">
        <v>11.039999999999999</v>
      </c>
      <c r="I918" s="230"/>
      <c r="J918" s="225"/>
      <c r="K918" s="225"/>
      <c r="L918" s="231"/>
      <c r="M918" s="232"/>
      <c r="N918" s="233"/>
      <c r="O918" s="233"/>
      <c r="P918" s="233"/>
      <c r="Q918" s="233"/>
      <c r="R918" s="233"/>
      <c r="S918" s="233"/>
      <c r="T918" s="234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T918" s="235" t="s">
        <v>185</v>
      </c>
      <c r="AU918" s="235" t="s">
        <v>84</v>
      </c>
      <c r="AV918" s="13" t="s">
        <v>84</v>
      </c>
      <c r="AW918" s="13" t="s">
        <v>36</v>
      </c>
      <c r="AX918" s="13" t="s">
        <v>74</v>
      </c>
      <c r="AY918" s="235" t="s">
        <v>161</v>
      </c>
    </row>
    <row r="919" s="14" customFormat="1">
      <c r="A919" s="14"/>
      <c r="B919" s="236"/>
      <c r="C919" s="237"/>
      <c r="D919" s="226" t="s">
        <v>185</v>
      </c>
      <c r="E919" s="238" t="s">
        <v>19</v>
      </c>
      <c r="F919" s="239" t="s">
        <v>187</v>
      </c>
      <c r="G919" s="237"/>
      <c r="H919" s="240">
        <v>22.472000000000001</v>
      </c>
      <c r="I919" s="241"/>
      <c r="J919" s="237"/>
      <c r="K919" s="237"/>
      <c r="L919" s="242"/>
      <c r="M919" s="243"/>
      <c r="N919" s="244"/>
      <c r="O919" s="244"/>
      <c r="P919" s="244"/>
      <c r="Q919" s="244"/>
      <c r="R919" s="244"/>
      <c r="S919" s="244"/>
      <c r="T919" s="245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T919" s="246" t="s">
        <v>185</v>
      </c>
      <c r="AU919" s="246" t="s">
        <v>84</v>
      </c>
      <c r="AV919" s="14" t="s">
        <v>168</v>
      </c>
      <c r="AW919" s="14" t="s">
        <v>36</v>
      </c>
      <c r="AX919" s="14" t="s">
        <v>82</v>
      </c>
      <c r="AY919" s="246" t="s">
        <v>161</v>
      </c>
    </row>
    <row r="920" s="2" customFormat="1" ht="24.15" customHeight="1">
      <c r="A920" s="40"/>
      <c r="B920" s="41"/>
      <c r="C920" s="247" t="s">
        <v>1265</v>
      </c>
      <c r="D920" s="247" t="s">
        <v>301</v>
      </c>
      <c r="E920" s="248" t="s">
        <v>1266</v>
      </c>
      <c r="F920" s="249" t="s">
        <v>1267</v>
      </c>
      <c r="G920" s="250" t="s">
        <v>182</v>
      </c>
      <c r="H920" s="251">
        <v>22.472000000000001</v>
      </c>
      <c r="I920" s="252"/>
      <c r="J920" s="253">
        <f>ROUND(I920*H920,2)</f>
        <v>0</v>
      </c>
      <c r="K920" s="249" t="s">
        <v>167</v>
      </c>
      <c r="L920" s="254"/>
      <c r="M920" s="255" t="s">
        <v>19</v>
      </c>
      <c r="N920" s="256" t="s">
        <v>45</v>
      </c>
      <c r="O920" s="86"/>
      <c r="P920" s="215">
        <f>O920*H920</f>
        <v>0</v>
      </c>
      <c r="Q920" s="215">
        <v>0.0093100000000000006</v>
      </c>
      <c r="R920" s="215">
        <f>Q920*H920</f>
        <v>0.20921432000000004</v>
      </c>
      <c r="S920" s="215">
        <v>0</v>
      </c>
      <c r="T920" s="216">
        <f>S920*H920</f>
        <v>0</v>
      </c>
      <c r="U920" s="40"/>
      <c r="V920" s="40"/>
      <c r="W920" s="40"/>
      <c r="X920" s="40"/>
      <c r="Y920" s="40"/>
      <c r="Z920" s="40"/>
      <c r="AA920" s="40"/>
      <c r="AB920" s="40"/>
      <c r="AC920" s="40"/>
      <c r="AD920" s="40"/>
      <c r="AE920" s="40"/>
      <c r="AR920" s="217" t="s">
        <v>342</v>
      </c>
      <c r="AT920" s="217" t="s">
        <v>301</v>
      </c>
      <c r="AU920" s="217" t="s">
        <v>84</v>
      </c>
      <c r="AY920" s="19" t="s">
        <v>161</v>
      </c>
      <c r="BE920" s="218">
        <f>IF(N920="základní",J920,0)</f>
        <v>0</v>
      </c>
      <c r="BF920" s="218">
        <f>IF(N920="snížená",J920,0)</f>
        <v>0</v>
      </c>
      <c r="BG920" s="218">
        <f>IF(N920="zákl. přenesená",J920,0)</f>
        <v>0</v>
      </c>
      <c r="BH920" s="218">
        <f>IF(N920="sníž. přenesená",J920,0)</f>
        <v>0</v>
      </c>
      <c r="BI920" s="218">
        <f>IF(N920="nulová",J920,0)</f>
        <v>0</v>
      </c>
      <c r="BJ920" s="19" t="s">
        <v>82</v>
      </c>
      <c r="BK920" s="218">
        <f>ROUND(I920*H920,2)</f>
        <v>0</v>
      </c>
      <c r="BL920" s="19" t="s">
        <v>256</v>
      </c>
      <c r="BM920" s="217" t="s">
        <v>1268</v>
      </c>
    </row>
    <row r="921" s="2" customFormat="1" ht="24.15" customHeight="1">
      <c r="A921" s="40"/>
      <c r="B921" s="41"/>
      <c r="C921" s="206" t="s">
        <v>1269</v>
      </c>
      <c r="D921" s="206" t="s">
        <v>163</v>
      </c>
      <c r="E921" s="207" t="s">
        <v>1270</v>
      </c>
      <c r="F921" s="208" t="s">
        <v>1271</v>
      </c>
      <c r="G921" s="209" t="s">
        <v>196</v>
      </c>
      <c r="H921" s="210">
        <v>0.53900000000000003</v>
      </c>
      <c r="I921" s="211"/>
      <c r="J921" s="212">
        <f>ROUND(I921*H921,2)</f>
        <v>0</v>
      </c>
      <c r="K921" s="208" t="s">
        <v>167</v>
      </c>
      <c r="L921" s="46"/>
      <c r="M921" s="213" t="s">
        <v>19</v>
      </c>
      <c r="N921" s="214" t="s">
        <v>45</v>
      </c>
      <c r="O921" s="86"/>
      <c r="P921" s="215">
        <f>O921*H921</f>
        <v>0</v>
      </c>
      <c r="Q921" s="215">
        <v>0.01192</v>
      </c>
      <c r="R921" s="215">
        <f>Q921*H921</f>
        <v>0.0064248800000000009</v>
      </c>
      <c r="S921" s="215">
        <v>0</v>
      </c>
      <c r="T921" s="216">
        <f>S921*H921</f>
        <v>0</v>
      </c>
      <c r="U921" s="40"/>
      <c r="V921" s="40"/>
      <c r="W921" s="40"/>
      <c r="X921" s="40"/>
      <c r="Y921" s="40"/>
      <c r="Z921" s="40"/>
      <c r="AA921" s="40"/>
      <c r="AB921" s="40"/>
      <c r="AC921" s="40"/>
      <c r="AD921" s="40"/>
      <c r="AE921" s="40"/>
      <c r="AR921" s="217" t="s">
        <v>256</v>
      </c>
      <c r="AT921" s="217" t="s">
        <v>163</v>
      </c>
      <c r="AU921" s="217" t="s">
        <v>84</v>
      </c>
      <c r="AY921" s="19" t="s">
        <v>161</v>
      </c>
      <c r="BE921" s="218">
        <f>IF(N921="základní",J921,0)</f>
        <v>0</v>
      </c>
      <c r="BF921" s="218">
        <f>IF(N921="snížená",J921,0)</f>
        <v>0</v>
      </c>
      <c r="BG921" s="218">
        <f>IF(N921="zákl. přenesená",J921,0)</f>
        <v>0</v>
      </c>
      <c r="BH921" s="218">
        <f>IF(N921="sníž. přenesená",J921,0)</f>
        <v>0</v>
      </c>
      <c r="BI921" s="218">
        <f>IF(N921="nulová",J921,0)</f>
        <v>0</v>
      </c>
      <c r="BJ921" s="19" t="s">
        <v>82</v>
      </c>
      <c r="BK921" s="218">
        <f>ROUND(I921*H921,2)</f>
        <v>0</v>
      </c>
      <c r="BL921" s="19" t="s">
        <v>256</v>
      </c>
      <c r="BM921" s="217" t="s">
        <v>1272</v>
      </c>
    </row>
    <row r="922" s="2" customFormat="1">
      <c r="A922" s="40"/>
      <c r="B922" s="41"/>
      <c r="C922" s="42"/>
      <c r="D922" s="219" t="s">
        <v>170</v>
      </c>
      <c r="E922" s="42"/>
      <c r="F922" s="220" t="s">
        <v>1273</v>
      </c>
      <c r="G922" s="42"/>
      <c r="H922" s="42"/>
      <c r="I922" s="221"/>
      <c r="J922" s="42"/>
      <c r="K922" s="42"/>
      <c r="L922" s="46"/>
      <c r="M922" s="222"/>
      <c r="N922" s="223"/>
      <c r="O922" s="86"/>
      <c r="P922" s="86"/>
      <c r="Q922" s="86"/>
      <c r="R922" s="86"/>
      <c r="S922" s="86"/>
      <c r="T922" s="87"/>
      <c r="U922" s="40"/>
      <c r="V922" s="40"/>
      <c r="W922" s="40"/>
      <c r="X922" s="40"/>
      <c r="Y922" s="40"/>
      <c r="Z922" s="40"/>
      <c r="AA922" s="40"/>
      <c r="AB922" s="40"/>
      <c r="AC922" s="40"/>
      <c r="AD922" s="40"/>
      <c r="AE922" s="40"/>
      <c r="AT922" s="19" t="s">
        <v>170</v>
      </c>
      <c r="AU922" s="19" t="s">
        <v>84</v>
      </c>
    </row>
    <row r="923" s="13" customFormat="1">
      <c r="A923" s="13"/>
      <c r="B923" s="224"/>
      <c r="C923" s="225"/>
      <c r="D923" s="226" t="s">
        <v>185</v>
      </c>
      <c r="E923" s="227" t="s">
        <v>19</v>
      </c>
      <c r="F923" s="228" t="s">
        <v>1256</v>
      </c>
      <c r="G923" s="225"/>
      <c r="H923" s="229">
        <v>0.53900000000000003</v>
      </c>
      <c r="I923" s="230"/>
      <c r="J923" s="225"/>
      <c r="K923" s="225"/>
      <c r="L923" s="231"/>
      <c r="M923" s="232"/>
      <c r="N923" s="233"/>
      <c r="O923" s="233"/>
      <c r="P923" s="233"/>
      <c r="Q923" s="233"/>
      <c r="R923" s="233"/>
      <c r="S923" s="233"/>
      <c r="T923" s="234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T923" s="235" t="s">
        <v>185</v>
      </c>
      <c r="AU923" s="235" t="s">
        <v>84</v>
      </c>
      <c r="AV923" s="13" t="s">
        <v>84</v>
      </c>
      <c r="AW923" s="13" t="s">
        <v>36</v>
      </c>
      <c r="AX923" s="13" t="s">
        <v>74</v>
      </c>
      <c r="AY923" s="235" t="s">
        <v>161</v>
      </c>
    </row>
    <row r="924" s="14" customFormat="1">
      <c r="A924" s="14"/>
      <c r="B924" s="236"/>
      <c r="C924" s="237"/>
      <c r="D924" s="226" t="s">
        <v>185</v>
      </c>
      <c r="E924" s="238" t="s">
        <v>19</v>
      </c>
      <c r="F924" s="239" t="s">
        <v>187</v>
      </c>
      <c r="G924" s="237"/>
      <c r="H924" s="240">
        <v>0.53900000000000003</v>
      </c>
      <c r="I924" s="241"/>
      <c r="J924" s="237"/>
      <c r="K924" s="237"/>
      <c r="L924" s="242"/>
      <c r="M924" s="243"/>
      <c r="N924" s="244"/>
      <c r="O924" s="244"/>
      <c r="P924" s="244"/>
      <c r="Q924" s="244"/>
      <c r="R924" s="244"/>
      <c r="S924" s="244"/>
      <c r="T924" s="245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T924" s="246" t="s">
        <v>185</v>
      </c>
      <c r="AU924" s="246" t="s">
        <v>84</v>
      </c>
      <c r="AV924" s="14" t="s">
        <v>168</v>
      </c>
      <c r="AW924" s="14" t="s">
        <v>36</v>
      </c>
      <c r="AX924" s="14" t="s">
        <v>82</v>
      </c>
      <c r="AY924" s="246" t="s">
        <v>161</v>
      </c>
    </row>
    <row r="925" s="2" customFormat="1" ht="24.15" customHeight="1">
      <c r="A925" s="40"/>
      <c r="B925" s="41"/>
      <c r="C925" s="206" t="s">
        <v>1274</v>
      </c>
      <c r="D925" s="206" t="s">
        <v>163</v>
      </c>
      <c r="E925" s="207" t="s">
        <v>1275</v>
      </c>
      <c r="F925" s="208" t="s">
        <v>1276</v>
      </c>
      <c r="G925" s="209" t="s">
        <v>590</v>
      </c>
      <c r="H925" s="210">
        <v>30.399999999999999</v>
      </c>
      <c r="I925" s="211"/>
      <c r="J925" s="212">
        <f>ROUND(I925*H925,2)</f>
        <v>0</v>
      </c>
      <c r="K925" s="208" t="s">
        <v>167</v>
      </c>
      <c r="L925" s="46"/>
      <c r="M925" s="213" t="s">
        <v>19</v>
      </c>
      <c r="N925" s="214" t="s">
        <v>45</v>
      </c>
      <c r="O925" s="86"/>
      <c r="P925" s="215">
        <f>O925*H925</f>
        <v>0</v>
      </c>
      <c r="Q925" s="215">
        <v>0.0048300000000000001</v>
      </c>
      <c r="R925" s="215">
        <f>Q925*H925</f>
        <v>0.14683199999999999</v>
      </c>
      <c r="S925" s="215">
        <v>0</v>
      </c>
      <c r="T925" s="216">
        <f>S925*H925</f>
        <v>0</v>
      </c>
      <c r="U925" s="40"/>
      <c r="V925" s="40"/>
      <c r="W925" s="40"/>
      <c r="X925" s="40"/>
      <c r="Y925" s="40"/>
      <c r="Z925" s="40"/>
      <c r="AA925" s="40"/>
      <c r="AB925" s="40"/>
      <c r="AC925" s="40"/>
      <c r="AD925" s="40"/>
      <c r="AE925" s="40"/>
      <c r="AR925" s="217" t="s">
        <v>256</v>
      </c>
      <c r="AT925" s="217" t="s">
        <v>163</v>
      </c>
      <c r="AU925" s="217" t="s">
        <v>84</v>
      </c>
      <c r="AY925" s="19" t="s">
        <v>161</v>
      </c>
      <c r="BE925" s="218">
        <f>IF(N925="základní",J925,0)</f>
        <v>0</v>
      </c>
      <c r="BF925" s="218">
        <f>IF(N925="snížená",J925,0)</f>
        <v>0</v>
      </c>
      <c r="BG925" s="218">
        <f>IF(N925="zákl. přenesená",J925,0)</f>
        <v>0</v>
      </c>
      <c r="BH925" s="218">
        <f>IF(N925="sníž. přenesená",J925,0)</f>
        <v>0</v>
      </c>
      <c r="BI925" s="218">
        <f>IF(N925="nulová",J925,0)</f>
        <v>0</v>
      </c>
      <c r="BJ925" s="19" t="s">
        <v>82</v>
      </c>
      <c r="BK925" s="218">
        <f>ROUND(I925*H925,2)</f>
        <v>0</v>
      </c>
      <c r="BL925" s="19" t="s">
        <v>256</v>
      </c>
      <c r="BM925" s="217" t="s">
        <v>1277</v>
      </c>
    </row>
    <row r="926" s="2" customFormat="1">
      <c r="A926" s="40"/>
      <c r="B926" s="41"/>
      <c r="C926" s="42"/>
      <c r="D926" s="219" t="s">
        <v>170</v>
      </c>
      <c r="E926" s="42"/>
      <c r="F926" s="220" t="s">
        <v>1278</v>
      </c>
      <c r="G926" s="42"/>
      <c r="H926" s="42"/>
      <c r="I926" s="221"/>
      <c r="J926" s="42"/>
      <c r="K926" s="42"/>
      <c r="L926" s="46"/>
      <c r="M926" s="222"/>
      <c r="N926" s="223"/>
      <c r="O926" s="86"/>
      <c r="P926" s="86"/>
      <c r="Q926" s="86"/>
      <c r="R926" s="86"/>
      <c r="S926" s="86"/>
      <c r="T926" s="87"/>
      <c r="U926" s="40"/>
      <c r="V926" s="40"/>
      <c r="W926" s="40"/>
      <c r="X926" s="40"/>
      <c r="Y926" s="40"/>
      <c r="Z926" s="40"/>
      <c r="AA926" s="40"/>
      <c r="AB926" s="40"/>
      <c r="AC926" s="40"/>
      <c r="AD926" s="40"/>
      <c r="AE926" s="40"/>
      <c r="AT926" s="19" t="s">
        <v>170</v>
      </c>
      <c r="AU926" s="19" t="s">
        <v>84</v>
      </c>
    </row>
    <row r="927" s="13" customFormat="1">
      <c r="A927" s="13"/>
      <c r="B927" s="224"/>
      <c r="C927" s="225"/>
      <c r="D927" s="226" t="s">
        <v>185</v>
      </c>
      <c r="E927" s="227" t="s">
        <v>19</v>
      </c>
      <c r="F927" s="228" t="s">
        <v>1279</v>
      </c>
      <c r="G927" s="225"/>
      <c r="H927" s="229">
        <v>30.399999999999999</v>
      </c>
      <c r="I927" s="230"/>
      <c r="J927" s="225"/>
      <c r="K927" s="225"/>
      <c r="L927" s="231"/>
      <c r="M927" s="232"/>
      <c r="N927" s="233"/>
      <c r="O927" s="233"/>
      <c r="P927" s="233"/>
      <c r="Q927" s="233"/>
      <c r="R927" s="233"/>
      <c r="S927" s="233"/>
      <c r="T927" s="234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T927" s="235" t="s">
        <v>185</v>
      </c>
      <c r="AU927" s="235" t="s">
        <v>84</v>
      </c>
      <c r="AV927" s="13" t="s">
        <v>84</v>
      </c>
      <c r="AW927" s="13" t="s">
        <v>36</v>
      </c>
      <c r="AX927" s="13" t="s">
        <v>74</v>
      </c>
      <c r="AY927" s="235" t="s">
        <v>161</v>
      </c>
    </row>
    <row r="928" s="14" customFormat="1">
      <c r="A928" s="14"/>
      <c r="B928" s="236"/>
      <c r="C928" s="237"/>
      <c r="D928" s="226" t="s">
        <v>185</v>
      </c>
      <c r="E928" s="238" t="s">
        <v>19</v>
      </c>
      <c r="F928" s="239" t="s">
        <v>187</v>
      </c>
      <c r="G928" s="237"/>
      <c r="H928" s="240">
        <v>30.399999999999999</v>
      </c>
      <c r="I928" s="241"/>
      <c r="J928" s="237"/>
      <c r="K928" s="237"/>
      <c r="L928" s="242"/>
      <c r="M928" s="243"/>
      <c r="N928" s="244"/>
      <c r="O928" s="244"/>
      <c r="P928" s="244"/>
      <c r="Q928" s="244"/>
      <c r="R928" s="244"/>
      <c r="S928" s="244"/>
      <c r="T928" s="245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T928" s="246" t="s">
        <v>185</v>
      </c>
      <c r="AU928" s="246" t="s">
        <v>84</v>
      </c>
      <c r="AV928" s="14" t="s">
        <v>168</v>
      </c>
      <c r="AW928" s="14" t="s">
        <v>36</v>
      </c>
      <c r="AX928" s="14" t="s">
        <v>82</v>
      </c>
      <c r="AY928" s="246" t="s">
        <v>161</v>
      </c>
    </row>
    <row r="929" s="2" customFormat="1" ht="37.8" customHeight="1">
      <c r="A929" s="40"/>
      <c r="B929" s="41"/>
      <c r="C929" s="206" t="s">
        <v>959</v>
      </c>
      <c r="D929" s="206" t="s">
        <v>163</v>
      </c>
      <c r="E929" s="207" t="s">
        <v>1280</v>
      </c>
      <c r="F929" s="208" t="s">
        <v>1281</v>
      </c>
      <c r="G929" s="209" t="s">
        <v>590</v>
      </c>
      <c r="H929" s="210">
        <v>260</v>
      </c>
      <c r="I929" s="211"/>
      <c r="J929" s="212">
        <f>ROUND(I929*H929,2)</f>
        <v>0</v>
      </c>
      <c r="K929" s="208" t="s">
        <v>167</v>
      </c>
      <c r="L929" s="46"/>
      <c r="M929" s="213" t="s">
        <v>19</v>
      </c>
      <c r="N929" s="214" t="s">
        <v>45</v>
      </c>
      <c r="O929" s="86"/>
      <c r="P929" s="215">
        <f>O929*H929</f>
        <v>0</v>
      </c>
      <c r="Q929" s="215">
        <v>0</v>
      </c>
      <c r="R929" s="215">
        <f>Q929*H929</f>
        <v>0</v>
      </c>
      <c r="S929" s="215">
        <v>0.014</v>
      </c>
      <c r="T929" s="216">
        <f>S929*H929</f>
        <v>3.6400000000000001</v>
      </c>
      <c r="U929" s="40"/>
      <c r="V929" s="40"/>
      <c r="W929" s="40"/>
      <c r="X929" s="40"/>
      <c r="Y929" s="40"/>
      <c r="Z929" s="40"/>
      <c r="AA929" s="40"/>
      <c r="AB929" s="40"/>
      <c r="AC929" s="40"/>
      <c r="AD929" s="40"/>
      <c r="AE929" s="40"/>
      <c r="AR929" s="217" t="s">
        <v>256</v>
      </c>
      <c r="AT929" s="217" t="s">
        <v>163</v>
      </c>
      <c r="AU929" s="217" t="s">
        <v>84</v>
      </c>
      <c r="AY929" s="19" t="s">
        <v>161</v>
      </c>
      <c r="BE929" s="218">
        <f>IF(N929="základní",J929,0)</f>
        <v>0</v>
      </c>
      <c r="BF929" s="218">
        <f>IF(N929="snížená",J929,0)</f>
        <v>0</v>
      </c>
      <c r="BG929" s="218">
        <f>IF(N929="zákl. přenesená",J929,0)</f>
        <v>0</v>
      </c>
      <c r="BH929" s="218">
        <f>IF(N929="sníž. přenesená",J929,0)</f>
        <v>0</v>
      </c>
      <c r="BI929" s="218">
        <f>IF(N929="nulová",J929,0)</f>
        <v>0</v>
      </c>
      <c r="BJ929" s="19" t="s">
        <v>82</v>
      </c>
      <c r="BK929" s="218">
        <f>ROUND(I929*H929,2)</f>
        <v>0</v>
      </c>
      <c r="BL929" s="19" t="s">
        <v>256</v>
      </c>
      <c r="BM929" s="217" t="s">
        <v>1282</v>
      </c>
    </row>
    <row r="930" s="2" customFormat="1">
      <c r="A930" s="40"/>
      <c r="B930" s="41"/>
      <c r="C930" s="42"/>
      <c r="D930" s="219" t="s">
        <v>170</v>
      </c>
      <c r="E930" s="42"/>
      <c r="F930" s="220" t="s">
        <v>1283</v>
      </c>
      <c r="G930" s="42"/>
      <c r="H930" s="42"/>
      <c r="I930" s="221"/>
      <c r="J930" s="42"/>
      <c r="K930" s="42"/>
      <c r="L930" s="46"/>
      <c r="M930" s="222"/>
      <c r="N930" s="223"/>
      <c r="O930" s="86"/>
      <c r="P930" s="86"/>
      <c r="Q930" s="86"/>
      <c r="R930" s="86"/>
      <c r="S930" s="86"/>
      <c r="T930" s="87"/>
      <c r="U930" s="40"/>
      <c r="V930" s="40"/>
      <c r="W930" s="40"/>
      <c r="X930" s="40"/>
      <c r="Y930" s="40"/>
      <c r="Z930" s="40"/>
      <c r="AA930" s="40"/>
      <c r="AB930" s="40"/>
      <c r="AC930" s="40"/>
      <c r="AD930" s="40"/>
      <c r="AE930" s="40"/>
      <c r="AT930" s="19" t="s">
        <v>170</v>
      </c>
      <c r="AU930" s="19" t="s">
        <v>84</v>
      </c>
    </row>
    <row r="931" s="13" customFormat="1">
      <c r="A931" s="13"/>
      <c r="B931" s="224"/>
      <c r="C931" s="225"/>
      <c r="D931" s="226" t="s">
        <v>185</v>
      </c>
      <c r="E931" s="227" t="s">
        <v>19</v>
      </c>
      <c r="F931" s="228" t="s">
        <v>1284</v>
      </c>
      <c r="G931" s="225"/>
      <c r="H931" s="229">
        <v>260</v>
      </c>
      <c r="I931" s="230"/>
      <c r="J931" s="225"/>
      <c r="K931" s="225"/>
      <c r="L931" s="231"/>
      <c r="M931" s="232"/>
      <c r="N931" s="233"/>
      <c r="O931" s="233"/>
      <c r="P931" s="233"/>
      <c r="Q931" s="233"/>
      <c r="R931" s="233"/>
      <c r="S931" s="233"/>
      <c r="T931" s="234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T931" s="235" t="s">
        <v>185</v>
      </c>
      <c r="AU931" s="235" t="s">
        <v>84</v>
      </c>
      <c r="AV931" s="13" t="s">
        <v>84</v>
      </c>
      <c r="AW931" s="13" t="s">
        <v>36</v>
      </c>
      <c r="AX931" s="13" t="s">
        <v>74</v>
      </c>
      <c r="AY931" s="235" t="s">
        <v>161</v>
      </c>
    </row>
    <row r="932" s="14" customFormat="1">
      <c r="A932" s="14"/>
      <c r="B932" s="236"/>
      <c r="C932" s="237"/>
      <c r="D932" s="226" t="s">
        <v>185</v>
      </c>
      <c r="E932" s="238" t="s">
        <v>19</v>
      </c>
      <c r="F932" s="239" t="s">
        <v>187</v>
      </c>
      <c r="G932" s="237"/>
      <c r="H932" s="240">
        <v>260</v>
      </c>
      <c r="I932" s="241"/>
      <c r="J932" s="237"/>
      <c r="K932" s="237"/>
      <c r="L932" s="242"/>
      <c r="M932" s="243"/>
      <c r="N932" s="244"/>
      <c r="O932" s="244"/>
      <c r="P932" s="244"/>
      <c r="Q932" s="244"/>
      <c r="R932" s="244"/>
      <c r="S932" s="244"/>
      <c r="T932" s="245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T932" s="246" t="s">
        <v>185</v>
      </c>
      <c r="AU932" s="246" t="s">
        <v>84</v>
      </c>
      <c r="AV932" s="14" t="s">
        <v>168</v>
      </c>
      <c r="AW932" s="14" t="s">
        <v>36</v>
      </c>
      <c r="AX932" s="14" t="s">
        <v>82</v>
      </c>
      <c r="AY932" s="246" t="s">
        <v>161</v>
      </c>
    </row>
    <row r="933" s="2" customFormat="1" ht="37.8" customHeight="1">
      <c r="A933" s="40"/>
      <c r="B933" s="41"/>
      <c r="C933" s="206" t="s">
        <v>1285</v>
      </c>
      <c r="D933" s="206" t="s">
        <v>163</v>
      </c>
      <c r="E933" s="207" t="s">
        <v>1286</v>
      </c>
      <c r="F933" s="208" t="s">
        <v>1287</v>
      </c>
      <c r="G933" s="209" t="s">
        <v>182</v>
      </c>
      <c r="H933" s="210">
        <v>714.226</v>
      </c>
      <c r="I933" s="211"/>
      <c r="J933" s="212">
        <f>ROUND(I933*H933,2)</f>
        <v>0</v>
      </c>
      <c r="K933" s="208" t="s">
        <v>167</v>
      </c>
      <c r="L933" s="46"/>
      <c r="M933" s="213" t="s">
        <v>19</v>
      </c>
      <c r="N933" s="214" t="s">
        <v>45</v>
      </c>
      <c r="O933" s="86"/>
      <c r="P933" s="215">
        <f>O933*H933</f>
        <v>0</v>
      </c>
      <c r="Q933" s="215">
        <v>0</v>
      </c>
      <c r="R933" s="215">
        <f>Q933*H933</f>
        <v>0</v>
      </c>
      <c r="S933" s="215">
        <v>0</v>
      </c>
      <c r="T933" s="216">
        <f>S933*H933</f>
        <v>0</v>
      </c>
      <c r="U933" s="40"/>
      <c r="V933" s="40"/>
      <c r="W933" s="40"/>
      <c r="X933" s="40"/>
      <c r="Y933" s="40"/>
      <c r="Z933" s="40"/>
      <c r="AA933" s="40"/>
      <c r="AB933" s="40"/>
      <c r="AC933" s="40"/>
      <c r="AD933" s="40"/>
      <c r="AE933" s="40"/>
      <c r="AR933" s="217" t="s">
        <v>256</v>
      </c>
      <c r="AT933" s="217" t="s">
        <v>163</v>
      </c>
      <c r="AU933" s="217" t="s">
        <v>84</v>
      </c>
      <c r="AY933" s="19" t="s">
        <v>161</v>
      </c>
      <c r="BE933" s="218">
        <f>IF(N933="základní",J933,0)</f>
        <v>0</v>
      </c>
      <c r="BF933" s="218">
        <f>IF(N933="snížená",J933,0)</f>
        <v>0</v>
      </c>
      <c r="BG933" s="218">
        <f>IF(N933="zákl. přenesená",J933,0)</f>
        <v>0</v>
      </c>
      <c r="BH933" s="218">
        <f>IF(N933="sníž. přenesená",J933,0)</f>
        <v>0</v>
      </c>
      <c r="BI933" s="218">
        <f>IF(N933="nulová",J933,0)</f>
        <v>0</v>
      </c>
      <c r="BJ933" s="19" t="s">
        <v>82</v>
      </c>
      <c r="BK933" s="218">
        <f>ROUND(I933*H933,2)</f>
        <v>0</v>
      </c>
      <c r="BL933" s="19" t="s">
        <v>256</v>
      </c>
      <c r="BM933" s="217" t="s">
        <v>1288</v>
      </c>
    </row>
    <row r="934" s="2" customFormat="1">
      <c r="A934" s="40"/>
      <c r="B934" s="41"/>
      <c r="C934" s="42"/>
      <c r="D934" s="219" t="s">
        <v>170</v>
      </c>
      <c r="E934" s="42"/>
      <c r="F934" s="220" t="s">
        <v>1289</v>
      </c>
      <c r="G934" s="42"/>
      <c r="H934" s="42"/>
      <c r="I934" s="221"/>
      <c r="J934" s="42"/>
      <c r="K934" s="42"/>
      <c r="L934" s="46"/>
      <c r="M934" s="222"/>
      <c r="N934" s="223"/>
      <c r="O934" s="86"/>
      <c r="P934" s="86"/>
      <c r="Q934" s="86"/>
      <c r="R934" s="86"/>
      <c r="S934" s="86"/>
      <c r="T934" s="87"/>
      <c r="U934" s="40"/>
      <c r="V934" s="40"/>
      <c r="W934" s="40"/>
      <c r="X934" s="40"/>
      <c r="Y934" s="40"/>
      <c r="Z934" s="40"/>
      <c r="AA934" s="40"/>
      <c r="AB934" s="40"/>
      <c r="AC934" s="40"/>
      <c r="AD934" s="40"/>
      <c r="AE934" s="40"/>
      <c r="AT934" s="19" t="s">
        <v>170</v>
      </c>
      <c r="AU934" s="19" t="s">
        <v>84</v>
      </c>
    </row>
    <row r="935" s="13" customFormat="1">
      <c r="A935" s="13"/>
      <c r="B935" s="224"/>
      <c r="C935" s="225"/>
      <c r="D935" s="226" t="s">
        <v>185</v>
      </c>
      <c r="E935" s="227" t="s">
        <v>19</v>
      </c>
      <c r="F935" s="228" t="s">
        <v>1290</v>
      </c>
      <c r="G935" s="225"/>
      <c r="H935" s="229">
        <v>714.226</v>
      </c>
      <c r="I935" s="230"/>
      <c r="J935" s="225"/>
      <c r="K935" s="225"/>
      <c r="L935" s="231"/>
      <c r="M935" s="232"/>
      <c r="N935" s="233"/>
      <c r="O935" s="233"/>
      <c r="P935" s="233"/>
      <c r="Q935" s="233"/>
      <c r="R935" s="233"/>
      <c r="S935" s="233"/>
      <c r="T935" s="234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T935" s="235" t="s">
        <v>185</v>
      </c>
      <c r="AU935" s="235" t="s">
        <v>84</v>
      </c>
      <c r="AV935" s="13" t="s">
        <v>84</v>
      </c>
      <c r="AW935" s="13" t="s">
        <v>36</v>
      </c>
      <c r="AX935" s="13" t="s">
        <v>74</v>
      </c>
      <c r="AY935" s="235" t="s">
        <v>161</v>
      </c>
    </row>
    <row r="936" s="14" customFormat="1">
      <c r="A936" s="14"/>
      <c r="B936" s="236"/>
      <c r="C936" s="237"/>
      <c r="D936" s="226" t="s">
        <v>185</v>
      </c>
      <c r="E936" s="238" t="s">
        <v>19</v>
      </c>
      <c r="F936" s="239" t="s">
        <v>187</v>
      </c>
      <c r="G936" s="237"/>
      <c r="H936" s="240">
        <v>714.226</v>
      </c>
      <c r="I936" s="241"/>
      <c r="J936" s="237"/>
      <c r="K936" s="237"/>
      <c r="L936" s="242"/>
      <c r="M936" s="243"/>
      <c r="N936" s="244"/>
      <c r="O936" s="244"/>
      <c r="P936" s="244"/>
      <c r="Q936" s="244"/>
      <c r="R936" s="244"/>
      <c r="S936" s="244"/>
      <c r="T936" s="245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T936" s="246" t="s">
        <v>185</v>
      </c>
      <c r="AU936" s="246" t="s">
        <v>84</v>
      </c>
      <c r="AV936" s="14" t="s">
        <v>168</v>
      </c>
      <c r="AW936" s="14" t="s">
        <v>36</v>
      </c>
      <c r="AX936" s="14" t="s">
        <v>82</v>
      </c>
      <c r="AY936" s="246" t="s">
        <v>161</v>
      </c>
    </row>
    <row r="937" s="2" customFormat="1" ht="24.15" customHeight="1">
      <c r="A937" s="40"/>
      <c r="B937" s="41"/>
      <c r="C937" s="247" t="s">
        <v>1291</v>
      </c>
      <c r="D937" s="247" t="s">
        <v>301</v>
      </c>
      <c r="E937" s="248" t="s">
        <v>1292</v>
      </c>
      <c r="F937" s="249" t="s">
        <v>1293</v>
      </c>
      <c r="G937" s="250" t="s">
        <v>196</v>
      </c>
      <c r="H937" s="251">
        <v>17.140999999999998</v>
      </c>
      <c r="I937" s="252"/>
      <c r="J937" s="253">
        <f>ROUND(I937*H937,2)</f>
        <v>0</v>
      </c>
      <c r="K937" s="249" t="s">
        <v>167</v>
      </c>
      <c r="L937" s="254"/>
      <c r="M937" s="255" t="s">
        <v>19</v>
      </c>
      <c r="N937" s="256" t="s">
        <v>45</v>
      </c>
      <c r="O937" s="86"/>
      <c r="P937" s="215">
        <f>O937*H937</f>
        <v>0</v>
      </c>
      <c r="Q937" s="215">
        <v>0.55000000000000004</v>
      </c>
      <c r="R937" s="215">
        <f>Q937*H937</f>
        <v>9.4275500000000001</v>
      </c>
      <c r="S937" s="215">
        <v>0</v>
      </c>
      <c r="T937" s="216">
        <f>S937*H937</f>
        <v>0</v>
      </c>
      <c r="U937" s="40"/>
      <c r="V937" s="40"/>
      <c r="W937" s="40"/>
      <c r="X937" s="40"/>
      <c r="Y937" s="40"/>
      <c r="Z937" s="40"/>
      <c r="AA937" s="40"/>
      <c r="AB937" s="40"/>
      <c r="AC937" s="40"/>
      <c r="AD937" s="40"/>
      <c r="AE937" s="40"/>
      <c r="AR937" s="217" t="s">
        <v>342</v>
      </c>
      <c r="AT937" s="217" t="s">
        <v>301</v>
      </c>
      <c r="AU937" s="217" t="s">
        <v>84</v>
      </c>
      <c r="AY937" s="19" t="s">
        <v>161</v>
      </c>
      <c r="BE937" s="218">
        <f>IF(N937="základní",J937,0)</f>
        <v>0</v>
      </c>
      <c r="BF937" s="218">
        <f>IF(N937="snížená",J937,0)</f>
        <v>0</v>
      </c>
      <c r="BG937" s="218">
        <f>IF(N937="zákl. přenesená",J937,0)</f>
        <v>0</v>
      </c>
      <c r="BH937" s="218">
        <f>IF(N937="sníž. přenesená",J937,0)</f>
        <v>0</v>
      </c>
      <c r="BI937" s="218">
        <f>IF(N937="nulová",J937,0)</f>
        <v>0</v>
      </c>
      <c r="BJ937" s="19" t="s">
        <v>82</v>
      </c>
      <c r="BK937" s="218">
        <f>ROUND(I937*H937,2)</f>
        <v>0</v>
      </c>
      <c r="BL937" s="19" t="s">
        <v>256</v>
      </c>
      <c r="BM937" s="217" t="s">
        <v>1294</v>
      </c>
    </row>
    <row r="938" s="13" customFormat="1">
      <c r="A938" s="13"/>
      <c r="B938" s="224"/>
      <c r="C938" s="225"/>
      <c r="D938" s="226" t="s">
        <v>185</v>
      </c>
      <c r="E938" s="227" t="s">
        <v>19</v>
      </c>
      <c r="F938" s="228" t="s">
        <v>1295</v>
      </c>
      <c r="G938" s="225"/>
      <c r="H938" s="229">
        <v>17.140999999999998</v>
      </c>
      <c r="I938" s="230"/>
      <c r="J938" s="225"/>
      <c r="K938" s="225"/>
      <c r="L938" s="231"/>
      <c r="M938" s="232"/>
      <c r="N938" s="233"/>
      <c r="O938" s="233"/>
      <c r="P938" s="233"/>
      <c r="Q938" s="233"/>
      <c r="R938" s="233"/>
      <c r="S938" s="233"/>
      <c r="T938" s="234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T938" s="235" t="s">
        <v>185</v>
      </c>
      <c r="AU938" s="235" t="s">
        <v>84</v>
      </c>
      <c r="AV938" s="13" t="s">
        <v>84</v>
      </c>
      <c r="AW938" s="13" t="s">
        <v>36</v>
      </c>
      <c r="AX938" s="13" t="s">
        <v>82</v>
      </c>
      <c r="AY938" s="235" t="s">
        <v>161</v>
      </c>
    </row>
    <row r="939" s="2" customFormat="1" ht="49.05" customHeight="1">
      <c r="A939" s="40"/>
      <c r="B939" s="41"/>
      <c r="C939" s="206" t="s">
        <v>1296</v>
      </c>
      <c r="D939" s="206" t="s">
        <v>163</v>
      </c>
      <c r="E939" s="207" t="s">
        <v>1297</v>
      </c>
      <c r="F939" s="208" t="s">
        <v>1298</v>
      </c>
      <c r="G939" s="209" t="s">
        <v>182</v>
      </c>
      <c r="H939" s="210">
        <v>500.99200000000002</v>
      </c>
      <c r="I939" s="211"/>
      <c r="J939" s="212">
        <f>ROUND(I939*H939,2)</f>
        <v>0</v>
      </c>
      <c r="K939" s="208" t="s">
        <v>167</v>
      </c>
      <c r="L939" s="46"/>
      <c r="M939" s="213" t="s">
        <v>19</v>
      </c>
      <c r="N939" s="214" t="s">
        <v>45</v>
      </c>
      <c r="O939" s="86"/>
      <c r="P939" s="215">
        <f>O939*H939</f>
        <v>0</v>
      </c>
      <c r="Q939" s="215">
        <v>0</v>
      </c>
      <c r="R939" s="215">
        <f>Q939*H939</f>
        <v>0</v>
      </c>
      <c r="S939" s="215">
        <v>0.014999999999999999</v>
      </c>
      <c r="T939" s="216">
        <f>S939*H939</f>
        <v>7.5148799999999998</v>
      </c>
      <c r="U939" s="40"/>
      <c r="V939" s="40"/>
      <c r="W939" s="40"/>
      <c r="X939" s="40"/>
      <c r="Y939" s="40"/>
      <c r="Z939" s="40"/>
      <c r="AA939" s="40"/>
      <c r="AB939" s="40"/>
      <c r="AC939" s="40"/>
      <c r="AD939" s="40"/>
      <c r="AE939" s="40"/>
      <c r="AR939" s="217" t="s">
        <v>256</v>
      </c>
      <c r="AT939" s="217" t="s">
        <v>163</v>
      </c>
      <c r="AU939" s="217" t="s">
        <v>84</v>
      </c>
      <c r="AY939" s="19" t="s">
        <v>161</v>
      </c>
      <c r="BE939" s="218">
        <f>IF(N939="základní",J939,0)</f>
        <v>0</v>
      </c>
      <c r="BF939" s="218">
        <f>IF(N939="snížená",J939,0)</f>
        <v>0</v>
      </c>
      <c r="BG939" s="218">
        <f>IF(N939="zákl. přenesená",J939,0)</f>
        <v>0</v>
      </c>
      <c r="BH939" s="218">
        <f>IF(N939="sníž. přenesená",J939,0)</f>
        <v>0</v>
      </c>
      <c r="BI939" s="218">
        <f>IF(N939="nulová",J939,0)</f>
        <v>0</v>
      </c>
      <c r="BJ939" s="19" t="s">
        <v>82</v>
      </c>
      <c r="BK939" s="218">
        <f>ROUND(I939*H939,2)</f>
        <v>0</v>
      </c>
      <c r="BL939" s="19" t="s">
        <v>256</v>
      </c>
      <c r="BM939" s="217" t="s">
        <v>1299</v>
      </c>
    </row>
    <row r="940" s="2" customFormat="1">
      <c r="A940" s="40"/>
      <c r="B940" s="41"/>
      <c r="C940" s="42"/>
      <c r="D940" s="219" t="s">
        <v>170</v>
      </c>
      <c r="E940" s="42"/>
      <c r="F940" s="220" t="s">
        <v>1300</v>
      </c>
      <c r="G940" s="42"/>
      <c r="H940" s="42"/>
      <c r="I940" s="221"/>
      <c r="J940" s="42"/>
      <c r="K940" s="42"/>
      <c r="L940" s="46"/>
      <c r="M940" s="222"/>
      <c r="N940" s="223"/>
      <c r="O940" s="86"/>
      <c r="P940" s="86"/>
      <c r="Q940" s="86"/>
      <c r="R940" s="86"/>
      <c r="S940" s="86"/>
      <c r="T940" s="87"/>
      <c r="U940" s="40"/>
      <c r="V940" s="40"/>
      <c r="W940" s="40"/>
      <c r="X940" s="40"/>
      <c r="Y940" s="40"/>
      <c r="Z940" s="40"/>
      <c r="AA940" s="40"/>
      <c r="AB940" s="40"/>
      <c r="AC940" s="40"/>
      <c r="AD940" s="40"/>
      <c r="AE940" s="40"/>
      <c r="AT940" s="19" t="s">
        <v>170</v>
      </c>
      <c r="AU940" s="19" t="s">
        <v>84</v>
      </c>
    </row>
    <row r="941" s="13" customFormat="1">
      <c r="A941" s="13"/>
      <c r="B941" s="224"/>
      <c r="C941" s="225"/>
      <c r="D941" s="226" t="s">
        <v>185</v>
      </c>
      <c r="E941" s="227" t="s">
        <v>19</v>
      </c>
      <c r="F941" s="228" t="s">
        <v>1301</v>
      </c>
      <c r="G941" s="225"/>
      <c r="H941" s="229">
        <v>500.99200000000002</v>
      </c>
      <c r="I941" s="230"/>
      <c r="J941" s="225"/>
      <c r="K941" s="225"/>
      <c r="L941" s="231"/>
      <c r="M941" s="232"/>
      <c r="N941" s="233"/>
      <c r="O941" s="233"/>
      <c r="P941" s="233"/>
      <c r="Q941" s="233"/>
      <c r="R941" s="233"/>
      <c r="S941" s="233"/>
      <c r="T941" s="234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T941" s="235" t="s">
        <v>185</v>
      </c>
      <c r="AU941" s="235" t="s">
        <v>84</v>
      </c>
      <c r="AV941" s="13" t="s">
        <v>84</v>
      </c>
      <c r="AW941" s="13" t="s">
        <v>36</v>
      </c>
      <c r="AX941" s="13" t="s">
        <v>74</v>
      </c>
      <c r="AY941" s="235" t="s">
        <v>161</v>
      </c>
    </row>
    <row r="942" s="14" customFormat="1">
      <c r="A942" s="14"/>
      <c r="B942" s="236"/>
      <c r="C942" s="237"/>
      <c r="D942" s="226" t="s">
        <v>185</v>
      </c>
      <c r="E942" s="238" t="s">
        <v>19</v>
      </c>
      <c r="F942" s="239" t="s">
        <v>187</v>
      </c>
      <c r="G942" s="237"/>
      <c r="H942" s="240">
        <v>500.99200000000002</v>
      </c>
      <c r="I942" s="241"/>
      <c r="J942" s="237"/>
      <c r="K942" s="237"/>
      <c r="L942" s="242"/>
      <c r="M942" s="243"/>
      <c r="N942" s="244"/>
      <c r="O942" s="244"/>
      <c r="P942" s="244"/>
      <c r="Q942" s="244"/>
      <c r="R942" s="244"/>
      <c r="S942" s="244"/>
      <c r="T942" s="245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T942" s="246" t="s">
        <v>185</v>
      </c>
      <c r="AU942" s="246" t="s">
        <v>84</v>
      </c>
      <c r="AV942" s="14" t="s">
        <v>168</v>
      </c>
      <c r="AW942" s="14" t="s">
        <v>36</v>
      </c>
      <c r="AX942" s="14" t="s">
        <v>82</v>
      </c>
      <c r="AY942" s="246" t="s">
        <v>161</v>
      </c>
    </row>
    <row r="943" s="2" customFormat="1" ht="33" customHeight="1">
      <c r="A943" s="40"/>
      <c r="B943" s="41"/>
      <c r="C943" s="206" t="s">
        <v>1302</v>
      </c>
      <c r="D943" s="206" t="s">
        <v>163</v>
      </c>
      <c r="E943" s="207" t="s">
        <v>1303</v>
      </c>
      <c r="F943" s="208" t="s">
        <v>1304</v>
      </c>
      <c r="G943" s="209" t="s">
        <v>182</v>
      </c>
      <c r="H943" s="210">
        <v>100.928</v>
      </c>
      <c r="I943" s="211"/>
      <c r="J943" s="212">
        <f>ROUND(I943*H943,2)</f>
        <v>0</v>
      </c>
      <c r="K943" s="208" t="s">
        <v>167</v>
      </c>
      <c r="L943" s="46"/>
      <c r="M943" s="213" t="s">
        <v>19</v>
      </c>
      <c r="N943" s="214" t="s">
        <v>45</v>
      </c>
      <c r="O943" s="86"/>
      <c r="P943" s="215">
        <f>O943*H943</f>
        <v>0</v>
      </c>
      <c r="Q943" s="215">
        <v>0</v>
      </c>
      <c r="R943" s="215">
        <f>Q943*H943</f>
        <v>0</v>
      </c>
      <c r="S943" s="215">
        <v>0</v>
      </c>
      <c r="T943" s="216">
        <f>S943*H943</f>
        <v>0</v>
      </c>
      <c r="U943" s="40"/>
      <c r="V943" s="40"/>
      <c r="W943" s="40"/>
      <c r="X943" s="40"/>
      <c r="Y943" s="40"/>
      <c r="Z943" s="40"/>
      <c r="AA943" s="40"/>
      <c r="AB943" s="40"/>
      <c r="AC943" s="40"/>
      <c r="AD943" s="40"/>
      <c r="AE943" s="40"/>
      <c r="AR943" s="217" t="s">
        <v>256</v>
      </c>
      <c r="AT943" s="217" t="s">
        <v>163</v>
      </c>
      <c r="AU943" s="217" t="s">
        <v>84</v>
      </c>
      <c r="AY943" s="19" t="s">
        <v>161</v>
      </c>
      <c r="BE943" s="218">
        <f>IF(N943="základní",J943,0)</f>
        <v>0</v>
      </c>
      <c r="BF943" s="218">
        <f>IF(N943="snížená",J943,0)</f>
        <v>0</v>
      </c>
      <c r="BG943" s="218">
        <f>IF(N943="zákl. přenesená",J943,0)</f>
        <v>0</v>
      </c>
      <c r="BH943" s="218">
        <f>IF(N943="sníž. přenesená",J943,0)</f>
        <v>0</v>
      </c>
      <c r="BI943" s="218">
        <f>IF(N943="nulová",J943,0)</f>
        <v>0</v>
      </c>
      <c r="BJ943" s="19" t="s">
        <v>82</v>
      </c>
      <c r="BK943" s="218">
        <f>ROUND(I943*H943,2)</f>
        <v>0</v>
      </c>
      <c r="BL943" s="19" t="s">
        <v>256</v>
      </c>
      <c r="BM943" s="217" t="s">
        <v>1305</v>
      </c>
    </row>
    <row r="944" s="2" customFormat="1">
      <c r="A944" s="40"/>
      <c r="B944" s="41"/>
      <c r="C944" s="42"/>
      <c r="D944" s="219" t="s">
        <v>170</v>
      </c>
      <c r="E944" s="42"/>
      <c r="F944" s="220" t="s">
        <v>1306</v>
      </c>
      <c r="G944" s="42"/>
      <c r="H944" s="42"/>
      <c r="I944" s="221"/>
      <c r="J944" s="42"/>
      <c r="K944" s="42"/>
      <c r="L944" s="46"/>
      <c r="M944" s="222"/>
      <c r="N944" s="223"/>
      <c r="O944" s="86"/>
      <c r="P944" s="86"/>
      <c r="Q944" s="86"/>
      <c r="R944" s="86"/>
      <c r="S944" s="86"/>
      <c r="T944" s="87"/>
      <c r="U944" s="40"/>
      <c r="V944" s="40"/>
      <c r="W944" s="40"/>
      <c r="X944" s="40"/>
      <c r="Y944" s="40"/>
      <c r="Z944" s="40"/>
      <c r="AA944" s="40"/>
      <c r="AB944" s="40"/>
      <c r="AC944" s="40"/>
      <c r="AD944" s="40"/>
      <c r="AE944" s="40"/>
      <c r="AT944" s="19" t="s">
        <v>170</v>
      </c>
      <c r="AU944" s="19" t="s">
        <v>84</v>
      </c>
    </row>
    <row r="945" s="13" customFormat="1">
      <c r="A945" s="13"/>
      <c r="B945" s="224"/>
      <c r="C945" s="225"/>
      <c r="D945" s="226" t="s">
        <v>185</v>
      </c>
      <c r="E945" s="227" t="s">
        <v>19</v>
      </c>
      <c r="F945" s="228" t="s">
        <v>1307</v>
      </c>
      <c r="G945" s="225"/>
      <c r="H945" s="229">
        <v>100.928</v>
      </c>
      <c r="I945" s="230"/>
      <c r="J945" s="225"/>
      <c r="K945" s="225"/>
      <c r="L945" s="231"/>
      <c r="M945" s="232"/>
      <c r="N945" s="233"/>
      <c r="O945" s="233"/>
      <c r="P945" s="233"/>
      <c r="Q945" s="233"/>
      <c r="R945" s="233"/>
      <c r="S945" s="233"/>
      <c r="T945" s="234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T945" s="235" t="s">
        <v>185</v>
      </c>
      <c r="AU945" s="235" t="s">
        <v>84</v>
      </c>
      <c r="AV945" s="13" t="s">
        <v>84</v>
      </c>
      <c r="AW945" s="13" t="s">
        <v>36</v>
      </c>
      <c r="AX945" s="13" t="s">
        <v>74</v>
      </c>
      <c r="AY945" s="235" t="s">
        <v>161</v>
      </c>
    </row>
    <row r="946" s="14" customFormat="1">
      <c r="A946" s="14"/>
      <c r="B946" s="236"/>
      <c r="C946" s="237"/>
      <c r="D946" s="226" t="s">
        <v>185</v>
      </c>
      <c r="E946" s="238" t="s">
        <v>19</v>
      </c>
      <c r="F946" s="239" t="s">
        <v>187</v>
      </c>
      <c r="G946" s="237"/>
      <c r="H946" s="240">
        <v>100.928</v>
      </c>
      <c r="I946" s="241"/>
      <c r="J946" s="237"/>
      <c r="K946" s="237"/>
      <c r="L946" s="242"/>
      <c r="M946" s="243"/>
      <c r="N946" s="244"/>
      <c r="O946" s="244"/>
      <c r="P946" s="244"/>
      <c r="Q946" s="244"/>
      <c r="R946" s="244"/>
      <c r="S946" s="244"/>
      <c r="T946" s="245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T946" s="246" t="s">
        <v>185</v>
      </c>
      <c r="AU946" s="246" t="s">
        <v>84</v>
      </c>
      <c r="AV946" s="14" t="s">
        <v>168</v>
      </c>
      <c r="AW946" s="14" t="s">
        <v>36</v>
      </c>
      <c r="AX946" s="14" t="s">
        <v>82</v>
      </c>
      <c r="AY946" s="246" t="s">
        <v>161</v>
      </c>
    </row>
    <row r="947" s="2" customFormat="1" ht="16.5" customHeight="1">
      <c r="A947" s="40"/>
      <c r="B947" s="41"/>
      <c r="C947" s="247" t="s">
        <v>1308</v>
      </c>
      <c r="D947" s="247" t="s">
        <v>301</v>
      </c>
      <c r="E947" s="248" t="s">
        <v>1309</v>
      </c>
      <c r="F947" s="249" t="s">
        <v>1310</v>
      </c>
      <c r="G947" s="250" t="s">
        <v>196</v>
      </c>
      <c r="H947" s="251">
        <v>1.5760000000000001</v>
      </c>
      <c r="I947" s="252"/>
      <c r="J947" s="253">
        <f>ROUND(I947*H947,2)</f>
        <v>0</v>
      </c>
      <c r="K947" s="249" t="s">
        <v>167</v>
      </c>
      <c r="L947" s="254"/>
      <c r="M947" s="255" t="s">
        <v>19</v>
      </c>
      <c r="N947" s="256" t="s">
        <v>45</v>
      </c>
      <c r="O947" s="86"/>
      <c r="P947" s="215">
        <f>O947*H947</f>
        <v>0</v>
      </c>
      <c r="Q947" s="215">
        <v>0.55000000000000004</v>
      </c>
      <c r="R947" s="215">
        <f>Q947*H947</f>
        <v>0.86680000000000013</v>
      </c>
      <c r="S947" s="215">
        <v>0</v>
      </c>
      <c r="T947" s="216">
        <f>S947*H947</f>
        <v>0</v>
      </c>
      <c r="U947" s="40"/>
      <c r="V947" s="40"/>
      <c r="W947" s="40"/>
      <c r="X947" s="40"/>
      <c r="Y947" s="40"/>
      <c r="Z947" s="40"/>
      <c r="AA947" s="40"/>
      <c r="AB947" s="40"/>
      <c r="AC947" s="40"/>
      <c r="AD947" s="40"/>
      <c r="AE947" s="40"/>
      <c r="AR947" s="217" t="s">
        <v>342</v>
      </c>
      <c r="AT947" s="217" t="s">
        <v>301</v>
      </c>
      <c r="AU947" s="217" t="s">
        <v>84</v>
      </c>
      <c r="AY947" s="19" t="s">
        <v>161</v>
      </c>
      <c r="BE947" s="218">
        <f>IF(N947="základní",J947,0)</f>
        <v>0</v>
      </c>
      <c r="BF947" s="218">
        <f>IF(N947="snížená",J947,0)</f>
        <v>0</v>
      </c>
      <c r="BG947" s="218">
        <f>IF(N947="zákl. přenesená",J947,0)</f>
        <v>0</v>
      </c>
      <c r="BH947" s="218">
        <f>IF(N947="sníž. přenesená",J947,0)</f>
        <v>0</v>
      </c>
      <c r="BI947" s="218">
        <f>IF(N947="nulová",J947,0)</f>
        <v>0</v>
      </c>
      <c r="BJ947" s="19" t="s">
        <v>82</v>
      </c>
      <c r="BK947" s="218">
        <f>ROUND(I947*H947,2)</f>
        <v>0</v>
      </c>
      <c r="BL947" s="19" t="s">
        <v>256</v>
      </c>
      <c r="BM947" s="217" t="s">
        <v>1311</v>
      </c>
    </row>
    <row r="948" s="13" customFormat="1">
      <c r="A948" s="13"/>
      <c r="B948" s="224"/>
      <c r="C948" s="225"/>
      <c r="D948" s="226" t="s">
        <v>185</v>
      </c>
      <c r="E948" s="227" t="s">
        <v>19</v>
      </c>
      <c r="F948" s="228" t="s">
        <v>1312</v>
      </c>
      <c r="G948" s="225"/>
      <c r="H948" s="229">
        <v>1.5760000000000001</v>
      </c>
      <c r="I948" s="230"/>
      <c r="J948" s="225"/>
      <c r="K948" s="225"/>
      <c r="L948" s="231"/>
      <c r="M948" s="232"/>
      <c r="N948" s="233"/>
      <c r="O948" s="233"/>
      <c r="P948" s="233"/>
      <c r="Q948" s="233"/>
      <c r="R948" s="233"/>
      <c r="S948" s="233"/>
      <c r="T948" s="234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T948" s="235" t="s">
        <v>185</v>
      </c>
      <c r="AU948" s="235" t="s">
        <v>84</v>
      </c>
      <c r="AV948" s="13" t="s">
        <v>84</v>
      </c>
      <c r="AW948" s="13" t="s">
        <v>36</v>
      </c>
      <c r="AX948" s="13" t="s">
        <v>74</v>
      </c>
      <c r="AY948" s="235" t="s">
        <v>161</v>
      </c>
    </row>
    <row r="949" s="14" customFormat="1">
      <c r="A949" s="14"/>
      <c r="B949" s="236"/>
      <c r="C949" s="237"/>
      <c r="D949" s="226" t="s">
        <v>185</v>
      </c>
      <c r="E949" s="238" t="s">
        <v>19</v>
      </c>
      <c r="F949" s="239" t="s">
        <v>187</v>
      </c>
      <c r="G949" s="237"/>
      <c r="H949" s="240">
        <v>1.5760000000000001</v>
      </c>
      <c r="I949" s="241"/>
      <c r="J949" s="237"/>
      <c r="K949" s="237"/>
      <c r="L949" s="242"/>
      <c r="M949" s="243"/>
      <c r="N949" s="244"/>
      <c r="O949" s="244"/>
      <c r="P949" s="244"/>
      <c r="Q949" s="244"/>
      <c r="R949" s="244"/>
      <c r="S949" s="244"/>
      <c r="T949" s="245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T949" s="246" t="s">
        <v>185</v>
      </c>
      <c r="AU949" s="246" t="s">
        <v>84</v>
      </c>
      <c r="AV949" s="14" t="s">
        <v>168</v>
      </c>
      <c r="AW949" s="14" t="s">
        <v>36</v>
      </c>
      <c r="AX949" s="14" t="s">
        <v>82</v>
      </c>
      <c r="AY949" s="246" t="s">
        <v>161</v>
      </c>
    </row>
    <row r="950" s="2" customFormat="1" ht="49.05" customHeight="1">
      <c r="A950" s="40"/>
      <c r="B950" s="41"/>
      <c r="C950" s="206" t="s">
        <v>1313</v>
      </c>
      <c r="D950" s="206" t="s">
        <v>163</v>
      </c>
      <c r="E950" s="207" t="s">
        <v>1314</v>
      </c>
      <c r="F950" s="208" t="s">
        <v>1315</v>
      </c>
      <c r="G950" s="209" t="s">
        <v>182</v>
      </c>
      <c r="H950" s="210">
        <v>126.17</v>
      </c>
      <c r="I950" s="211"/>
      <c r="J950" s="212">
        <f>ROUND(I950*H950,2)</f>
        <v>0</v>
      </c>
      <c r="K950" s="208" t="s">
        <v>167</v>
      </c>
      <c r="L950" s="46"/>
      <c r="M950" s="213" t="s">
        <v>19</v>
      </c>
      <c r="N950" s="214" t="s">
        <v>45</v>
      </c>
      <c r="O950" s="86"/>
      <c r="P950" s="215">
        <f>O950*H950</f>
        <v>0</v>
      </c>
      <c r="Q950" s="215">
        <v>0</v>
      </c>
      <c r="R950" s="215">
        <f>Q950*H950</f>
        <v>0</v>
      </c>
      <c r="S950" s="215">
        <v>0.0050000000000000001</v>
      </c>
      <c r="T950" s="216">
        <f>S950*H950</f>
        <v>0.63085000000000002</v>
      </c>
      <c r="U950" s="40"/>
      <c r="V950" s="40"/>
      <c r="W950" s="40"/>
      <c r="X950" s="40"/>
      <c r="Y950" s="40"/>
      <c r="Z950" s="40"/>
      <c r="AA950" s="40"/>
      <c r="AB950" s="40"/>
      <c r="AC950" s="40"/>
      <c r="AD950" s="40"/>
      <c r="AE950" s="40"/>
      <c r="AR950" s="217" t="s">
        <v>256</v>
      </c>
      <c r="AT950" s="217" t="s">
        <v>163</v>
      </c>
      <c r="AU950" s="217" t="s">
        <v>84</v>
      </c>
      <c r="AY950" s="19" t="s">
        <v>161</v>
      </c>
      <c r="BE950" s="218">
        <f>IF(N950="základní",J950,0)</f>
        <v>0</v>
      </c>
      <c r="BF950" s="218">
        <f>IF(N950="snížená",J950,0)</f>
        <v>0</v>
      </c>
      <c r="BG950" s="218">
        <f>IF(N950="zákl. přenesená",J950,0)</f>
        <v>0</v>
      </c>
      <c r="BH950" s="218">
        <f>IF(N950="sníž. přenesená",J950,0)</f>
        <v>0</v>
      </c>
      <c r="BI950" s="218">
        <f>IF(N950="nulová",J950,0)</f>
        <v>0</v>
      </c>
      <c r="BJ950" s="19" t="s">
        <v>82</v>
      </c>
      <c r="BK950" s="218">
        <f>ROUND(I950*H950,2)</f>
        <v>0</v>
      </c>
      <c r="BL950" s="19" t="s">
        <v>256</v>
      </c>
      <c r="BM950" s="217" t="s">
        <v>1316</v>
      </c>
    </row>
    <row r="951" s="2" customFormat="1">
      <c r="A951" s="40"/>
      <c r="B951" s="41"/>
      <c r="C951" s="42"/>
      <c r="D951" s="219" t="s">
        <v>170</v>
      </c>
      <c r="E951" s="42"/>
      <c r="F951" s="220" t="s">
        <v>1317</v>
      </c>
      <c r="G951" s="42"/>
      <c r="H951" s="42"/>
      <c r="I951" s="221"/>
      <c r="J951" s="42"/>
      <c r="K951" s="42"/>
      <c r="L951" s="46"/>
      <c r="M951" s="222"/>
      <c r="N951" s="223"/>
      <c r="O951" s="86"/>
      <c r="P951" s="86"/>
      <c r="Q951" s="86"/>
      <c r="R951" s="86"/>
      <c r="S951" s="86"/>
      <c r="T951" s="87"/>
      <c r="U951" s="40"/>
      <c r="V951" s="40"/>
      <c r="W951" s="40"/>
      <c r="X951" s="40"/>
      <c r="Y951" s="40"/>
      <c r="Z951" s="40"/>
      <c r="AA951" s="40"/>
      <c r="AB951" s="40"/>
      <c r="AC951" s="40"/>
      <c r="AD951" s="40"/>
      <c r="AE951" s="40"/>
      <c r="AT951" s="19" t="s">
        <v>170</v>
      </c>
      <c r="AU951" s="19" t="s">
        <v>84</v>
      </c>
    </row>
    <row r="952" s="13" customFormat="1">
      <c r="A952" s="13"/>
      <c r="B952" s="224"/>
      <c r="C952" s="225"/>
      <c r="D952" s="226" t="s">
        <v>185</v>
      </c>
      <c r="E952" s="227" t="s">
        <v>19</v>
      </c>
      <c r="F952" s="228" t="s">
        <v>1318</v>
      </c>
      <c r="G952" s="225"/>
      <c r="H952" s="229">
        <v>126.17</v>
      </c>
      <c r="I952" s="230"/>
      <c r="J952" s="225"/>
      <c r="K952" s="225"/>
      <c r="L952" s="231"/>
      <c r="M952" s="232"/>
      <c r="N952" s="233"/>
      <c r="O952" s="233"/>
      <c r="P952" s="233"/>
      <c r="Q952" s="233"/>
      <c r="R952" s="233"/>
      <c r="S952" s="233"/>
      <c r="T952" s="234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T952" s="235" t="s">
        <v>185</v>
      </c>
      <c r="AU952" s="235" t="s">
        <v>84</v>
      </c>
      <c r="AV952" s="13" t="s">
        <v>84</v>
      </c>
      <c r="AW952" s="13" t="s">
        <v>36</v>
      </c>
      <c r="AX952" s="13" t="s">
        <v>74</v>
      </c>
      <c r="AY952" s="235" t="s">
        <v>161</v>
      </c>
    </row>
    <row r="953" s="14" customFormat="1">
      <c r="A953" s="14"/>
      <c r="B953" s="236"/>
      <c r="C953" s="237"/>
      <c r="D953" s="226" t="s">
        <v>185</v>
      </c>
      <c r="E953" s="238" t="s">
        <v>19</v>
      </c>
      <c r="F953" s="239" t="s">
        <v>187</v>
      </c>
      <c r="G953" s="237"/>
      <c r="H953" s="240">
        <v>126.17</v>
      </c>
      <c r="I953" s="241"/>
      <c r="J953" s="237"/>
      <c r="K953" s="237"/>
      <c r="L953" s="242"/>
      <c r="M953" s="243"/>
      <c r="N953" s="244"/>
      <c r="O953" s="244"/>
      <c r="P953" s="244"/>
      <c r="Q953" s="244"/>
      <c r="R953" s="244"/>
      <c r="S953" s="244"/>
      <c r="T953" s="245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T953" s="246" t="s">
        <v>185</v>
      </c>
      <c r="AU953" s="246" t="s">
        <v>84</v>
      </c>
      <c r="AV953" s="14" t="s">
        <v>168</v>
      </c>
      <c r="AW953" s="14" t="s">
        <v>36</v>
      </c>
      <c r="AX953" s="14" t="s">
        <v>82</v>
      </c>
      <c r="AY953" s="246" t="s">
        <v>161</v>
      </c>
    </row>
    <row r="954" s="2" customFormat="1" ht="37.8" customHeight="1">
      <c r="A954" s="40"/>
      <c r="B954" s="41"/>
      <c r="C954" s="206" t="s">
        <v>1319</v>
      </c>
      <c r="D954" s="206" t="s">
        <v>163</v>
      </c>
      <c r="E954" s="207" t="s">
        <v>1320</v>
      </c>
      <c r="F954" s="208" t="s">
        <v>1321</v>
      </c>
      <c r="G954" s="209" t="s">
        <v>590</v>
      </c>
      <c r="H954" s="210">
        <v>109.44</v>
      </c>
      <c r="I954" s="211"/>
      <c r="J954" s="212">
        <f>ROUND(I954*H954,2)</f>
        <v>0</v>
      </c>
      <c r="K954" s="208" t="s">
        <v>19</v>
      </c>
      <c r="L954" s="46"/>
      <c r="M954" s="213" t="s">
        <v>19</v>
      </c>
      <c r="N954" s="214" t="s">
        <v>45</v>
      </c>
      <c r="O954" s="86"/>
      <c r="P954" s="215">
        <f>O954*H954</f>
        <v>0</v>
      </c>
      <c r="Q954" s="215">
        <v>0</v>
      </c>
      <c r="R954" s="215">
        <f>Q954*H954</f>
        <v>0</v>
      </c>
      <c r="S954" s="215">
        <v>0.0030000000000000001</v>
      </c>
      <c r="T954" s="216">
        <f>S954*H954</f>
        <v>0.32832</v>
      </c>
      <c r="U954" s="40"/>
      <c r="V954" s="40"/>
      <c r="W954" s="40"/>
      <c r="X954" s="40"/>
      <c r="Y954" s="40"/>
      <c r="Z954" s="40"/>
      <c r="AA954" s="40"/>
      <c r="AB954" s="40"/>
      <c r="AC954" s="40"/>
      <c r="AD954" s="40"/>
      <c r="AE954" s="40"/>
      <c r="AR954" s="217" t="s">
        <v>256</v>
      </c>
      <c r="AT954" s="217" t="s">
        <v>163</v>
      </c>
      <c r="AU954" s="217" t="s">
        <v>84</v>
      </c>
      <c r="AY954" s="19" t="s">
        <v>161</v>
      </c>
      <c r="BE954" s="218">
        <f>IF(N954="základní",J954,0)</f>
        <v>0</v>
      </c>
      <c r="BF954" s="218">
        <f>IF(N954="snížená",J954,0)</f>
        <v>0</v>
      </c>
      <c r="BG954" s="218">
        <f>IF(N954="zákl. přenesená",J954,0)</f>
        <v>0</v>
      </c>
      <c r="BH954" s="218">
        <f>IF(N954="sníž. přenesená",J954,0)</f>
        <v>0</v>
      </c>
      <c r="BI954" s="218">
        <f>IF(N954="nulová",J954,0)</f>
        <v>0</v>
      </c>
      <c r="BJ954" s="19" t="s">
        <v>82</v>
      </c>
      <c r="BK954" s="218">
        <f>ROUND(I954*H954,2)</f>
        <v>0</v>
      </c>
      <c r="BL954" s="19" t="s">
        <v>256</v>
      </c>
      <c r="BM954" s="217" t="s">
        <v>1322</v>
      </c>
    </row>
    <row r="955" s="13" customFormat="1">
      <c r="A955" s="13"/>
      <c r="B955" s="224"/>
      <c r="C955" s="225"/>
      <c r="D955" s="226" t="s">
        <v>185</v>
      </c>
      <c r="E955" s="227" t="s">
        <v>19</v>
      </c>
      <c r="F955" s="228" t="s">
        <v>1323</v>
      </c>
      <c r="G955" s="225"/>
      <c r="H955" s="229">
        <v>109.44</v>
      </c>
      <c r="I955" s="230"/>
      <c r="J955" s="225"/>
      <c r="K955" s="225"/>
      <c r="L955" s="231"/>
      <c r="M955" s="232"/>
      <c r="N955" s="233"/>
      <c r="O955" s="233"/>
      <c r="P955" s="233"/>
      <c r="Q955" s="233"/>
      <c r="R955" s="233"/>
      <c r="S955" s="233"/>
      <c r="T955" s="234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T955" s="235" t="s">
        <v>185</v>
      </c>
      <c r="AU955" s="235" t="s">
        <v>84</v>
      </c>
      <c r="AV955" s="13" t="s">
        <v>84</v>
      </c>
      <c r="AW955" s="13" t="s">
        <v>36</v>
      </c>
      <c r="AX955" s="13" t="s">
        <v>82</v>
      </c>
      <c r="AY955" s="235" t="s">
        <v>161</v>
      </c>
    </row>
    <row r="956" s="2" customFormat="1" ht="37.8" customHeight="1">
      <c r="A956" s="40"/>
      <c r="B956" s="41"/>
      <c r="C956" s="206" t="s">
        <v>1324</v>
      </c>
      <c r="D956" s="206" t="s">
        <v>163</v>
      </c>
      <c r="E956" s="207" t="s">
        <v>1325</v>
      </c>
      <c r="F956" s="208" t="s">
        <v>1326</v>
      </c>
      <c r="G956" s="209" t="s">
        <v>590</v>
      </c>
      <c r="H956" s="210">
        <v>6.2999999999999998</v>
      </c>
      <c r="I956" s="211"/>
      <c r="J956" s="212">
        <f>ROUND(I956*H956,2)</f>
        <v>0</v>
      </c>
      <c r="K956" s="208" t="s">
        <v>167</v>
      </c>
      <c r="L956" s="46"/>
      <c r="M956" s="213" t="s">
        <v>19</v>
      </c>
      <c r="N956" s="214" t="s">
        <v>45</v>
      </c>
      <c r="O956" s="86"/>
      <c r="P956" s="215">
        <f>O956*H956</f>
        <v>0</v>
      </c>
      <c r="Q956" s="215">
        <v>0</v>
      </c>
      <c r="R956" s="215">
        <f>Q956*H956</f>
        <v>0</v>
      </c>
      <c r="S956" s="215">
        <v>0</v>
      </c>
      <c r="T956" s="216">
        <f>S956*H956</f>
        <v>0</v>
      </c>
      <c r="U956" s="40"/>
      <c r="V956" s="40"/>
      <c r="W956" s="40"/>
      <c r="X956" s="40"/>
      <c r="Y956" s="40"/>
      <c r="Z956" s="40"/>
      <c r="AA956" s="40"/>
      <c r="AB956" s="40"/>
      <c r="AC956" s="40"/>
      <c r="AD956" s="40"/>
      <c r="AE956" s="40"/>
      <c r="AR956" s="217" t="s">
        <v>256</v>
      </c>
      <c r="AT956" s="217" t="s">
        <v>163</v>
      </c>
      <c r="AU956" s="217" t="s">
        <v>84</v>
      </c>
      <c r="AY956" s="19" t="s">
        <v>161</v>
      </c>
      <c r="BE956" s="218">
        <f>IF(N956="základní",J956,0)</f>
        <v>0</v>
      </c>
      <c r="BF956" s="218">
        <f>IF(N956="snížená",J956,0)</f>
        <v>0</v>
      </c>
      <c r="BG956" s="218">
        <f>IF(N956="zákl. přenesená",J956,0)</f>
        <v>0</v>
      </c>
      <c r="BH956" s="218">
        <f>IF(N956="sníž. přenesená",J956,0)</f>
        <v>0</v>
      </c>
      <c r="BI956" s="218">
        <f>IF(N956="nulová",J956,0)</f>
        <v>0</v>
      </c>
      <c r="BJ956" s="19" t="s">
        <v>82</v>
      </c>
      <c r="BK956" s="218">
        <f>ROUND(I956*H956,2)</f>
        <v>0</v>
      </c>
      <c r="BL956" s="19" t="s">
        <v>256</v>
      </c>
      <c r="BM956" s="217" t="s">
        <v>1327</v>
      </c>
    </row>
    <row r="957" s="2" customFormat="1">
      <c r="A957" s="40"/>
      <c r="B957" s="41"/>
      <c r="C957" s="42"/>
      <c r="D957" s="219" t="s">
        <v>170</v>
      </c>
      <c r="E957" s="42"/>
      <c r="F957" s="220" t="s">
        <v>1328</v>
      </c>
      <c r="G957" s="42"/>
      <c r="H957" s="42"/>
      <c r="I957" s="221"/>
      <c r="J957" s="42"/>
      <c r="K957" s="42"/>
      <c r="L957" s="46"/>
      <c r="M957" s="222"/>
      <c r="N957" s="223"/>
      <c r="O957" s="86"/>
      <c r="P957" s="86"/>
      <c r="Q957" s="86"/>
      <c r="R957" s="86"/>
      <c r="S957" s="86"/>
      <c r="T957" s="87"/>
      <c r="U957" s="40"/>
      <c r="V957" s="40"/>
      <c r="W957" s="40"/>
      <c r="X957" s="40"/>
      <c r="Y957" s="40"/>
      <c r="Z957" s="40"/>
      <c r="AA957" s="40"/>
      <c r="AB957" s="40"/>
      <c r="AC957" s="40"/>
      <c r="AD957" s="40"/>
      <c r="AE957" s="40"/>
      <c r="AT957" s="19" t="s">
        <v>170</v>
      </c>
      <c r="AU957" s="19" t="s">
        <v>84</v>
      </c>
    </row>
    <row r="958" s="13" customFormat="1">
      <c r="A958" s="13"/>
      <c r="B958" s="224"/>
      <c r="C958" s="225"/>
      <c r="D958" s="226" t="s">
        <v>185</v>
      </c>
      <c r="E958" s="227" t="s">
        <v>19</v>
      </c>
      <c r="F958" s="228" t="s">
        <v>1329</v>
      </c>
      <c r="G958" s="225"/>
      <c r="H958" s="229">
        <v>6.2999999999999998</v>
      </c>
      <c r="I958" s="230"/>
      <c r="J958" s="225"/>
      <c r="K958" s="225"/>
      <c r="L958" s="231"/>
      <c r="M958" s="232"/>
      <c r="N958" s="233"/>
      <c r="O958" s="233"/>
      <c r="P958" s="233"/>
      <c r="Q958" s="233"/>
      <c r="R958" s="233"/>
      <c r="S958" s="233"/>
      <c r="T958" s="234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T958" s="235" t="s">
        <v>185</v>
      </c>
      <c r="AU958" s="235" t="s">
        <v>84</v>
      </c>
      <c r="AV958" s="13" t="s">
        <v>84</v>
      </c>
      <c r="AW958" s="13" t="s">
        <v>36</v>
      </c>
      <c r="AX958" s="13" t="s">
        <v>74</v>
      </c>
      <c r="AY958" s="235" t="s">
        <v>161</v>
      </c>
    </row>
    <row r="959" s="14" customFormat="1">
      <c r="A959" s="14"/>
      <c r="B959" s="236"/>
      <c r="C959" s="237"/>
      <c r="D959" s="226" t="s">
        <v>185</v>
      </c>
      <c r="E959" s="238" t="s">
        <v>19</v>
      </c>
      <c r="F959" s="239" t="s">
        <v>187</v>
      </c>
      <c r="G959" s="237"/>
      <c r="H959" s="240">
        <v>6.2999999999999998</v>
      </c>
      <c r="I959" s="241"/>
      <c r="J959" s="237"/>
      <c r="K959" s="237"/>
      <c r="L959" s="242"/>
      <c r="M959" s="243"/>
      <c r="N959" s="244"/>
      <c r="O959" s="244"/>
      <c r="P959" s="244"/>
      <c r="Q959" s="244"/>
      <c r="R959" s="244"/>
      <c r="S959" s="244"/>
      <c r="T959" s="245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T959" s="246" t="s">
        <v>185</v>
      </c>
      <c r="AU959" s="246" t="s">
        <v>84</v>
      </c>
      <c r="AV959" s="14" t="s">
        <v>168</v>
      </c>
      <c r="AW959" s="14" t="s">
        <v>36</v>
      </c>
      <c r="AX959" s="14" t="s">
        <v>82</v>
      </c>
      <c r="AY959" s="246" t="s">
        <v>161</v>
      </c>
    </row>
    <row r="960" s="2" customFormat="1" ht="21.75" customHeight="1">
      <c r="A960" s="40"/>
      <c r="B960" s="41"/>
      <c r="C960" s="247" t="s">
        <v>1330</v>
      </c>
      <c r="D960" s="247" t="s">
        <v>301</v>
      </c>
      <c r="E960" s="248" t="s">
        <v>1331</v>
      </c>
      <c r="F960" s="249" t="s">
        <v>1332</v>
      </c>
      <c r="G960" s="250" t="s">
        <v>196</v>
      </c>
      <c r="H960" s="251">
        <v>0.63400000000000001</v>
      </c>
      <c r="I960" s="252"/>
      <c r="J960" s="253">
        <f>ROUND(I960*H960,2)</f>
        <v>0</v>
      </c>
      <c r="K960" s="249" t="s">
        <v>167</v>
      </c>
      <c r="L960" s="254"/>
      <c r="M960" s="255" t="s">
        <v>19</v>
      </c>
      <c r="N960" s="256" t="s">
        <v>45</v>
      </c>
      <c r="O960" s="86"/>
      <c r="P960" s="215">
        <f>O960*H960</f>
        <v>0</v>
      </c>
      <c r="Q960" s="215">
        <v>0.55000000000000004</v>
      </c>
      <c r="R960" s="215">
        <f>Q960*H960</f>
        <v>0.34870000000000001</v>
      </c>
      <c r="S960" s="215">
        <v>0</v>
      </c>
      <c r="T960" s="216">
        <f>S960*H960</f>
        <v>0</v>
      </c>
      <c r="U960" s="40"/>
      <c r="V960" s="40"/>
      <c r="W960" s="40"/>
      <c r="X960" s="40"/>
      <c r="Y960" s="40"/>
      <c r="Z960" s="40"/>
      <c r="AA960" s="40"/>
      <c r="AB960" s="40"/>
      <c r="AC960" s="40"/>
      <c r="AD960" s="40"/>
      <c r="AE960" s="40"/>
      <c r="AR960" s="217" t="s">
        <v>342</v>
      </c>
      <c r="AT960" s="217" t="s">
        <v>301</v>
      </c>
      <c r="AU960" s="217" t="s">
        <v>84</v>
      </c>
      <c r="AY960" s="19" t="s">
        <v>161</v>
      </c>
      <c r="BE960" s="218">
        <f>IF(N960="základní",J960,0)</f>
        <v>0</v>
      </c>
      <c r="BF960" s="218">
        <f>IF(N960="snížená",J960,0)</f>
        <v>0</v>
      </c>
      <c r="BG960" s="218">
        <f>IF(N960="zákl. přenesená",J960,0)</f>
        <v>0</v>
      </c>
      <c r="BH960" s="218">
        <f>IF(N960="sníž. přenesená",J960,0)</f>
        <v>0</v>
      </c>
      <c r="BI960" s="218">
        <f>IF(N960="nulová",J960,0)</f>
        <v>0</v>
      </c>
      <c r="BJ960" s="19" t="s">
        <v>82</v>
      </c>
      <c r="BK960" s="218">
        <f>ROUND(I960*H960,2)</f>
        <v>0</v>
      </c>
      <c r="BL960" s="19" t="s">
        <v>256</v>
      </c>
      <c r="BM960" s="217" t="s">
        <v>1333</v>
      </c>
    </row>
    <row r="961" s="13" customFormat="1">
      <c r="A961" s="13"/>
      <c r="B961" s="224"/>
      <c r="C961" s="225"/>
      <c r="D961" s="226" t="s">
        <v>185</v>
      </c>
      <c r="E961" s="227" t="s">
        <v>19</v>
      </c>
      <c r="F961" s="228" t="s">
        <v>1334</v>
      </c>
      <c r="G961" s="225"/>
      <c r="H961" s="229">
        <v>0.63400000000000001</v>
      </c>
      <c r="I961" s="230"/>
      <c r="J961" s="225"/>
      <c r="K961" s="225"/>
      <c r="L961" s="231"/>
      <c r="M961" s="232"/>
      <c r="N961" s="233"/>
      <c r="O961" s="233"/>
      <c r="P961" s="233"/>
      <c r="Q961" s="233"/>
      <c r="R961" s="233"/>
      <c r="S961" s="233"/>
      <c r="T961" s="234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T961" s="235" t="s">
        <v>185</v>
      </c>
      <c r="AU961" s="235" t="s">
        <v>84</v>
      </c>
      <c r="AV961" s="13" t="s">
        <v>84</v>
      </c>
      <c r="AW961" s="13" t="s">
        <v>36</v>
      </c>
      <c r="AX961" s="13" t="s">
        <v>82</v>
      </c>
      <c r="AY961" s="235" t="s">
        <v>161</v>
      </c>
    </row>
    <row r="962" s="2" customFormat="1" ht="37.8" customHeight="1">
      <c r="A962" s="40"/>
      <c r="B962" s="41"/>
      <c r="C962" s="206" t="s">
        <v>1335</v>
      </c>
      <c r="D962" s="206" t="s">
        <v>163</v>
      </c>
      <c r="E962" s="207" t="s">
        <v>1336</v>
      </c>
      <c r="F962" s="208" t="s">
        <v>1337</v>
      </c>
      <c r="G962" s="209" t="s">
        <v>196</v>
      </c>
      <c r="H962" s="210">
        <v>0.63400000000000001</v>
      </c>
      <c r="I962" s="211"/>
      <c r="J962" s="212">
        <f>ROUND(I962*H962,2)</f>
        <v>0</v>
      </c>
      <c r="K962" s="208" t="s">
        <v>167</v>
      </c>
      <c r="L962" s="46"/>
      <c r="M962" s="213" t="s">
        <v>19</v>
      </c>
      <c r="N962" s="214" t="s">
        <v>45</v>
      </c>
      <c r="O962" s="86"/>
      <c r="P962" s="215">
        <f>O962*H962</f>
        <v>0</v>
      </c>
      <c r="Q962" s="215">
        <v>0.022839999999999999</v>
      </c>
      <c r="R962" s="215">
        <f>Q962*H962</f>
        <v>0.01448056</v>
      </c>
      <c r="S962" s="215">
        <v>0</v>
      </c>
      <c r="T962" s="216">
        <f>S962*H962</f>
        <v>0</v>
      </c>
      <c r="U962" s="40"/>
      <c r="V962" s="40"/>
      <c r="W962" s="40"/>
      <c r="X962" s="40"/>
      <c r="Y962" s="40"/>
      <c r="Z962" s="40"/>
      <c r="AA962" s="40"/>
      <c r="AB962" s="40"/>
      <c r="AC962" s="40"/>
      <c r="AD962" s="40"/>
      <c r="AE962" s="40"/>
      <c r="AR962" s="217" t="s">
        <v>256</v>
      </c>
      <c r="AT962" s="217" t="s">
        <v>163</v>
      </c>
      <c r="AU962" s="217" t="s">
        <v>84</v>
      </c>
      <c r="AY962" s="19" t="s">
        <v>161</v>
      </c>
      <c r="BE962" s="218">
        <f>IF(N962="základní",J962,0)</f>
        <v>0</v>
      </c>
      <c r="BF962" s="218">
        <f>IF(N962="snížená",J962,0)</f>
        <v>0</v>
      </c>
      <c r="BG962" s="218">
        <f>IF(N962="zákl. přenesená",J962,0)</f>
        <v>0</v>
      </c>
      <c r="BH962" s="218">
        <f>IF(N962="sníž. přenesená",J962,0)</f>
        <v>0</v>
      </c>
      <c r="BI962" s="218">
        <f>IF(N962="nulová",J962,0)</f>
        <v>0</v>
      </c>
      <c r="BJ962" s="19" t="s">
        <v>82</v>
      </c>
      <c r="BK962" s="218">
        <f>ROUND(I962*H962,2)</f>
        <v>0</v>
      </c>
      <c r="BL962" s="19" t="s">
        <v>256</v>
      </c>
      <c r="BM962" s="217" t="s">
        <v>1338</v>
      </c>
    </row>
    <row r="963" s="2" customFormat="1">
      <c r="A963" s="40"/>
      <c r="B963" s="41"/>
      <c r="C963" s="42"/>
      <c r="D963" s="219" t="s">
        <v>170</v>
      </c>
      <c r="E963" s="42"/>
      <c r="F963" s="220" t="s">
        <v>1339</v>
      </c>
      <c r="G963" s="42"/>
      <c r="H963" s="42"/>
      <c r="I963" s="221"/>
      <c r="J963" s="42"/>
      <c r="K963" s="42"/>
      <c r="L963" s="46"/>
      <c r="M963" s="222"/>
      <c r="N963" s="223"/>
      <c r="O963" s="86"/>
      <c r="P963" s="86"/>
      <c r="Q963" s="86"/>
      <c r="R963" s="86"/>
      <c r="S963" s="86"/>
      <c r="T963" s="87"/>
      <c r="U963" s="40"/>
      <c r="V963" s="40"/>
      <c r="W963" s="40"/>
      <c r="X963" s="40"/>
      <c r="Y963" s="40"/>
      <c r="Z963" s="40"/>
      <c r="AA963" s="40"/>
      <c r="AB963" s="40"/>
      <c r="AC963" s="40"/>
      <c r="AD963" s="40"/>
      <c r="AE963" s="40"/>
      <c r="AT963" s="19" t="s">
        <v>170</v>
      </c>
      <c r="AU963" s="19" t="s">
        <v>84</v>
      </c>
    </row>
    <row r="964" s="13" customFormat="1">
      <c r="A964" s="13"/>
      <c r="B964" s="224"/>
      <c r="C964" s="225"/>
      <c r="D964" s="226" t="s">
        <v>185</v>
      </c>
      <c r="E964" s="227" t="s">
        <v>19</v>
      </c>
      <c r="F964" s="228" t="s">
        <v>1334</v>
      </c>
      <c r="G964" s="225"/>
      <c r="H964" s="229">
        <v>0.63400000000000001</v>
      </c>
      <c r="I964" s="230"/>
      <c r="J964" s="225"/>
      <c r="K964" s="225"/>
      <c r="L964" s="231"/>
      <c r="M964" s="232"/>
      <c r="N964" s="233"/>
      <c r="O964" s="233"/>
      <c r="P964" s="233"/>
      <c r="Q964" s="233"/>
      <c r="R964" s="233"/>
      <c r="S964" s="233"/>
      <c r="T964" s="234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T964" s="235" t="s">
        <v>185</v>
      </c>
      <c r="AU964" s="235" t="s">
        <v>84</v>
      </c>
      <c r="AV964" s="13" t="s">
        <v>84</v>
      </c>
      <c r="AW964" s="13" t="s">
        <v>36</v>
      </c>
      <c r="AX964" s="13" t="s">
        <v>82</v>
      </c>
      <c r="AY964" s="235" t="s">
        <v>161</v>
      </c>
    </row>
    <row r="965" s="2" customFormat="1" ht="24.15" customHeight="1">
      <c r="A965" s="40"/>
      <c r="B965" s="41"/>
      <c r="C965" s="206" t="s">
        <v>1340</v>
      </c>
      <c r="D965" s="206" t="s">
        <v>163</v>
      </c>
      <c r="E965" s="207" t="s">
        <v>1341</v>
      </c>
      <c r="F965" s="208" t="s">
        <v>1342</v>
      </c>
      <c r="G965" s="209" t="s">
        <v>182</v>
      </c>
      <c r="H965" s="210">
        <v>54.420000000000002</v>
      </c>
      <c r="I965" s="211"/>
      <c r="J965" s="212">
        <f>ROUND(I965*H965,2)</f>
        <v>0</v>
      </c>
      <c r="K965" s="208" t="s">
        <v>167</v>
      </c>
      <c r="L965" s="46"/>
      <c r="M965" s="213" t="s">
        <v>19</v>
      </c>
      <c r="N965" s="214" t="s">
        <v>45</v>
      </c>
      <c r="O965" s="86"/>
      <c r="P965" s="215">
        <f>O965*H965</f>
        <v>0</v>
      </c>
      <c r="Q965" s="215">
        <v>0</v>
      </c>
      <c r="R965" s="215">
        <f>Q965*H965</f>
        <v>0</v>
      </c>
      <c r="S965" s="215">
        <v>0</v>
      </c>
      <c r="T965" s="216">
        <f>S965*H965</f>
        <v>0</v>
      </c>
      <c r="U965" s="40"/>
      <c r="V965" s="40"/>
      <c r="W965" s="40"/>
      <c r="X965" s="40"/>
      <c r="Y965" s="40"/>
      <c r="Z965" s="40"/>
      <c r="AA965" s="40"/>
      <c r="AB965" s="40"/>
      <c r="AC965" s="40"/>
      <c r="AD965" s="40"/>
      <c r="AE965" s="40"/>
      <c r="AR965" s="217" t="s">
        <v>256</v>
      </c>
      <c r="AT965" s="217" t="s">
        <v>163</v>
      </c>
      <c r="AU965" s="217" t="s">
        <v>84</v>
      </c>
      <c r="AY965" s="19" t="s">
        <v>161</v>
      </c>
      <c r="BE965" s="218">
        <f>IF(N965="základní",J965,0)</f>
        <v>0</v>
      </c>
      <c r="BF965" s="218">
        <f>IF(N965="snížená",J965,0)</f>
        <v>0</v>
      </c>
      <c r="BG965" s="218">
        <f>IF(N965="zákl. přenesená",J965,0)</f>
        <v>0</v>
      </c>
      <c r="BH965" s="218">
        <f>IF(N965="sníž. přenesená",J965,0)</f>
        <v>0</v>
      </c>
      <c r="BI965" s="218">
        <f>IF(N965="nulová",J965,0)</f>
        <v>0</v>
      </c>
      <c r="BJ965" s="19" t="s">
        <v>82</v>
      </c>
      <c r="BK965" s="218">
        <f>ROUND(I965*H965,2)</f>
        <v>0</v>
      </c>
      <c r="BL965" s="19" t="s">
        <v>256</v>
      </c>
      <c r="BM965" s="217" t="s">
        <v>1343</v>
      </c>
    </row>
    <row r="966" s="2" customFormat="1">
      <c r="A966" s="40"/>
      <c r="B966" s="41"/>
      <c r="C966" s="42"/>
      <c r="D966" s="219" t="s">
        <v>170</v>
      </c>
      <c r="E966" s="42"/>
      <c r="F966" s="220" t="s">
        <v>1344</v>
      </c>
      <c r="G966" s="42"/>
      <c r="H966" s="42"/>
      <c r="I966" s="221"/>
      <c r="J966" s="42"/>
      <c r="K966" s="42"/>
      <c r="L966" s="46"/>
      <c r="M966" s="222"/>
      <c r="N966" s="223"/>
      <c r="O966" s="86"/>
      <c r="P966" s="86"/>
      <c r="Q966" s="86"/>
      <c r="R966" s="86"/>
      <c r="S966" s="86"/>
      <c r="T966" s="87"/>
      <c r="U966" s="40"/>
      <c r="V966" s="40"/>
      <c r="W966" s="40"/>
      <c r="X966" s="40"/>
      <c r="Y966" s="40"/>
      <c r="Z966" s="40"/>
      <c r="AA966" s="40"/>
      <c r="AB966" s="40"/>
      <c r="AC966" s="40"/>
      <c r="AD966" s="40"/>
      <c r="AE966" s="40"/>
      <c r="AT966" s="19" t="s">
        <v>170</v>
      </c>
      <c r="AU966" s="19" t="s">
        <v>84</v>
      </c>
    </row>
    <row r="967" s="13" customFormat="1">
      <c r="A967" s="13"/>
      <c r="B967" s="224"/>
      <c r="C967" s="225"/>
      <c r="D967" s="226" t="s">
        <v>185</v>
      </c>
      <c r="E967" s="227" t="s">
        <v>19</v>
      </c>
      <c r="F967" s="228" t="s">
        <v>1345</v>
      </c>
      <c r="G967" s="225"/>
      <c r="H967" s="229">
        <v>54.420000000000002</v>
      </c>
      <c r="I967" s="230"/>
      <c r="J967" s="225"/>
      <c r="K967" s="225"/>
      <c r="L967" s="231"/>
      <c r="M967" s="232"/>
      <c r="N967" s="233"/>
      <c r="O967" s="233"/>
      <c r="P967" s="233"/>
      <c r="Q967" s="233"/>
      <c r="R967" s="233"/>
      <c r="S967" s="233"/>
      <c r="T967" s="234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T967" s="235" t="s">
        <v>185</v>
      </c>
      <c r="AU967" s="235" t="s">
        <v>84</v>
      </c>
      <c r="AV967" s="13" t="s">
        <v>84</v>
      </c>
      <c r="AW967" s="13" t="s">
        <v>36</v>
      </c>
      <c r="AX967" s="13" t="s">
        <v>74</v>
      </c>
      <c r="AY967" s="235" t="s">
        <v>161</v>
      </c>
    </row>
    <row r="968" s="14" customFormat="1">
      <c r="A968" s="14"/>
      <c r="B968" s="236"/>
      <c r="C968" s="237"/>
      <c r="D968" s="226" t="s">
        <v>185</v>
      </c>
      <c r="E968" s="238" t="s">
        <v>19</v>
      </c>
      <c r="F968" s="239" t="s">
        <v>187</v>
      </c>
      <c r="G968" s="237"/>
      <c r="H968" s="240">
        <v>54.420000000000002</v>
      </c>
      <c r="I968" s="241"/>
      <c r="J968" s="237"/>
      <c r="K968" s="237"/>
      <c r="L968" s="242"/>
      <c r="M968" s="243"/>
      <c r="N968" s="244"/>
      <c r="O968" s="244"/>
      <c r="P968" s="244"/>
      <c r="Q968" s="244"/>
      <c r="R968" s="244"/>
      <c r="S968" s="244"/>
      <c r="T968" s="245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T968" s="246" t="s">
        <v>185</v>
      </c>
      <c r="AU968" s="246" t="s">
        <v>84</v>
      </c>
      <c r="AV968" s="14" t="s">
        <v>168</v>
      </c>
      <c r="AW968" s="14" t="s">
        <v>36</v>
      </c>
      <c r="AX968" s="14" t="s">
        <v>82</v>
      </c>
      <c r="AY968" s="246" t="s">
        <v>161</v>
      </c>
    </row>
    <row r="969" s="2" customFormat="1" ht="24.15" customHeight="1">
      <c r="A969" s="40"/>
      <c r="B969" s="41"/>
      <c r="C969" s="247" t="s">
        <v>1346</v>
      </c>
      <c r="D969" s="247" t="s">
        <v>301</v>
      </c>
      <c r="E969" s="248" t="s">
        <v>1347</v>
      </c>
      <c r="F969" s="249" t="s">
        <v>1348</v>
      </c>
      <c r="G969" s="250" t="s">
        <v>196</v>
      </c>
      <c r="H969" s="251">
        <v>1.3060000000000001</v>
      </c>
      <c r="I969" s="252"/>
      <c r="J969" s="253">
        <f>ROUND(I969*H969,2)</f>
        <v>0</v>
      </c>
      <c r="K969" s="249" t="s">
        <v>167</v>
      </c>
      <c r="L969" s="254"/>
      <c r="M969" s="255" t="s">
        <v>19</v>
      </c>
      <c r="N969" s="256" t="s">
        <v>45</v>
      </c>
      <c r="O969" s="86"/>
      <c r="P969" s="215">
        <f>O969*H969</f>
        <v>0</v>
      </c>
      <c r="Q969" s="215">
        <v>0.55000000000000004</v>
      </c>
      <c r="R969" s="215">
        <f>Q969*H969</f>
        <v>0.71830000000000005</v>
      </c>
      <c r="S969" s="215">
        <v>0</v>
      </c>
      <c r="T969" s="216">
        <f>S969*H969</f>
        <v>0</v>
      </c>
      <c r="U969" s="40"/>
      <c r="V969" s="40"/>
      <c r="W969" s="40"/>
      <c r="X969" s="40"/>
      <c r="Y969" s="40"/>
      <c r="Z969" s="40"/>
      <c r="AA969" s="40"/>
      <c r="AB969" s="40"/>
      <c r="AC969" s="40"/>
      <c r="AD969" s="40"/>
      <c r="AE969" s="40"/>
      <c r="AR969" s="217" t="s">
        <v>342</v>
      </c>
      <c r="AT969" s="217" t="s">
        <v>301</v>
      </c>
      <c r="AU969" s="217" t="s">
        <v>84</v>
      </c>
      <c r="AY969" s="19" t="s">
        <v>161</v>
      </c>
      <c r="BE969" s="218">
        <f>IF(N969="základní",J969,0)</f>
        <v>0</v>
      </c>
      <c r="BF969" s="218">
        <f>IF(N969="snížená",J969,0)</f>
        <v>0</v>
      </c>
      <c r="BG969" s="218">
        <f>IF(N969="zákl. přenesená",J969,0)</f>
        <v>0</v>
      </c>
      <c r="BH969" s="218">
        <f>IF(N969="sníž. přenesená",J969,0)</f>
        <v>0</v>
      </c>
      <c r="BI969" s="218">
        <f>IF(N969="nulová",J969,0)</f>
        <v>0</v>
      </c>
      <c r="BJ969" s="19" t="s">
        <v>82</v>
      </c>
      <c r="BK969" s="218">
        <f>ROUND(I969*H969,2)</f>
        <v>0</v>
      </c>
      <c r="BL969" s="19" t="s">
        <v>256</v>
      </c>
      <c r="BM969" s="217" t="s">
        <v>1349</v>
      </c>
    </row>
    <row r="970" s="13" customFormat="1">
      <c r="A970" s="13"/>
      <c r="B970" s="224"/>
      <c r="C970" s="225"/>
      <c r="D970" s="226" t="s">
        <v>185</v>
      </c>
      <c r="E970" s="227" t="s">
        <v>19</v>
      </c>
      <c r="F970" s="228" t="s">
        <v>1350</v>
      </c>
      <c r="G970" s="225"/>
      <c r="H970" s="229">
        <v>1.3060000000000001</v>
      </c>
      <c r="I970" s="230"/>
      <c r="J970" s="225"/>
      <c r="K970" s="225"/>
      <c r="L970" s="231"/>
      <c r="M970" s="232"/>
      <c r="N970" s="233"/>
      <c r="O970" s="233"/>
      <c r="P970" s="233"/>
      <c r="Q970" s="233"/>
      <c r="R970" s="233"/>
      <c r="S970" s="233"/>
      <c r="T970" s="234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T970" s="235" t="s">
        <v>185</v>
      </c>
      <c r="AU970" s="235" t="s">
        <v>84</v>
      </c>
      <c r="AV970" s="13" t="s">
        <v>84</v>
      </c>
      <c r="AW970" s="13" t="s">
        <v>36</v>
      </c>
      <c r="AX970" s="13" t="s">
        <v>82</v>
      </c>
      <c r="AY970" s="235" t="s">
        <v>161</v>
      </c>
    </row>
    <row r="971" s="2" customFormat="1" ht="24.15" customHeight="1">
      <c r="A971" s="40"/>
      <c r="B971" s="41"/>
      <c r="C971" s="206" t="s">
        <v>1351</v>
      </c>
      <c r="D971" s="206" t="s">
        <v>163</v>
      </c>
      <c r="E971" s="207" t="s">
        <v>1352</v>
      </c>
      <c r="F971" s="208" t="s">
        <v>1353</v>
      </c>
      <c r="G971" s="209" t="s">
        <v>196</v>
      </c>
      <c r="H971" s="210">
        <v>1.3060000000000001</v>
      </c>
      <c r="I971" s="211"/>
      <c r="J971" s="212">
        <f>ROUND(I971*H971,2)</f>
        <v>0</v>
      </c>
      <c r="K971" s="208" t="s">
        <v>167</v>
      </c>
      <c r="L971" s="46"/>
      <c r="M971" s="213" t="s">
        <v>19</v>
      </c>
      <c r="N971" s="214" t="s">
        <v>45</v>
      </c>
      <c r="O971" s="86"/>
      <c r="P971" s="215">
        <f>O971*H971</f>
        <v>0</v>
      </c>
      <c r="Q971" s="215">
        <v>0.0027200000000000002</v>
      </c>
      <c r="R971" s="215">
        <f>Q971*H971</f>
        <v>0.0035523200000000003</v>
      </c>
      <c r="S971" s="215">
        <v>0</v>
      </c>
      <c r="T971" s="216">
        <f>S971*H971</f>
        <v>0</v>
      </c>
      <c r="U971" s="40"/>
      <c r="V971" s="40"/>
      <c r="W971" s="40"/>
      <c r="X971" s="40"/>
      <c r="Y971" s="40"/>
      <c r="Z971" s="40"/>
      <c r="AA971" s="40"/>
      <c r="AB971" s="40"/>
      <c r="AC971" s="40"/>
      <c r="AD971" s="40"/>
      <c r="AE971" s="40"/>
      <c r="AR971" s="217" t="s">
        <v>256</v>
      </c>
      <c r="AT971" s="217" t="s">
        <v>163</v>
      </c>
      <c r="AU971" s="217" t="s">
        <v>84</v>
      </c>
      <c r="AY971" s="19" t="s">
        <v>161</v>
      </c>
      <c r="BE971" s="218">
        <f>IF(N971="základní",J971,0)</f>
        <v>0</v>
      </c>
      <c r="BF971" s="218">
        <f>IF(N971="snížená",J971,0)</f>
        <v>0</v>
      </c>
      <c r="BG971" s="218">
        <f>IF(N971="zákl. přenesená",J971,0)</f>
        <v>0</v>
      </c>
      <c r="BH971" s="218">
        <f>IF(N971="sníž. přenesená",J971,0)</f>
        <v>0</v>
      </c>
      <c r="BI971" s="218">
        <f>IF(N971="nulová",J971,0)</f>
        <v>0</v>
      </c>
      <c r="BJ971" s="19" t="s">
        <v>82</v>
      </c>
      <c r="BK971" s="218">
        <f>ROUND(I971*H971,2)</f>
        <v>0</v>
      </c>
      <c r="BL971" s="19" t="s">
        <v>256</v>
      </c>
      <c r="BM971" s="217" t="s">
        <v>1354</v>
      </c>
    </row>
    <row r="972" s="2" customFormat="1">
      <c r="A972" s="40"/>
      <c r="B972" s="41"/>
      <c r="C972" s="42"/>
      <c r="D972" s="219" t="s">
        <v>170</v>
      </c>
      <c r="E972" s="42"/>
      <c r="F972" s="220" t="s">
        <v>1355</v>
      </c>
      <c r="G972" s="42"/>
      <c r="H972" s="42"/>
      <c r="I972" s="221"/>
      <c r="J972" s="42"/>
      <c r="K972" s="42"/>
      <c r="L972" s="46"/>
      <c r="M972" s="222"/>
      <c r="N972" s="223"/>
      <c r="O972" s="86"/>
      <c r="P972" s="86"/>
      <c r="Q972" s="86"/>
      <c r="R972" s="86"/>
      <c r="S972" s="86"/>
      <c r="T972" s="87"/>
      <c r="U972" s="40"/>
      <c r="V972" s="40"/>
      <c r="W972" s="40"/>
      <c r="X972" s="40"/>
      <c r="Y972" s="40"/>
      <c r="Z972" s="40"/>
      <c r="AA972" s="40"/>
      <c r="AB972" s="40"/>
      <c r="AC972" s="40"/>
      <c r="AD972" s="40"/>
      <c r="AE972" s="40"/>
      <c r="AT972" s="19" t="s">
        <v>170</v>
      </c>
      <c r="AU972" s="19" t="s">
        <v>84</v>
      </c>
    </row>
    <row r="973" s="2" customFormat="1" ht="49.05" customHeight="1">
      <c r="A973" s="40"/>
      <c r="B973" s="41"/>
      <c r="C973" s="206" t="s">
        <v>1356</v>
      </c>
      <c r="D973" s="206" t="s">
        <v>163</v>
      </c>
      <c r="E973" s="207" t="s">
        <v>1357</v>
      </c>
      <c r="F973" s="208" t="s">
        <v>1358</v>
      </c>
      <c r="G973" s="209" t="s">
        <v>1196</v>
      </c>
      <c r="H973" s="258"/>
      <c r="I973" s="211"/>
      <c r="J973" s="212">
        <f>ROUND(I973*H973,2)</f>
        <v>0</v>
      </c>
      <c r="K973" s="208" t="s">
        <v>167</v>
      </c>
      <c r="L973" s="46"/>
      <c r="M973" s="213" t="s">
        <v>19</v>
      </c>
      <c r="N973" s="214" t="s">
        <v>45</v>
      </c>
      <c r="O973" s="86"/>
      <c r="P973" s="215">
        <f>O973*H973</f>
        <v>0</v>
      </c>
      <c r="Q973" s="215">
        <v>0</v>
      </c>
      <c r="R973" s="215">
        <f>Q973*H973</f>
        <v>0</v>
      </c>
      <c r="S973" s="215">
        <v>0</v>
      </c>
      <c r="T973" s="216">
        <f>S973*H973</f>
        <v>0</v>
      </c>
      <c r="U973" s="40"/>
      <c r="V973" s="40"/>
      <c r="W973" s="40"/>
      <c r="X973" s="40"/>
      <c r="Y973" s="40"/>
      <c r="Z973" s="40"/>
      <c r="AA973" s="40"/>
      <c r="AB973" s="40"/>
      <c r="AC973" s="40"/>
      <c r="AD973" s="40"/>
      <c r="AE973" s="40"/>
      <c r="AR973" s="217" t="s">
        <v>256</v>
      </c>
      <c r="AT973" s="217" t="s">
        <v>163</v>
      </c>
      <c r="AU973" s="217" t="s">
        <v>84</v>
      </c>
      <c r="AY973" s="19" t="s">
        <v>161</v>
      </c>
      <c r="BE973" s="218">
        <f>IF(N973="základní",J973,0)</f>
        <v>0</v>
      </c>
      <c r="BF973" s="218">
        <f>IF(N973="snížená",J973,0)</f>
        <v>0</v>
      </c>
      <c r="BG973" s="218">
        <f>IF(N973="zákl. přenesená",J973,0)</f>
        <v>0</v>
      </c>
      <c r="BH973" s="218">
        <f>IF(N973="sníž. přenesená",J973,0)</f>
        <v>0</v>
      </c>
      <c r="BI973" s="218">
        <f>IF(N973="nulová",J973,0)</f>
        <v>0</v>
      </c>
      <c r="BJ973" s="19" t="s">
        <v>82</v>
      </c>
      <c r="BK973" s="218">
        <f>ROUND(I973*H973,2)</f>
        <v>0</v>
      </c>
      <c r="BL973" s="19" t="s">
        <v>256</v>
      </c>
      <c r="BM973" s="217" t="s">
        <v>1359</v>
      </c>
    </row>
    <row r="974" s="2" customFormat="1">
      <c r="A974" s="40"/>
      <c r="B974" s="41"/>
      <c r="C974" s="42"/>
      <c r="D974" s="219" t="s">
        <v>170</v>
      </c>
      <c r="E974" s="42"/>
      <c r="F974" s="220" t="s">
        <v>1360</v>
      </c>
      <c r="G974" s="42"/>
      <c r="H974" s="42"/>
      <c r="I974" s="221"/>
      <c r="J974" s="42"/>
      <c r="K974" s="42"/>
      <c r="L974" s="46"/>
      <c r="M974" s="222"/>
      <c r="N974" s="223"/>
      <c r="O974" s="86"/>
      <c r="P974" s="86"/>
      <c r="Q974" s="86"/>
      <c r="R974" s="86"/>
      <c r="S974" s="86"/>
      <c r="T974" s="87"/>
      <c r="U974" s="40"/>
      <c r="V974" s="40"/>
      <c r="W974" s="40"/>
      <c r="X974" s="40"/>
      <c r="Y974" s="40"/>
      <c r="Z974" s="40"/>
      <c r="AA974" s="40"/>
      <c r="AB974" s="40"/>
      <c r="AC974" s="40"/>
      <c r="AD974" s="40"/>
      <c r="AE974" s="40"/>
      <c r="AT974" s="19" t="s">
        <v>170</v>
      </c>
      <c r="AU974" s="19" t="s">
        <v>84</v>
      </c>
    </row>
    <row r="975" s="2" customFormat="1" ht="66.75" customHeight="1">
      <c r="A975" s="40"/>
      <c r="B975" s="41"/>
      <c r="C975" s="206" t="s">
        <v>1361</v>
      </c>
      <c r="D975" s="206" t="s">
        <v>163</v>
      </c>
      <c r="E975" s="207" t="s">
        <v>1362</v>
      </c>
      <c r="F975" s="208" t="s">
        <v>1363</v>
      </c>
      <c r="G975" s="209" t="s">
        <v>1196</v>
      </c>
      <c r="H975" s="258"/>
      <c r="I975" s="211"/>
      <c r="J975" s="212">
        <f>ROUND(I975*H975,2)</f>
        <v>0</v>
      </c>
      <c r="K975" s="208" t="s">
        <v>167</v>
      </c>
      <c r="L975" s="46"/>
      <c r="M975" s="213" t="s">
        <v>19</v>
      </c>
      <c r="N975" s="214" t="s">
        <v>45</v>
      </c>
      <c r="O975" s="86"/>
      <c r="P975" s="215">
        <f>O975*H975</f>
        <v>0</v>
      </c>
      <c r="Q975" s="215">
        <v>0</v>
      </c>
      <c r="R975" s="215">
        <f>Q975*H975</f>
        <v>0</v>
      </c>
      <c r="S975" s="215">
        <v>0</v>
      </c>
      <c r="T975" s="216">
        <f>S975*H975</f>
        <v>0</v>
      </c>
      <c r="U975" s="40"/>
      <c r="V975" s="40"/>
      <c r="W975" s="40"/>
      <c r="X975" s="40"/>
      <c r="Y975" s="40"/>
      <c r="Z975" s="40"/>
      <c r="AA975" s="40"/>
      <c r="AB975" s="40"/>
      <c r="AC975" s="40"/>
      <c r="AD975" s="40"/>
      <c r="AE975" s="40"/>
      <c r="AR975" s="217" t="s">
        <v>256</v>
      </c>
      <c r="AT975" s="217" t="s">
        <v>163</v>
      </c>
      <c r="AU975" s="217" t="s">
        <v>84</v>
      </c>
      <c r="AY975" s="19" t="s">
        <v>161</v>
      </c>
      <c r="BE975" s="218">
        <f>IF(N975="základní",J975,0)</f>
        <v>0</v>
      </c>
      <c r="BF975" s="218">
        <f>IF(N975="snížená",J975,0)</f>
        <v>0</v>
      </c>
      <c r="BG975" s="218">
        <f>IF(N975="zákl. přenesená",J975,0)</f>
        <v>0</v>
      </c>
      <c r="BH975" s="218">
        <f>IF(N975="sníž. přenesená",J975,0)</f>
        <v>0</v>
      </c>
      <c r="BI975" s="218">
        <f>IF(N975="nulová",J975,0)</f>
        <v>0</v>
      </c>
      <c r="BJ975" s="19" t="s">
        <v>82</v>
      </c>
      <c r="BK975" s="218">
        <f>ROUND(I975*H975,2)</f>
        <v>0</v>
      </c>
      <c r="BL975" s="19" t="s">
        <v>256</v>
      </c>
      <c r="BM975" s="217" t="s">
        <v>1364</v>
      </c>
    </row>
    <row r="976" s="2" customFormat="1">
      <c r="A976" s="40"/>
      <c r="B976" s="41"/>
      <c r="C976" s="42"/>
      <c r="D976" s="219" t="s">
        <v>170</v>
      </c>
      <c r="E976" s="42"/>
      <c r="F976" s="220" t="s">
        <v>1365</v>
      </c>
      <c r="G976" s="42"/>
      <c r="H976" s="42"/>
      <c r="I976" s="221"/>
      <c r="J976" s="42"/>
      <c r="K976" s="42"/>
      <c r="L976" s="46"/>
      <c r="M976" s="222"/>
      <c r="N976" s="223"/>
      <c r="O976" s="86"/>
      <c r="P976" s="86"/>
      <c r="Q976" s="86"/>
      <c r="R976" s="86"/>
      <c r="S976" s="86"/>
      <c r="T976" s="87"/>
      <c r="U976" s="40"/>
      <c r="V976" s="40"/>
      <c r="W976" s="40"/>
      <c r="X976" s="40"/>
      <c r="Y976" s="40"/>
      <c r="Z976" s="40"/>
      <c r="AA976" s="40"/>
      <c r="AB976" s="40"/>
      <c r="AC976" s="40"/>
      <c r="AD976" s="40"/>
      <c r="AE976" s="40"/>
      <c r="AT976" s="19" t="s">
        <v>170</v>
      </c>
      <c r="AU976" s="19" t="s">
        <v>84</v>
      </c>
    </row>
    <row r="977" s="12" customFormat="1" ht="22.8" customHeight="1">
      <c r="A977" s="12"/>
      <c r="B977" s="190"/>
      <c r="C977" s="191"/>
      <c r="D977" s="192" t="s">
        <v>73</v>
      </c>
      <c r="E977" s="204" t="s">
        <v>1366</v>
      </c>
      <c r="F977" s="204" t="s">
        <v>1367</v>
      </c>
      <c r="G977" s="191"/>
      <c r="H977" s="191"/>
      <c r="I977" s="194"/>
      <c r="J977" s="205">
        <f>BK977</f>
        <v>0</v>
      </c>
      <c r="K977" s="191"/>
      <c r="L977" s="196"/>
      <c r="M977" s="197"/>
      <c r="N977" s="198"/>
      <c r="O977" s="198"/>
      <c r="P977" s="199">
        <f>SUM(P978:P1028)</f>
        <v>0</v>
      </c>
      <c r="Q977" s="198"/>
      <c r="R977" s="199">
        <f>SUM(R978:R1028)</f>
        <v>12.877254170000001</v>
      </c>
      <c r="S977" s="198"/>
      <c r="T977" s="200">
        <f>SUM(T978:T1028)</f>
        <v>3.7800562000000002</v>
      </c>
      <c r="U977" s="12"/>
      <c r="V977" s="12"/>
      <c r="W977" s="12"/>
      <c r="X977" s="12"/>
      <c r="Y977" s="12"/>
      <c r="Z977" s="12"/>
      <c r="AA977" s="12"/>
      <c r="AB977" s="12"/>
      <c r="AC977" s="12"/>
      <c r="AD977" s="12"/>
      <c r="AE977" s="12"/>
      <c r="AR977" s="201" t="s">
        <v>84</v>
      </c>
      <c r="AT977" s="202" t="s">
        <v>73</v>
      </c>
      <c r="AU977" s="202" t="s">
        <v>82</v>
      </c>
      <c r="AY977" s="201" t="s">
        <v>161</v>
      </c>
      <c r="BK977" s="203">
        <f>SUM(BK978:BK1028)</f>
        <v>0</v>
      </c>
    </row>
    <row r="978" s="2" customFormat="1" ht="49.05" customHeight="1">
      <c r="A978" s="40"/>
      <c r="B978" s="41"/>
      <c r="C978" s="206" t="s">
        <v>1368</v>
      </c>
      <c r="D978" s="206" t="s">
        <v>163</v>
      </c>
      <c r="E978" s="207" t="s">
        <v>1369</v>
      </c>
      <c r="F978" s="208" t="s">
        <v>1370</v>
      </c>
      <c r="G978" s="209" t="s">
        <v>182</v>
      </c>
      <c r="H978" s="210">
        <v>333.99000000000001</v>
      </c>
      <c r="I978" s="211"/>
      <c r="J978" s="212">
        <f>ROUND(I978*H978,2)</f>
        <v>0</v>
      </c>
      <c r="K978" s="208" t="s">
        <v>167</v>
      </c>
      <c r="L978" s="46"/>
      <c r="M978" s="213" t="s">
        <v>19</v>
      </c>
      <c r="N978" s="214" t="s">
        <v>45</v>
      </c>
      <c r="O978" s="86"/>
      <c r="P978" s="215">
        <f>O978*H978</f>
        <v>0</v>
      </c>
      <c r="Q978" s="215">
        <v>0.018069999999999999</v>
      </c>
      <c r="R978" s="215">
        <f>Q978*H978</f>
        <v>6.0351992999999995</v>
      </c>
      <c r="S978" s="215">
        <v>0</v>
      </c>
      <c r="T978" s="216">
        <f>S978*H978</f>
        <v>0</v>
      </c>
      <c r="U978" s="40"/>
      <c r="V978" s="40"/>
      <c r="W978" s="40"/>
      <c r="X978" s="40"/>
      <c r="Y978" s="40"/>
      <c r="Z978" s="40"/>
      <c r="AA978" s="40"/>
      <c r="AB978" s="40"/>
      <c r="AC978" s="40"/>
      <c r="AD978" s="40"/>
      <c r="AE978" s="40"/>
      <c r="AR978" s="217" t="s">
        <v>256</v>
      </c>
      <c r="AT978" s="217" t="s">
        <v>163</v>
      </c>
      <c r="AU978" s="217" t="s">
        <v>84</v>
      </c>
      <c r="AY978" s="19" t="s">
        <v>161</v>
      </c>
      <c r="BE978" s="218">
        <f>IF(N978="základní",J978,0)</f>
        <v>0</v>
      </c>
      <c r="BF978" s="218">
        <f>IF(N978="snížená",J978,0)</f>
        <v>0</v>
      </c>
      <c r="BG978" s="218">
        <f>IF(N978="zákl. přenesená",J978,0)</f>
        <v>0</v>
      </c>
      <c r="BH978" s="218">
        <f>IF(N978="sníž. přenesená",J978,0)</f>
        <v>0</v>
      </c>
      <c r="BI978" s="218">
        <f>IF(N978="nulová",J978,0)</f>
        <v>0</v>
      </c>
      <c r="BJ978" s="19" t="s">
        <v>82</v>
      </c>
      <c r="BK978" s="218">
        <f>ROUND(I978*H978,2)</f>
        <v>0</v>
      </c>
      <c r="BL978" s="19" t="s">
        <v>256</v>
      </c>
      <c r="BM978" s="217" t="s">
        <v>1371</v>
      </c>
    </row>
    <row r="979" s="2" customFormat="1">
      <c r="A979" s="40"/>
      <c r="B979" s="41"/>
      <c r="C979" s="42"/>
      <c r="D979" s="219" t="s">
        <v>170</v>
      </c>
      <c r="E979" s="42"/>
      <c r="F979" s="220" t="s">
        <v>1372</v>
      </c>
      <c r="G979" s="42"/>
      <c r="H979" s="42"/>
      <c r="I979" s="221"/>
      <c r="J979" s="42"/>
      <c r="K979" s="42"/>
      <c r="L979" s="46"/>
      <c r="M979" s="222"/>
      <c r="N979" s="223"/>
      <c r="O979" s="86"/>
      <c r="P979" s="86"/>
      <c r="Q979" s="86"/>
      <c r="R979" s="86"/>
      <c r="S979" s="86"/>
      <c r="T979" s="87"/>
      <c r="U979" s="40"/>
      <c r="V979" s="40"/>
      <c r="W979" s="40"/>
      <c r="X979" s="40"/>
      <c r="Y979" s="40"/>
      <c r="Z979" s="40"/>
      <c r="AA979" s="40"/>
      <c r="AB979" s="40"/>
      <c r="AC979" s="40"/>
      <c r="AD979" s="40"/>
      <c r="AE979" s="40"/>
      <c r="AT979" s="19" t="s">
        <v>170</v>
      </c>
      <c r="AU979" s="19" t="s">
        <v>84</v>
      </c>
    </row>
    <row r="980" s="13" customFormat="1">
      <c r="A980" s="13"/>
      <c r="B980" s="224"/>
      <c r="C980" s="225"/>
      <c r="D980" s="226" t="s">
        <v>185</v>
      </c>
      <c r="E980" s="227" t="s">
        <v>19</v>
      </c>
      <c r="F980" s="228" t="s">
        <v>1373</v>
      </c>
      <c r="G980" s="225"/>
      <c r="H980" s="229">
        <v>299.80000000000001</v>
      </c>
      <c r="I980" s="230"/>
      <c r="J980" s="225"/>
      <c r="K980" s="225"/>
      <c r="L980" s="231"/>
      <c r="M980" s="232"/>
      <c r="N980" s="233"/>
      <c r="O980" s="233"/>
      <c r="P980" s="233"/>
      <c r="Q980" s="233"/>
      <c r="R980" s="233"/>
      <c r="S980" s="233"/>
      <c r="T980" s="234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T980" s="235" t="s">
        <v>185</v>
      </c>
      <c r="AU980" s="235" t="s">
        <v>84</v>
      </c>
      <c r="AV980" s="13" t="s">
        <v>84</v>
      </c>
      <c r="AW980" s="13" t="s">
        <v>36</v>
      </c>
      <c r="AX980" s="13" t="s">
        <v>74</v>
      </c>
      <c r="AY980" s="235" t="s">
        <v>161</v>
      </c>
    </row>
    <row r="981" s="13" customFormat="1">
      <c r="A981" s="13"/>
      <c r="B981" s="224"/>
      <c r="C981" s="225"/>
      <c r="D981" s="226" t="s">
        <v>185</v>
      </c>
      <c r="E981" s="227" t="s">
        <v>19</v>
      </c>
      <c r="F981" s="228" t="s">
        <v>1374</v>
      </c>
      <c r="G981" s="225"/>
      <c r="H981" s="229">
        <v>34.189999999999998</v>
      </c>
      <c r="I981" s="230"/>
      <c r="J981" s="225"/>
      <c r="K981" s="225"/>
      <c r="L981" s="231"/>
      <c r="M981" s="232"/>
      <c r="N981" s="233"/>
      <c r="O981" s="233"/>
      <c r="P981" s="233"/>
      <c r="Q981" s="233"/>
      <c r="R981" s="233"/>
      <c r="S981" s="233"/>
      <c r="T981" s="234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T981" s="235" t="s">
        <v>185</v>
      </c>
      <c r="AU981" s="235" t="s">
        <v>84</v>
      </c>
      <c r="AV981" s="13" t="s">
        <v>84</v>
      </c>
      <c r="AW981" s="13" t="s">
        <v>36</v>
      </c>
      <c r="AX981" s="13" t="s">
        <v>74</v>
      </c>
      <c r="AY981" s="235" t="s">
        <v>161</v>
      </c>
    </row>
    <row r="982" s="14" customFormat="1">
      <c r="A982" s="14"/>
      <c r="B982" s="236"/>
      <c r="C982" s="237"/>
      <c r="D982" s="226" t="s">
        <v>185</v>
      </c>
      <c r="E982" s="238" t="s">
        <v>19</v>
      </c>
      <c r="F982" s="239" t="s">
        <v>187</v>
      </c>
      <c r="G982" s="237"/>
      <c r="H982" s="240">
        <v>333.99000000000001</v>
      </c>
      <c r="I982" s="241"/>
      <c r="J982" s="237"/>
      <c r="K982" s="237"/>
      <c r="L982" s="242"/>
      <c r="M982" s="243"/>
      <c r="N982" s="244"/>
      <c r="O982" s="244"/>
      <c r="P982" s="244"/>
      <c r="Q982" s="244"/>
      <c r="R982" s="244"/>
      <c r="S982" s="244"/>
      <c r="T982" s="245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T982" s="246" t="s">
        <v>185</v>
      </c>
      <c r="AU982" s="246" t="s">
        <v>84</v>
      </c>
      <c r="AV982" s="14" t="s">
        <v>168</v>
      </c>
      <c r="AW982" s="14" t="s">
        <v>36</v>
      </c>
      <c r="AX982" s="14" t="s">
        <v>82</v>
      </c>
      <c r="AY982" s="246" t="s">
        <v>161</v>
      </c>
    </row>
    <row r="983" s="2" customFormat="1" ht="44.25" customHeight="1">
      <c r="A983" s="40"/>
      <c r="B983" s="41"/>
      <c r="C983" s="206" t="s">
        <v>1375</v>
      </c>
      <c r="D983" s="206" t="s">
        <v>163</v>
      </c>
      <c r="E983" s="207" t="s">
        <v>1376</v>
      </c>
      <c r="F983" s="208" t="s">
        <v>1377</v>
      </c>
      <c r="G983" s="209" t="s">
        <v>182</v>
      </c>
      <c r="H983" s="210">
        <v>647.75</v>
      </c>
      <c r="I983" s="211"/>
      <c r="J983" s="212">
        <f>ROUND(I983*H983,2)</f>
        <v>0</v>
      </c>
      <c r="K983" s="208" t="s">
        <v>167</v>
      </c>
      <c r="L983" s="46"/>
      <c r="M983" s="213" t="s">
        <v>19</v>
      </c>
      <c r="N983" s="214" t="s">
        <v>45</v>
      </c>
      <c r="O983" s="86"/>
      <c r="P983" s="215">
        <f>O983*H983</f>
        <v>0</v>
      </c>
      <c r="Q983" s="215">
        <v>0</v>
      </c>
      <c r="R983" s="215">
        <f>Q983*H983</f>
        <v>0</v>
      </c>
      <c r="S983" s="215">
        <v>0</v>
      </c>
      <c r="T983" s="216">
        <f>S983*H983</f>
        <v>0</v>
      </c>
      <c r="U983" s="40"/>
      <c r="V983" s="40"/>
      <c r="W983" s="40"/>
      <c r="X983" s="40"/>
      <c r="Y983" s="40"/>
      <c r="Z983" s="40"/>
      <c r="AA983" s="40"/>
      <c r="AB983" s="40"/>
      <c r="AC983" s="40"/>
      <c r="AD983" s="40"/>
      <c r="AE983" s="40"/>
      <c r="AR983" s="217" t="s">
        <v>168</v>
      </c>
      <c r="AT983" s="217" t="s">
        <v>163</v>
      </c>
      <c r="AU983" s="217" t="s">
        <v>84</v>
      </c>
      <c r="AY983" s="19" t="s">
        <v>161</v>
      </c>
      <c r="BE983" s="218">
        <f>IF(N983="základní",J983,0)</f>
        <v>0</v>
      </c>
      <c r="BF983" s="218">
        <f>IF(N983="snížená",J983,0)</f>
        <v>0</v>
      </c>
      <c r="BG983" s="218">
        <f>IF(N983="zákl. přenesená",J983,0)</f>
        <v>0</v>
      </c>
      <c r="BH983" s="218">
        <f>IF(N983="sníž. přenesená",J983,0)</f>
        <v>0</v>
      </c>
      <c r="BI983" s="218">
        <f>IF(N983="nulová",J983,0)</f>
        <v>0</v>
      </c>
      <c r="BJ983" s="19" t="s">
        <v>82</v>
      </c>
      <c r="BK983" s="218">
        <f>ROUND(I983*H983,2)</f>
        <v>0</v>
      </c>
      <c r="BL983" s="19" t="s">
        <v>168</v>
      </c>
      <c r="BM983" s="217" t="s">
        <v>1378</v>
      </c>
    </row>
    <row r="984" s="2" customFormat="1">
      <c r="A984" s="40"/>
      <c r="B984" s="41"/>
      <c r="C984" s="42"/>
      <c r="D984" s="219" t="s">
        <v>170</v>
      </c>
      <c r="E984" s="42"/>
      <c r="F984" s="220" t="s">
        <v>1379</v>
      </c>
      <c r="G984" s="42"/>
      <c r="H984" s="42"/>
      <c r="I984" s="221"/>
      <c r="J984" s="42"/>
      <c r="K984" s="42"/>
      <c r="L984" s="46"/>
      <c r="M984" s="222"/>
      <c r="N984" s="223"/>
      <c r="O984" s="86"/>
      <c r="P984" s="86"/>
      <c r="Q984" s="86"/>
      <c r="R984" s="86"/>
      <c r="S984" s="86"/>
      <c r="T984" s="87"/>
      <c r="U984" s="40"/>
      <c r="V984" s="40"/>
      <c r="W984" s="40"/>
      <c r="X984" s="40"/>
      <c r="Y984" s="40"/>
      <c r="Z984" s="40"/>
      <c r="AA984" s="40"/>
      <c r="AB984" s="40"/>
      <c r="AC984" s="40"/>
      <c r="AD984" s="40"/>
      <c r="AE984" s="40"/>
      <c r="AT984" s="19" t="s">
        <v>170</v>
      </c>
      <c r="AU984" s="19" t="s">
        <v>84</v>
      </c>
    </row>
    <row r="985" s="13" customFormat="1">
      <c r="A985" s="13"/>
      <c r="B985" s="224"/>
      <c r="C985" s="225"/>
      <c r="D985" s="226" t="s">
        <v>185</v>
      </c>
      <c r="E985" s="227" t="s">
        <v>19</v>
      </c>
      <c r="F985" s="228" t="s">
        <v>1380</v>
      </c>
      <c r="G985" s="225"/>
      <c r="H985" s="229">
        <v>647.75</v>
      </c>
      <c r="I985" s="230"/>
      <c r="J985" s="225"/>
      <c r="K985" s="225"/>
      <c r="L985" s="231"/>
      <c r="M985" s="232"/>
      <c r="N985" s="233"/>
      <c r="O985" s="233"/>
      <c r="P985" s="233"/>
      <c r="Q985" s="233"/>
      <c r="R985" s="233"/>
      <c r="S985" s="233"/>
      <c r="T985" s="234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T985" s="235" t="s">
        <v>185</v>
      </c>
      <c r="AU985" s="235" t="s">
        <v>84</v>
      </c>
      <c r="AV985" s="13" t="s">
        <v>84</v>
      </c>
      <c r="AW985" s="13" t="s">
        <v>36</v>
      </c>
      <c r="AX985" s="13" t="s">
        <v>82</v>
      </c>
      <c r="AY985" s="235" t="s">
        <v>161</v>
      </c>
    </row>
    <row r="986" s="2" customFormat="1" ht="24.15" customHeight="1">
      <c r="A986" s="40"/>
      <c r="B986" s="41"/>
      <c r="C986" s="247" t="s">
        <v>1381</v>
      </c>
      <c r="D986" s="247" t="s">
        <v>301</v>
      </c>
      <c r="E986" s="248" t="s">
        <v>1382</v>
      </c>
      <c r="F986" s="249" t="s">
        <v>1383</v>
      </c>
      <c r="G986" s="250" t="s">
        <v>182</v>
      </c>
      <c r="H986" s="251">
        <v>727.74699999999996</v>
      </c>
      <c r="I986" s="252"/>
      <c r="J986" s="253">
        <f>ROUND(I986*H986,2)</f>
        <v>0</v>
      </c>
      <c r="K986" s="249" t="s">
        <v>167</v>
      </c>
      <c r="L986" s="254"/>
      <c r="M986" s="255" t="s">
        <v>19</v>
      </c>
      <c r="N986" s="256" t="s">
        <v>45</v>
      </c>
      <c r="O986" s="86"/>
      <c r="P986" s="215">
        <f>O986*H986</f>
        <v>0</v>
      </c>
      <c r="Q986" s="215">
        <v>0.00021000000000000001</v>
      </c>
      <c r="R986" s="215">
        <f>Q986*H986</f>
        <v>0.15282687</v>
      </c>
      <c r="S986" s="215">
        <v>0</v>
      </c>
      <c r="T986" s="216">
        <f>S986*H986</f>
        <v>0</v>
      </c>
      <c r="U986" s="40"/>
      <c r="V986" s="40"/>
      <c r="W986" s="40"/>
      <c r="X986" s="40"/>
      <c r="Y986" s="40"/>
      <c r="Z986" s="40"/>
      <c r="AA986" s="40"/>
      <c r="AB986" s="40"/>
      <c r="AC986" s="40"/>
      <c r="AD986" s="40"/>
      <c r="AE986" s="40"/>
      <c r="AR986" s="217" t="s">
        <v>208</v>
      </c>
      <c r="AT986" s="217" t="s">
        <v>301</v>
      </c>
      <c r="AU986" s="217" t="s">
        <v>84</v>
      </c>
      <c r="AY986" s="19" t="s">
        <v>161</v>
      </c>
      <c r="BE986" s="218">
        <f>IF(N986="základní",J986,0)</f>
        <v>0</v>
      </c>
      <c r="BF986" s="218">
        <f>IF(N986="snížená",J986,0)</f>
        <v>0</v>
      </c>
      <c r="BG986" s="218">
        <f>IF(N986="zákl. přenesená",J986,0)</f>
        <v>0</v>
      </c>
      <c r="BH986" s="218">
        <f>IF(N986="sníž. přenesená",J986,0)</f>
        <v>0</v>
      </c>
      <c r="BI986" s="218">
        <f>IF(N986="nulová",J986,0)</f>
        <v>0</v>
      </c>
      <c r="BJ986" s="19" t="s">
        <v>82</v>
      </c>
      <c r="BK986" s="218">
        <f>ROUND(I986*H986,2)</f>
        <v>0</v>
      </c>
      <c r="BL986" s="19" t="s">
        <v>168</v>
      </c>
      <c r="BM986" s="217" t="s">
        <v>1384</v>
      </c>
    </row>
    <row r="987" s="13" customFormat="1">
      <c r="A987" s="13"/>
      <c r="B987" s="224"/>
      <c r="C987" s="225"/>
      <c r="D987" s="226" t="s">
        <v>185</v>
      </c>
      <c r="E987" s="225"/>
      <c r="F987" s="228" t="s">
        <v>1385</v>
      </c>
      <c r="G987" s="225"/>
      <c r="H987" s="229">
        <v>727.74699999999996</v>
      </c>
      <c r="I987" s="230"/>
      <c r="J987" s="225"/>
      <c r="K987" s="225"/>
      <c r="L987" s="231"/>
      <c r="M987" s="232"/>
      <c r="N987" s="233"/>
      <c r="O987" s="233"/>
      <c r="P987" s="233"/>
      <c r="Q987" s="233"/>
      <c r="R987" s="233"/>
      <c r="S987" s="233"/>
      <c r="T987" s="234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T987" s="235" t="s">
        <v>185</v>
      </c>
      <c r="AU987" s="235" t="s">
        <v>84</v>
      </c>
      <c r="AV987" s="13" t="s">
        <v>84</v>
      </c>
      <c r="AW987" s="13" t="s">
        <v>4</v>
      </c>
      <c r="AX987" s="13" t="s">
        <v>82</v>
      </c>
      <c r="AY987" s="235" t="s">
        <v>161</v>
      </c>
    </row>
    <row r="988" s="2" customFormat="1" ht="44.25" customHeight="1">
      <c r="A988" s="40"/>
      <c r="B988" s="41"/>
      <c r="C988" s="206" t="s">
        <v>1386</v>
      </c>
      <c r="D988" s="206" t="s">
        <v>163</v>
      </c>
      <c r="E988" s="207" t="s">
        <v>1387</v>
      </c>
      <c r="F988" s="208" t="s">
        <v>1388</v>
      </c>
      <c r="G988" s="209" t="s">
        <v>182</v>
      </c>
      <c r="H988" s="210">
        <v>47.109999999999999</v>
      </c>
      <c r="I988" s="211"/>
      <c r="J988" s="212">
        <f>ROUND(I988*H988,2)</f>
        <v>0</v>
      </c>
      <c r="K988" s="208" t="s">
        <v>167</v>
      </c>
      <c r="L988" s="46"/>
      <c r="M988" s="213" t="s">
        <v>19</v>
      </c>
      <c r="N988" s="214" t="s">
        <v>45</v>
      </c>
      <c r="O988" s="86"/>
      <c r="P988" s="215">
        <f>O988*H988</f>
        <v>0</v>
      </c>
      <c r="Q988" s="215">
        <v>0</v>
      </c>
      <c r="R988" s="215">
        <f>Q988*H988</f>
        <v>0</v>
      </c>
      <c r="S988" s="215">
        <v>0.017860000000000001</v>
      </c>
      <c r="T988" s="216">
        <f>S988*H988</f>
        <v>0.84138460000000004</v>
      </c>
      <c r="U988" s="40"/>
      <c r="V988" s="40"/>
      <c r="W988" s="40"/>
      <c r="X988" s="40"/>
      <c r="Y988" s="40"/>
      <c r="Z988" s="40"/>
      <c r="AA988" s="40"/>
      <c r="AB988" s="40"/>
      <c r="AC988" s="40"/>
      <c r="AD988" s="40"/>
      <c r="AE988" s="40"/>
      <c r="AR988" s="217" t="s">
        <v>256</v>
      </c>
      <c r="AT988" s="217" t="s">
        <v>163</v>
      </c>
      <c r="AU988" s="217" t="s">
        <v>84</v>
      </c>
      <c r="AY988" s="19" t="s">
        <v>161</v>
      </c>
      <c r="BE988" s="218">
        <f>IF(N988="základní",J988,0)</f>
        <v>0</v>
      </c>
      <c r="BF988" s="218">
        <f>IF(N988="snížená",J988,0)</f>
        <v>0</v>
      </c>
      <c r="BG988" s="218">
        <f>IF(N988="zákl. přenesená",J988,0)</f>
        <v>0</v>
      </c>
      <c r="BH988" s="218">
        <f>IF(N988="sníž. přenesená",J988,0)</f>
        <v>0</v>
      </c>
      <c r="BI988" s="218">
        <f>IF(N988="nulová",J988,0)</f>
        <v>0</v>
      </c>
      <c r="BJ988" s="19" t="s">
        <v>82</v>
      </c>
      <c r="BK988" s="218">
        <f>ROUND(I988*H988,2)</f>
        <v>0</v>
      </c>
      <c r="BL988" s="19" t="s">
        <v>256</v>
      </c>
      <c r="BM988" s="217" t="s">
        <v>1389</v>
      </c>
    </row>
    <row r="989" s="2" customFormat="1">
      <c r="A989" s="40"/>
      <c r="B989" s="41"/>
      <c r="C989" s="42"/>
      <c r="D989" s="219" t="s">
        <v>170</v>
      </c>
      <c r="E989" s="42"/>
      <c r="F989" s="220" t="s">
        <v>1390</v>
      </c>
      <c r="G989" s="42"/>
      <c r="H989" s="42"/>
      <c r="I989" s="221"/>
      <c r="J989" s="42"/>
      <c r="K989" s="42"/>
      <c r="L989" s="46"/>
      <c r="M989" s="222"/>
      <c r="N989" s="223"/>
      <c r="O989" s="86"/>
      <c r="P989" s="86"/>
      <c r="Q989" s="86"/>
      <c r="R989" s="86"/>
      <c r="S989" s="86"/>
      <c r="T989" s="87"/>
      <c r="U989" s="40"/>
      <c r="V989" s="40"/>
      <c r="W989" s="40"/>
      <c r="X989" s="40"/>
      <c r="Y989" s="40"/>
      <c r="Z989" s="40"/>
      <c r="AA989" s="40"/>
      <c r="AB989" s="40"/>
      <c r="AC989" s="40"/>
      <c r="AD989" s="40"/>
      <c r="AE989" s="40"/>
      <c r="AT989" s="19" t="s">
        <v>170</v>
      </c>
      <c r="AU989" s="19" t="s">
        <v>84</v>
      </c>
    </row>
    <row r="990" s="13" customFormat="1">
      <c r="A990" s="13"/>
      <c r="B990" s="224"/>
      <c r="C990" s="225"/>
      <c r="D990" s="226" t="s">
        <v>185</v>
      </c>
      <c r="E990" s="227" t="s">
        <v>19</v>
      </c>
      <c r="F990" s="228" t="s">
        <v>1391</v>
      </c>
      <c r="G990" s="225"/>
      <c r="H990" s="229">
        <v>47.109999999999999</v>
      </c>
      <c r="I990" s="230"/>
      <c r="J990" s="225"/>
      <c r="K990" s="225"/>
      <c r="L990" s="231"/>
      <c r="M990" s="232"/>
      <c r="N990" s="233"/>
      <c r="O990" s="233"/>
      <c r="P990" s="233"/>
      <c r="Q990" s="233"/>
      <c r="R990" s="233"/>
      <c r="S990" s="233"/>
      <c r="T990" s="234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T990" s="235" t="s">
        <v>185</v>
      </c>
      <c r="AU990" s="235" t="s">
        <v>84</v>
      </c>
      <c r="AV990" s="13" t="s">
        <v>84</v>
      </c>
      <c r="AW990" s="13" t="s">
        <v>36</v>
      </c>
      <c r="AX990" s="13" t="s">
        <v>74</v>
      </c>
      <c r="AY990" s="235" t="s">
        <v>161</v>
      </c>
    </row>
    <row r="991" s="14" customFormat="1">
      <c r="A991" s="14"/>
      <c r="B991" s="236"/>
      <c r="C991" s="237"/>
      <c r="D991" s="226" t="s">
        <v>185</v>
      </c>
      <c r="E991" s="238" t="s">
        <v>19</v>
      </c>
      <c r="F991" s="239" t="s">
        <v>187</v>
      </c>
      <c r="G991" s="237"/>
      <c r="H991" s="240">
        <v>47.109999999999999</v>
      </c>
      <c r="I991" s="241"/>
      <c r="J991" s="237"/>
      <c r="K991" s="237"/>
      <c r="L991" s="242"/>
      <c r="M991" s="243"/>
      <c r="N991" s="244"/>
      <c r="O991" s="244"/>
      <c r="P991" s="244"/>
      <c r="Q991" s="244"/>
      <c r="R991" s="244"/>
      <c r="S991" s="244"/>
      <c r="T991" s="245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T991" s="246" t="s">
        <v>185</v>
      </c>
      <c r="AU991" s="246" t="s">
        <v>84</v>
      </c>
      <c r="AV991" s="14" t="s">
        <v>168</v>
      </c>
      <c r="AW991" s="14" t="s">
        <v>36</v>
      </c>
      <c r="AX991" s="14" t="s">
        <v>82</v>
      </c>
      <c r="AY991" s="246" t="s">
        <v>161</v>
      </c>
    </row>
    <row r="992" s="2" customFormat="1" ht="49.05" customHeight="1">
      <c r="A992" s="40"/>
      <c r="B992" s="41"/>
      <c r="C992" s="206" t="s">
        <v>1392</v>
      </c>
      <c r="D992" s="206" t="s">
        <v>163</v>
      </c>
      <c r="E992" s="207" t="s">
        <v>1393</v>
      </c>
      <c r="F992" s="208" t="s">
        <v>1394</v>
      </c>
      <c r="G992" s="209" t="s">
        <v>182</v>
      </c>
      <c r="H992" s="210">
        <v>153.21000000000001</v>
      </c>
      <c r="I992" s="211"/>
      <c r="J992" s="212">
        <f>ROUND(I992*H992,2)</f>
        <v>0</v>
      </c>
      <c r="K992" s="208" t="s">
        <v>167</v>
      </c>
      <c r="L992" s="46"/>
      <c r="M992" s="213" t="s">
        <v>19</v>
      </c>
      <c r="N992" s="214" t="s">
        <v>45</v>
      </c>
      <c r="O992" s="86"/>
      <c r="P992" s="215">
        <f>O992*H992</f>
        <v>0</v>
      </c>
      <c r="Q992" s="215">
        <v>0</v>
      </c>
      <c r="R992" s="215">
        <f>Q992*H992</f>
        <v>0</v>
      </c>
      <c r="S992" s="215">
        <v>0.01721</v>
      </c>
      <c r="T992" s="216">
        <f>S992*H992</f>
        <v>2.6367441</v>
      </c>
      <c r="U992" s="40"/>
      <c r="V992" s="40"/>
      <c r="W992" s="40"/>
      <c r="X992" s="40"/>
      <c r="Y992" s="40"/>
      <c r="Z992" s="40"/>
      <c r="AA992" s="40"/>
      <c r="AB992" s="40"/>
      <c r="AC992" s="40"/>
      <c r="AD992" s="40"/>
      <c r="AE992" s="40"/>
      <c r="AR992" s="217" t="s">
        <v>256</v>
      </c>
      <c r="AT992" s="217" t="s">
        <v>163</v>
      </c>
      <c r="AU992" s="217" t="s">
        <v>84</v>
      </c>
      <c r="AY992" s="19" t="s">
        <v>161</v>
      </c>
      <c r="BE992" s="218">
        <f>IF(N992="základní",J992,0)</f>
        <v>0</v>
      </c>
      <c r="BF992" s="218">
        <f>IF(N992="snížená",J992,0)</f>
        <v>0</v>
      </c>
      <c r="BG992" s="218">
        <f>IF(N992="zákl. přenesená",J992,0)</f>
        <v>0</v>
      </c>
      <c r="BH992" s="218">
        <f>IF(N992="sníž. přenesená",J992,0)</f>
        <v>0</v>
      </c>
      <c r="BI992" s="218">
        <f>IF(N992="nulová",J992,0)</f>
        <v>0</v>
      </c>
      <c r="BJ992" s="19" t="s">
        <v>82</v>
      </c>
      <c r="BK992" s="218">
        <f>ROUND(I992*H992,2)</f>
        <v>0</v>
      </c>
      <c r="BL992" s="19" t="s">
        <v>256</v>
      </c>
      <c r="BM992" s="217" t="s">
        <v>1395</v>
      </c>
    </row>
    <row r="993" s="2" customFormat="1">
      <c r="A993" s="40"/>
      <c r="B993" s="41"/>
      <c r="C993" s="42"/>
      <c r="D993" s="219" t="s">
        <v>170</v>
      </c>
      <c r="E993" s="42"/>
      <c r="F993" s="220" t="s">
        <v>1396</v>
      </c>
      <c r="G993" s="42"/>
      <c r="H993" s="42"/>
      <c r="I993" s="221"/>
      <c r="J993" s="42"/>
      <c r="K993" s="42"/>
      <c r="L993" s="46"/>
      <c r="M993" s="222"/>
      <c r="N993" s="223"/>
      <c r="O993" s="86"/>
      <c r="P993" s="86"/>
      <c r="Q993" s="86"/>
      <c r="R993" s="86"/>
      <c r="S993" s="86"/>
      <c r="T993" s="87"/>
      <c r="U993" s="40"/>
      <c r="V993" s="40"/>
      <c r="W993" s="40"/>
      <c r="X993" s="40"/>
      <c r="Y993" s="40"/>
      <c r="Z993" s="40"/>
      <c r="AA993" s="40"/>
      <c r="AB993" s="40"/>
      <c r="AC993" s="40"/>
      <c r="AD993" s="40"/>
      <c r="AE993" s="40"/>
      <c r="AT993" s="19" t="s">
        <v>170</v>
      </c>
      <c r="AU993" s="19" t="s">
        <v>84</v>
      </c>
    </row>
    <row r="994" s="13" customFormat="1">
      <c r="A994" s="13"/>
      <c r="B994" s="224"/>
      <c r="C994" s="225"/>
      <c r="D994" s="226" t="s">
        <v>185</v>
      </c>
      <c r="E994" s="227" t="s">
        <v>19</v>
      </c>
      <c r="F994" s="228" t="s">
        <v>1397</v>
      </c>
      <c r="G994" s="225"/>
      <c r="H994" s="229">
        <v>153.21000000000001</v>
      </c>
      <c r="I994" s="230"/>
      <c r="J994" s="225"/>
      <c r="K994" s="225"/>
      <c r="L994" s="231"/>
      <c r="M994" s="232"/>
      <c r="N994" s="233"/>
      <c r="O994" s="233"/>
      <c r="P994" s="233"/>
      <c r="Q994" s="233"/>
      <c r="R994" s="233"/>
      <c r="S994" s="233"/>
      <c r="T994" s="234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T994" s="235" t="s">
        <v>185</v>
      </c>
      <c r="AU994" s="235" t="s">
        <v>84</v>
      </c>
      <c r="AV994" s="13" t="s">
        <v>84</v>
      </c>
      <c r="AW994" s="13" t="s">
        <v>36</v>
      </c>
      <c r="AX994" s="13" t="s">
        <v>74</v>
      </c>
      <c r="AY994" s="235" t="s">
        <v>161</v>
      </c>
    </row>
    <row r="995" s="14" customFormat="1">
      <c r="A995" s="14"/>
      <c r="B995" s="236"/>
      <c r="C995" s="237"/>
      <c r="D995" s="226" t="s">
        <v>185</v>
      </c>
      <c r="E995" s="238" t="s">
        <v>19</v>
      </c>
      <c r="F995" s="239" t="s">
        <v>187</v>
      </c>
      <c r="G995" s="237"/>
      <c r="H995" s="240">
        <v>153.21000000000001</v>
      </c>
      <c r="I995" s="241"/>
      <c r="J995" s="237"/>
      <c r="K995" s="237"/>
      <c r="L995" s="242"/>
      <c r="M995" s="243"/>
      <c r="N995" s="244"/>
      <c r="O995" s="244"/>
      <c r="P995" s="244"/>
      <c r="Q995" s="244"/>
      <c r="R995" s="244"/>
      <c r="S995" s="244"/>
      <c r="T995" s="245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T995" s="246" t="s">
        <v>185</v>
      </c>
      <c r="AU995" s="246" t="s">
        <v>84</v>
      </c>
      <c r="AV995" s="14" t="s">
        <v>168</v>
      </c>
      <c r="AW995" s="14" t="s">
        <v>36</v>
      </c>
      <c r="AX995" s="14" t="s">
        <v>82</v>
      </c>
      <c r="AY995" s="246" t="s">
        <v>161</v>
      </c>
    </row>
    <row r="996" s="2" customFormat="1" ht="44.25" customHeight="1">
      <c r="A996" s="40"/>
      <c r="B996" s="41"/>
      <c r="C996" s="206" t="s">
        <v>1398</v>
      </c>
      <c r="D996" s="206" t="s">
        <v>163</v>
      </c>
      <c r="E996" s="207" t="s">
        <v>1399</v>
      </c>
      <c r="F996" s="208" t="s">
        <v>1400</v>
      </c>
      <c r="G996" s="209" t="s">
        <v>182</v>
      </c>
      <c r="H996" s="210">
        <v>313.75999999999999</v>
      </c>
      <c r="I996" s="211"/>
      <c r="J996" s="212">
        <f>ROUND(I996*H996,2)</f>
        <v>0</v>
      </c>
      <c r="K996" s="208" t="s">
        <v>167</v>
      </c>
      <c r="L996" s="46"/>
      <c r="M996" s="213" t="s">
        <v>19</v>
      </c>
      <c r="N996" s="214" t="s">
        <v>45</v>
      </c>
      <c r="O996" s="86"/>
      <c r="P996" s="215">
        <f>O996*H996</f>
        <v>0</v>
      </c>
      <c r="Q996" s="215">
        <v>0.00125</v>
      </c>
      <c r="R996" s="215">
        <f>Q996*H996</f>
        <v>0.39219999999999999</v>
      </c>
      <c r="S996" s="215">
        <v>0</v>
      </c>
      <c r="T996" s="216">
        <f>S996*H996</f>
        <v>0</v>
      </c>
      <c r="U996" s="40"/>
      <c r="V996" s="40"/>
      <c r="W996" s="40"/>
      <c r="X996" s="40"/>
      <c r="Y996" s="40"/>
      <c r="Z996" s="40"/>
      <c r="AA996" s="40"/>
      <c r="AB996" s="40"/>
      <c r="AC996" s="40"/>
      <c r="AD996" s="40"/>
      <c r="AE996" s="40"/>
      <c r="AR996" s="217" t="s">
        <v>256</v>
      </c>
      <c r="AT996" s="217" t="s">
        <v>163</v>
      </c>
      <c r="AU996" s="217" t="s">
        <v>84</v>
      </c>
      <c r="AY996" s="19" t="s">
        <v>161</v>
      </c>
      <c r="BE996" s="218">
        <f>IF(N996="základní",J996,0)</f>
        <v>0</v>
      </c>
      <c r="BF996" s="218">
        <f>IF(N996="snížená",J996,0)</f>
        <v>0</v>
      </c>
      <c r="BG996" s="218">
        <f>IF(N996="zákl. přenesená",J996,0)</f>
        <v>0</v>
      </c>
      <c r="BH996" s="218">
        <f>IF(N996="sníž. přenesená",J996,0)</f>
        <v>0</v>
      </c>
      <c r="BI996" s="218">
        <f>IF(N996="nulová",J996,0)</f>
        <v>0</v>
      </c>
      <c r="BJ996" s="19" t="s">
        <v>82</v>
      </c>
      <c r="BK996" s="218">
        <f>ROUND(I996*H996,2)</f>
        <v>0</v>
      </c>
      <c r="BL996" s="19" t="s">
        <v>256</v>
      </c>
      <c r="BM996" s="217" t="s">
        <v>1401</v>
      </c>
    </row>
    <row r="997" s="2" customFormat="1">
      <c r="A997" s="40"/>
      <c r="B997" s="41"/>
      <c r="C997" s="42"/>
      <c r="D997" s="219" t="s">
        <v>170</v>
      </c>
      <c r="E997" s="42"/>
      <c r="F997" s="220" t="s">
        <v>1402</v>
      </c>
      <c r="G997" s="42"/>
      <c r="H997" s="42"/>
      <c r="I997" s="221"/>
      <c r="J997" s="42"/>
      <c r="K997" s="42"/>
      <c r="L997" s="46"/>
      <c r="M997" s="222"/>
      <c r="N997" s="223"/>
      <c r="O997" s="86"/>
      <c r="P997" s="86"/>
      <c r="Q997" s="86"/>
      <c r="R997" s="86"/>
      <c r="S997" s="86"/>
      <c r="T997" s="87"/>
      <c r="U997" s="40"/>
      <c r="V997" s="40"/>
      <c r="W997" s="40"/>
      <c r="X997" s="40"/>
      <c r="Y997" s="40"/>
      <c r="Z997" s="40"/>
      <c r="AA997" s="40"/>
      <c r="AB997" s="40"/>
      <c r="AC997" s="40"/>
      <c r="AD997" s="40"/>
      <c r="AE997" s="40"/>
      <c r="AT997" s="19" t="s">
        <v>170</v>
      </c>
      <c r="AU997" s="19" t="s">
        <v>84</v>
      </c>
    </row>
    <row r="998" s="13" customFormat="1">
      <c r="A998" s="13"/>
      <c r="B998" s="224"/>
      <c r="C998" s="225"/>
      <c r="D998" s="226" t="s">
        <v>185</v>
      </c>
      <c r="E998" s="227" t="s">
        <v>19</v>
      </c>
      <c r="F998" s="228" t="s">
        <v>1403</v>
      </c>
      <c r="G998" s="225"/>
      <c r="H998" s="229">
        <v>313.75999999999999</v>
      </c>
      <c r="I998" s="230"/>
      <c r="J998" s="225"/>
      <c r="K998" s="225"/>
      <c r="L998" s="231"/>
      <c r="M998" s="232"/>
      <c r="N998" s="233"/>
      <c r="O998" s="233"/>
      <c r="P998" s="233"/>
      <c r="Q998" s="233"/>
      <c r="R998" s="233"/>
      <c r="S998" s="233"/>
      <c r="T998" s="234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T998" s="235" t="s">
        <v>185</v>
      </c>
      <c r="AU998" s="235" t="s">
        <v>84</v>
      </c>
      <c r="AV998" s="13" t="s">
        <v>84</v>
      </c>
      <c r="AW998" s="13" t="s">
        <v>36</v>
      </c>
      <c r="AX998" s="13" t="s">
        <v>82</v>
      </c>
      <c r="AY998" s="235" t="s">
        <v>161</v>
      </c>
    </row>
    <row r="999" s="2" customFormat="1" ht="24.15" customHeight="1">
      <c r="A999" s="40"/>
      <c r="B999" s="41"/>
      <c r="C999" s="247" t="s">
        <v>1404</v>
      </c>
      <c r="D999" s="247" t="s">
        <v>301</v>
      </c>
      <c r="E999" s="248" t="s">
        <v>1405</v>
      </c>
      <c r="F999" s="249" t="s">
        <v>1406</v>
      </c>
      <c r="G999" s="250" t="s">
        <v>182</v>
      </c>
      <c r="H999" s="251">
        <v>313.75999999999999</v>
      </c>
      <c r="I999" s="252"/>
      <c r="J999" s="253">
        <f>ROUND(I999*H999,2)</f>
        <v>0</v>
      </c>
      <c r="K999" s="249" t="s">
        <v>167</v>
      </c>
      <c r="L999" s="254"/>
      <c r="M999" s="255" t="s">
        <v>19</v>
      </c>
      <c r="N999" s="256" t="s">
        <v>45</v>
      </c>
      <c r="O999" s="86"/>
      <c r="P999" s="215">
        <f>O999*H999</f>
        <v>0</v>
      </c>
      <c r="Q999" s="215">
        <v>0.0080000000000000002</v>
      </c>
      <c r="R999" s="215">
        <f>Q999*H999</f>
        <v>2.5100799999999999</v>
      </c>
      <c r="S999" s="215">
        <v>0</v>
      </c>
      <c r="T999" s="216">
        <f>S999*H999</f>
        <v>0</v>
      </c>
      <c r="U999" s="40"/>
      <c r="V999" s="40"/>
      <c r="W999" s="40"/>
      <c r="X999" s="40"/>
      <c r="Y999" s="40"/>
      <c r="Z999" s="40"/>
      <c r="AA999" s="40"/>
      <c r="AB999" s="40"/>
      <c r="AC999" s="40"/>
      <c r="AD999" s="40"/>
      <c r="AE999" s="40"/>
      <c r="AR999" s="217" t="s">
        <v>342</v>
      </c>
      <c r="AT999" s="217" t="s">
        <v>301</v>
      </c>
      <c r="AU999" s="217" t="s">
        <v>84</v>
      </c>
      <c r="AY999" s="19" t="s">
        <v>161</v>
      </c>
      <c r="BE999" s="218">
        <f>IF(N999="základní",J999,0)</f>
        <v>0</v>
      </c>
      <c r="BF999" s="218">
        <f>IF(N999="snížená",J999,0)</f>
        <v>0</v>
      </c>
      <c r="BG999" s="218">
        <f>IF(N999="zákl. přenesená",J999,0)</f>
        <v>0</v>
      </c>
      <c r="BH999" s="218">
        <f>IF(N999="sníž. přenesená",J999,0)</f>
        <v>0</v>
      </c>
      <c r="BI999" s="218">
        <f>IF(N999="nulová",J999,0)</f>
        <v>0</v>
      </c>
      <c r="BJ999" s="19" t="s">
        <v>82</v>
      </c>
      <c r="BK999" s="218">
        <f>ROUND(I999*H999,2)</f>
        <v>0</v>
      </c>
      <c r="BL999" s="19" t="s">
        <v>256</v>
      </c>
      <c r="BM999" s="217" t="s">
        <v>1407</v>
      </c>
    </row>
    <row r="1000" s="2" customFormat="1" ht="24.15" customHeight="1">
      <c r="A1000" s="40"/>
      <c r="B1000" s="41"/>
      <c r="C1000" s="206" t="s">
        <v>1408</v>
      </c>
      <c r="D1000" s="206" t="s">
        <v>163</v>
      </c>
      <c r="E1000" s="207" t="s">
        <v>1409</v>
      </c>
      <c r="F1000" s="208" t="s">
        <v>1410</v>
      </c>
      <c r="G1000" s="209" t="s">
        <v>182</v>
      </c>
      <c r="H1000" s="210">
        <v>28.350000000000001</v>
      </c>
      <c r="I1000" s="211"/>
      <c r="J1000" s="212">
        <f>ROUND(I1000*H1000,2)</f>
        <v>0</v>
      </c>
      <c r="K1000" s="208" t="s">
        <v>167</v>
      </c>
      <c r="L1000" s="46"/>
      <c r="M1000" s="213" t="s">
        <v>19</v>
      </c>
      <c r="N1000" s="214" t="s">
        <v>45</v>
      </c>
      <c r="O1000" s="86"/>
      <c r="P1000" s="215">
        <f>O1000*H1000</f>
        <v>0</v>
      </c>
      <c r="Q1000" s="215">
        <v>0</v>
      </c>
      <c r="R1000" s="215">
        <f>Q1000*H1000</f>
        <v>0</v>
      </c>
      <c r="S1000" s="215">
        <v>0.01065</v>
      </c>
      <c r="T1000" s="216">
        <f>S1000*H1000</f>
        <v>0.30192750000000002</v>
      </c>
      <c r="U1000" s="40"/>
      <c r="V1000" s="40"/>
      <c r="W1000" s="40"/>
      <c r="X1000" s="40"/>
      <c r="Y1000" s="40"/>
      <c r="Z1000" s="40"/>
      <c r="AA1000" s="40"/>
      <c r="AB1000" s="40"/>
      <c r="AC1000" s="40"/>
      <c r="AD1000" s="40"/>
      <c r="AE1000" s="40"/>
      <c r="AR1000" s="217" t="s">
        <v>256</v>
      </c>
      <c r="AT1000" s="217" t="s">
        <v>163</v>
      </c>
      <c r="AU1000" s="217" t="s">
        <v>84</v>
      </c>
      <c r="AY1000" s="19" t="s">
        <v>161</v>
      </c>
      <c r="BE1000" s="218">
        <f>IF(N1000="základní",J1000,0)</f>
        <v>0</v>
      </c>
      <c r="BF1000" s="218">
        <f>IF(N1000="snížená",J1000,0)</f>
        <v>0</v>
      </c>
      <c r="BG1000" s="218">
        <f>IF(N1000="zákl. přenesená",J1000,0)</f>
        <v>0</v>
      </c>
      <c r="BH1000" s="218">
        <f>IF(N1000="sníž. přenesená",J1000,0)</f>
        <v>0</v>
      </c>
      <c r="BI1000" s="218">
        <f>IF(N1000="nulová",J1000,0)</f>
        <v>0</v>
      </c>
      <c r="BJ1000" s="19" t="s">
        <v>82</v>
      </c>
      <c r="BK1000" s="218">
        <f>ROUND(I1000*H1000,2)</f>
        <v>0</v>
      </c>
      <c r="BL1000" s="19" t="s">
        <v>256</v>
      </c>
      <c r="BM1000" s="217" t="s">
        <v>1411</v>
      </c>
    </row>
    <row r="1001" s="2" customFormat="1">
      <c r="A1001" s="40"/>
      <c r="B1001" s="41"/>
      <c r="C1001" s="42"/>
      <c r="D1001" s="219" t="s">
        <v>170</v>
      </c>
      <c r="E1001" s="42"/>
      <c r="F1001" s="220" t="s">
        <v>1412</v>
      </c>
      <c r="G1001" s="42"/>
      <c r="H1001" s="42"/>
      <c r="I1001" s="221"/>
      <c r="J1001" s="42"/>
      <c r="K1001" s="42"/>
      <c r="L1001" s="46"/>
      <c r="M1001" s="222"/>
      <c r="N1001" s="223"/>
      <c r="O1001" s="86"/>
      <c r="P1001" s="86"/>
      <c r="Q1001" s="86"/>
      <c r="R1001" s="86"/>
      <c r="S1001" s="86"/>
      <c r="T1001" s="87"/>
      <c r="U1001" s="40"/>
      <c r="V1001" s="40"/>
      <c r="W1001" s="40"/>
      <c r="X1001" s="40"/>
      <c r="Y1001" s="40"/>
      <c r="Z1001" s="40"/>
      <c r="AA1001" s="40"/>
      <c r="AB1001" s="40"/>
      <c r="AC1001" s="40"/>
      <c r="AD1001" s="40"/>
      <c r="AE1001" s="40"/>
      <c r="AT1001" s="19" t="s">
        <v>170</v>
      </c>
      <c r="AU1001" s="19" t="s">
        <v>84</v>
      </c>
    </row>
    <row r="1002" s="13" customFormat="1">
      <c r="A1002" s="13"/>
      <c r="B1002" s="224"/>
      <c r="C1002" s="225"/>
      <c r="D1002" s="226" t="s">
        <v>185</v>
      </c>
      <c r="E1002" s="227" t="s">
        <v>19</v>
      </c>
      <c r="F1002" s="228" t="s">
        <v>1413</v>
      </c>
      <c r="G1002" s="225"/>
      <c r="H1002" s="229">
        <v>28.350000000000001</v>
      </c>
      <c r="I1002" s="230"/>
      <c r="J1002" s="225"/>
      <c r="K1002" s="225"/>
      <c r="L1002" s="231"/>
      <c r="M1002" s="232"/>
      <c r="N1002" s="233"/>
      <c r="O1002" s="233"/>
      <c r="P1002" s="233"/>
      <c r="Q1002" s="233"/>
      <c r="R1002" s="233"/>
      <c r="S1002" s="233"/>
      <c r="T1002" s="234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T1002" s="235" t="s">
        <v>185</v>
      </c>
      <c r="AU1002" s="235" t="s">
        <v>84</v>
      </c>
      <c r="AV1002" s="13" t="s">
        <v>84</v>
      </c>
      <c r="AW1002" s="13" t="s">
        <v>36</v>
      </c>
      <c r="AX1002" s="13" t="s">
        <v>74</v>
      </c>
      <c r="AY1002" s="235" t="s">
        <v>161</v>
      </c>
    </row>
    <row r="1003" s="14" customFormat="1">
      <c r="A1003" s="14"/>
      <c r="B1003" s="236"/>
      <c r="C1003" s="237"/>
      <c r="D1003" s="226" t="s">
        <v>185</v>
      </c>
      <c r="E1003" s="238" t="s">
        <v>19</v>
      </c>
      <c r="F1003" s="239" t="s">
        <v>187</v>
      </c>
      <c r="G1003" s="237"/>
      <c r="H1003" s="240">
        <v>28.350000000000001</v>
      </c>
      <c r="I1003" s="241"/>
      <c r="J1003" s="237"/>
      <c r="K1003" s="237"/>
      <c r="L1003" s="242"/>
      <c r="M1003" s="243"/>
      <c r="N1003" s="244"/>
      <c r="O1003" s="244"/>
      <c r="P1003" s="244"/>
      <c r="Q1003" s="244"/>
      <c r="R1003" s="244"/>
      <c r="S1003" s="244"/>
      <c r="T1003" s="245"/>
      <c r="U1003" s="14"/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4"/>
      <c r="AT1003" s="246" t="s">
        <v>185</v>
      </c>
      <c r="AU1003" s="246" t="s">
        <v>84</v>
      </c>
      <c r="AV1003" s="14" t="s">
        <v>168</v>
      </c>
      <c r="AW1003" s="14" t="s">
        <v>36</v>
      </c>
      <c r="AX1003" s="14" t="s">
        <v>82</v>
      </c>
      <c r="AY1003" s="246" t="s">
        <v>161</v>
      </c>
    </row>
    <row r="1004" s="2" customFormat="1" ht="33" customHeight="1">
      <c r="A1004" s="40"/>
      <c r="B1004" s="41"/>
      <c r="C1004" s="206" t="s">
        <v>1414</v>
      </c>
      <c r="D1004" s="206" t="s">
        <v>163</v>
      </c>
      <c r="E1004" s="207" t="s">
        <v>1415</v>
      </c>
      <c r="F1004" s="208" t="s">
        <v>1416</v>
      </c>
      <c r="G1004" s="209" t="s">
        <v>182</v>
      </c>
      <c r="H1004" s="210">
        <v>15.800000000000001</v>
      </c>
      <c r="I1004" s="211"/>
      <c r="J1004" s="212">
        <f>ROUND(I1004*H1004,2)</f>
        <v>0</v>
      </c>
      <c r="K1004" s="208" t="s">
        <v>167</v>
      </c>
      <c r="L1004" s="46"/>
      <c r="M1004" s="213" t="s">
        <v>19</v>
      </c>
      <c r="N1004" s="214" t="s">
        <v>45</v>
      </c>
      <c r="O1004" s="86"/>
      <c r="P1004" s="215">
        <f>O1004*H1004</f>
        <v>0</v>
      </c>
      <c r="Q1004" s="215">
        <v>0.017100000000000001</v>
      </c>
      <c r="R1004" s="215">
        <f>Q1004*H1004</f>
        <v>0.27018000000000003</v>
      </c>
      <c r="S1004" s="215">
        <v>0</v>
      </c>
      <c r="T1004" s="216">
        <f>S1004*H1004</f>
        <v>0</v>
      </c>
      <c r="U1004" s="40"/>
      <c r="V1004" s="40"/>
      <c r="W1004" s="40"/>
      <c r="X1004" s="40"/>
      <c r="Y1004" s="40"/>
      <c r="Z1004" s="40"/>
      <c r="AA1004" s="40"/>
      <c r="AB1004" s="40"/>
      <c r="AC1004" s="40"/>
      <c r="AD1004" s="40"/>
      <c r="AE1004" s="40"/>
      <c r="AR1004" s="217" t="s">
        <v>256</v>
      </c>
      <c r="AT1004" s="217" t="s">
        <v>163</v>
      </c>
      <c r="AU1004" s="217" t="s">
        <v>84</v>
      </c>
      <c r="AY1004" s="19" t="s">
        <v>161</v>
      </c>
      <c r="BE1004" s="218">
        <f>IF(N1004="základní",J1004,0)</f>
        <v>0</v>
      </c>
      <c r="BF1004" s="218">
        <f>IF(N1004="snížená",J1004,0)</f>
        <v>0</v>
      </c>
      <c r="BG1004" s="218">
        <f>IF(N1004="zákl. přenesená",J1004,0)</f>
        <v>0</v>
      </c>
      <c r="BH1004" s="218">
        <f>IF(N1004="sníž. přenesená",J1004,0)</f>
        <v>0</v>
      </c>
      <c r="BI1004" s="218">
        <f>IF(N1004="nulová",J1004,0)</f>
        <v>0</v>
      </c>
      <c r="BJ1004" s="19" t="s">
        <v>82</v>
      </c>
      <c r="BK1004" s="218">
        <f>ROUND(I1004*H1004,2)</f>
        <v>0</v>
      </c>
      <c r="BL1004" s="19" t="s">
        <v>256</v>
      </c>
      <c r="BM1004" s="217" t="s">
        <v>1417</v>
      </c>
    </row>
    <row r="1005" s="2" customFormat="1">
      <c r="A1005" s="40"/>
      <c r="B1005" s="41"/>
      <c r="C1005" s="42"/>
      <c r="D1005" s="219" t="s">
        <v>170</v>
      </c>
      <c r="E1005" s="42"/>
      <c r="F1005" s="220" t="s">
        <v>1418</v>
      </c>
      <c r="G1005" s="42"/>
      <c r="H1005" s="42"/>
      <c r="I1005" s="221"/>
      <c r="J1005" s="42"/>
      <c r="K1005" s="42"/>
      <c r="L1005" s="46"/>
      <c r="M1005" s="222"/>
      <c r="N1005" s="223"/>
      <c r="O1005" s="86"/>
      <c r="P1005" s="86"/>
      <c r="Q1005" s="86"/>
      <c r="R1005" s="86"/>
      <c r="S1005" s="86"/>
      <c r="T1005" s="87"/>
      <c r="U1005" s="40"/>
      <c r="V1005" s="40"/>
      <c r="W1005" s="40"/>
      <c r="X1005" s="40"/>
      <c r="Y1005" s="40"/>
      <c r="Z1005" s="40"/>
      <c r="AA1005" s="40"/>
      <c r="AB1005" s="40"/>
      <c r="AC1005" s="40"/>
      <c r="AD1005" s="40"/>
      <c r="AE1005" s="40"/>
      <c r="AT1005" s="19" t="s">
        <v>170</v>
      </c>
      <c r="AU1005" s="19" t="s">
        <v>84</v>
      </c>
    </row>
    <row r="1006" s="13" customFormat="1">
      <c r="A1006" s="13"/>
      <c r="B1006" s="224"/>
      <c r="C1006" s="225"/>
      <c r="D1006" s="226" t="s">
        <v>185</v>
      </c>
      <c r="E1006" s="227" t="s">
        <v>19</v>
      </c>
      <c r="F1006" s="228" t="s">
        <v>1419</v>
      </c>
      <c r="G1006" s="225"/>
      <c r="H1006" s="229">
        <v>15.800000000000001</v>
      </c>
      <c r="I1006" s="230"/>
      <c r="J1006" s="225"/>
      <c r="K1006" s="225"/>
      <c r="L1006" s="231"/>
      <c r="M1006" s="232"/>
      <c r="N1006" s="233"/>
      <c r="O1006" s="233"/>
      <c r="P1006" s="233"/>
      <c r="Q1006" s="233"/>
      <c r="R1006" s="233"/>
      <c r="S1006" s="233"/>
      <c r="T1006" s="234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T1006" s="235" t="s">
        <v>185</v>
      </c>
      <c r="AU1006" s="235" t="s">
        <v>84</v>
      </c>
      <c r="AV1006" s="13" t="s">
        <v>84</v>
      </c>
      <c r="AW1006" s="13" t="s">
        <v>36</v>
      </c>
      <c r="AX1006" s="13" t="s">
        <v>74</v>
      </c>
      <c r="AY1006" s="235" t="s">
        <v>161</v>
      </c>
    </row>
    <row r="1007" s="14" customFormat="1">
      <c r="A1007" s="14"/>
      <c r="B1007" s="236"/>
      <c r="C1007" s="237"/>
      <c r="D1007" s="226" t="s">
        <v>185</v>
      </c>
      <c r="E1007" s="238" t="s">
        <v>19</v>
      </c>
      <c r="F1007" s="239" t="s">
        <v>187</v>
      </c>
      <c r="G1007" s="237"/>
      <c r="H1007" s="240">
        <v>15.800000000000001</v>
      </c>
      <c r="I1007" s="241"/>
      <c r="J1007" s="237"/>
      <c r="K1007" s="237"/>
      <c r="L1007" s="242"/>
      <c r="M1007" s="243"/>
      <c r="N1007" s="244"/>
      <c r="O1007" s="244"/>
      <c r="P1007" s="244"/>
      <c r="Q1007" s="244"/>
      <c r="R1007" s="244"/>
      <c r="S1007" s="244"/>
      <c r="T1007" s="245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  <c r="AT1007" s="246" t="s">
        <v>185</v>
      </c>
      <c r="AU1007" s="246" t="s">
        <v>84</v>
      </c>
      <c r="AV1007" s="14" t="s">
        <v>168</v>
      </c>
      <c r="AW1007" s="14" t="s">
        <v>36</v>
      </c>
      <c r="AX1007" s="14" t="s">
        <v>82</v>
      </c>
      <c r="AY1007" s="246" t="s">
        <v>161</v>
      </c>
    </row>
    <row r="1008" s="2" customFormat="1" ht="55.5" customHeight="1">
      <c r="A1008" s="40"/>
      <c r="B1008" s="41"/>
      <c r="C1008" s="206" t="s">
        <v>1420</v>
      </c>
      <c r="D1008" s="206" t="s">
        <v>163</v>
      </c>
      <c r="E1008" s="207" t="s">
        <v>1421</v>
      </c>
      <c r="F1008" s="208" t="s">
        <v>1422</v>
      </c>
      <c r="G1008" s="209" t="s">
        <v>166</v>
      </c>
      <c r="H1008" s="210">
        <v>6</v>
      </c>
      <c r="I1008" s="211"/>
      <c r="J1008" s="212">
        <f>ROUND(I1008*H1008,2)</f>
        <v>0</v>
      </c>
      <c r="K1008" s="208" t="s">
        <v>167</v>
      </c>
      <c r="L1008" s="46"/>
      <c r="M1008" s="213" t="s">
        <v>19</v>
      </c>
      <c r="N1008" s="214" t="s">
        <v>45</v>
      </c>
      <c r="O1008" s="86"/>
      <c r="P1008" s="215">
        <f>O1008*H1008</f>
        <v>0</v>
      </c>
      <c r="Q1008" s="215">
        <v>0.025739999999999999</v>
      </c>
      <c r="R1008" s="215">
        <f>Q1008*H1008</f>
        <v>0.15443999999999999</v>
      </c>
      <c r="S1008" s="215">
        <v>0</v>
      </c>
      <c r="T1008" s="216">
        <f>S1008*H1008</f>
        <v>0</v>
      </c>
      <c r="U1008" s="40"/>
      <c r="V1008" s="40"/>
      <c r="W1008" s="40"/>
      <c r="X1008" s="40"/>
      <c r="Y1008" s="40"/>
      <c r="Z1008" s="40"/>
      <c r="AA1008" s="40"/>
      <c r="AB1008" s="40"/>
      <c r="AC1008" s="40"/>
      <c r="AD1008" s="40"/>
      <c r="AE1008" s="40"/>
      <c r="AR1008" s="217" t="s">
        <v>256</v>
      </c>
      <c r="AT1008" s="217" t="s">
        <v>163</v>
      </c>
      <c r="AU1008" s="217" t="s">
        <v>84</v>
      </c>
      <c r="AY1008" s="19" t="s">
        <v>161</v>
      </c>
      <c r="BE1008" s="218">
        <f>IF(N1008="základní",J1008,0)</f>
        <v>0</v>
      </c>
      <c r="BF1008" s="218">
        <f>IF(N1008="snížená",J1008,0)</f>
        <v>0</v>
      </c>
      <c r="BG1008" s="218">
        <f>IF(N1008="zákl. přenesená",J1008,0)</f>
        <v>0</v>
      </c>
      <c r="BH1008" s="218">
        <f>IF(N1008="sníž. přenesená",J1008,0)</f>
        <v>0</v>
      </c>
      <c r="BI1008" s="218">
        <f>IF(N1008="nulová",J1008,0)</f>
        <v>0</v>
      </c>
      <c r="BJ1008" s="19" t="s">
        <v>82</v>
      </c>
      <c r="BK1008" s="218">
        <f>ROUND(I1008*H1008,2)</f>
        <v>0</v>
      </c>
      <c r="BL1008" s="19" t="s">
        <v>256</v>
      </c>
      <c r="BM1008" s="217" t="s">
        <v>1423</v>
      </c>
    </row>
    <row r="1009" s="2" customFormat="1">
      <c r="A1009" s="40"/>
      <c r="B1009" s="41"/>
      <c r="C1009" s="42"/>
      <c r="D1009" s="219" t="s">
        <v>170</v>
      </c>
      <c r="E1009" s="42"/>
      <c r="F1009" s="220" t="s">
        <v>1424</v>
      </c>
      <c r="G1009" s="42"/>
      <c r="H1009" s="42"/>
      <c r="I1009" s="221"/>
      <c r="J1009" s="42"/>
      <c r="K1009" s="42"/>
      <c r="L1009" s="46"/>
      <c r="M1009" s="222"/>
      <c r="N1009" s="223"/>
      <c r="O1009" s="86"/>
      <c r="P1009" s="86"/>
      <c r="Q1009" s="86"/>
      <c r="R1009" s="86"/>
      <c r="S1009" s="86"/>
      <c r="T1009" s="87"/>
      <c r="U1009" s="40"/>
      <c r="V1009" s="40"/>
      <c r="W1009" s="40"/>
      <c r="X1009" s="40"/>
      <c r="Y1009" s="40"/>
      <c r="Z1009" s="40"/>
      <c r="AA1009" s="40"/>
      <c r="AB1009" s="40"/>
      <c r="AC1009" s="40"/>
      <c r="AD1009" s="40"/>
      <c r="AE1009" s="40"/>
      <c r="AT1009" s="19" t="s">
        <v>170</v>
      </c>
      <c r="AU1009" s="19" t="s">
        <v>84</v>
      </c>
    </row>
    <row r="1010" s="2" customFormat="1" ht="24.15" customHeight="1">
      <c r="A1010" s="40"/>
      <c r="B1010" s="41"/>
      <c r="C1010" s="206" t="s">
        <v>1425</v>
      </c>
      <c r="D1010" s="206" t="s">
        <v>163</v>
      </c>
      <c r="E1010" s="207" t="s">
        <v>1426</v>
      </c>
      <c r="F1010" s="208" t="s">
        <v>1427</v>
      </c>
      <c r="G1010" s="209" t="s">
        <v>590</v>
      </c>
      <c r="H1010" s="210">
        <v>17.399999999999999</v>
      </c>
      <c r="I1010" s="211"/>
      <c r="J1010" s="212">
        <f>ROUND(I1010*H1010,2)</f>
        <v>0</v>
      </c>
      <c r="K1010" s="208" t="s">
        <v>167</v>
      </c>
      <c r="L1010" s="46"/>
      <c r="M1010" s="213" t="s">
        <v>19</v>
      </c>
      <c r="N1010" s="214" t="s">
        <v>45</v>
      </c>
      <c r="O1010" s="86"/>
      <c r="P1010" s="215">
        <f>O1010*H1010</f>
        <v>0</v>
      </c>
      <c r="Q1010" s="215">
        <v>0</v>
      </c>
      <c r="R1010" s="215">
        <f>Q1010*H1010</f>
        <v>0</v>
      </c>
      <c r="S1010" s="215">
        <v>0</v>
      </c>
      <c r="T1010" s="216">
        <f>S1010*H1010</f>
        <v>0</v>
      </c>
      <c r="U1010" s="40"/>
      <c r="V1010" s="40"/>
      <c r="W1010" s="40"/>
      <c r="X1010" s="40"/>
      <c r="Y1010" s="40"/>
      <c r="Z1010" s="40"/>
      <c r="AA1010" s="40"/>
      <c r="AB1010" s="40"/>
      <c r="AC1010" s="40"/>
      <c r="AD1010" s="40"/>
      <c r="AE1010" s="40"/>
      <c r="AR1010" s="217" t="s">
        <v>256</v>
      </c>
      <c r="AT1010" s="217" t="s">
        <v>163</v>
      </c>
      <c r="AU1010" s="217" t="s">
        <v>84</v>
      </c>
      <c r="AY1010" s="19" t="s">
        <v>161</v>
      </c>
      <c r="BE1010" s="218">
        <f>IF(N1010="základní",J1010,0)</f>
        <v>0</v>
      </c>
      <c r="BF1010" s="218">
        <f>IF(N1010="snížená",J1010,0)</f>
        <v>0</v>
      </c>
      <c r="BG1010" s="218">
        <f>IF(N1010="zákl. přenesená",J1010,0)</f>
        <v>0</v>
      </c>
      <c r="BH1010" s="218">
        <f>IF(N1010="sníž. přenesená",J1010,0)</f>
        <v>0</v>
      </c>
      <c r="BI1010" s="218">
        <f>IF(N1010="nulová",J1010,0)</f>
        <v>0</v>
      </c>
      <c r="BJ1010" s="19" t="s">
        <v>82</v>
      </c>
      <c r="BK1010" s="218">
        <f>ROUND(I1010*H1010,2)</f>
        <v>0</v>
      </c>
      <c r="BL1010" s="19" t="s">
        <v>256</v>
      </c>
      <c r="BM1010" s="217" t="s">
        <v>1428</v>
      </c>
    </row>
    <row r="1011" s="2" customFormat="1">
      <c r="A1011" s="40"/>
      <c r="B1011" s="41"/>
      <c r="C1011" s="42"/>
      <c r="D1011" s="219" t="s">
        <v>170</v>
      </c>
      <c r="E1011" s="42"/>
      <c r="F1011" s="220" t="s">
        <v>1429</v>
      </c>
      <c r="G1011" s="42"/>
      <c r="H1011" s="42"/>
      <c r="I1011" s="221"/>
      <c r="J1011" s="42"/>
      <c r="K1011" s="42"/>
      <c r="L1011" s="46"/>
      <c r="M1011" s="222"/>
      <c r="N1011" s="223"/>
      <c r="O1011" s="86"/>
      <c r="P1011" s="86"/>
      <c r="Q1011" s="86"/>
      <c r="R1011" s="86"/>
      <c r="S1011" s="86"/>
      <c r="T1011" s="87"/>
      <c r="U1011" s="40"/>
      <c r="V1011" s="40"/>
      <c r="W1011" s="40"/>
      <c r="X1011" s="40"/>
      <c r="Y1011" s="40"/>
      <c r="Z1011" s="40"/>
      <c r="AA1011" s="40"/>
      <c r="AB1011" s="40"/>
      <c r="AC1011" s="40"/>
      <c r="AD1011" s="40"/>
      <c r="AE1011" s="40"/>
      <c r="AT1011" s="19" t="s">
        <v>170</v>
      </c>
      <c r="AU1011" s="19" t="s">
        <v>84</v>
      </c>
    </row>
    <row r="1012" s="2" customFormat="1" ht="24.15" customHeight="1">
      <c r="A1012" s="40"/>
      <c r="B1012" s="41"/>
      <c r="C1012" s="247" t="s">
        <v>1430</v>
      </c>
      <c r="D1012" s="247" t="s">
        <v>301</v>
      </c>
      <c r="E1012" s="248" t="s">
        <v>1431</v>
      </c>
      <c r="F1012" s="249" t="s">
        <v>1432</v>
      </c>
      <c r="G1012" s="250" t="s">
        <v>590</v>
      </c>
      <c r="H1012" s="251">
        <v>17.748000000000001</v>
      </c>
      <c r="I1012" s="252"/>
      <c r="J1012" s="253">
        <f>ROUND(I1012*H1012,2)</f>
        <v>0</v>
      </c>
      <c r="K1012" s="249" t="s">
        <v>167</v>
      </c>
      <c r="L1012" s="254"/>
      <c r="M1012" s="255" t="s">
        <v>19</v>
      </c>
      <c r="N1012" s="256" t="s">
        <v>45</v>
      </c>
      <c r="O1012" s="86"/>
      <c r="P1012" s="215">
        <f>O1012*H1012</f>
        <v>0</v>
      </c>
      <c r="Q1012" s="215">
        <v>0.01</v>
      </c>
      <c r="R1012" s="215">
        <f>Q1012*H1012</f>
        <v>0.17748000000000003</v>
      </c>
      <c r="S1012" s="215">
        <v>0</v>
      </c>
      <c r="T1012" s="216">
        <f>S1012*H1012</f>
        <v>0</v>
      </c>
      <c r="U1012" s="40"/>
      <c r="V1012" s="40"/>
      <c r="W1012" s="40"/>
      <c r="X1012" s="40"/>
      <c r="Y1012" s="40"/>
      <c r="Z1012" s="40"/>
      <c r="AA1012" s="40"/>
      <c r="AB1012" s="40"/>
      <c r="AC1012" s="40"/>
      <c r="AD1012" s="40"/>
      <c r="AE1012" s="40"/>
      <c r="AR1012" s="217" t="s">
        <v>342</v>
      </c>
      <c r="AT1012" s="217" t="s">
        <v>301</v>
      </c>
      <c r="AU1012" s="217" t="s">
        <v>84</v>
      </c>
      <c r="AY1012" s="19" t="s">
        <v>161</v>
      </c>
      <c r="BE1012" s="218">
        <f>IF(N1012="základní",J1012,0)</f>
        <v>0</v>
      </c>
      <c r="BF1012" s="218">
        <f>IF(N1012="snížená",J1012,0)</f>
        <v>0</v>
      </c>
      <c r="BG1012" s="218">
        <f>IF(N1012="zákl. přenesená",J1012,0)</f>
        <v>0</v>
      </c>
      <c r="BH1012" s="218">
        <f>IF(N1012="sníž. přenesená",J1012,0)</f>
        <v>0</v>
      </c>
      <c r="BI1012" s="218">
        <f>IF(N1012="nulová",J1012,0)</f>
        <v>0</v>
      </c>
      <c r="BJ1012" s="19" t="s">
        <v>82</v>
      </c>
      <c r="BK1012" s="218">
        <f>ROUND(I1012*H1012,2)</f>
        <v>0</v>
      </c>
      <c r="BL1012" s="19" t="s">
        <v>256</v>
      </c>
      <c r="BM1012" s="217" t="s">
        <v>1433</v>
      </c>
    </row>
    <row r="1013" s="13" customFormat="1">
      <c r="A1013" s="13"/>
      <c r="B1013" s="224"/>
      <c r="C1013" s="225"/>
      <c r="D1013" s="226" t="s">
        <v>185</v>
      </c>
      <c r="E1013" s="227" t="s">
        <v>19</v>
      </c>
      <c r="F1013" s="228" t="s">
        <v>1434</v>
      </c>
      <c r="G1013" s="225"/>
      <c r="H1013" s="229">
        <v>17.399999999999999</v>
      </c>
      <c r="I1013" s="230"/>
      <c r="J1013" s="225"/>
      <c r="K1013" s="225"/>
      <c r="L1013" s="231"/>
      <c r="M1013" s="232"/>
      <c r="N1013" s="233"/>
      <c r="O1013" s="233"/>
      <c r="P1013" s="233"/>
      <c r="Q1013" s="233"/>
      <c r="R1013" s="233"/>
      <c r="S1013" s="233"/>
      <c r="T1013" s="234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T1013" s="235" t="s">
        <v>185</v>
      </c>
      <c r="AU1013" s="235" t="s">
        <v>84</v>
      </c>
      <c r="AV1013" s="13" t="s">
        <v>84</v>
      </c>
      <c r="AW1013" s="13" t="s">
        <v>36</v>
      </c>
      <c r="AX1013" s="13" t="s">
        <v>82</v>
      </c>
      <c r="AY1013" s="235" t="s">
        <v>161</v>
      </c>
    </row>
    <row r="1014" s="13" customFormat="1">
      <c r="A1014" s="13"/>
      <c r="B1014" s="224"/>
      <c r="C1014" s="225"/>
      <c r="D1014" s="226" t="s">
        <v>185</v>
      </c>
      <c r="E1014" s="225"/>
      <c r="F1014" s="228" t="s">
        <v>1435</v>
      </c>
      <c r="G1014" s="225"/>
      <c r="H1014" s="229">
        <v>17.748000000000001</v>
      </c>
      <c r="I1014" s="230"/>
      <c r="J1014" s="225"/>
      <c r="K1014" s="225"/>
      <c r="L1014" s="231"/>
      <c r="M1014" s="232"/>
      <c r="N1014" s="233"/>
      <c r="O1014" s="233"/>
      <c r="P1014" s="233"/>
      <c r="Q1014" s="233"/>
      <c r="R1014" s="233"/>
      <c r="S1014" s="233"/>
      <c r="T1014" s="234"/>
      <c r="U1014" s="13"/>
      <c r="V1014" s="13"/>
      <c r="W1014" s="13"/>
      <c r="X1014" s="13"/>
      <c r="Y1014" s="13"/>
      <c r="Z1014" s="13"/>
      <c r="AA1014" s="13"/>
      <c r="AB1014" s="13"/>
      <c r="AC1014" s="13"/>
      <c r="AD1014" s="13"/>
      <c r="AE1014" s="13"/>
      <c r="AT1014" s="235" t="s">
        <v>185</v>
      </c>
      <c r="AU1014" s="235" t="s">
        <v>84</v>
      </c>
      <c r="AV1014" s="13" t="s">
        <v>84</v>
      </c>
      <c r="AW1014" s="13" t="s">
        <v>4</v>
      </c>
      <c r="AX1014" s="13" t="s">
        <v>82</v>
      </c>
      <c r="AY1014" s="235" t="s">
        <v>161</v>
      </c>
    </row>
    <row r="1015" s="2" customFormat="1" ht="24.15" customHeight="1">
      <c r="A1015" s="40"/>
      <c r="B1015" s="41"/>
      <c r="C1015" s="206" t="s">
        <v>1436</v>
      </c>
      <c r="D1015" s="206" t="s">
        <v>163</v>
      </c>
      <c r="E1015" s="207" t="s">
        <v>1437</v>
      </c>
      <c r="F1015" s="208" t="s">
        <v>1438</v>
      </c>
      <c r="G1015" s="209" t="s">
        <v>590</v>
      </c>
      <c r="H1015" s="210">
        <v>174.40000000000001</v>
      </c>
      <c r="I1015" s="211"/>
      <c r="J1015" s="212">
        <f>ROUND(I1015*H1015,2)</f>
        <v>0</v>
      </c>
      <c r="K1015" s="208" t="s">
        <v>167</v>
      </c>
      <c r="L1015" s="46"/>
      <c r="M1015" s="213" t="s">
        <v>19</v>
      </c>
      <c r="N1015" s="214" t="s">
        <v>45</v>
      </c>
      <c r="O1015" s="86"/>
      <c r="P1015" s="215">
        <f>O1015*H1015</f>
        <v>0</v>
      </c>
      <c r="Q1015" s="215">
        <v>0</v>
      </c>
      <c r="R1015" s="215">
        <f>Q1015*H1015</f>
        <v>0</v>
      </c>
      <c r="S1015" s="215">
        <v>0</v>
      </c>
      <c r="T1015" s="216">
        <f>S1015*H1015</f>
        <v>0</v>
      </c>
      <c r="U1015" s="40"/>
      <c r="V1015" s="40"/>
      <c r="W1015" s="40"/>
      <c r="X1015" s="40"/>
      <c r="Y1015" s="40"/>
      <c r="Z1015" s="40"/>
      <c r="AA1015" s="40"/>
      <c r="AB1015" s="40"/>
      <c r="AC1015" s="40"/>
      <c r="AD1015" s="40"/>
      <c r="AE1015" s="40"/>
      <c r="AR1015" s="217" t="s">
        <v>256</v>
      </c>
      <c r="AT1015" s="217" t="s">
        <v>163</v>
      </c>
      <c r="AU1015" s="217" t="s">
        <v>84</v>
      </c>
      <c r="AY1015" s="19" t="s">
        <v>161</v>
      </c>
      <c r="BE1015" s="218">
        <f>IF(N1015="základní",J1015,0)</f>
        <v>0</v>
      </c>
      <c r="BF1015" s="218">
        <f>IF(N1015="snížená",J1015,0)</f>
        <v>0</v>
      </c>
      <c r="BG1015" s="218">
        <f>IF(N1015="zákl. přenesená",J1015,0)</f>
        <v>0</v>
      </c>
      <c r="BH1015" s="218">
        <f>IF(N1015="sníž. přenesená",J1015,0)</f>
        <v>0</v>
      </c>
      <c r="BI1015" s="218">
        <f>IF(N1015="nulová",J1015,0)</f>
        <v>0</v>
      </c>
      <c r="BJ1015" s="19" t="s">
        <v>82</v>
      </c>
      <c r="BK1015" s="218">
        <f>ROUND(I1015*H1015,2)</f>
        <v>0</v>
      </c>
      <c r="BL1015" s="19" t="s">
        <v>256</v>
      </c>
      <c r="BM1015" s="217" t="s">
        <v>1439</v>
      </c>
    </row>
    <row r="1016" s="2" customFormat="1">
      <c r="A1016" s="40"/>
      <c r="B1016" s="41"/>
      <c r="C1016" s="42"/>
      <c r="D1016" s="219" t="s">
        <v>170</v>
      </c>
      <c r="E1016" s="42"/>
      <c r="F1016" s="220" t="s">
        <v>1440</v>
      </c>
      <c r="G1016" s="42"/>
      <c r="H1016" s="42"/>
      <c r="I1016" s="221"/>
      <c r="J1016" s="42"/>
      <c r="K1016" s="42"/>
      <c r="L1016" s="46"/>
      <c r="M1016" s="222"/>
      <c r="N1016" s="223"/>
      <c r="O1016" s="86"/>
      <c r="P1016" s="86"/>
      <c r="Q1016" s="86"/>
      <c r="R1016" s="86"/>
      <c r="S1016" s="86"/>
      <c r="T1016" s="87"/>
      <c r="U1016" s="40"/>
      <c r="V1016" s="40"/>
      <c r="W1016" s="40"/>
      <c r="X1016" s="40"/>
      <c r="Y1016" s="40"/>
      <c r="Z1016" s="40"/>
      <c r="AA1016" s="40"/>
      <c r="AB1016" s="40"/>
      <c r="AC1016" s="40"/>
      <c r="AD1016" s="40"/>
      <c r="AE1016" s="40"/>
      <c r="AT1016" s="19" t="s">
        <v>170</v>
      </c>
      <c r="AU1016" s="19" t="s">
        <v>84</v>
      </c>
    </row>
    <row r="1017" s="13" customFormat="1">
      <c r="A1017" s="13"/>
      <c r="B1017" s="224"/>
      <c r="C1017" s="225"/>
      <c r="D1017" s="226" t="s">
        <v>185</v>
      </c>
      <c r="E1017" s="227" t="s">
        <v>19</v>
      </c>
      <c r="F1017" s="228" t="s">
        <v>1441</v>
      </c>
      <c r="G1017" s="225"/>
      <c r="H1017" s="229">
        <v>174.40000000000001</v>
      </c>
      <c r="I1017" s="230"/>
      <c r="J1017" s="225"/>
      <c r="K1017" s="225"/>
      <c r="L1017" s="231"/>
      <c r="M1017" s="232"/>
      <c r="N1017" s="233"/>
      <c r="O1017" s="233"/>
      <c r="P1017" s="233"/>
      <c r="Q1017" s="233"/>
      <c r="R1017" s="233"/>
      <c r="S1017" s="233"/>
      <c r="T1017" s="234"/>
      <c r="U1017" s="13"/>
      <c r="V1017" s="13"/>
      <c r="W1017" s="13"/>
      <c r="X1017" s="13"/>
      <c r="Y1017" s="13"/>
      <c r="Z1017" s="13"/>
      <c r="AA1017" s="13"/>
      <c r="AB1017" s="13"/>
      <c r="AC1017" s="13"/>
      <c r="AD1017" s="13"/>
      <c r="AE1017" s="13"/>
      <c r="AT1017" s="235" t="s">
        <v>185</v>
      </c>
      <c r="AU1017" s="235" t="s">
        <v>84</v>
      </c>
      <c r="AV1017" s="13" t="s">
        <v>84</v>
      </c>
      <c r="AW1017" s="13" t="s">
        <v>36</v>
      </c>
      <c r="AX1017" s="13" t="s">
        <v>82</v>
      </c>
      <c r="AY1017" s="235" t="s">
        <v>161</v>
      </c>
    </row>
    <row r="1018" s="2" customFormat="1" ht="24.15" customHeight="1">
      <c r="A1018" s="40"/>
      <c r="B1018" s="41"/>
      <c r="C1018" s="247" t="s">
        <v>1442</v>
      </c>
      <c r="D1018" s="247" t="s">
        <v>301</v>
      </c>
      <c r="E1018" s="248" t="s">
        <v>1443</v>
      </c>
      <c r="F1018" s="249" t="s">
        <v>1444</v>
      </c>
      <c r="G1018" s="250" t="s">
        <v>590</v>
      </c>
      <c r="H1018" s="251">
        <v>177.88800000000001</v>
      </c>
      <c r="I1018" s="252"/>
      <c r="J1018" s="253">
        <f>ROUND(I1018*H1018,2)</f>
        <v>0</v>
      </c>
      <c r="K1018" s="249" t="s">
        <v>167</v>
      </c>
      <c r="L1018" s="254"/>
      <c r="M1018" s="255" t="s">
        <v>19</v>
      </c>
      <c r="N1018" s="256" t="s">
        <v>45</v>
      </c>
      <c r="O1018" s="86"/>
      <c r="P1018" s="215">
        <f>O1018*H1018</f>
        <v>0</v>
      </c>
      <c r="Q1018" s="215">
        <v>0.012</v>
      </c>
      <c r="R1018" s="215">
        <f>Q1018*H1018</f>
        <v>2.1346560000000001</v>
      </c>
      <c r="S1018" s="215">
        <v>0</v>
      </c>
      <c r="T1018" s="216">
        <f>S1018*H1018</f>
        <v>0</v>
      </c>
      <c r="U1018" s="40"/>
      <c r="V1018" s="40"/>
      <c r="W1018" s="40"/>
      <c r="X1018" s="40"/>
      <c r="Y1018" s="40"/>
      <c r="Z1018" s="40"/>
      <c r="AA1018" s="40"/>
      <c r="AB1018" s="40"/>
      <c r="AC1018" s="40"/>
      <c r="AD1018" s="40"/>
      <c r="AE1018" s="40"/>
      <c r="AR1018" s="217" t="s">
        <v>342</v>
      </c>
      <c r="AT1018" s="217" t="s">
        <v>301</v>
      </c>
      <c r="AU1018" s="217" t="s">
        <v>84</v>
      </c>
      <c r="AY1018" s="19" t="s">
        <v>161</v>
      </c>
      <c r="BE1018" s="218">
        <f>IF(N1018="základní",J1018,0)</f>
        <v>0</v>
      </c>
      <c r="BF1018" s="218">
        <f>IF(N1018="snížená",J1018,0)</f>
        <v>0</v>
      </c>
      <c r="BG1018" s="218">
        <f>IF(N1018="zákl. přenesená",J1018,0)</f>
        <v>0</v>
      </c>
      <c r="BH1018" s="218">
        <f>IF(N1018="sníž. přenesená",J1018,0)</f>
        <v>0</v>
      </c>
      <c r="BI1018" s="218">
        <f>IF(N1018="nulová",J1018,0)</f>
        <v>0</v>
      </c>
      <c r="BJ1018" s="19" t="s">
        <v>82</v>
      </c>
      <c r="BK1018" s="218">
        <f>ROUND(I1018*H1018,2)</f>
        <v>0</v>
      </c>
      <c r="BL1018" s="19" t="s">
        <v>256</v>
      </c>
      <c r="BM1018" s="217" t="s">
        <v>1445</v>
      </c>
    </row>
    <row r="1019" s="13" customFormat="1">
      <c r="A1019" s="13"/>
      <c r="B1019" s="224"/>
      <c r="C1019" s="225"/>
      <c r="D1019" s="226" t="s">
        <v>185</v>
      </c>
      <c r="E1019" s="225"/>
      <c r="F1019" s="228" t="s">
        <v>1446</v>
      </c>
      <c r="G1019" s="225"/>
      <c r="H1019" s="229">
        <v>177.88800000000001</v>
      </c>
      <c r="I1019" s="230"/>
      <c r="J1019" s="225"/>
      <c r="K1019" s="225"/>
      <c r="L1019" s="231"/>
      <c r="M1019" s="232"/>
      <c r="N1019" s="233"/>
      <c r="O1019" s="233"/>
      <c r="P1019" s="233"/>
      <c r="Q1019" s="233"/>
      <c r="R1019" s="233"/>
      <c r="S1019" s="233"/>
      <c r="T1019" s="234"/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13"/>
      <c r="AE1019" s="13"/>
      <c r="AT1019" s="235" t="s">
        <v>185</v>
      </c>
      <c r="AU1019" s="235" t="s">
        <v>84</v>
      </c>
      <c r="AV1019" s="13" t="s">
        <v>84</v>
      </c>
      <c r="AW1019" s="13" t="s">
        <v>4</v>
      </c>
      <c r="AX1019" s="13" t="s">
        <v>82</v>
      </c>
      <c r="AY1019" s="235" t="s">
        <v>161</v>
      </c>
    </row>
    <row r="1020" s="2" customFormat="1" ht="24.15" customHeight="1">
      <c r="A1020" s="40"/>
      <c r="B1020" s="41"/>
      <c r="C1020" s="206" t="s">
        <v>1447</v>
      </c>
      <c r="D1020" s="206" t="s">
        <v>163</v>
      </c>
      <c r="E1020" s="207" t="s">
        <v>1448</v>
      </c>
      <c r="F1020" s="208" t="s">
        <v>1449</v>
      </c>
      <c r="G1020" s="209" t="s">
        <v>590</v>
      </c>
      <c r="H1020" s="210">
        <v>79.200000000000003</v>
      </c>
      <c r="I1020" s="211"/>
      <c r="J1020" s="212">
        <f>ROUND(I1020*H1020,2)</f>
        <v>0</v>
      </c>
      <c r="K1020" s="208" t="s">
        <v>167</v>
      </c>
      <c r="L1020" s="46"/>
      <c r="M1020" s="213" t="s">
        <v>19</v>
      </c>
      <c r="N1020" s="214" t="s">
        <v>45</v>
      </c>
      <c r="O1020" s="86"/>
      <c r="P1020" s="215">
        <f>O1020*H1020</f>
        <v>0</v>
      </c>
      <c r="Q1020" s="215">
        <v>0</v>
      </c>
      <c r="R1020" s="215">
        <f>Q1020*H1020</f>
        <v>0</v>
      </c>
      <c r="S1020" s="215">
        <v>0</v>
      </c>
      <c r="T1020" s="216">
        <f>S1020*H1020</f>
        <v>0</v>
      </c>
      <c r="U1020" s="40"/>
      <c r="V1020" s="40"/>
      <c r="W1020" s="40"/>
      <c r="X1020" s="40"/>
      <c r="Y1020" s="40"/>
      <c r="Z1020" s="40"/>
      <c r="AA1020" s="40"/>
      <c r="AB1020" s="40"/>
      <c r="AC1020" s="40"/>
      <c r="AD1020" s="40"/>
      <c r="AE1020" s="40"/>
      <c r="AR1020" s="217" t="s">
        <v>256</v>
      </c>
      <c r="AT1020" s="217" t="s">
        <v>163</v>
      </c>
      <c r="AU1020" s="217" t="s">
        <v>84</v>
      </c>
      <c r="AY1020" s="19" t="s">
        <v>161</v>
      </c>
      <c r="BE1020" s="218">
        <f>IF(N1020="základní",J1020,0)</f>
        <v>0</v>
      </c>
      <c r="BF1020" s="218">
        <f>IF(N1020="snížená",J1020,0)</f>
        <v>0</v>
      </c>
      <c r="BG1020" s="218">
        <f>IF(N1020="zákl. přenesená",J1020,0)</f>
        <v>0</v>
      </c>
      <c r="BH1020" s="218">
        <f>IF(N1020="sníž. přenesená",J1020,0)</f>
        <v>0</v>
      </c>
      <c r="BI1020" s="218">
        <f>IF(N1020="nulová",J1020,0)</f>
        <v>0</v>
      </c>
      <c r="BJ1020" s="19" t="s">
        <v>82</v>
      </c>
      <c r="BK1020" s="218">
        <f>ROUND(I1020*H1020,2)</f>
        <v>0</v>
      </c>
      <c r="BL1020" s="19" t="s">
        <v>256</v>
      </c>
      <c r="BM1020" s="217" t="s">
        <v>1450</v>
      </c>
    </row>
    <row r="1021" s="2" customFormat="1">
      <c r="A1021" s="40"/>
      <c r="B1021" s="41"/>
      <c r="C1021" s="42"/>
      <c r="D1021" s="219" t="s">
        <v>170</v>
      </c>
      <c r="E1021" s="42"/>
      <c r="F1021" s="220" t="s">
        <v>1451</v>
      </c>
      <c r="G1021" s="42"/>
      <c r="H1021" s="42"/>
      <c r="I1021" s="221"/>
      <c r="J1021" s="42"/>
      <c r="K1021" s="42"/>
      <c r="L1021" s="46"/>
      <c r="M1021" s="222"/>
      <c r="N1021" s="223"/>
      <c r="O1021" s="86"/>
      <c r="P1021" s="86"/>
      <c r="Q1021" s="86"/>
      <c r="R1021" s="86"/>
      <c r="S1021" s="86"/>
      <c r="T1021" s="87"/>
      <c r="U1021" s="40"/>
      <c r="V1021" s="40"/>
      <c r="W1021" s="40"/>
      <c r="X1021" s="40"/>
      <c r="Y1021" s="40"/>
      <c r="Z1021" s="40"/>
      <c r="AA1021" s="40"/>
      <c r="AB1021" s="40"/>
      <c r="AC1021" s="40"/>
      <c r="AD1021" s="40"/>
      <c r="AE1021" s="40"/>
      <c r="AT1021" s="19" t="s">
        <v>170</v>
      </c>
      <c r="AU1021" s="19" t="s">
        <v>84</v>
      </c>
    </row>
    <row r="1022" s="13" customFormat="1">
      <c r="A1022" s="13"/>
      <c r="B1022" s="224"/>
      <c r="C1022" s="225"/>
      <c r="D1022" s="226" t="s">
        <v>185</v>
      </c>
      <c r="E1022" s="227" t="s">
        <v>19</v>
      </c>
      <c r="F1022" s="228" t="s">
        <v>1452</v>
      </c>
      <c r="G1022" s="225"/>
      <c r="H1022" s="229">
        <v>79.200000000000003</v>
      </c>
      <c r="I1022" s="230"/>
      <c r="J1022" s="225"/>
      <c r="K1022" s="225"/>
      <c r="L1022" s="231"/>
      <c r="M1022" s="232"/>
      <c r="N1022" s="233"/>
      <c r="O1022" s="233"/>
      <c r="P1022" s="233"/>
      <c r="Q1022" s="233"/>
      <c r="R1022" s="233"/>
      <c r="S1022" s="233"/>
      <c r="T1022" s="234"/>
      <c r="U1022" s="13"/>
      <c r="V1022" s="13"/>
      <c r="W1022" s="13"/>
      <c r="X1022" s="13"/>
      <c r="Y1022" s="13"/>
      <c r="Z1022" s="13"/>
      <c r="AA1022" s="13"/>
      <c r="AB1022" s="13"/>
      <c r="AC1022" s="13"/>
      <c r="AD1022" s="13"/>
      <c r="AE1022" s="13"/>
      <c r="AT1022" s="235" t="s">
        <v>185</v>
      </c>
      <c r="AU1022" s="235" t="s">
        <v>84</v>
      </c>
      <c r="AV1022" s="13" t="s">
        <v>84</v>
      </c>
      <c r="AW1022" s="13" t="s">
        <v>36</v>
      </c>
      <c r="AX1022" s="13" t="s">
        <v>82</v>
      </c>
      <c r="AY1022" s="235" t="s">
        <v>161</v>
      </c>
    </row>
    <row r="1023" s="2" customFormat="1" ht="24.15" customHeight="1">
      <c r="A1023" s="40"/>
      <c r="B1023" s="41"/>
      <c r="C1023" s="247" t="s">
        <v>1453</v>
      </c>
      <c r="D1023" s="247" t="s">
        <v>301</v>
      </c>
      <c r="E1023" s="248" t="s">
        <v>1454</v>
      </c>
      <c r="F1023" s="249" t="s">
        <v>1455</v>
      </c>
      <c r="G1023" s="250" t="s">
        <v>590</v>
      </c>
      <c r="H1023" s="251">
        <v>80.784000000000006</v>
      </c>
      <c r="I1023" s="252"/>
      <c r="J1023" s="253">
        <f>ROUND(I1023*H1023,2)</f>
        <v>0</v>
      </c>
      <c r="K1023" s="249" t="s">
        <v>167</v>
      </c>
      <c r="L1023" s="254"/>
      <c r="M1023" s="255" t="s">
        <v>19</v>
      </c>
      <c r="N1023" s="256" t="s">
        <v>45</v>
      </c>
      <c r="O1023" s="86"/>
      <c r="P1023" s="215">
        <f>O1023*H1023</f>
        <v>0</v>
      </c>
      <c r="Q1023" s="215">
        <v>0.012999999999999999</v>
      </c>
      <c r="R1023" s="215">
        <f>Q1023*H1023</f>
        <v>1.050192</v>
      </c>
      <c r="S1023" s="215">
        <v>0</v>
      </c>
      <c r="T1023" s="216">
        <f>S1023*H1023</f>
        <v>0</v>
      </c>
      <c r="U1023" s="40"/>
      <c r="V1023" s="40"/>
      <c r="W1023" s="40"/>
      <c r="X1023" s="40"/>
      <c r="Y1023" s="40"/>
      <c r="Z1023" s="40"/>
      <c r="AA1023" s="40"/>
      <c r="AB1023" s="40"/>
      <c r="AC1023" s="40"/>
      <c r="AD1023" s="40"/>
      <c r="AE1023" s="40"/>
      <c r="AR1023" s="217" t="s">
        <v>342</v>
      </c>
      <c r="AT1023" s="217" t="s">
        <v>301</v>
      </c>
      <c r="AU1023" s="217" t="s">
        <v>84</v>
      </c>
      <c r="AY1023" s="19" t="s">
        <v>161</v>
      </c>
      <c r="BE1023" s="218">
        <f>IF(N1023="základní",J1023,0)</f>
        <v>0</v>
      </c>
      <c r="BF1023" s="218">
        <f>IF(N1023="snížená",J1023,0)</f>
        <v>0</v>
      </c>
      <c r="BG1023" s="218">
        <f>IF(N1023="zákl. přenesená",J1023,0)</f>
        <v>0</v>
      </c>
      <c r="BH1023" s="218">
        <f>IF(N1023="sníž. přenesená",J1023,0)</f>
        <v>0</v>
      </c>
      <c r="BI1023" s="218">
        <f>IF(N1023="nulová",J1023,0)</f>
        <v>0</v>
      </c>
      <c r="BJ1023" s="19" t="s">
        <v>82</v>
      </c>
      <c r="BK1023" s="218">
        <f>ROUND(I1023*H1023,2)</f>
        <v>0</v>
      </c>
      <c r="BL1023" s="19" t="s">
        <v>256</v>
      </c>
      <c r="BM1023" s="217" t="s">
        <v>1456</v>
      </c>
    </row>
    <row r="1024" s="13" customFormat="1">
      <c r="A1024" s="13"/>
      <c r="B1024" s="224"/>
      <c r="C1024" s="225"/>
      <c r="D1024" s="226" t="s">
        <v>185</v>
      </c>
      <c r="E1024" s="225"/>
      <c r="F1024" s="228" t="s">
        <v>1457</v>
      </c>
      <c r="G1024" s="225"/>
      <c r="H1024" s="229">
        <v>80.784000000000006</v>
      </c>
      <c r="I1024" s="230"/>
      <c r="J1024" s="225"/>
      <c r="K1024" s="225"/>
      <c r="L1024" s="231"/>
      <c r="M1024" s="232"/>
      <c r="N1024" s="233"/>
      <c r="O1024" s="233"/>
      <c r="P1024" s="233"/>
      <c r="Q1024" s="233"/>
      <c r="R1024" s="233"/>
      <c r="S1024" s="233"/>
      <c r="T1024" s="234"/>
      <c r="U1024" s="13"/>
      <c r="V1024" s="13"/>
      <c r="W1024" s="13"/>
      <c r="X1024" s="13"/>
      <c r="Y1024" s="13"/>
      <c r="Z1024" s="13"/>
      <c r="AA1024" s="13"/>
      <c r="AB1024" s="13"/>
      <c r="AC1024" s="13"/>
      <c r="AD1024" s="13"/>
      <c r="AE1024" s="13"/>
      <c r="AT1024" s="235" t="s">
        <v>185</v>
      </c>
      <c r="AU1024" s="235" t="s">
        <v>84</v>
      </c>
      <c r="AV1024" s="13" t="s">
        <v>84</v>
      </c>
      <c r="AW1024" s="13" t="s">
        <v>4</v>
      </c>
      <c r="AX1024" s="13" t="s">
        <v>82</v>
      </c>
      <c r="AY1024" s="235" t="s">
        <v>161</v>
      </c>
    </row>
    <row r="1025" s="2" customFormat="1" ht="66.75" customHeight="1">
      <c r="A1025" s="40"/>
      <c r="B1025" s="41"/>
      <c r="C1025" s="206" t="s">
        <v>1458</v>
      </c>
      <c r="D1025" s="206" t="s">
        <v>163</v>
      </c>
      <c r="E1025" s="207" t="s">
        <v>1459</v>
      </c>
      <c r="F1025" s="208" t="s">
        <v>1460</v>
      </c>
      <c r="G1025" s="209" t="s">
        <v>1196</v>
      </c>
      <c r="H1025" s="258"/>
      <c r="I1025" s="211"/>
      <c r="J1025" s="212">
        <f>ROUND(I1025*H1025,2)</f>
        <v>0</v>
      </c>
      <c r="K1025" s="208" t="s">
        <v>167</v>
      </c>
      <c r="L1025" s="46"/>
      <c r="M1025" s="213" t="s">
        <v>19</v>
      </c>
      <c r="N1025" s="214" t="s">
        <v>45</v>
      </c>
      <c r="O1025" s="86"/>
      <c r="P1025" s="215">
        <f>O1025*H1025</f>
        <v>0</v>
      </c>
      <c r="Q1025" s="215">
        <v>0</v>
      </c>
      <c r="R1025" s="215">
        <f>Q1025*H1025</f>
        <v>0</v>
      </c>
      <c r="S1025" s="215">
        <v>0</v>
      </c>
      <c r="T1025" s="216">
        <f>S1025*H1025</f>
        <v>0</v>
      </c>
      <c r="U1025" s="40"/>
      <c r="V1025" s="40"/>
      <c r="W1025" s="40"/>
      <c r="X1025" s="40"/>
      <c r="Y1025" s="40"/>
      <c r="Z1025" s="40"/>
      <c r="AA1025" s="40"/>
      <c r="AB1025" s="40"/>
      <c r="AC1025" s="40"/>
      <c r="AD1025" s="40"/>
      <c r="AE1025" s="40"/>
      <c r="AR1025" s="217" t="s">
        <v>256</v>
      </c>
      <c r="AT1025" s="217" t="s">
        <v>163</v>
      </c>
      <c r="AU1025" s="217" t="s">
        <v>84</v>
      </c>
      <c r="AY1025" s="19" t="s">
        <v>161</v>
      </c>
      <c r="BE1025" s="218">
        <f>IF(N1025="základní",J1025,0)</f>
        <v>0</v>
      </c>
      <c r="BF1025" s="218">
        <f>IF(N1025="snížená",J1025,0)</f>
        <v>0</v>
      </c>
      <c r="BG1025" s="218">
        <f>IF(N1025="zákl. přenesená",J1025,0)</f>
        <v>0</v>
      </c>
      <c r="BH1025" s="218">
        <f>IF(N1025="sníž. přenesená",J1025,0)</f>
        <v>0</v>
      </c>
      <c r="BI1025" s="218">
        <f>IF(N1025="nulová",J1025,0)</f>
        <v>0</v>
      </c>
      <c r="BJ1025" s="19" t="s">
        <v>82</v>
      </c>
      <c r="BK1025" s="218">
        <f>ROUND(I1025*H1025,2)</f>
        <v>0</v>
      </c>
      <c r="BL1025" s="19" t="s">
        <v>256</v>
      </c>
      <c r="BM1025" s="217" t="s">
        <v>1461</v>
      </c>
    </row>
    <row r="1026" s="2" customFormat="1">
      <c r="A1026" s="40"/>
      <c r="B1026" s="41"/>
      <c r="C1026" s="42"/>
      <c r="D1026" s="219" t="s">
        <v>170</v>
      </c>
      <c r="E1026" s="42"/>
      <c r="F1026" s="220" t="s">
        <v>1462</v>
      </c>
      <c r="G1026" s="42"/>
      <c r="H1026" s="42"/>
      <c r="I1026" s="221"/>
      <c r="J1026" s="42"/>
      <c r="K1026" s="42"/>
      <c r="L1026" s="46"/>
      <c r="M1026" s="222"/>
      <c r="N1026" s="223"/>
      <c r="O1026" s="86"/>
      <c r="P1026" s="86"/>
      <c r="Q1026" s="86"/>
      <c r="R1026" s="86"/>
      <c r="S1026" s="86"/>
      <c r="T1026" s="87"/>
      <c r="U1026" s="40"/>
      <c r="V1026" s="40"/>
      <c r="W1026" s="40"/>
      <c r="X1026" s="40"/>
      <c r="Y1026" s="40"/>
      <c r="Z1026" s="40"/>
      <c r="AA1026" s="40"/>
      <c r="AB1026" s="40"/>
      <c r="AC1026" s="40"/>
      <c r="AD1026" s="40"/>
      <c r="AE1026" s="40"/>
      <c r="AT1026" s="19" t="s">
        <v>170</v>
      </c>
      <c r="AU1026" s="19" t="s">
        <v>84</v>
      </c>
    </row>
    <row r="1027" s="2" customFormat="1" ht="90" customHeight="1">
      <c r="A1027" s="40"/>
      <c r="B1027" s="41"/>
      <c r="C1027" s="206" t="s">
        <v>1463</v>
      </c>
      <c r="D1027" s="206" t="s">
        <v>163</v>
      </c>
      <c r="E1027" s="207" t="s">
        <v>1464</v>
      </c>
      <c r="F1027" s="208" t="s">
        <v>1465</v>
      </c>
      <c r="G1027" s="209" t="s">
        <v>1196</v>
      </c>
      <c r="H1027" s="258"/>
      <c r="I1027" s="211"/>
      <c r="J1027" s="212">
        <f>ROUND(I1027*H1027,2)</f>
        <v>0</v>
      </c>
      <c r="K1027" s="208" t="s">
        <v>167</v>
      </c>
      <c r="L1027" s="46"/>
      <c r="M1027" s="213" t="s">
        <v>19</v>
      </c>
      <c r="N1027" s="214" t="s">
        <v>45</v>
      </c>
      <c r="O1027" s="86"/>
      <c r="P1027" s="215">
        <f>O1027*H1027</f>
        <v>0</v>
      </c>
      <c r="Q1027" s="215">
        <v>0</v>
      </c>
      <c r="R1027" s="215">
        <f>Q1027*H1027</f>
        <v>0</v>
      </c>
      <c r="S1027" s="215">
        <v>0</v>
      </c>
      <c r="T1027" s="216">
        <f>S1027*H1027</f>
        <v>0</v>
      </c>
      <c r="U1027" s="40"/>
      <c r="V1027" s="40"/>
      <c r="W1027" s="40"/>
      <c r="X1027" s="40"/>
      <c r="Y1027" s="40"/>
      <c r="Z1027" s="40"/>
      <c r="AA1027" s="40"/>
      <c r="AB1027" s="40"/>
      <c r="AC1027" s="40"/>
      <c r="AD1027" s="40"/>
      <c r="AE1027" s="40"/>
      <c r="AR1027" s="217" t="s">
        <v>256</v>
      </c>
      <c r="AT1027" s="217" t="s">
        <v>163</v>
      </c>
      <c r="AU1027" s="217" t="s">
        <v>84</v>
      </c>
      <c r="AY1027" s="19" t="s">
        <v>161</v>
      </c>
      <c r="BE1027" s="218">
        <f>IF(N1027="základní",J1027,0)</f>
        <v>0</v>
      </c>
      <c r="BF1027" s="218">
        <f>IF(N1027="snížená",J1027,0)</f>
        <v>0</v>
      </c>
      <c r="BG1027" s="218">
        <f>IF(N1027="zákl. přenesená",J1027,0)</f>
        <v>0</v>
      </c>
      <c r="BH1027" s="218">
        <f>IF(N1027="sníž. přenesená",J1027,0)</f>
        <v>0</v>
      </c>
      <c r="BI1027" s="218">
        <f>IF(N1027="nulová",J1027,0)</f>
        <v>0</v>
      </c>
      <c r="BJ1027" s="19" t="s">
        <v>82</v>
      </c>
      <c r="BK1027" s="218">
        <f>ROUND(I1027*H1027,2)</f>
        <v>0</v>
      </c>
      <c r="BL1027" s="19" t="s">
        <v>256</v>
      </c>
      <c r="BM1027" s="217" t="s">
        <v>1466</v>
      </c>
    </row>
    <row r="1028" s="2" customFormat="1">
      <c r="A1028" s="40"/>
      <c r="B1028" s="41"/>
      <c r="C1028" s="42"/>
      <c r="D1028" s="219" t="s">
        <v>170</v>
      </c>
      <c r="E1028" s="42"/>
      <c r="F1028" s="220" t="s">
        <v>1467</v>
      </c>
      <c r="G1028" s="42"/>
      <c r="H1028" s="42"/>
      <c r="I1028" s="221"/>
      <c r="J1028" s="42"/>
      <c r="K1028" s="42"/>
      <c r="L1028" s="46"/>
      <c r="M1028" s="222"/>
      <c r="N1028" s="223"/>
      <c r="O1028" s="86"/>
      <c r="P1028" s="86"/>
      <c r="Q1028" s="86"/>
      <c r="R1028" s="86"/>
      <c r="S1028" s="86"/>
      <c r="T1028" s="87"/>
      <c r="U1028" s="40"/>
      <c r="V1028" s="40"/>
      <c r="W1028" s="40"/>
      <c r="X1028" s="40"/>
      <c r="Y1028" s="40"/>
      <c r="Z1028" s="40"/>
      <c r="AA1028" s="40"/>
      <c r="AB1028" s="40"/>
      <c r="AC1028" s="40"/>
      <c r="AD1028" s="40"/>
      <c r="AE1028" s="40"/>
      <c r="AT1028" s="19" t="s">
        <v>170</v>
      </c>
      <c r="AU1028" s="19" t="s">
        <v>84</v>
      </c>
    </row>
    <row r="1029" s="12" customFormat="1" ht="22.8" customHeight="1">
      <c r="A1029" s="12"/>
      <c r="B1029" s="190"/>
      <c r="C1029" s="191"/>
      <c r="D1029" s="192" t="s">
        <v>73</v>
      </c>
      <c r="E1029" s="204" t="s">
        <v>1468</v>
      </c>
      <c r="F1029" s="204" t="s">
        <v>1469</v>
      </c>
      <c r="G1029" s="191"/>
      <c r="H1029" s="191"/>
      <c r="I1029" s="194"/>
      <c r="J1029" s="205">
        <f>BK1029</f>
        <v>0</v>
      </c>
      <c r="K1029" s="191"/>
      <c r="L1029" s="196"/>
      <c r="M1029" s="197"/>
      <c r="N1029" s="198"/>
      <c r="O1029" s="198"/>
      <c r="P1029" s="199">
        <f>SUM(P1030:P1118)</f>
        <v>0</v>
      </c>
      <c r="Q1029" s="198"/>
      <c r="R1029" s="199">
        <f>SUM(R1030:R1118)</f>
        <v>5.9241639600000013</v>
      </c>
      <c r="S1029" s="198"/>
      <c r="T1029" s="200">
        <f>SUM(T1030:T1118)</f>
        <v>5.7718182000000011</v>
      </c>
      <c r="U1029" s="12"/>
      <c r="V1029" s="12"/>
      <c r="W1029" s="12"/>
      <c r="X1029" s="12"/>
      <c r="Y1029" s="12"/>
      <c r="Z1029" s="12"/>
      <c r="AA1029" s="12"/>
      <c r="AB1029" s="12"/>
      <c r="AC1029" s="12"/>
      <c r="AD1029" s="12"/>
      <c r="AE1029" s="12"/>
      <c r="AR1029" s="201" t="s">
        <v>84</v>
      </c>
      <c r="AT1029" s="202" t="s">
        <v>73</v>
      </c>
      <c r="AU1029" s="202" t="s">
        <v>82</v>
      </c>
      <c r="AY1029" s="201" t="s">
        <v>161</v>
      </c>
      <c r="BK1029" s="203">
        <f>SUM(BK1030:BK1118)</f>
        <v>0</v>
      </c>
    </row>
    <row r="1030" s="2" customFormat="1" ht="24.15" customHeight="1">
      <c r="A1030" s="40"/>
      <c r="B1030" s="41"/>
      <c r="C1030" s="206" t="s">
        <v>1470</v>
      </c>
      <c r="D1030" s="206" t="s">
        <v>163</v>
      </c>
      <c r="E1030" s="207" t="s">
        <v>1471</v>
      </c>
      <c r="F1030" s="208" t="s">
        <v>1472</v>
      </c>
      <c r="G1030" s="209" t="s">
        <v>590</v>
      </c>
      <c r="H1030" s="210">
        <v>115.69</v>
      </c>
      <c r="I1030" s="211"/>
      <c r="J1030" s="212">
        <f>ROUND(I1030*H1030,2)</f>
        <v>0</v>
      </c>
      <c r="K1030" s="208" t="s">
        <v>167</v>
      </c>
      <c r="L1030" s="46"/>
      <c r="M1030" s="213" t="s">
        <v>19</v>
      </c>
      <c r="N1030" s="214" t="s">
        <v>45</v>
      </c>
      <c r="O1030" s="86"/>
      <c r="P1030" s="215">
        <f>O1030*H1030</f>
        <v>0</v>
      </c>
      <c r="Q1030" s="215">
        <v>0</v>
      </c>
      <c r="R1030" s="215">
        <f>Q1030*H1030</f>
        <v>0</v>
      </c>
      <c r="S1030" s="215">
        <v>0.0017600000000000001</v>
      </c>
      <c r="T1030" s="216">
        <f>S1030*H1030</f>
        <v>0.2036144</v>
      </c>
      <c r="U1030" s="40"/>
      <c r="V1030" s="40"/>
      <c r="W1030" s="40"/>
      <c r="X1030" s="40"/>
      <c r="Y1030" s="40"/>
      <c r="Z1030" s="40"/>
      <c r="AA1030" s="40"/>
      <c r="AB1030" s="40"/>
      <c r="AC1030" s="40"/>
      <c r="AD1030" s="40"/>
      <c r="AE1030" s="40"/>
      <c r="AR1030" s="217" t="s">
        <v>256</v>
      </c>
      <c r="AT1030" s="217" t="s">
        <v>163</v>
      </c>
      <c r="AU1030" s="217" t="s">
        <v>84</v>
      </c>
      <c r="AY1030" s="19" t="s">
        <v>161</v>
      </c>
      <c r="BE1030" s="218">
        <f>IF(N1030="základní",J1030,0)</f>
        <v>0</v>
      </c>
      <c r="BF1030" s="218">
        <f>IF(N1030="snížená",J1030,0)</f>
        <v>0</v>
      </c>
      <c r="BG1030" s="218">
        <f>IF(N1030="zákl. přenesená",J1030,0)</f>
        <v>0</v>
      </c>
      <c r="BH1030" s="218">
        <f>IF(N1030="sníž. přenesená",J1030,0)</f>
        <v>0</v>
      </c>
      <c r="BI1030" s="218">
        <f>IF(N1030="nulová",J1030,0)</f>
        <v>0</v>
      </c>
      <c r="BJ1030" s="19" t="s">
        <v>82</v>
      </c>
      <c r="BK1030" s="218">
        <f>ROUND(I1030*H1030,2)</f>
        <v>0</v>
      </c>
      <c r="BL1030" s="19" t="s">
        <v>256</v>
      </c>
      <c r="BM1030" s="217" t="s">
        <v>1473</v>
      </c>
    </row>
    <row r="1031" s="2" customFormat="1">
      <c r="A1031" s="40"/>
      <c r="B1031" s="41"/>
      <c r="C1031" s="42"/>
      <c r="D1031" s="219" t="s">
        <v>170</v>
      </c>
      <c r="E1031" s="42"/>
      <c r="F1031" s="220" t="s">
        <v>1474</v>
      </c>
      <c r="G1031" s="42"/>
      <c r="H1031" s="42"/>
      <c r="I1031" s="221"/>
      <c r="J1031" s="42"/>
      <c r="K1031" s="42"/>
      <c r="L1031" s="46"/>
      <c r="M1031" s="222"/>
      <c r="N1031" s="223"/>
      <c r="O1031" s="86"/>
      <c r="P1031" s="86"/>
      <c r="Q1031" s="86"/>
      <c r="R1031" s="86"/>
      <c r="S1031" s="86"/>
      <c r="T1031" s="87"/>
      <c r="U1031" s="40"/>
      <c r="V1031" s="40"/>
      <c r="W1031" s="40"/>
      <c r="X1031" s="40"/>
      <c r="Y1031" s="40"/>
      <c r="Z1031" s="40"/>
      <c r="AA1031" s="40"/>
      <c r="AB1031" s="40"/>
      <c r="AC1031" s="40"/>
      <c r="AD1031" s="40"/>
      <c r="AE1031" s="40"/>
      <c r="AT1031" s="19" t="s">
        <v>170</v>
      </c>
      <c r="AU1031" s="19" t="s">
        <v>84</v>
      </c>
    </row>
    <row r="1032" s="13" customFormat="1">
      <c r="A1032" s="13"/>
      <c r="B1032" s="224"/>
      <c r="C1032" s="225"/>
      <c r="D1032" s="226" t="s">
        <v>185</v>
      </c>
      <c r="E1032" s="227" t="s">
        <v>19</v>
      </c>
      <c r="F1032" s="228" t="s">
        <v>1475</v>
      </c>
      <c r="G1032" s="225"/>
      <c r="H1032" s="229">
        <v>49.189999999999998</v>
      </c>
      <c r="I1032" s="230"/>
      <c r="J1032" s="225"/>
      <c r="K1032" s="225"/>
      <c r="L1032" s="231"/>
      <c r="M1032" s="232"/>
      <c r="N1032" s="233"/>
      <c r="O1032" s="233"/>
      <c r="P1032" s="233"/>
      <c r="Q1032" s="233"/>
      <c r="R1032" s="233"/>
      <c r="S1032" s="233"/>
      <c r="T1032" s="234"/>
      <c r="U1032" s="13"/>
      <c r="V1032" s="13"/>
      <c r="W1032" s="13"/>
      <c r="X1032" s="13"/>
      <c r="Y1032" s="13"/>
      <c r="Z1032" s="13"/>
      <c r="AA1032" s="13"/>
      <c r="AB1032" s="13"/>
      <c r="AC1032" s="13"/>
      <c r="AD1032" s="13"/>
      <c r="AE1032" s="13"/>
      <c r="AT1032" s="235" t="s">
        <v>185</v>
      </c>
      <c r="AU1032" s="235" t="s">
        <v>84</v>
      </c>
      <c r="AV1032" s="13" t="s">
        <v>84</v>
      </c>
      <c r="AW1032" s="13" t="s">
        <v>36</v>
      </c>
      <c r="AX1032" s="13" t="s">
        <v>74</v>
      </c>
      <c r="AY1032" s="235" t="s">
        <v>161</v>
      </c>
    </row>
    <row r="1033" s="13" customFormat="1">
      <c r="A1033" s="13"/>
      <c r="B1033" s="224"/>
      <c r="C1033" s="225"/>
      <c r="D1033" s="226" t="s">
        <v>185</v>
      </c>
      <c r="E1033" s="227" t="s">
        <v>19</v>
      </c>
      <c r="F1033" s="228" t="s">
        <v>1476</v>
      </c>
      <c r="G1033" s="225"/>
      <c r="H1033" s="229">
        <v>60.799999999999997</v>
      </c>
      <c r="I1033" s="230"/>
      <c r="J1033" s="225"/>
      <c r="K1033" s="225"/>
      <c r="L1033" s="231"/>
      <c r="M1033" s="232"/>
      <c r="N1033" s="233"/>
      <c r="O1033" s="233"/>
      <c r="P1033" s="233"/>
      <c r="Q1033" s="233"/>
      <c r="R1033" s="233"/>
      <c r="S1033" s="233"/>
      <c r="T1033" s="234"/>
      <c r="U1033" s="13"/>
      <c r="V1033" s="13"/>
      <c r="W1033" s="13"/>
      <c r="X1033" s="13"/>
      <c r="Y1033" s="13"/>
      <c r="Z1033" s="13"/>
      <c r="AA1033" s="13"/>
      <c r="AB1033" s="13"/>
      <c r="AC1033" s="13"/>
      <c r="AD1033" s="13"/>
      <c r="AE1033" s="13"/>
      <c r="AT1033" s="235" t="s">
        <v>185</v>
      </c>
      <c r="AU1033" s="235" t="s">
        <v>84</v>
      </c>
      <c r="AV1033" s="13" t="s">
        <v>84</v>
      </c>
      <c r="AW1033" s="13" t="s">
        <v>36</v>
      </c>
      <c r="AX1033" s="13" t="s">
        <v>74</v>
      </c>
      <c r="AY1033" s="235" t="s">
        <v>161</v>
      </c>
    </row>
    <row r="1034" s="13" customFormat="1">
      <c r="A1034" s="13"/>
      <c r="B1034" s="224"/>
      <c r="C1034" s="225"/>
      <c r="D1034" s="226" t="s">
        <v>185</v>
      </c>
      <c r="E1034" s="227" t="s">
        <v>19</v>
      </c>
      <c r="F1034" s="228" t="s">
        <v>1477</v>
      </c>
      <c r="G1034" s="225"/>
      <c r="H1034" s="229">
        <v>5.7000000000000002</v>
      </c>
      <c r="I1034" s="230"/>
      <c r="J1034" s="225"/>
      <c r="K1034" s="225"/>
      <c r="L1034" s="231"/>
      <c r="M1034" s="232"/>
      <c r="N1034" s="233"/>
      <c r="O1034" s="233"/>
      <c r="P1034" s="233"/>
      <c r="Q1034" s="233"/>
      <c r="R1034" s="233"/>
      <c r="S1034" s="233"/>
      <c r="T1034" s="234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/>
      <c r="AT1034" s="235" t="s">
        <v>185</v>
      </c>
      <c r="AU1034" s="235" t="s">
        <v>84</v>
      </c>
      <c r="AV1034" s="13" t="s">
        <v>84</v>
      </c>
      <c r="AW1034" s="13" t="s">
        <v>36</v>
      </c>
      <c r="AX1034" s="13" t="s">
        <v>74</v>
      </c>
      <c r="AY1034" s="235" t="s">
        <v>161</v>
      </c>
    </row>
    <row r="1035" s="14" customFormat="1">
      <c r="A1035" s="14"/>
      <c r="B1035" s="236"/>
      <c r="C1035" s="237"/>
      <c r="D1035" s="226" t="s">
        <v>185</v>
      </c>
      <c r="E1035" s="238" t="s">
        <v>19</v>
      </c>
      <c r="F1035" s="239" t="s">
        <v>187</v>
      </c>
      <c r="G1035" s="237"/>
      <c r="H1035" s="240">
        <v>115.69</v>
      </c>
      <c r="I1035" s="241"/>
      <c r="J1035" s="237"/>
      <c r="K1035" s="237"/>
      <c r="L1035" s="242"/>
      <c r="M1035" s="243"/>
      <c r="N1035" s="244"/>
      <c r="O1035" s="244"/>
      <c r="P1035" s="244"/>
      <c r="Q1035" s="244"/>
      <c r="R1035" s="244"/>
      <c r="S1035" s="244"/>
      <c r="T1035" s="245"/>
      <c r="U1035" s="14"/>
      <c r="V1035" s="14"/>
      <c r="W1035" s="14"/>
      <c r="X1035" s="14"/>
      <c r="Y1035" s="14"/>
      <c r="Z1035" s="14"/>
      <c r="AA1035" s="14"/>
      <c r="AB1035" s="14"/>
      <c r="AC1035" s="14"/>
      <c r="AD1035" s="14"/>
      <c r="AE1035" s="14"/>
      <c r="AT1035" s="246" t="s">
        <v>185</v>
      </c>
      <c r="AU1035" s="246" t="s">
        <v>84</v>
      </c>
      <c r="AV1035" s="14" t="s">
        <v>168</v>
      </c>
      <c r="AW1035" s="14" t="s">
        <v>36</v>
      </c>
      <c r="AX1035" s="14" t="s">
        <v>82</v>
      </c>
      <c r="AY1035" s="246" t="s">
        <v>161</v>
      </c>
    </row>
    <row r="1036" s="2" customFormat="1" ht="24.15" customHeight="1">
      <c r="A1036" s="40"/>
      <c r="B1036" s="41"/>
      <c r="C1036" s="206" t="s">
        <v>1478</v>
      </c>
      <c r="D1036" s="206" t="s">
        <v>163</v>
      </c>
      <c r="E1036" s="207" t="s">
        <v>1479</v>
      </c>
      <c r="F1036" s="208" t="s">
        <v>1480</v>
      </c>
      <c r="G1036" s="209" t="s">
        <v>182</v>
      </c>
      <c r="H1036" s="210">
        <v>504.63999999999999</v>
      </c>
      <c r="I1036" s="211"/>
      <c r="J1036" s="212">
        <f>ROUND(I1036*H1036,2)</f>
        <v>0</v>
      </c>
      <c r="K1036" s="208" t="s">
        <v>167</v>
      </c>
      <c r="L1036" s="46"/>
      <c r="M1036" s="213" t="s">
        <v>19</v>
      </c>
      <c r="N1036" s="214" t="s">
        <v>45</v>
      </c>
      <c r="O1036" s="86"/>
      <c r="P1036" s="215">
        <f>O1036*H1036</f>
        <v>0</v>
      </c>
      <c r="Q1036" s="215">
        <v>0</v>
      </c>
      <c r="R1036" s="215">
        <f>Q1036*H1036</f>
        <v>0</v>
      </c>
      <c r="S1036" s="215">
        <v>0.00594</v>
      </c>
      <c r="T1036" s="216">
        <f>S1036*H1036</f>
        <v>2.9975616</v>
      </c>
      <c r="U1036" s="40"/>
      <c r="V1036" s="40"/>
      <c r="W1036" s="40"/>
      <c r="X1036" s="40"/>
      <c r="Y1036" s="40"/>
      <c r="Z1036" s="40"/>
      <c r="AA1036" s="40"/>
      <c r="AB1036" s="40"/>
      <c r="AC1036" s="40"/>
      <c r="AD1036" s="40"/>
      <c r="AE1036" s="40"/>
      <c r="AR1036" s="217" t="s">
        <v>256</v>
      </c>
      <c r="AT1036" s="217" t="s">
        <v>163</v>
      </c>
      <c r="AU1036" s="217" t="s">
        <v>84</v>
      </c>
      <c r="AY1036" s="19" t="s">
        <v>161</v>
      </c>
      <c r="BE1036" s="218">
        <f>IF(N1036="základní",J1036,0)</f>
        <v>0</v>
      </c>
      <c r="BF1036" s="218">
        <f>IF(N1036="snížená",J1036,0)</f>
        <v>0</v>
      </c>
      <c r="BG1036" s="218">
        <f>IF(N1036="zákl. přenesená",J1036,0)</f>
        <v>0</v>
      </c>
      <c r="BH1036" s="218">
        <f>IF(N1036="sníž. přenesená",J1036,0)</f>
        <v>0</v>
      </c>
      <c r="BI1036" s="218">
        <f>IF(N1036="nulová",J1036,0)</f>
        <v>0</v>
      </c>
      <c r="BJ1036" s="19" t="s">
        <v>82</v>
      </c>
      <c r="BK1036" s="218">
        <f>ROUND(I1036*H1036,2)</f>
        <v>0</v>
      </c>
      <c r="BL1036" s="19" t="s">
        <v>256</v>
      </c>
      <c r="BM1036" s="217" t="s">
        <v>1481</v>
      </c>
    </row>
    <row r="1037" s="2" customFormat="1">
      <c r="A1037" s="40"/>
      <c r="B1037" s="41"/>
      <c r="C1037" s="42"/>
      <c r="D1037" s="219" t="s">
        <v>170</v>
      </c>
      <c r="E1037" s="42"/>
      <c r="F1037" s="220" t="s">
        <v>1482</v>
      </c>
      <c r="G1037" s="42"/>
      <c r="H1037" s="42"/>
      <c r="I1037" s="221"/>
      <c r="J1037" s="42"/>
      <c r="K1037" s="42"/>
      <c r="L1037" s="46"/>
      <c r="M1037" s="222"/>
      <c r="N1037" s="223"/>
      <c r="O1037" s="86"/>
      <c r="P1037" s="86"/>
      <c r="Q1037" s="86"/>
      <c r="R1037" s="86"/>
      <c r="S1037" s="86"/>
      <c r="T1037" s="87"/>
      <c r="U1037" s="40"/>
      <c r="V1037" s="40"/>
      <c r="W1037" s="40"/>
      <c r="X1037" s="40"/>
      <c r="Y1037" s="40"/>
      <c r="Z1037" s="40"/>
      <c r="AA1037" s="40"/>
      <c r="AB1037" s="40"/>
      <c r="AC1037" s="40"/>
      <c r="AD1037" s="40"/>
      <c r="AE1037" s="40"/>
      <c r="AT1037" s="19" t="s">
        <v>170</v>
      </c>
      <c r="AU1037" s="19" t="s">
        <v>84</v>
      </c>
    </row>
    <row r="1038" s="13" customFormat="1">
      <c r="A1038" s="13"/>
      <c r="B1038" s="224"/>
      <c r="C1038" s="225"/>
      <c r="D1038" s="226" t="s">
        <v>185</v>
      </c>
      <c r="E1038" s="227" t="s">
        <v>19</v>
      </c>
      <c r="F1038" s="228" t="s">
        <v>1483</v>
      </c>
      <c r="G1038" s="225"/>
      <c r="H1038" s="229">
        <v>504.63999999999999</v>
      </c>
      <c r="I1038" s="230"/>
      <c r="J1038" s="225"/>
      <c r="K1038" s="225"/>
      <c r="L1038" s="231"/>
      <c r="M1038" s="232"/>
      <c r="N1038" s="233"/>
      <c r="O1038" s="233"/>
      <c r="P1038" s="233"/>
      <c r="Q1038" s="233"/>
      <c r="R1038" s="233"/>
      <c r="S1038" s="233"/>
      <c r="T1038" s="234"/>
      <c r="U1038" s="13"/>
      <c r="V1038" s="13"/>
      <c r="W1038" s="13"/>
      <c r="X1038" s="13"/>
      <c r="Y1038" s="13"/>
      <c r="Z1038" s="13"/>
      <c r="AA1038" s="13"/>
      <c r="AB1038" s="13"/>
      <c r="AC1038" s="13"/>
      <c r="AD1038" s="13"/>
      <c r="AE1038" s="13"/>
      <c r="AT1038" s="235" t="s">
        <v>185</v>
      </c>
      <c r="AU1038" s="235" t="s">
        <v>84</v>
      </c>
      <c r="AV1038" s="13" t="s">
        <v>84</v>
      </c>
      <c r="AW1038" s="13" t="s">
        <v>36</v>
      </c>
      <c r="AX1038" s="13" t="s">
        <v>74</v>
      </c>
      <c r="AY1038" s="235" t="s">
        <v>161</v>
      </c>
    </row>
    <row r="1039" s="14" customFormat="1">
      <c r="A1039" s="14"/>
      <c r="B1039" s="236"/>
      <c r="C1039" s="237"/>
      <c r="D1039" s="226" t="s">
        <v>185</v>
      </c>
      <c r="E1039" s="238" t="s">
        <v>19</v>
      </c>
      <c r="F1039" s="239" t="s">
        <v>187</v>
      </c>
      <c r="G1039" s="237"/>
      <c r="H1039" s="240">
        <v>504.63999999999999</v>
      </c>
      <c r="I1039" s="241"/>
      <c r="J1039" s="237"/>
      <c r="K1039" s="237"/>
      <c r="L1039" s="242"/>
      <c r="M1039" s="243"/>
      <c r="N1039" s="244"/>
      <c r="O1039" s="244"/>
      <c r="P1039" s="244"/>
      <c r="Q1039" s="244"/>
      <c r="R1039" s="244"/>
      <c r="S1039" s="244"/>
      <c r="T1039" s="245"/>
      <c r="U1039" s="14"/>
      <c r="V1039" s="14"/>
      <c r="W1039" s="14"/>
      <c r="X1039" s="14"/>
      <c r="Y1039" s="14"/>
      <c r="Z1039" s="14"/>
      <c r="AA1039" s="14"/>
      <c r="AB1039" s="14"/>
      <c r="AC1039" s="14"/>
      <c r="AD1039" s="14"/>
      <c r="AE1039" s="14"/>
      <c r="AT1039" s="246" t="s">
        <v>185</v>
      </c>
      <c r="AU1039" s="246" t="s">
        <v>84</v>
      </c>
      <c r="AV1039" s="14" t="s">
        <v>168</v>
      </c>
      <c r="AW1039" s="14" t="s">
        <v>36</v>
      </c>
      <c r="AX1039" s="14" t="s">
        <v>82</v>
      </c>
      <c r="AY1039" s="246" t="s">
        <v>161</v>
      </c>
    </row>
    <row r="1040" s="2" customFormat="1" ht="24.15" customHeight="1">
      <c r="A1040" s="40"/>
      <c r="B1040" s="41"/>
      <c r="C1040" s="206" t="s">
        <v>1484</v>
      </c>
      <c r="D1040" s="206" t="s">
        <v>163</v>
      </c>
      <c r="E1040" s="207" t="s">
        <v>1485</v>
      </c>
      <c r="F1040" s="208" t="s">
        <v>1486</v>
      </c>
      <c r="G1040" s="209" t="s">
        <v>182</v>
      </c>
      <c r="H1040" s="210">
        <v>126.17</v>
      </c>
      <c r="I1040" s="211"/>
      <c r="J1040" s="212">
        <f>ROUND(I1040*H1040,2)</f>
        <v>0</v>
      </c>
      <c r="K1040" s="208" t="s">
        <v>167</v>
      </c>
      <c r="L1040" s="46"/>
      <c r="M1040" s="213" t="s">
        <v>19</v>
      </c>
      <c r="N1040" s="214" t="s">
        <v>45</v>
      </c>
      <c r="O1040" s="86"/>
      <c r="P1040" s="215">
        <f>O1040*H1040</f>
        <v>0</v>
      </c>
      <c r="Q1040" s="215">
        <v>0</v>
      </c>
      <c r="R1040" s="215">
        <f>Q1040*H1040</f>
        <v>0</v>
      </c>
      <c r="S1040" s="215">
        <v>0.0057099999999999998</v>
      </c>
      <c r="T1040" s="216">
        <f>S1040*H1040</f>
        <v>0.72043069999999998</v>
      </c>
      <c r="U1040" s="40"/>
      <c r="V1040" s="40"/>
      <c r="W1040" s="40"/>
      <c r="X1040" s="40"/>
      <c r="Y1040" s="40"/>
      <c r="Z1040" s="40"/>
      <c r="AA1040" s="40"/>
      <c r="AB1040" s="40"/>
      <c r="AC1040" s="40"/>
      <c r="AD1040" s="40"/>
      <c r="AE1040" s="40"/>
      <c r="AR1040" s="217" t="s">
        <v>256</v>
      </c>
      <c r="AT1040" s="217" t="s">
        <v>163</v>
      </c>
      <c r="AU1040" s="217" t="s">
        <v>84</v>
      </c>
      <c r="AY1040" s="19" t="s">
        <v>161</v>
      </c>
      <c r="BE1040" s="218">
        <f>IF(N1040="základní",J1040,0)</f>
        <v>0</v>
      </c>
      <c r="BF1040" s="218">
        <f>IF(N1040="snížená",J1040,0)</f>
        <v>0</v>
      </c>
      <c r="BG1040" s="218">
        <f>IF(N1040="zákl. přenesená",J1040,0)</f>
        <v>0</v>
      </c>
      <c r="BH1040" s="218">
        <f>IF(N1040="sníž. přenesená",J1040,0)</f>
        <v>0</v>
      </c>
      <c r="BI1040" s="218">
        <f>IF(N1040="nulová",J1040,0)</f>
        <v>0</v>
      </c>
      <c r="BJ1040" s="19" t="s">
        <v>82</v>
      </c>
      <c r="BK1040" s="218">
        <f>ROUND(I1040*H1040,2)</f>
        <v>0</v>
      </c>
      <c r="BL1040" s="19" t="s">
        <v>256</v>
      </c>
      <c r="BM1040" s="217" t="s">
        <v>1487</v>
      </c>
    </row>
    <row r="1041" s="2" customFormat="1">
      <c r="A1041" s="40"/>
      <c r="B1041" s="41"/>
      <c r="C1041" s="42"/>
      <c r="D1041" s="219" t="s">
        <v>170</v>
      </c>
      <c r="E1041" s="42"/>
      <c r="F1041" s="220" t="s">
        <v>1488</v>
      </c>
      <c r="G1041" s="42"/>
      <c r="H1041" s="42"/>
      <c r="I1041" s="221"/>
      <c r="J1041" s="42"/>
      <c r="K1041" s="42"/>
      <c r="L1041" s="46"/>
      <c r="M1041" s="222"/>
      <c r="N1041" s="223"/>
      <c r="O1041" s="86"/>
      <c r="P1041" s="86"/>
      <c r="Q1041" s="86"/>
      <c r="R1041" s="86"/>
      <c r="S1041" s="86"/>
      <c r="T1041" s="87"/>
      <c r="U1041" s="40"/>
      <c r="V1041" s="40"/>
      <c r="W1041" s="40"/>
      <c r="X1041" s="40"/>
      <c r="Y1041" s="40"/>
      <c r="Z1041" s="40"/>
      <c r="AA1041" s="40"/>
      <c r="AB1041" s="40"/>
      <c r="AC1041" s="40"/>
      <c r="AD1041" s="40"/>
      <c r="AE1041" s="40"/>
      <c r="AT1041" s="19" t="s">
        <v>170</v>
      </c>
      <c r="AU1041" s="19" t="s">
        <v>84</v>
      </c>
    </row>
    <row r="1042" s="13" customFormat="1">
      <c r="A1042" s="13"/>
      <c r="B1042" s="224"/>
      <c r="C1042" s="225"/>
      <c r="D1042" s="226" t="s">
        <v>185</v>
      </c>
      <c r="E1042" s="227" t="s">
        <v>19</v>
      </c>
      <c r="F1042" s="228" t="s">
        <v>1318</v>
      </c>
      <c r="G1042" s="225"/>
      <c r="H1042" s="229">
        <v>126.17</v>
      </c>
      <c r="I1042" s="230"/>
      <c r="J1042" s="225"/>
      <c r="K1042" s="225"/>
      <c r="L1042" s="231"/>
      <c r="M1042" s="232"/>
      <c r="N1042" s="233"/>
      <c r="O1042" s="233"/>
      <c r="P1042" s="233"/>
      <c r="Q1042" s="233"/>
      <c r="R1042" s="233"/>
      <c r="S1042" s="233"/>
      <c r="T1042" s="234"/>
      <c r="U1042" s="13"/>
      <c r="V1042" s="13"/>
      <c r="W1042" s="13"/>
      <c r="X1042" s="13"/>
      <c r="Y1042" s="13"/>
      <c r="Z1042" s="13"/>
      <c r="AA1042" s="13"/>
      <c r="AB1042" s="13"/>
      <c r="AC1042" s="13"/>
      <c r="AD1042" s="13"/>
      <c r="AE1042" s="13"/>
      <c r="AT1042" s="235" t="s">
        <v>185</v>
      </c>
      <c r="AU1042" s="235" t="s">
        <v>84</v>
      </c>
      <c r="AV1042" s="13" t="s">
        <v>84</v>
      </c>
      <c r="AW1042" s="13" t="s">
        <v>36</v>
      </c>
      <c r="AX1042" s="13" t="s">
        <v>74</v>
      </c>
      <c r="AY1042" s="235" t="s">
        <v>161</v>
      </c>
    </row>
    <row r="1043" s="14" customFormat="1">
      <c r="A1043" s="14"/>
      <c r="B1043" s="236"/>
      <c r="C1043" s="237"/>
      <c r="D1043" s="226" t="s">
        <v>185</v>
      </c>
      <c r="E1043" s="238" t="s">
        <v>19</v>
      </c>
      <c r="F1043" s="239" t="s">
        <v>187</v>
      </c>
      <c r="G1043" s="237"/>
      <c r="H1043" s="240">
        <v>126.17</v>
      </c>
      <c r="I1043" s="241"/>
      <c r="J1043" s="237"/>
      <c r="K1043" s="237"/>
      <c r="L1043" s="242"/>
      <c r="M1043" s="243"/>
      <c r="N1043" s="244"/>
      <c r="O1043" s="244"/>
      <c r="P1043" s="244"/>
      <c r="Q1043" s="244"/>
      <c r="R1043" s="244"/>
      <c r="S1043" s="244"/>
      <c r="T1043" s="245"/>
      <c r="U1043" s="14"/>
      <c r="V1043" s="14"/>
      <c r="W1043" s="14"/>
      <c r="X1043" s="14"/>
      <c r="Y1043" s="14"/>
      <c r="Z1043" s="14"/>
      <c r="AA1043" s="14"/>
      <c r="AB1043" s="14"/>
      <c r="AC1043" s="14"/>
      <c r="AD1043" s="14"/>
      <c r="AE1043" s="14"/>
      <c r="AT1043" s="246" t="s">
        <v>185</v>
      </c>
      <c r="AU1043" s="246" t="s">
        <v>84</v>
      </c>
      <c r="AV1043" s="14" t="s">
        <v>168</v>
      </c>
      <c r="AW1043" s="14" t="s">
        <v>36</v>
      </c>
      <c r="AX1043" s="14" t="s">
        <v>82</v>
      </c>
      <c r="AY1043" s="246" t="s">
        <v>161</v>
      </c>
    </row>
    <row r="1044" s="2" customFormat="1" ht="24.15" customHeight="1">
      <c r="A1044" s="40"/>
      <c r="B1044" s="41"/>
      <c r="C1044" s="206" t="s">
        <v>1489</v>
      </c>
      <c r="D1044" s="206" t="s">
        <v>163</v>
      </c>
      <c r="E1044" s="207" t="s">
        <v>1490</v>
      </c>
      <c r="F1044" s="208" t="s">
        <v>1491</v>
      </c>
      <c r="G1044" s="209" t="s">
        <v>590</v>
      </c>
      <c r="H1044" s="210">
        <v>6.5999999999999996</v>
      </c>
      <c r="I1044" s="211"/>
      <c r="J1044" s="212">
        <f>ROUND(I1044*H1044,2)</f>
        <v>0</v>
      </c>
      <c r="K1044" s="208" t="s">
        <v>167</v>
      </c>
      <c r="L1044" s="46"/>
      <c r="M1044" s="213" t="s">
        <v>19</v>
      </c>
      <c r="N1044" s="214" t="s">
        <v>45</v>
      </c>
      <c r="O1044" s="86"/>
      <c r="P1044" s="215">
        <f>O1044*H1044</f>
        <v>0</v>
      </c>
      <c r="Q1044" s="215">
        <v>0</v>
      </c>
      <c r="R1044" s="215">
        <f>Q1044*H1044</f>
        <v>0</v>
      </c>
      <c r="S1044" s="215">
        <v>0.00348</v>
      </c>
      <c r="T1044" s="216">
        <f>S1044*H1044</f>
        <v>0.022967999999999999</v>
      </c>
      <c r="U1044" s="40"/>
      <c r="V1044" s="40"/>
      <c r="W1044" s="40"/>
      <c r="X1044" s="40"/>
      <c r="Y1044" s="40"/>
      <c r="Z1044" s="40"/>
      <c r="AA1044" s="40"/>
      <c r="AB1044" s="40"/>
      <c r="AC1044" s="40"/>
      <c r="AD1044" s="40"/>
      <c r="AE1044" s="40"/>
      <c r="AR1044" s="217" t="s">
        <v>256</v>
      </c>
      <c r="AT1044" s="217" t="s">
        <v>163</v>
      </c>
      <c r="AU1044" s="217" t="s">
        <v>84</v>
      </c>
      <c r="AY1044" s="19" t="s">
        <v>161</v>
      </c>
      <c r="BE1044" s="218">
        <f>IF(N1044="základní",J1044,0)</f>
        <v>0</v>
      </c>
      <c r="BF1044" s="218">
        <f>IF(N1044="snížená",J1044,0)</f>
        <v>0</v>
      </c>
      <c r="BG1044" s="218">
        <f>IF(N1044="zákl. přenesená",J1044,0)</f>
        <v>0</v>
      </c>
      <c r="BH1044" s="218">
        <f>IF(N1044="sníž. přenesená",J1044,0)</f>
        <v>0</v>
      </c>
      <c r="BI1044" s="218">
        <f>IF(N1044="nulová",J1044,0)</f>
        <v>0</v>
      </c>
      <c r="BJ1044" s="19" t="s">
        <v>82</v>
      </c>
      <c r="BK1044" s="218">
        <f>ROUND(I1044*H1044,2)</f>
        <v>0</v>
      </c>
      <c r="BL1044" s="19" t="s">
        <v>256</v>
      </c>
      <c r="BM1044" s="217" t="s">
        <v>1492</v>
      </c>
    </row>
    <row r="1045" s="2" customFormat="1">
      <c r="A1045" s="40"/>
      <c r="B1045" s="41"/>
      <c r="C1045" s="42"/>
      <c r="D1045" s="219" t="s">
        <v>170</v>
      </c>
      <c r="E1045" s="42"/>
      <c r="F1045" s="220" t="s">
        <v>1493</v>
      </c>
      <c r="G1045" s="42"/>
      <c r="H1045" s="42"/>
      <c r="I1045" s="221"/>
      <c r="J1045" s="42"/>
      <c r="K1045" s="42"/>
      <c r="L1045" s="46"/>
      <c r="M1045" s="222"/>
      <c r="N1045" s="223"/>
      <c r="O1045" s="86"/>
      <c r="P1045" s="86"/>
      <c r="Q1045" s="86"/>
      <c r="R1045" s="86"/>
      <c r="S1045" s="86"/>
      <c r="T1045" s="87"/>
      <c r="U1045" s="40"/>
      <c r="V1045" s="40"/>
      <c r="W1045" s="40"/>
      <c r="X1045" s="40"/>
      <c r="Y1045" s="40"/>
      <c r="Z1045" s="40"/>
      <c r="AA1045" s="40"/>
      <c r="AB1045" s="40"/>
      <c r="AC1045" s="40"/>
      <c r="AD1045" s="40"/>
      <c r="AE1045" s="40"/>
      <c r="AT1045" s="19" t="s">
        <v>170</v>
      </c>
      <c r="AU1045" s="19" t="s">
        <v>84</v>
      </c>
    </row>
    <row r="1046" s="13" customFormat="1">
      <c r="A1046" s="13"/>
      <c r="B1046" s="224"/>
      <c r="C1046" s="225"/>
      <c r="D1046" s="226" t="s">
        <v>185</v>
      </c>
      <c r="E1046" s="227" t="s">
        <v>19</v>
      </c>
      <c r="F1046" s="228" t="s">
        <v>1494</v>
      </c>
      <c r="G1046" s="225"/>
      <c r="H1046" s="229">
        <v>6.5999999999999996</v>
      </c>
      <c r="I1046" s="230"/>
      <c r="J1046" s="225"/>
      <c r="K1046" s="225"/>
      <c r="L1046" s="231"/>
      <c r="M1046" s="232"/>
      <c r="N1046" s="233"/>
      <c r="O1046" s="233"/>
      <c r="P1046" s="233"/>
      <c r="Q1046" s="233"/>
      <c r="R1046" s="233"/>
      <c r="S1046" s="233"/>
      <c r="T1046" s="234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/>
      <c r="AT1046" s="235" t="s">
        <v>185</v>
      </c>
      <c r="AU1046" s="235" t="s">
        <v>84</v>
      </c>
      <c r="AV1046" s="13" t="s">
        <v>84</v>
      </c>
      <c r="AW1046" s="13" t="s">
        <v>36</v>
      </c>
      <c r="AX1046" s="13" t="s">
        <v>74</v>
      </c>
      <c r="AY1046" s="235" t="s">
        <v>161</v>
      </c>
    </row>
    <row r="1047" s="14" customFormat="1">
      <c r="A1047" s="14"/>
      <c r="B1047" s="236"/>
      <c r="C1047" s="237"/>
      <c r="D1047" s="226" t="s">
        <v>185</v>
      </c>
      <c r="E1047" s="238" t="s">
        <v>19</v>
      </c>
      <c r="F1047" s="239" t="s">
        <v>187</v>
      </c>
      <c r="G1047" s="237"/>
      <c r="H1047" s="240">
        <v>6.5999999999999996</v>
      </c>
      <c r="I1047" s="241"/>
      <c r="J1047" s="237"/>
      <c r="K1047" s="237"/>
      <c r="L1047" s="242"/>
      <c r="M1047" s="243"/>
      <c r="N1047" s="244"/>
      <c r="O1047" s="244"/>
      <c r="P1047" s="244"/>
      <c r="Q1047" s="244"/>
      <c r="R1047" s="244"/>
      <c r="S1047" s="244"/>
      <c r="T1047" s="245"/>
      <c r="U1047" s="14"/>
      <c r="V1047" s="14"/>
      <c r="W1047" s="14"/>
      <c r="X1047" s="14"/>
      <c r="Y1047" s="14"/>
      <c r="Z1047" s="14"/>
      <c r="AA1047" s="14"/>
      <c r="AB1047" s="14"/>
      <c r="AC1047" s="14"/>
      <c r="AD1047" s="14"/>
      <c r="AE1047" s="14"/>
      <c r="AT1047" s="246" t="s">
        <v>185</v>
      </c>
      <c r="AU1047" s="246" t="s">
        <v>84</v>
      </c>
      <c r="AV1047" s="14" t="s">
        <v>168</v>
      </c>
      <c r="AW1047" s="14" t="s">
        <v>36</v>
      </c>
      <c r="AX1047" s="14" t="s">
        <v>82</v>
      </c>
      <c r="AY1047" s="246" t="s">
        <v>161</v>
      </c>
    </row>
    <row r="1048" s="2" customFormat="1" ht="24.15" customHeight="1">
      <c r="A1048" s="40"/>
      <c r="B1048" s="41"/>
      <c r="C1048" s="206" t="s">
        <v>1495</v>
      </c>
      <c r="D1048" s="206" t="s">
        <v>163</v>
      </c>
      <c r="E1048" s="207" t="s">
        <v>1496</v>
      </c>
      <c r="F1048" s="208" t="s">
        <v>1497</v>
      </c>
      <c r="G1048" s="209" t="s">
        <v>590</v>
      </c>
      <c r="H1048" s="210">
        <v>5.7000000000000002</v>
      </c>
      <c r="I1048" s="211"/>
      <c r="J1048" s="212">
        <f>ROUND(I1048*H1048,2)</f>
        <v>0</v>
      </c>
      <c r="K1048" s="208" t="s">
        <v>167</v>
      </c>
      <c r="L1048" s="46"/>
      <c r="M1048" s="213" t="s">
        <v>19</v>
      </c>
      <c r="N1048" s="214" t="s">
        <v>45</v>
      </c>
      <c r="O1048" s="86"/>
      <c r="P1048" s="215">
        <f>O1048*H1048</f>
        <v>0</v>
      </c>
      <c r="Q1048" s="215">
        <v>0</v>
      </c>
      <c r="R1048" s="215">
        <f>Q1048*H1048</f>
        <v>0</v>
      </c>
      <c r="S1048" s="215">
        <v>0.0017700000000000001</v>
      </c>
      <c r="T1048" s="216">
        <f>S1048*H1048</f>
        <v>0.010089000000000001</v>
      </c>
      <c r="U1048" s="40"/>
      <c r="V1048" s="40"/>
      <c r="W1048" s="40"/>
      <c r="X1048" s="40"/>
      <c r="Y1048" s="40"/>
      <c r="Z1048" s="40"/>
      <c r="AA1048" s="40"/>
      <c r="AB1048" s="40"/>
      <c r="AC1048" s="40"/>
      <c r="AD1048" s="40"/>
      <c r="AE1048" s="40"/>
      <c r="AR1048" s="217" t="s">
        <v>256</v>
      </c>
      <c r="AT1048" s="217" t="s">
        <v>163</v>
      </c>
      <c r="AU1048" s="217" t="s">
        <v>84</v>
      </c>
      <c r="AY1048" s="19" t="s">
        <v>161</v>
      </c>
      <c r="BE1048" s="218">
        <f>IF(N1048="základní",J1048,0)</f>
        <v>0</v>
      </c>
      <c r="BF1048" s="218">
        <f>IF(N1048="snížená",J1048,0)</f>
        <v>0</v>
      </c>
      <c r="BG1048" s="218">
        <f>IF(N1048="zákl. přenesená",J1048,0)</f>
        <v>0</v>
      </c>
      <c r="BH1048" s="218">
        <f>IF(N1048="sníž. přenesená",J1048,0)</f>
        <v>0</v>
      </c>
      <c r="BI1048" s="218">
        <f>IF(N1048="nulová",J1048,0)</f>
        <v>0</v>
      </c>
      <c r="BJ1048" s="19" t="s">
        <v>82</v>
      </c>
      <c r="BK1048" s="218">
        <f>ROUND(I1048*H1048,2)</f>
        <v>0</v>
      </c>
      <c r="BL1048" s="19" t="s">
        <v>256</v>
      </c>
      <c r="BM1048" s="217" t="s">
        <v>1498</v>
      </c>
    </row>
    <row r="1049" s="2" customFormat="1">
      <c r="A1049" s="40"/>
      <c r="B1049" s="41"/>
      <c r="C1049" s="42"/>
      <c r="D1049" s="219" t="s">
        <v>170</v>
      </c>
      <c r="E1049" s="42"/>
      <c r="F1049" s="220" t="s">
        <v>1499</v>
      </c>
      <c r="G1049" s="42"/>
      <c r="H1049" s="42"/>
      <c r="I1049" s="221"/>
      <c r="J1049" s="42"/>
      <c r="K1049" s="42"/>
      <c r="L1049" s="46"/>
      <c r="M1049" s="222"/>
      <c r="N1049" s="223"/>
      <c r="O1049" s="86"/>
      <c r="P1049" s="86"/>
      <c r="Q1049" s="86"/>
      <c r="R1049" s="86"/>
      <c r="S1049" s="86"/>
      <c r="T1049" s="87"/>
      <c r="U1049" s="40"/>
      <c r="V1049" s="40"/>
      <c r="W1049" s="40"/>
      <c r="X1049" s="40"/>
      <c r="Y1049" s="40"/>
      <c r="Z1049" s="40"/>
      <c r="AA1049" s="40"/>
      <c r="AB1049" s="40"/>
      <c r="AC1049" s="40"/>
      <c r="AD1049" s="40"/>
      <c r="AE1049" s="40"/>
      <c r="AT1049" s="19" t="s">
        <v>170</v>
      </c>
      <c r="AU1049" s="19" t="s">
        <v>84</v>
      </c>
    </row>
    <row r="1050" s="13" customFormat="1">
      <c r="A1050" s="13"/>
      <c r="B1050" s="224"/>
      <c r="C1050" s="225"/>
      <c r="D1050" s="226" t="s">
        <v>185</v>
      </c>
      <c r="E1050" s="227" t="s">
        <v>19</v>
      </c>
      <c r="F1050" s="228" t="s">
        <v>1475</v>
      </c>
      <c r="G1050" s="225"/>
      <c r="H1050" s="229">
        <v>49.189999999999998</v>
      </c>
      <c r="I1050" s="230"/>
      <c r="J1050" s="225"/>
      <c r="K1050" s="225"/>
      <c r="L1050" s="231"/>
      <c r="M1050" s="232"/>
      <c r="N1050" s="233"/>
      <c r="O1050" s="233"/>
      <c r="P1050" s="233"/>
      <c r="Q1050" s="233"/>
      <c r="R1050" s="233"/>
      <c r="S1050" s="233"/>
      <c r="T1050" s="234"/>
      <c r="U1050" s="13"/>
      <c r="V1050" s="13"/>
      <c r="W1050" s="13"/>
      <c r="X1050" s="13"/>
      <c r="Y1050" s="13"/>
      <c r="Z1050" s="13"/>
      <c r="AA1050" s="13"/>
      <c r="AB1050" s="13"/>
      <c r="AC1050" s="13"/>
      <c r="AD1050" s="13"/>
      <c r="AE1050" s="13"/>
      <c r="AT1050" s="235" t="s">
        <v>185</v>
      </c>
      <c r="AU1050" s="235" t="s">
        <v>84</v>
      </c>
      <c r="AV1050" s="13" t="s">
        <v>84</v>
      </c>
      <c r="AW1050" s="13" t="s">
        <v>36</v>
      </c>
      <c r="AX1050" s="13" t="s">
        <v>74</v>
      </c>
      <c r="AY1050" s="235" t="s">
        <v>161</v>
      </c>
    </row>
    <row r="1051" s="13" customFormat="1">
      <c r="A1051" s="13"/>
      <c r="B1051" s="224"/>
      <c r="C1051" s="225"/>
      <c r="D1051" s="226" t="s">
        <v>185</v>
      </c>
      <c r="E1051" s="227" t="s">
        <v>19</v>
      </c>
      <c r="F1051" s="228" t="s">
        <v>1476</v>
      </c>
      <c r="G1051" s="225"/>
      <c r="H1051" s="229">
        <v>60.799999999999997</v>
      </c>
      <c r="I1051" s="230"/>
      <c r="J1051" s="225"/>
      <c r="K1051" s="225"/>
      <c r="L1051" s="231"/>
      <c r="M1051" s="232"/>
      <c r="N1051" s="233"/>
      <c r="O1051" s="233"/>
      <c r="P1051" s="233"/>
      <c r="Q1051" s="233"/>
      <c r="R1051" s="233"/>
      <c r="S1051" s="233"/>
      <c r="T1051" s="234"/>
      <c r="U1051" s="13"/>
      <c r="V1051" s="13"/>
      <c r="W1051" s="13"/>
      <c r="X1051" s="13"/>
      <c r="Y1051" s="13"/>
      <c r="Z1051" s="13"/>
      <c r="AA1051" s="13"/>
      <c r="AB1051" s="13"/>
      <c r="AC1051" s="13"/>
      <c r="AD1051" s="13"/>
      <c r="AE1051" s="13"/>
      <c r="AT1051" s="235" t="s">
        <v>185</v>
      </c>
      <c r="AU1051" s="235" t="s">
        <v>84</v>
      </c>
      <c r="AV1051" s="13" t="s">
        <v>84</v>
      </c>
      <c r="AW1051" s="13" t="s">
        <v>36</v>
      </c>
      <c r="AX1051" s="13" t="s">
        <v>74</v>
      </c>
      <c r="AY1051" s="235" t="s">
        <v>161</v>
      </c>
    </row>
    <row r="1052" s="13" customFormat="1">
      <c r="A1052" s="13"/>
      <c r="B1052" s="224"/>
      <c r="C1052" s="225"/>
      <c r="D1052" s="226" t="s">
        <v>185</v>
      </c>
      <c r="E1052" s="227" t="s">
        <v>19</v>
      </c>
      <c r="F1052" s="228" t="s">
        <v>1477</v>
      </c>
      <c r="G1052" s="225"/>
      <c r="H1052" s="229">
        <v>5.7000000000000002</v>
      </c>
      <c r="I1052" s="230"/>
      <c r="J1052" s="225"/>
      <c r="K1052" s="225"/>
      <c r="L1052" s="231"/>
      <c r="M1052" s="232"/>
      <c r="N1052" s="233"/>
      <c r="O1052" s="233"/>
      <c r="P1052" s="233"/>
      <c r="Q1052" s="233"/>
      <c r="R1052" s="233"/>
      <c r="S1052" s="233"/>
      <c r="T1052" s="234"/>
      <c r="U1052" s="13"/>
      <c r="V1052" s="13"/>
      <c r="W1052" s="13"/>
      <c r="X1052" s="13"/>
      <c r="Y1052" s="13"/>
      <c r="Z1052" s="13"/>
      <c r="AA1052" s="13"/>
      <c r="AB1052" s="13"/>
      <c r="AC1052" s="13"/>
      <c r="AD1052" s="13"/>
      <c r="AE1052" s="13"/>
      <c r="AT1052" s="235" t="s">
        <v>185</v>
      </c>
      <c r="AU1052" s="235" t="s">
        <v>84</v>
      </c>
      <c r="AV1052" s="13" t="s">
        <v>84</v>
      </c>
      <c r="AW1052" s="13" t="s">
        <v>36</v>
      </c>
      <c r="AX1052" s="13" t="s">
        <v>82</v>
      </c>
      <c r="AY1052" s="235" t="s">
        <v>161</v>
      </c>
    </row>
    <row r="1053" s="2" customFormat="1" ht="24.15" customHeight="1">
      <c r="A1053" s="40"/>
      <c r="B1053" s="41"/>
      <c r="C1053" s="206" t="s">
        <v>1500</v>
      </c>
      <c r="D1053" s="206" t="s">
        <v>163</v>
      </c>
      <c r="E1053" s="207" t="s">
        <v>1501</v>
      </c>
      <c r="F1053" s="208" t="s">
        <v>1502</v>
      </c>
      <c r="G1053" s="209" t="s">
        <v>590</v>
      </c>
      <c r="H1053" s="210">
        <v>31.800000000000001</v>
      </c>
      <c r="I1053" s="211"/>
      <c r="J1053" s="212">
        <f>ROUND(I1053*H1053,2)</f>
        <v>0</v>
      </c>
      <c r="K1053" s="208" t="s">
        <v>167</v>
      </c>
      <c r="L1053" s="46"/>
      <c r="M1053" s="213" t="s">
        <v>19</v>
      </c>
      <c r="N1053" s="214" t="s">
        <v>45</v>
      </c>
      <c r="O1053" s="86"/>
      <c r="P1053" s="215">
        <f>O1053*H1053</f>
        <v>0</v>
      </c>
      <c r="Q1053" s="215">
        <v>0</v>
      </c>
      <c r="R1053" s="215">
        <f>Q1053*H1053</f>
        <v>0</v>
      </c>
      <c r="S1053" s="215">
        <v>0.00191</v>
      </c>
      <c r="T1053" s="216">
        <f>S1053*H1053</f>
        <v>0.060738</v>
      </c>
      <c r="U1053" s="40"/>
      <c r="V1053" s="40"/>
      <c r="W1053" s="40"/>
      <c r="X1053" s="40"/>
      <c r="Y1053" s="40"/>
      <c r="Z1053" s="40"/>
      <c r="AA1053" s="40"/>
      <c r="AB1053" s="40"/>
      <c r="AC1053" s="40"/>
      <c r="AD1053" s="40"/>
      <c r="AE1053" s="40"/>
      <c r="AR1053" s="217" t="s">
        <v>256</v>
      </c>
      <c r="AT1053" s="217" t="s">
        <v>163</v>
      </c>
      <c r="AU1053" s="217" t="s">
        <v>84</v>
      </c>
      <c r="AY1053" s="19" t="s">
        <v>161</v>
      </c>
      <c r="BE1053" s="218">
        <f>IF(N1053="základní",J1053,0)</f>
        <v>0</v>
      </c>
      <c r="BF1053" s="218">
        <f>IF(N1053="snížená",J1053,0)</f>
        <v>0</v>
      </c>
      <c r="BG1053" s="218">
        <f>IF(N1053="zákl. přenesená",J1053,0)</f>
        <v>0</v>
      </c>
      <c r="BH1053" s="218">
        <f>IF(N1053="sníž. přenesená",J1053,0)</f>
        <v>0</v>
      </c>
      <c r="BI1053" s="218">
        <f>IF(N1053="nulová",J1053,0)</f>
        <v>0</v>
      </c>
      <c r="BJ1053" s="19" t="s">
        <v>82</v>
      </c>
      <c r="BK1053" s="218">
        <f>ROUND(I1053*H1053,2)</f>
        <v>0</v>
      </c>
      <c r="BL1053" s="19" t="s">
        <v>256</v>
      </c>
      <c r="BM1053" s="217" t="s">
        <v>1503</v>
      </c>
    </row>
    <row r="1054" s="2" customFormat="1">
      <c r="A1054" s="40"/>
      <c r="B1054" s="41"/>
      <c r="C1054" s="42"/>
      <c r="D1054" s="219" t="s">
        <v>170</v>
      </c>
      <c r="E1054" s="42"/>
      <c r="F1054" s="220" t="s">
        <v>1504</v>
      </c>
      <c r="G1054" s="42"/>
      <c r="H1054" s="42"/>
      <c r="I1054" s="221"/>
      <c r="J1054" s="42"/>
      <c r="K1054" s="42"/>
      <c r="L1054" s="46"/>
      <c r="M1054" s="222"/>
      <c r="N1054" s="223"/>
      <c r="O1054" s="86"/>
      <c r="P1054" s="86"/>
      <c r="Q1054" s="86"/>
      <c r="R1054" s="86"/>
      <c r="S1054" s="86"/>
      <c r="T1054" s="87"/>
      <c r="U1054" s="40"/>
      <c r="V1054" s="40"/>
      <c r="W1054" s="40"/>
      <c r="X1054" s="40"/>
      <c r="Y1054" s="40"/>
      <c r="Z1054" s="40"/>
      <c r="AA1054" s="40"/>
      <c r="AB1054" s="40"/>
      <c r="AC1054" s="40"/>
      <c r="AD1054" s="40"/>
      <c r="AE1054" s="40"/>
      <c r="AT1054" s="19" t="s">
        <v>170</v>
      </c>
      <c r="AU1054" s="19" t="s">
        <v>84</v>
      </c>
    </row>
    <row r="1055" s="13" customFormat="1">
      <c r="A1055" s="13"/>
      <c r="B1055" s="224"/>
      <c r="C1055" s="225"/>
      <c r="D1055" s="226" t="s">
        <v>185</v>
      </c>
      <c r="E1055" s="227" t="s">
        <v>19</v>
      </c>
      <c r="F1055" s="228" t="s">
        <v>1505</v>
      </c>
      <c r="G1055" s="225"/>
      <c r="H1055" s="229">
        <v>31.800000000000001</v>
      </c>
      <c r="I1055" s="230"/>
      <c r="J1055" s="225"/>
      <c r="K1055" s="225"/>
      <c r="L1055" s="231"/>
      <c r="M1055" s="232"/>
      <c r="N1055" s="233"/>
      <c r="O1055" s="233"/>
      <c r="P1055" s="233"/>
      <c r="Q1055" s="233"/>
      <c r="R1055" s="233"/>
      <c r="S1055" s="233"/>
      <c r="T1055" s="234"/>
      <c r="U1055" s="13"/>
      <c r="V1055" s="13"/>
      <c r="W1055" s="13"/>
      <c r="X1055" s="13"/>
      <c r="Y1055" s="13"/>
      <c r="Z1055" s="13"/>
      <c r="AA1055" s="13"/>
      <c r="AB1055" s="13"/>
      <c r="AC1055" s="13"/>
      <c r="AD1055" s="13"/>
      <c r="AE1055" s="13"/>
      <c r="AT1055" s="235" t="s">
        <v>185</v>
      </c>
      <c r="AU1055" s="235" t="s">
        <v>84</v>
      </c>
      <c r="AV1055" s="13" t="s">
        <v>84</v>
      </c>
      <c r="AW1055" s="13" t="s">
        <v>36</v>
      </c>
      <c r="AX1055" s="13" t="s">
        <v>74</v>
      </c>
      <c r="AY1055" s="235" t="s">
        <v>161</v>
      </c>
    </row>
    <row r="1056" s="14" customFormat="1">
      <c r="A1056" s="14"/>
      <c r="B1056" s="236"/>
      <c r="C1056" s="237"/>
      <c r="D1056" s="226" t="s">
        <v>185</v>
      </c>
      <c r="E1056" s="238" t="s">
        <v>19</v>
      </c>
      <c r="F1056" s="239" t="s">
        <v>187</v>
      </c>
      <c r="G1056" s="237"/>
      <c r="H1056" s="240">
        <v>31.800000000000001</v>
      </c>
      <c r="I1056" s="241"/>
      <c r="J1056" s="237"/>
      <c r="K1056" s="237"/>
      <c r="L1056" s="242"/>
      <c r="M1056" s="243"/>
      <c r="N1056" s="244"/>
      <c r="O1056" s="244"/>
      <c r="P1056" s="244"/>
      <c r="Q1056" s="244"/>
      <c r="R1056" s="244"/>
      <c r="S1056" s="244"/>
      <c r="T1056" s="245"/>
      <c r="U1056" s="14"/>
      <c r="V1056" s="14"/>
      <c r="W1056" s="14"/>
      <c r="X1056" s="14"/>
      <c r="Y1056" s="14"/>
      <c r="Z1056" s="14"/>
      <c r="AA1056" s="14"/>
      <c r="AB1056" s="14"/>
      <c r="AC1056" s="14"/>
      <c r="AD1056" s="14"/>
      <c r="AE1056" s="14"/>
      <c r="AT1056" s="246" t="s">
        <v>185</v>
      </c>
      <c r="AU1056" s="246" t="s">
        <v>84</v>
      </c>
      <c r="AV1056" s="14" t="s">
        <v>168</v>
      </c>
      <c r="AW1056" s="14" t="s">
        <v>36</v>
      </c>
      <c r="AX1056" s="14" t="s">
        <v>82</v>
      </c>
      <c r="AY1056" s="246" t="s">
        <v>161</v>
      </c>
    </row>
    <row r="1057" s="2" customFormat="1" ht="24.15" customHeight="1">
      <c r="A1057" s="40"/>
      <c r="B1057" s="41"/>
      <c r="C1057" s="206" t="s">
        <v>1506</v>
      </c>
      <c r="D1057" s="206" t="s">
        <v>163</v>
      </c>
      <c r="E1057" s="207" t="s">
        <v>1507</v>
      </c>
      <c r="F1057" s="208" t="s">
        <v>1508</v>
      </c>
      <c r="G1057" s="209" t="s">
        <v>590</v>
      </c>
      <c r="H1057" s="210">
        <v>53.100000000000001</v>
      </c>
      <c r="I1057" s="211"/>
      <c r="J1057" s="212">
        <f>ROUND(I1057*H1057,2)</f>
        <v>0</v>
      </c>
      <c r="K1057" s="208" t="s">
        <v>167</v>
      </c>
      <c r="L1057" s="46"/>
      <c r="M1057" s="213" t="s">
        <v>19</v>
      </c>
      <c r="N1057" s="214" t="s">
        <v>45</v>
      </c>
      <c r="O1057" s="86"/>
      <c r="P1057" s="215">
        <f>O1057*H1057</f>
        <v>0</v>
      </c>
      <c r="Q1057" s="215">
        <v>0</v>
      </c>
      <c r="R1057" s="215">
        <f>Q1057*H1057</f>
        <v>0</v>
      </c>
      <c r="S1057" s="215">
        <v>0.00167</v>
      </c>
      <c r="T1057" s="216">
        <f>S1057*H1057</f>
        <v>0.088677000000000006</v>
      </c>
      <c r="U1057" s="40"/>
      <c r="V1057" s="40"/>
      <c r="W1057" s="40"/>
      <c r="X1057" s="40"/>
      <c r="Y1057" s="40"/>
      <c r="Z1057" s="40"/>
      <c r="AA1057" s="40"/>
      <c r="AB1057" s="40"/>
      <c r="AC1057" s="40"/>
      <c r="AD1057" s="40"/>
      <c r="AE1057" s="40"/>
      <c r="AR1057" s="217" t="s">
        <v>256</v>
      </c>
      <c r="AT1057" s="217" t="s">
        <v>163</v>
      </c>
      <c r="AU1057" s="217" t="s">
        <v>84</v>
      </c>
      <c r="AY1057" s="19" t="s">
        <v>161</v>
      </c>
      <c r="BE1057" s="218">
        <f>IF(N1057="základní",J1057,0)</f>
        <v>0</v>
      </c>
      <c r="BF1057" s="218">
        <f>IF(N1057="snížená",J1057,0)</f>
        <v>0</v>
      </c>
      <c r="BG1057" s="218">
        <f>IF(N1057="zákl. přenesená",J1057,0)</f>
        <v>0</v>
      </c>
      <c r="BH1057" s="218">
        <f>IF(N1057="sníž. přenesená",J1057,0)</f>
        <v>0</v>
      </c>
      <c r="BI1057" s="218">
        <f>IF(N1057="nulová",J1057,0)</f>
        <v>0</v>
      </c>
      <c r="BJ1057" s="19" t="s">
        <v>82</v>
      </c>
      <c r="BK1057" s="218">
        <f>ROUND(I1057*H1057,2)</f>
        <v>0</v>
      </c>
      <c r="BL1057" s="19" t="s">
        <v>256</v>
      </c>
      <c r="BM1057" s="217" t="s">
        <v>1509</v>
      </c>
    </row>
    <row r="1058" s="2" customFormat="1">
      <c r="A1058" s="40"/>
      <c r="B1058" s="41"/>
      <c r="C1058" s="42"/>
      <c r="D1058" s="219" t="s">
        <v>170</v>
      </c>
      <c r="E1058" s="42"/>
      <c r="F1058" s="220" t="s">
        <v>1510</v>
      </c>
      <c r="G1058" s="42"/>
      <c r="H1058" s="42"/>
      <c r="I1058" s="221"/>
      <c r="J1058" s="42"/>
      <c r="K1058" s="42"/>
      <c r="L1058" s="46"/>
      <c r="M1058" s="222"/>
      <c r="N1058" s="223"/>
      <c r="O1058" s="86"/>
      <c r="P1058" s="86"/>
      <c r="Q1058" s="86"/>
      <c r="R1058" s="86"/>
      <c r="S1058" s="86"/>
      <c r="T1058" s="87"/>
      <c r="U1058" s="40"/>
      <c r="V1058" s="40"/>
      <c r="W1058" s="40"/>
      <c r="X1058" s="40"/>
      <c r="Y1058" s="40"/>
      <c r="Z1058" s="40"/>
      <c r="AA1058" s="40"/>
      <c r="AB1058" s="40"/>
      <c r="AC1058" s="40"/>
      <c r="AD1058" s="40"/>
      <c r="AE1058" s="40"/>
      <c r="AT1058" s="19" t="s">
        <v>170</v>
      </c>
      <c r="AU1058" s="19" t="s">
        <v>84</v>
      </c>
    </row>
    <row r="1059" s="13" customFormat="1">
      <c r="A1059" s="13"/>
      <c r="B1059" s="224"/>
      <c r="C1059" s="225"/>
      <c r="D1059" s="226" t="s">
        <v>185</v>
      </c>
      <c r="E1059" s="227" t="s">
        <v>19</v>
      </c>
      <c r="F1059" s="228" t="s">
        <v>1511</v>
      </c>
      <c r="G1059" s="225"/>
      <c r="H1059" s="229">
        <v>53.100000000000001</v>
      </c>
      <c r="I1059" s="230"/>
      <c r="J1059" s="225"/>
      <c r="K1059" s="225"/>
      <c r="L1059" s="231"/>
      <c r="M1059" s="232"/>
      <c r="N1059" s="233"/>
      <c r="O1059" s="233"/>
      <c r="P1059" s="233"/>
      <c r="Q1059" s="233"/>
      <c r="R1059" s="233"/>
      <c r="S1059" s="233"/>
      <c r="T1059" s="234"/>
      <c r="U1059" s="13"/>
      <c r="V1059" s="13"/>
      <c r="W1059" s="13"/>
      <c r="X1059" s="13"/>
      <c r="Y1059" s="13"/>
      <c r="Z1059" s="13"/>
      <c r="AA1059" s="13"/>
      <c r="AB1059" s="13"/>
      <c r="AC1059" s="13"/>
      <c r="AD1059" s="13"/>
      <c r="AE1059" s="13"/>
      <c r="AT1059" s="235" t="s">
        <v>185</v>
      </c>
      <c r="AU1059" s="235" t="s">
        <v>84</v>
      </c>
      <c r="AV1059" s="13" t="s">
        <v>84</v>
      </c>
      <c r="AW1059" s="13" t="s">
        <v>36</v>
      </c>
      <c r="AX1059" s="13" t="s">
        <v>74</v>
      </c>
      <c r="AY1059" s="235" t="s">
        <v>161</v>
      </c>
    </row>
    <row r="1060" s="14" customFormat="1">
      <c r="A1060" s="14"/>
      <c r="B1060" s="236"/>
      <c r="C1060" s="237"/>
      <c r="D1060" s="226" t="s">
        <v>185</v>
      </c>
      <c r="E1060" s="238" t="s">
        <v>19</v>
      </c>
      <c r="F1060" s="239" t="s">
        <v>187</v>
      </c>
      <c r="G1060" s="237"/>
      <c r="H1060" s="240">
        <v>53.100000000000001</v>
      </c>
      <c r="I1060" s="241"/>
      <c r="J1060" s="237"/>
      <c r="K1060" s="237"/>
      <c r="L1060" s="242"/>
      <c r="M1060" s="243"/>
      <c r="N1060" s="244"/>
      <c r="O1060" s="244"/>
      <c r="P1060" s="244"/>
      <c r="Q1060" s="244"/>
      <c r="R1060" s="244"/>
      <c r="S1060" s="244"/>
      <c r="T1060" s="245"/>
      <c r="U1060" s="14"/>
      <c r="V1060" s="14"/>
      <c r="W1060" s="14"/>
      <c r="X1060" s="14"/>
      <c r="Y1060" s="14"/>
      <c r="Z1060" s="14"/>
      <c r="AA1060" s="14"/>
      <c r="AB1060" s="14"/>
      <c r="AC1060" s="14"/>
      <c r="AD1060" s="14"/>
      <c r="AE1060" s="14"/>
      <c r="AT1060" s="246" t="s">
        <v>185</v>
      </c>
      <c r="AU1060" s="246" t="s">
        <v>84</v>
      </c>
      <c r="AV1060" s="14" t="s">
        <v>168</v>
      </c>
      <c r="AW1060" s="14" t="s">
        <v>36</v>
      </c>
      <c r="AX1060" s="14" t="s">
        <v>82</v>
      </c>
      <c r="AY1060" s="246" t="s">
        <v>161</v>
      </c>
    </row>
    <row r="1061" s="2" customFormat="1" ht="21.75" customHeight="1">
      <c r="A1061" s="40"/>
      <c r="B1061" s="41"/>
      <c r="C1061" s="206" t="s">
        <v>1512</v>
      </c>
      <c r="D1061" s="206" t="s">
        <v>163</v>
      </c>
      <c r="E1061" s="207" t="s">
        <v>1513</v>
      </c>
      <c r="F1061" s="208" t="s">
        <v>1514</v>
      </c>
      <c r="G1061" s="209" t="s">
        <v>590</v>
      </c>
      <c r="H1061" s="210">
        <v>49.490000000000002</v>
      </c>
      <c r="I1061" s="211"/>
      <c r="J1061" s="212">
        <f>ROUND(I1061*H1061,2)</f>
        <v>0</v>
      </c>
      <c r="K1061" s="208" t="s">
        <v>167</v>
      </c>
      <c r="L1061" s="46"/>
      <c r="M1061" s="213" t="s">
        <v>19</v>
      </c>
      <c r="N1061" s="214" t="s">
        <v>45</v>
      </c>
      <c r="O1061" s="86"/>
      <c r="P1061" s="215">
        <f>O1061*H1061</f>
        <v>0</v>
      </c>
      <c r="Q1061" s="215">
        <v>0</v>
      </c>
      <c r="R1061" s="215">
        <f>Q1061*H1061</f>
        <v>0</v>
      </c>
      <c r="S1061" s="215">
        <v>0.00175</v>
      </c>
      <c r="T1061" s="216">
        <f>S1061*H1061</f>
        <v>0.086607500000000004</v>
      </c>
      <c r="U1061" s="40"/>
      <c r="V1061" s="40"/>
      <c r="W1061" s="40"/>
      <c r="X1061" s="40"/>
      <c r="Y1061" s="40"/>
      <c r="Z1061" s="40"/>
      <c r="AA1061" s="40"/>
      <c r="AB1061" s="40"/>
      <c r="AC1061" s="40"/>
      <c r="AD1061" s="40"/>
      <c r="AE1061" s="40"/>
      <c r="AR1061" s="217" t="s">
        <v>256</v>
      </c>
      <c r="AT1061" s="217" t="s">
        <v>163</v>
      </c>
      <c r="AU1061" s="217" t="s">
        <v>84</v>
      </c>
      <c r="AY1061" s="19" t="s">
        <v>161</v>
      </c>
      <c r="BE1061" s="218">
        <f>IF(N1061="základní",J1061,0)</f>
        <v>0</v>
      </c>
      <c r="BF1061" s="218">
        <f>IF(N1061="snížená",J1061,0)</f>
        <v>0</v>
      </c>
      <c r="BG1061" s="218">
        <f>IF(N1061="zákl. přenesená",J1061,0)</f>
        <v>0</v>
      </c>
      <c r="BH1061" s="218">
        <f>IF(N1061="sníž. přenesená",J1061,0)</f>
        <v>0</v>
      </c>
      <c r="BI1061" s="218">
        <f>IF(N1061="nulová",J1061,0)</f>
        <v>0</v>
      </c>
      <c r="BJ1061" s="19" t="s">
        <v>82</v>
      </c>
      <c r="BK1061" s="218">
        <f>ROUND(I1061*H1061,2)</f>
        <v>0</v>
      </c>
      <c r="BL1061" s="19" t="s">
        <v>256</v>
      </c>
      <c r="BM1061" s="217" t="s">
        <v>1515</v>
      </c>
    </row>
    <row r="1062" s="2" customFormat="1">
      <c r="A1062" s="40"/>
      <c r="B1062" s="41"/>
      <c r="C1062" s="42"/>
      <c r="D1062" s="219" t="s">
        <v>170</v>
      </c>
      <c r="E1062" s="42"/>
      <c r="F1062" s="220" t="s">
        <v>1516</v>
      </c>
      <c r="G1062" s="42"/>
      <c r="H1062" s="42"/>
      <c r="I1062" s="221"/>
      <c r="J1062" s="42"/>
      <c r="K1062" s="42"/>
      <c r="L1062" s="46"/>
      <c r="M1062" s="222"/>
      <c r="N1062" s="223"/>
      <c r="O1062" s="86"/>
      <c r="P1062" s="86"/>
      <c r="Q1062" s="86"/>
      <c r="R1062" s="86"/>
      <c r="S1062" s="86"/>
      <c r="T1062" s="87"/>
      <c r="U1062" s="40"/>
      <c r="V1062" s="40"/>
      <c r="W1062" s="40"/>
      <c r="X1062" s="40"/>
      <c r="Y1062" s="40"/>
      <c r="Z1062" s="40"/>
      <c r="AA1062" s="40"/>
      <c r="AB1062" s="40"/>
      <c r="AC1062" s="40"/>
      <c r="AD1062" s="40"/>
      <c r="AE1062" s="40"/>
      <c r="AT1062" s="19" t="s">
        <v>170</v>
      </c>
      <c r="AU1062" s="19" t="s">
        <v>84</v>
      </c>
    </row>
    <row r="1063" s="13" customFormat="1">
      <c r="A1063" s="13"/>
      <c r="B1063" s="224"/>
      <c r="C1063" s="225"/>
      <c r="D1063" s="226" t="s">
        <v>185</v>
      </c>
      <c r="E1063" s="227" t="s">
        <v>19</v>
      </c>
      <c r="F1063" s="228" t="s">
        <v>1517</v>
      </c>
      <c r="G1063" s="225"/>
      <c r="H1063" s="229">
        <v>49.490000000000002</v>
      </c>
      <c r="I1063" s="230"/>
      <c r="J1063" s="225"/>
      <c r="K1063" s="225"/>
      <c r="L1063" s="231"/>
      <c r="M1063" s="232"/>
      <c r="N1063" s="233"/>
      <c r="O1063" s="233"/>
      <c r="P1063" s="233"/>
      <c r="Q1063" s="233"/>
      <c r="R1063" s="233"/>
      <c r="S1063" s="233"/>
      <c r="T1063" s="234"/>
      <c r="U1063" s="13"/>
      <c r="V1063" s="13"/>
      <c r="W1063" s="13"/>
      <c r="X1063" s="13"/>
      <c r="Y1063" s="13"/>
      <c r="Z1063" s="13"/>
      <c r="AA1063" s="13"/>
      <c r="AB1063" s="13"/>
      <c r="AC1063" s="13"/>
      <c r="AD1063" s="13"/>
      <c r="AE1063" s="13"/>
      <c r="AT1063" s="235" t="s">
        <v>185</v>
      </c>
      <c r="AU1063" s="235" t="s">
        <v>84</v>
      </c>
      <c r="AV1063" s="13" t="s">
        <v>84</v>
      </c>
      <c r="AW1063" s="13" t="s">
        <v>36</v>
      </c>
      <c r="AX1063" s="13" t="s">
        <v>74</v>
      </c>
      <c r="AY1063" s="235" t="s">
        <v>161</v>
      </c>
    </row>
    <row r="1064" s="14" customFormat="1">
      <c r="A1064" s="14"/>
      <c r="B1064" s="236"/>
      <c r="C1064" s="237"/>
      <c r="D1064" s="226" t="s">
        <v>185</v>
      </c>
      <c r="E1064" s="238" t="s">
        <v>19</v>
      </c>
      <c r="F1064" s="239" t="s">
        <v>187</v>
      </c>
      <c r="G1064" s="237"/>
      <c r="H1064" s="240">
        <v>49.490000000000002</v>
      </c>
      <c r="I1064" s="241"/>
      <c r="J1064" s="237"/>
      <c r="K1064" s="237"/>
      <c r="L1064" s="242"/>
      <c r="M1064" s="243"/>
      <c r="N1064" s="244"/>
      <c r="O1064" s="244"/>
      <c r="P1064" s="244"/>
      <c r="Q1064" s="244"/>
      <c r="R1064" s="244"/>
      <c r="S1064" s="244"/>
      <c r="T1064" s="245"/>
      <c r="U1064" s="14"/>
      <c r="V1064" s="14"/>
      <c r="W1064" s="14"/>
      <c r="X1064" s="14"/>
      <c r="Y1064" s="14"/>
      <c r="Z1064" s="14"/>
      <c r="AA1064" s="14"/>
      <c r="AB1064" s="14"/>
      <c r="AC1064" s="14"/>
      <c r="AD1064" s="14"/>
      <c r="AE1064" s="14"/>
      <c r="AT1064" s="246" t="s">
        <v>185</v>
      </c>
      <c r="AU1064" s="246" t="s">
        <v>84</v>
      </c>
      <c r="AV1064" s="14" t="s">
        <v>168</v>
      </c>
      <c r="AW1064" s="14" t="s">
        <v>36</v>
      </c>
      <c r="AX1064" s="14" t="s">
        <v>82</v>
      </c>
      <c r="AY1064" s="246" t="s">
        <v>161</v>
      </c>
    </row>
    <row r="1065" s="2" customFormat="1" ht="24.15" customHeight="1">
      <c r="A1065" s="40"/>
      <c r="B1065" s="41"/>
      <c r="C1065" s="206" t="s">
        <v>1518</v>
      </c>
      <c r="D1065" s="206" t="s">
        <v>163</v>
      </c>
      <c r="E1065" s="207" t="s">
        <v>1519</v>
      </c>
      <c r="F1065" s="208" t="s">
        <v>1520</v>
      </c>
      <c r="G1065" s="209" t="s">
        <v>182</v>
      </c>
      <c r="H1065" s="210">
        <v>2</v>
      </c>
      <c r="I1065" s="211"/>
      <c r="J1065" s="212">
        <f>ROUND(I1065*H1065,2)</f>
        <v>0</v>
      </c>
      <c r="K1065" s="208" t="s">
        <v>167</v>
      </c>
      <c r="L1065" s="46"/>
      <c r="M1065" s="213" t="s">
        <v>19</v>
      </c>
      <c r="N1065" s="214" t="s">
        <v>45</v>
      </c>
      <c r="O1065" s="86"/>
      <c r="P1065" s="215">
        <f>O1065*H1065</f>
        <v>0</v>
      </c>
      <c r="Q1065" s="215">
        <v>0</v>
      </c>
      <c r="R1065" s="215">
        <f>Q1065*H1065</f>
        <v>0</v>
      </c>
      <c r="S1065" s="215">
        <v>0.0058399999999999997</v>
      </c>
      <c r="T1065" s="216">
        <f>S1065*H1065</f>
        <v>0.011679999999999999</v>
      </c>
      <c r="U1065" s="40"/>
      <c r="V1065" s="40"/>
      <c r="W1065" s="40"/>
      <c r="X1065" s="40"/>
      <c r="Y1065" s="40"/>
      <c r="Z1065" s="40"/>
      <c r="AA1065" s="40"/>
      <c r="AB1065" s="40"/>
      <c r="AC1065" s="40"/>
      <c r="AD1065" s="40"/>
      <c r="AE1065" s="40"/>
      <c r="AR1065" s="217" t="s">
        <v>256</v>
      </c>
      <c r="AT1065" s="217" t="s">
        <v>163</v>
      </c>
      <c r="AU1065" s="217" t="s">
        <v>84</v>
      </c>
      <c r="AY1065" s="19" t="s">
        <v>161</v>
      </c>
      <c r="BE1065" s="218">
        <f>IF(N1065="základní",J1065,0)</f>
        <v>0</v>
      </c>
      <c r="BF1065" s="218">
        <f>IF(N1065="snížená",J1065,0)</f>
        <v>0</v>
      </c>
      <c r="BG1065" s="218">
        <f>IF(N1065="zákl. přenesená",J1065,0)</f>
        <v>0</v>
      </c>
      <c r="BH1065" s="218">
        <f>IF(N1065="sníž. přenesená",J1065,0)</f>
        <v>0</v>
      </c>
      <c r="BI1065" s="218">
        <f>IF(N1065="nulová",J1065,0)</f>
        <v>0</v>
      </c>
      <c r="BJ1065" s="19" t="s">
        <v>82</v>
      </c>
      <c r="BK1065" s="218">
        <f>ROUND(I1065*H1065,2)</f>
        <v>0</v>
      </c>
      <c r="BL1065" s="19" t="s">
        <v>256</v>
      </c>
      <c r="BM1065" s="217" t="s">
        <v>1521</v>
      </c>
    </row>
    <row r="1066" s="2" customFormat="1">
      <c r="A1066" s="40"/>
      <c r="B1066" s="41"/>
      <c r="C1066" s="42"/>
      <c r="D1066" s="219" t="s">
        <v>170</v>
      </c>
      <c r="E1066" s="42"/>
      <c r="F1066" s="220" t="s">
        <v>1522</v>
      </c>
      <c r="G1066" s="42"/>
      <c r="H1066" s="42"/>
      <c r="I1066" s="221"/>
      <c r="J1066" s="42"/>
      <c r="K1066" s="42"/>
      <c r="L1066" s="46"/>
      <c r="M1066" s="222"/>
      <c r="N1066" s="223"/>
      <c r="O1066" s="86"/>
      <c r="P1066" s="86"/>
      <c r="Q1066" s="86"/>
      <c r="R1066" s="86"/>
      <c r="S1066" s="86"/>
      <c r="T1066" s="87"/>
      <c r="U1066" s="40"/>
      <c r="V1066" s="40"/>
      <c r="W1066" s="40"/>
      <c r="X1066" s="40"/>
      <c r="Y1066" s="40"/>
      <c r="Z1066" s="40"/>
      <c r="AA1066" s="40"/>
      <c r="AB1066" s="40"/>
      <c r="AC1066" s="40"/>
      <c r="AD1066" s="40"/>
      <c r="AE1066" s="40"/>
      <c r="AT1066" s="19" t="s">
        <v>170</v>
      </c>
      <c r="AU1066" s="19" t="s">
        <v>84</v>
      </c>
    </row>
    <row r="1067" s="13" customFormat="1">
      <c r="A1067" s="13"/>
      <c r="B1067" s="224"/>
      <c r="C1067" s="225"/>
      <c r="D1067" s="226" t="s">
        <v>185</v>
      </c>
      <c r="E1067" s="227" t="s">
        <v>19</v>
      </c>
      <c r="F1067" s="228" t="s">
        <v>1523</v>
      </c>
      <c r="G1067" s="225"/>
      <c r="H1067" s="229">
        <v>2</v>
      </c>
      <c r="I1067" s="230"/>
      <c r="J1067" s="225"/>
      <c r="K1067" s="225"/>
      <c r="L1067" s="231"/>
      <c r="M1067" s="232"/>
      <c r="N1067" s="233"/>
      <c r="O1067" s="233"/>
      <c r="P1067" s="233"/>
      <c r="Q1067" s="233"/>
      <c r="R1067" s="233"/>
      <c r="S1067" s="233"/>
      <c r="T1067" s="234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T1067" s="235" t="s">
        <v>185</v>
      </c>
      <c r="AU1067" s="235" t="s">
        <v>84</v>
      </c>
      <c r="AV1067" s="13" t="s">
        <v>84</v>
      </c>
      <c r="AW1067" s="13" t="s">
        <v>36</v>
      </c>
      <c r="AX1067" s="13" t="s">
        <v>82</v>
      </c>
      <c r="AY1067" s="235" t="s">
        <v>161</v>
      </c>
    </row>
    <row r="1068" s="2" customFormat="1" ht="24.15" customHeight="1">
      <c r="A1068" s="40"/>
      <c r="B1068" s="41"/>
      <c r="C1068" s="206" t="s">
        <v>1524</v>
      </c>
      <c r="D1068" s="206" t="s">
        <v>163</v>
      </c>
      <c r="E1068" s="207" t="s">
        <v>1525</v>
      </c>
      <c r="F1068" s="208" t="s">
        <v>1526</v>
      </c>
      <c r="G1068" s="209" t="s">
        <v>590</v>
      </c>
      <c r="H1068" s="210">
        <v>115.69</v>
      </c>
      <c r="I1068" s="211"/>
      <c r="J1068" s="212">
        <f>ROUND(I1068*H1068,2)</f>
        <v>0</v>
      </c>
      <c r="K1068" s="208" t="s">
        <v>167</v>
      </c>
      <c r="L1068" s="46"/>
      <c r="M1068" s="213" t="s">
        <v>19</v>
      </c>
      <c r="N1068" s="214" t="s">
        <v>45</v>
      </c>
      <c r="O1068" s="86"/>
      <c r="P1068" s="215">
        <f>O1068*H1068</f>
        <v>0</v>
      </c>
      <c r="Q1068" s="215">
        <v>0</v>
      </c>
      <c r="R1068" s="215">
        <f>Q1068*H1068</f>
        <v>0</v>
      </c>
      <c r="S1068" s="215">
        <v>0.0025999999999999999</v>
      </c>
      <c r="T1068" s="216">
        <f>S1068*H1068</f>
        <v>0.30079400000000001</v>
      </c>
      <c r="U1068" s="40"/>
      <c r="V1068" s="40"/>
      <c r="W1068" s="40"/>
      <c r="X1068" s="40"/>
      <c r="Y1068" s="40"/>
      <c r="Z1068" s="40"/>
      <c r="AA1068" s="40"/>
      <c r="AB1068" s="40"/>
      <c r="AC1068" s="40"/>
      <c r="AD1068" s="40"/>
      <c r="AE1068" s="40"/>
      <c r="AR1068" s="217" t="s">
        <v>256</v>
      </c>
      <c r="AT1068" s="217" t="s">
        <v>163</v>
      </c>
      <c r="AU1068" s="217" t="s">
        <v>84</v>
      </c>
      <c r="AY1068" s="19" t="s">
        <v>161</v>
      </c>
      <c r="BE1068" s="218">
        <f>IF(N1068="základní",J1068,0)</f>
        <v>0</v>
      </c>
      <c r="BF1068" s="218">
        <f>IF(N1068="snížená",J1068,0)</f>
        <v>0</v>
      </c>
      <c r="BG1068" s="218">
        <f>IF(N1068="zákl. přenesená",J1068,0)</f>
        <v>0</v>
      </c>
      <c r="BH1068" s="218">
        <f>IF(N1068="sníž. přenesená",J1068,0)</f>
        <v>0</v>
      </c>
      <c r="BI1068" s="218">
        <f>IF(N1068="nulová",J1068,0)</f>
        <v>0</v>
      </c>
      <c r="BJ1068" s="19" t="s">
        <v>82</v>
      </c>
      <c r="BK1068" s="218">
        <f>ROUND(I1068*H1068,2)</f>
        <v>0</v>
      </c>
      <c r="BL1068" s="19" t="s">
        <v>256</v>
      </c>
      <c r="BM1068" s="217" t="s">
        <v>1527</v>
      </c>
    </row>
    <row r="1069" s="2" customFormat="1">
      <c r="A1069" s="40"/>
      <c r="B1069" s="41"/>
      <c r="C1069" s="42"/>
      <c r="D1069" s="219" t="s">
        <v>170</v>
      </c>
      <c r="E1069" s="42"/>
      <c r="F1069" s="220" t="s">
        <v>1528</v>
      </c>
      <c r="G1069" s="42"/>
      <c r="H1069" s="42"/>
      <c r="I1069" s="221"/>
      <c r="J1069" s="42"/>
      <c r="K1069" s="42"/>
      <c r="L1069" s="46"/>
      <c r="M1069" s="222"/>
      <c r="N1069" s="223"/>
      <c r="O1069" s="86"/>
      <c r="P1069" s="86"/>
      <c r="Q1069" s="86"/>
      <c r="R1069" s="86"/>
      <c r="S1069" s="86"/>
      <c r="T1069" s="87"/>
      <c r="U1069" s="40"/>
      <c r="V1069" s="40"/>
      <c r="W1069" s="40"/>
      <c r="X1069" s="40"/>
      <c r="Y1069" s="40"/>
      <c r="Z1069" s="40"/>
      <c r="AA1069" s="40"/>
      <c r="AB1069" s="40"/>
      <c r="AC1069" s="40"/>
      <c r="AD1069" s="40"/>
      <c r="AE1069" s="40"/>
      <c r="AT1069" s="19" t="s">
        <v>170</v>
      </c>
      <c r="AU1069" s="19" t="s">
        <v>84</v>
      </c>
    </row>
    <row r="1070" s="13" customFormat="1">
      <c r="A1070" s="13"/>
      <c r="B1070" s="224"/>
      <c r="C1070" s="225"/>
      <c r="D1070" s="226" t="s">
        <v>185</v>
      </c>
      <c r="E1070" s="227" t="s">
        <v>19</v>
      </c>
      <c r="F1070" s="228" t="s">
        <v>1475</v>
      </c>
      <c r="G1070" s="225"/>
      <c r="H1070" s="229">
        <v>49.189999999999998</v>
      </c>
      <c r="I1070" s="230"/>
      <c r="J1070" s="225"/>
      <c r="K1070" s="225"/>
      <c r="L1070" s="231"/>
      <c r="M1070" s="232"/>
      <c r="N1070" s="233"/>
      <c r="O1070" s="233"/>
      <c r="P1070" s="233"/>
      <c r="Q1070" s="233"/>
      <c r="R1070" s="233"/>
      <c r="S1070" s="233"/>
      <c r="T1070" s="234"/>
      <c r="U1070" s="13"/>
      <c r="V1070" s="13"/>
      <c r="W1070" s="13"/>
      <c r="X1070" s="13"/>
      <c r="Y1070" s="13"/>
      <c r="Z1070" s="13"/>
      <c r="AA1070" s="13"/>
      <c r="AB1070" s="13"/>
      <c r="AC1070" s="13"/>
      <c r="AD1070" s="13"/>
      <c r="AE1070" s="13"/>
      <c r="AT1070" s="235" t="s">
        <v>185</v>
      </c>
      <c r="AU1070" s="235" t="s">
        <v>84</v>
      </c>
      <c r="AV1070" s="13" t="s">
        <v>84</v>
      </c>
      <c r="AW1070" s="13" t="s">
        <v>36</v>
      </c>
      <c r="AX1070" s="13" t="s">
        <v>74</v>
      </c>
      <c r="AY1070" s="235" t="s">
        <v>161</v>
      </c>
    </row>
    <row r="1071" s="13" customFormat="1">
      <c r="A1071" s="13"/>
      <c r="B1071" s="224"/>
      <c r="C1071" s="225"/>
      <c r="D1071" s="226" t="s">
        <v>185</v>
      </c>
      <c r="E1071" s="227" t="s">
        <v>19</v>
      </c>
      <c r="F1071" s="228" t="s">
        <v>1476</v>
      </c>
      <c r="G1071" s="225"/>
      <c r="H1071" s="229">
        <v>60.799999999999997</v>
      </c>
      <c r="I1071" s="230"/>
      <c r="J1071" s="225"/>
      <c r="K1071" s="225"/>
      <c r="L1071" s="231"/>
      <c r="M1071" s="232"/>
      <c r="N1071" s="233"/>
      <c r="O1071" s="233"/>
      <c r="P1071" s="233"/>
      <c r="Q1071" s="233"/>
      <c r="R1071" s="233"/>
      <c r="S1071" s="233"/>
      <c r="T1071" s="234"/>
      <c r="U1071" s="13"/>
      <c r="V1071" s="13"/>
      <c r="W1071" s="13"/>
      <c r="X1071" s="13"/>
      <c r="Y1071" s="13"/>
      <c r="Z1071" s="13"/>
      <c r="AA1071" s="13"/>
      <c r="AB1071" s="13"/>
      <c r="AC1071" s="13"/>
      <c r="AD1071" s="13"/>
      <c r="AE1071" s="13"/>
      <c r="AT1071" s="235" t="s">
        <v>185</v>
      </c>
      <c r="AU1071" s="235" t="s">
        <v>84</v>
      </c>
      <c r="AV1071" s="13" t="s">
        <v>84</v>
      </c>
      <c r="AW1071" s="13" t="s">
        <v>36</v>
      </c>
      <c r="AX1071" s="13" t="s">
        <v>74</v>
      </c>
      <c r="AY1071" s="235" t="s">
        <v>161</v>
      </c>
    </row>
    <row r="1072" s="13" customFormat="1">
      <c r="A1072" s="13"/>
      <c r="B1072" s="224"/>
      <c r="C1072" s="225"/>
      <c r="D1072" s="226" t="s">
        <v>185</v>
      </c>
      <c r="E1072" s="227" t="s">
        <v>19</v>
      </c>
      <c r="F1072" s="228" t="s">
        <v>1477</v>
      </c>
      <c r="G1072" s="225"/>
      <c r="H1072" s="229">
        <v>5.7000000000000002</v>
      </c>
      <c r="I1072" s="230"/>
      <c r="J1072" s="225"/>
      <c r="K1072" s="225"/>
      <c r="L1072" s="231"/>
      <c r="M1072" s="232"/>
      <c r="N1072" s="233"/>
      <c r="O1072" s="233"/>
      <c r="P1072" s="233"/>
      <c r="Q1072" s="233"/>
      <c r="R1072" s="233"/>
      <c r="S1072" s="233"/>
      <c r="T1072" s="234"/>
      <c r="U1072" s="13"/>
      <c r="V1072" s="13"/>
      <c r="W1072" s="13"/>
      <c r="X1072" s="13"/>
      <c r="Y1072" s="13"/>
      <c r="Z1072" s="13"/>
      <c r="AA1072" s="13"/>
      <c r="AB1072" s="13"/>
      <c r="AC1072" s="13"/>
      <c r="AD1072" s="13"/>
      <c r="AE1072" s="13"/>
      <c r="AT1072" s="235" t="s">
        <v>185</v>
      </c>
      <c r="AU1072" s="235" t="s">
        <v>84</v>
      </c>
      <c r="AV1072" s="13" t="s">
        <v>84</v>
      </c>
      <c r="AW1072" s="13" t="s">
        <v>36</v>
      </c>
      <c r="AX1072" s="13" t="s">
        <v>74</v>
      </c>
      <c r="AY1072" s="235" t="s">
        <v>161</v>
      </c>
    </row>
    <row r="1073" s="14" customFormat="1">
      <c r="A1073" s="14"/>
      <c r="B1073" s="236"/>
      <c r="C1073" s="237"/>
      <c r="D1073" s="226" t="s">
        <v>185</v>
      </c>
      <c r="E1073" s="238" t="s">
        <v>19</v>
      </c>
      <c r="F1073" s="239" t="s">
        <v>187</v>
      </c>
      <c r="G1073" s="237"/>
      <c r="H1073" s="240">
        <v>115.69</v>
      </c>
      <c r="I1073" s="241"/>
      <c r="J1073" s="237"/>
      <c r="K1073" s="237"/>
      <c r="L1073" s="242"/>
      <c r="M1073" s="243"/>
      <c r="N1073" s="244"/>
      <c r="O1073" s="244"/>
      <c r="P1073" s="244"/>
      <c r="Q1073" s="244"/>
      <c r="R1073" s="244"/>
      <c r="S1073" s="244"/>
      <c r="T1073" s="245"/>
      <c r="U1073" s="14"/>
      <c r="V1073" s="14"/>
      <c r="W1073" s="14"/>
      <c r="X1073" s="14"/>
      <c r="Y1073" s="14"/>
      <c r="Z1073" s="14"/>
      <c r="AA1073" s="14"/>
      <c r="AB1073" s="14"/>
      <c r="AC1073" s="14"/>
      <c r="AD1073" s="14"/>
      <c r="AE1073" s="14"/>
      <c r="AT1073" s="246" t="s">
        <v>185</v>
      </c>
      <c r="AU1073" s="246" t="s">
        <v>84</v>
      </c>
      <c r="AV1073" s="14" t="s">
        <v>168</v>
      </c>
      <c r="AW1073" s="14" t="s">
        <v>36</v>
      </c>
      <c r="AX1073" s="14" t="s">
        <v>82</v>
      </c>
      <c r="AY1073" s="246" t="s">
        <v>161</v>
      </c>
    </row>
    <row r="1074" s="2" customFormat="1" ht="16.5" customHeight="1">
      <c r="A1074" s="40"/>
      <c r="B1074" s="41"/>
      <c r="C1074" s="206" t="s">
        <v>1529</v>
      </c>
      <c r="D1074" s="206" t="s">
        <v>163</v>
      </c>
      <c r="E1074" s="207" t="s">
        <v>1530</v>
      </c>
      <c r="F1074" s="208" t="s">
        <v>1531</v>
      </c>
      <c r="G1074" s="209" t="s">
        <v>166</v>
      </c>
      <c r="H1074" s="210">
        <v>120</v>
      </c>
      <c r="I1074" s="211"/>
      <c r="J1074" s="212">
        <f>ROUND(I1074*H1074,2)</f>
        <v>0</v>
      </c>
      <c r="K1074" s="208" t="s">
        <v>167</v>
      </c>
      <c r="L1074" s="46"/>
      <c r="M1074" s="213" t="s">
        <v>19</v>
      </c>
      <c r="N1074" s="214" t="s">
        <v>45</v>
      </c>
      <c r="O1074" s="86"/>
      <c r="P1074" s="215">
        <f>O1074*H1074</f>
        <v>0</v>
      </c>
      <c r="Q1074" s="215">
        <v>0</v>
      </c>
      <c r="R1074" s="215">
        <f>Q1074*H1074</f>
        <v>0</v>
      </c>
      <c r="S1074" s="215">
        <v>0.0094000000000000004</v>
      </c>
      <c r="T1074" s="216">
        <f>S1074*H1074</f>
        <v>1.1280000000000001</v>
      </c>
      <c r="U1074" s="40"/>
      <c r="V1074" s="40"/>
      <c r="W1074" s="40"/>
      <c r="X1074" s="40"/>
      <c r="Y1074" s="40"/>
      <c r="Z1074" s="40"/>
      <c r="AA1074" s="40"/>
      <c r="AB1074" s="40"/>
      <c r="AC1074" s="40"/>
      <c r="AD1074" s="40"/>
      <c r="AE1074" s="40"/>
      <c r="AR1074" s="217" t="s">
        <v>256</v>
      </c>
      <c r="AT1074" s="217" t="s">
        <v>163</v>
      </c>
      <c r="AU1074" s="217" t="s">
        <v>84</v>
      </c>
      <c r="AY1074" s="19" t="s">
        <v>161</v>
      </c>
      <c r="BE1074" s="218">
        <f>IF(N1074="základní",J1074,0)</f>
        <v>0</v>
      </c>
      <c r="BF1074" s="218">
        <f>IF(N1074="snížená",J1074,0)</f>
        <v>0</v>
      </c>
      <c r="BG1074" s="218">
        <f>IF(N1074="zákl. přenesená",J1074,0)</f>
        <v>0</v>
      </c>
      <c r="BH1074" s="218">
        <f>IF(N1074="sníž. přenesená",J1074,0)</f>
        <v>0</v>
      </c>
      <c r="BI1074" s="218">
        <f>IF(N1074="nulová",J1074,0)</f>
        <v>0</v>
      </c>
      <c r="BJ1074" s="19" t="s">
        <v>82</v>
      </c>
      <c r="BK1074" s="218">
        <f>ROUND(I1074*H1074,2)</f>
        <v>0</v>
      </c>
      <c r="BL1074" s="19" t="s">
        <v>256</v>
      </c>
      <c r="BM1074" s="217" t="s">
        <v>1532</v>
      </c>
    </row>
    <row r="1075" s="2" customFormat="1">
      <c r="A1075" s="40"/>
      <c r="B1075" s="41"/>
      <c r="C1075" s="42"/>
      <c r="D1075" s="219" t="s">
        <v>170</v>
      </c>
      <c r="E1075" s="42"/>
      <c r="F1075" s="220" t="s">
        <v>1533</v>
      </c>
      <c r="G1075" s="42"/>
      <c r="H1075" s="42"/>
      <c r="I1075" s="221"/>
      <c r="J1075" s="42"/>
      <c r="K1075" s="42"/>
      <c r="L1075" s="46"/>
      <c r="M1075" s="222"/>
      <c r="N1075" s="223"/>
      <c r="O1075" s="86"/>
      <c r="P1075" s="86"/>
      <c r="Q1075" s="86"/>
      <c r="R1075" s="86"/>
      <c r="S1075" s="86"/>
      <c r="T1075" s="87"/>
      <c r="U1075" s="40"/>
      <c r="V1075" s="40"/>
      <c r="W1075" s="40"/>
      <c r="X1075" s="40"/>
      <c r="Y1075" s="40"/>
      <c r="Z1075" s="40"/>
      <c r="AA1075" s="40"/>
      <c r="AB1075" s="40"/>
      <c r="AC1075" s="40"/>
      <c r="AD1075" s="40"/>
      <c r="AE1075" s="40"/>
      <c r="AT1075" s="19" t="s">
        <v>170</v>
      </c>
      <c r="AU1075" s="19" t="s">
        <v>84</v>
      </c>
    </row>
    <row r="1076" s="13" customFormat="1">
      <c r="A1076" s="13"/>
      <c r="B1076" s="224"/>
      <c r="C1076" s="225"/>
      <c r="D1076" s="226" t="s">
        <v>185</v>
      </c>
      <c r="E1076" s="227" t="s">
        <v>19</v>
      </c>
      <c r="F1076" s="228" t="s">
        <v>922</v>
      </c>
      <c r="G1076" s="225"/>
      <c r="H1076" s="229">
        <v>120</v>
      </c>
      <c r="I1076" s="230"/>
      <c r="J1076" s="225"/>
      <c r="K1076" s="225"/>
      <c r="L1076" s="231"/>
      <c r="M1076" s="232"/>
      <c r="N1076" s="233"/>
      <c r="O1076" s="233"/>
      <c r="P1076" s="233"/>
      <c r="Q1076" s="233"/>
      <c r="R1076" s="233"/>
      <c r="S1076" s="233"/>
      <c r="T1076" s="234"/>
      <c r="U1076" s="13"/>
      <c r="V1076" s="13"/>
      <c r="W1076" s="13"/>
      <c r="X1076" s="13"/>
      <c r="Y1076" s="13"/>
      <c r="Z1076" s="13"/>
      <c r="AA1076" s="13"/>
      <c r="AB1076" s="13"/>
      <c r="AC1076" s="13"/>
      <c r="AD1076" s="13"/>
      <c r="AE1076" s="13"/>
      <c r="AT1076" s="235" t="s">
        <v>185</v>
      </c>
      <c r="AU1076" s="235" t="s">
        <v>84</v>
      </c>
      <c r="AV1076" s="13" t="s">
        <v>84</v>
      </c>
      <c r="AW1076" s="13" t="s">
        <v>36</v>
      </c>
      <c r="AX1076" s="13" t="s">
        <v>74</v>
      </c>
      <c r="AY1076" s="235" t="s">
        <v>161</v>
      </c>
    </row>
    <row r="1077" s="14" customFormat="1">
      <c r="A1077" s="14"/>
      <c r="B1077" s="236"/>
      <c r="C1077" s="237"/>
      <c r="D1077" s="226" t="s">
        <v>185</v>
      </c>
      <c r="E1077" s="238" t="s">
        <v>19</v>
      </c>
      <c r="F1077" s="239" t="s">
        <v>187</v>
      </c>
      <c r="G1077" s="237"/>
      <c r="H1077" s="240">
        <v>120</v>
      </c>
      <c r="I1077" s="241"/>
      <c r="J1077" s="237"/>
      <c r="K1077" s="237"/>
      <c r="L1077" s="242"/>
      <c r="M1077" s="243"/>
      <c r="N1077" s="244"/>
      <c r="O1077" s="244"/>
      <c r="P1077" s="244"/>
      <c r="Q1077" s="244"/>
      <c r="R1077" s="244"/>
      <c r="S1077" s="244"/>
      <c r="T1077" s="245"/>
      <c r="U1077" s="14"/>
      <c r="V1077" s="14"/>
      <c r="W1077" s="14"/>
      <c r="X1077" s="14"/>
      <c r="Y1077" s="14"/>
      <c r="Z1077" s="14"/>
      <c r="AA1077" s="14"/>
      <c r="AB1077" s="14"/>
      <c r="AC1077" s="14"/>
      <c r="AD1077" s="14"/>
      <c r="AE1077" s="14"/>
      <c r="AT1077" s="246" t="s">
        <v>185</v>
      </c>
      <c r="AU1077" s="246" t="s">
        <v>84</v>
      </c>
      <c r="AV1077" s="14" t="s">
        <v>168</v>
      </c>
      <c r="AW1077" s="14" t="s">
        <v>36</v>
      </c>
      <c r="AX1077" s="14" t="s">
        <v>82</v>
      </c>
      <c r="AY1077" s="246" t="s">
        <v>161</v>
      </c>
    </row>
    <row r="1078" s="2" customFormat="1" ht="16.5" customHeight="1">
      <c r="A1078" s="40"/>
      <c r="B1078" s="41"/>
      <c r="C1078" s="206" t="s">
        <v>1534</v>
      </c>
      <c r="D1078" s="206" t="s">
        <v>163</v>
      </c>
      <c r="E1078" s="207" t="s">
        <v>1535</v>
      </c>
      <c r="F1078" s="208" t="s">
        <v>1536</v>
      </c>
      <c r="G1078" s="209" t="s">
        <v>590</v>
      </c>
      <c r="H1078" s="210">
        <v>35.700000000000003</v>
      </c>
      <c r="I1078" s="211"/>
      <c r="J1078" s="212">
        <f>ROUND(I1078*H1078,2)</f>
        <v>0</v>
      </c>
      <c r="K1078" s="208" t="s">
        <v>167</v>
      </c>
      <c r="L1078" s="46"/>
      <c r="M1078" s="213" t="s">
        <v>19</v>
      </c>
      <c r="N1078" s="214" t="s">
        <v>45</v>
      </c>
      <c r="O1078" s="86"/>
      <c r="P1078" s="215">
        <f>O1078*H1078</f>
        <v>0</v>
      </c>
      <c r="Q1078" s="215">
        <v>0</v>
      </c>
      <c r="R1078" s="215">
        <f>Q1078*H1078</f>
        <v>0</v>
      </c>
      <c r="S1078" s="215">
        <v>0.0039399999999999999</v>
      </c>
      <c r="T1078" s="216">
        <f>S1078*H1078</f>
        <v>0.14065800000000001</v>
      </c>
      <c r="U1078" s="40"/>
      <c r="V1078" s="40"/>
      <c r="W1078" s="40"/>
      <c r="X1078" s="40"/>
      <c r="Y1078" s="40"/>
      <c r="Z1078" s="40"/>
      <c r="AA1078" s="40"/>
      <c r="AB1078" s="40"/>
      <c r="AC1078" s="40"/>
      <c r="AD1078" s="40"/>
      <c r="AE1078" s="40"/>
      <c r="AR1078" s="217" t="s">
        <v>256</v>
      </c>
      <c r="AT1078" s="217" t="s">
        <v>163</v>
      </c>
      <c r="AU1078" s="217" t="s">
        <v>84</v>
      </c>
      <c r="AY1078" s="19" t="s">
        <v>161</v>
      </c>
      <c r="BE1078" s="218">
        <f>IF(N1078="základní",J1078,0)</f>
        <v>0</v>
      </c>
      <c r="BF1078" s="218">
        <f>IF(N1078="snížená",J1078,0)</f>
        <v>0</v>
      </c>
      <c r="BG1078" s="218">
        <f>IF(N1078="zákl. přenesená",J1078,0)</f>
        <v>0</v>
      </c>
      <c r="BH1078" s="218">
        <f>IF(N1078="sníž. přenesená",J1078,0)</f>
        <v>0</v>
      </c>
      <c r="BI1078" s="218">
        <f>IF(N1078="nulová",J1078,0)</f>
        <v>0</v>
      </c>
      <c r="BJ1078" s="19" t="s">
        <v>82</v>
      </c>
      <c r="BK1078" s="218">
        <f>ROUND(I1078*H1078,2)</f>
        <v>0</v>
      </c>
      <c r="BL1078" s="19" t="s">
        <v>256</v>
      </c>
      <c r="BM1078" s="217" t="s">
        <v>1537</v>
      </c>
    </row>
    <row r="1079" s="2" customFormat="1">
      <c r="A1079" s="40"/>
      <c r="B1079" s="41"/>
      <c r="C1079" s="42"/>
      <c r="D1079" s="219" t="s">
        <v>170</v>
      </c>
      <c r="E1079" s="42"/>
      <c r="F1079" s="220" t="s">
        <v>1538</v>
      </c>
      <c r="G1079" s="42"/>
      <c r="H1079" s="42"/>
      <c r="I1079" s="221"/>
      <c r="J1079" s="42"/>
      <c r="K1079" s="42"/>
      <c r="L1079" s="46"/>
      <c r="M1079" s="222"/>
      <c r="N1079" s="223"/>
      <c r="O1079" s="86"/>
      <c r="P1079" s="86"/>
      <c r="Q1079" s="86"/>
      <c r="R1079" s="86"/>
      <c r="S1079" s="86"/>
      <c r="T1079" s="87"/>
      <c r="U1079" s="40"/>
      <c r="V1079" s="40"/>
      <c r="W1079" s="40"/>
      <c r="X1079" s="40"/>
      <c r="Y1079" s="40"/>
      <c r="Z1079" s="40"/>
      <c r="AA1079" s="40"/>
      <c r="AB1079" s="40"/>
      <c r="AC1079" s="40"/>
      <c r="AD1079" s="40"/>
      <c r="AE1079" s="40"/>
      <c r="AT1079" s="19" t="s">
        <v>170</v>
      </c>
      <c r="AU1079" s="19" t="s">
        <v>84</v>
      </c>
    </row>
    <row r="1080" s="13" customFormat="1">
      <c r="A1080" s="13"/>
      <c r="B1080" s="224"/>
      <c r="C1080" s="225"/>
      <c r="D1080" s="226" t="s">
        <v>185</v>
      </c>
      <c r="E1080" s="227" t="s">
        <v>19</v>
      </c>
      <c r="F1080" s="228" t="s">
        <v>1539</v>
      </c>
      <c r="G1080" s="225"/>
      <c r="H1080" s="229">
        <v>35.700000000000003</v>
      </c>
      <c r="I1080" s="230"/>
      <c r="J1080" s="225"/>
      <c r="K1080" s="225"/>
      <c r="L1080" s="231"/>
      <c r="M1080" s="232"/>
      <c r="N1080" s="233"/>
      <c r="O1080" s="233"/>
      <c r="P1080" s="233"/>
      <c r="Q1080" s="233"/>
      <c r="R1080" s="233"/>
      <c r="S1080" s="233"/>
      <c r="T1080" s="234"/>
      <c r="U1080" s="13"/>
      <c r="V1080" s="13"/>
      <c r="W1080" s="13"/>
      <c r="X1080" s="13"/>
      <c r="Y1080" s="13"/>
      <c r="Z1080" s="13"/>
      <c r="AA1080" s="13"/>
      <c r="AB1080" s="13"/>
      <c r="AC1080" s="13"/>
      <c r="AD1080" s="13"/>
      <c r="AE1080" s="13"/>
      <c r="AT1080" s="235" t="s">
        <v>185</v>
      </c>
      <c r="AU1080" s="235" t="s">
        <v>84</v>
      </c>
      <c r="AV1080" s="13" t="s">
        <v>84</v>
      </c>
      <c r="AW1080" s="13" t="s">
        <v>36</v>
      </c>
      <c r="AX1080" s="13" t="s">
        <v>74</v>
      </c>
      <c r="AY1080" s="235" t="s">
        <v>161</v>
      </c>
    </row>
    <row r="1081" s="14" customFormat="1">
      <c r="A1081" s="14"/>
      <c r="B1081" s="236"/>
      <c r="C1081" s="237"/>
      <c r="D1081" s="226" t="s">
        <v>185</v>
      </c>
      <c r="E1081" s="238" t="s">
        <v>19</v>
      </c>
      <c r="F1081" s="239" t="s">
        <v>187</v>
      </c>
      <c r="G1081" s="237"/>
      <c r="H1081" s="240">
        <v>35.700000000000003</v>
      </c>
      <c r="I1081" s="241"/>
      <c r="J1081" s="237"/>
      <c r="K1081" s="237"/>
      <c r="L1081" s="242"/>
      <c r="M1081" s="243"/>
      <c r="N1081" s="244"/>
      <c r="O1081" s="244"/>
      <c r="P1081" s="244"/>
      <c r="Q1081" s="244"/>
      <c r="R1081" s="244"/>
      <c r="S1081" s="244"/>
      <c r="T1081" s="245"/>
      <c r="U1081" s="14"/>
      <c r="V1081" s="14"/>
      <c r="W1081" s="14"/>
      <c r="X1081" s="14"/>
      <c r="Y1081" s="14"/>
      <c r="Z1081" s="14"/>
      <c r="AA1081" s="14"/>
      <c r="AB1081" s="14"/>
      <c r="AC1081" s="14"/>
      <c r="AD1081" s="14"/>
      <c r="AE1081" s="14"/>
      <c r="AT1081" s="246" t="s">
        <v>185</v>
      </c>
      <c r="AU1081" s="246" t="s">
        <v>84</v>
      </c>
      <c r="AV1081" s="14" t="s">
        <v>168</v>
      </c>
      <c r="AW1081" s="14" t="s">
        <v>36</v>
      </c>
      <c r="AX1081" s="14" t="s">
        <v>82</v>
      </c>
      <c r="AY1081" s="246" t="s">
        <v>161</v>
      </c>
    </row>
    <row r="1082" s="2" customFormat="1" ht="37.8" customHeight="1">
      <c r="A1082" s="40"/>
      <c r="B1082" s="41"/>
      <c r="C1082" s="206" t="s">
        <v>1540</v>
      </c>
      <c r="D1082" s="206" t="s">
        <v>163</v>
      </c>
      <c r="E1082" s="207" t="s">
        <v>1541</v>
      </c>
      <c r="F1082" s="208" t="s">
        <v>1542</v>
      </c>
      <c r="G1082" s="209" t="s">
        <v>166</v>
      </c>
      <c r="H1082" s="210">
        <v>45</v>
      </c>
      <c r="I1082" s="211"/>
      <c r="J1082" s="212">
        <f>ROUND(I1082*H1082,2)</f>
        <v>0</v>
      </c>
      <c r="K1082" s="208" t="s">
        <v>167</v>
      </c>
      <c r="L1082" s="46"/>
      <c r="M1082" s="213" t="s">
        <v>19</v>
      </c>
      <c r="N1082" s="214" t="s">
        <v>45</v>
      </c>
      <c r="O1082" s="86"/>
      <c r="P1082" s="215">
        <f>O1082*H1082</f>
        <v>0</v>
      </c>
      <c r="Q1082" s="215">
        <v>0</v>
      </c>
      <c r="R1082" s="215">
        <f>Q1082*H1082</f>
        <v>0</v>
      </c>
      <c r="S1082" s="215">
        <v>0</v>
      </c>
      <c r="T1082" s="216">
        <f>S1082*H1082</f>
        <v>0</v>
      </c>
      <c r="U1082" s="40"/>
      <c r="V1082" s="40"/>
      <c r="W1082" s="40"/>
      <c r="X1082" s="40"/>
      <c r="Y1082" s="40"/>
      <c r="Z1082" s="40"/>
      <c r="AA1082" s="40"/>
      <c r="AB1082" s="40"/>
      <c r="AC1082" s="40"/>
      <c r="AD1082" s="40"/>
      <c r="AE1082" s="40"/>
      <c r="AR1082" s="217" t="s">
        <v>256</v>
      </c>
      <c r="AT1082" s="217" t="s">
        <v>163</v>
      </c>
      <c r="AU1082" s="217" t="s">
        <v>84</v>
      </c>
      <c r="AY1082" s="19" t="s">
        <v>161</v>
      </c>
      <c r="BE1082" s="218">
        <f>IF(N1082="základní",J1082,0)</f>
        <v>0</v>
      </c>
      <c r="BF1082" s="218">
        <f>IF(N1082="snížená",J1082,0)</f>
        <v>0</v>
      </c>
      <c r="BG1082" s="218">
        <f>IF(N1082="zákl. přenesená",J1082,0)</f>
        <v>0</v>
      </c>
      <c r="BH1082" s="218">
        <f>IF(N1082="sníž. přenesená",J1082,0)</f>
        <v>0</v>
      </c>
      <c r="BI1082" s="218">
        <f>IF(N1082="nulová",J1082,0)</f>
        <v>0</v>
      </c>
      <c r="BJ1082" s="19" t="s">
        <v>82</v>
      </c>
      <c r="BK1082" s="218">
        <f>ROUND(I1082*H1082,2)</f>
        <v>0</v>
      </c>
      <c r="BL1082" s="19" t="s">
        <v>256</v>
      </c>
      <c r="BM1082" s="217" t="s">
        <v>1543</v>
      </c>
    </row>
    <row r="1083" s="2" customFormat="1">
      <c r="A1083" s="40"/>
      <c r="B1083" s="41"/>
      <c r="C1083" s="42"/>
      <c r="D1083" s="219" t="s">
        <v>170</v>
      </c>
      <c r="E1083" s="42"/>
      <c r="F1083" s="220" t="s">
        <v>1544</v>
      </c>
      <c r="G1083" s="42"/>
      <c r="H1083" s="42"/>
      <c r="I1083" s="221"/>
      <c r="J1083" s="42"/>
      <c r="K1083" s="42"/>
      <c r="L1083" s="46"/>
      <c r="M1083" s="222"/>
      <c r="N1083" s="223"/>
      <c r="O1083" s="86"/>
      <c r="P1083" s="86"/>
      <c r="Q1083" s="86"/>
      <c r="R1083" s="86"/>
      <c r="S1083" s="86"/>
      <c r="T1083" s="87"/>
      <c r="U1083" s="40"/>
      <c r="V1083" s="40"/>
      <c r="W1083" s="40"/>
      <c r="X1083" s="40"/>
      <c r="Y1083" s="40"/>
      <c r="Z1083" s="40"/>
      <c r="AA1083" s="40"/>
      <c r="AB1083" s="40"/>
      <c r="AC1083" s="40"/>
      <c r="AD1083" s="40"/>
      <c r="AE1083" s="40"/>
      <c r="AT1083" s="19" t="s">
        <v>170</v>
      </c>
      <c r="AU1083" s="19" t="s">
        <v>84</v>
      </c>
    </row>
    <row r="1084" s="13" customFormat="1">
      <c r="A1084" s="13"/>
      <c r="B1084" s="224"/>
      <c r="C1084" s="225"/>
      <c r="D1084" s="226" t="s">
        <v>185</v>
      </c>
      <c r="E1084" s="227" t="s">
        <v>19</v>
      </c>
      <c r="F1084" s="228" t="s">
        <v>430</v>
      </c>
      <c r="G1084" s="225"/>
      <c r="H1084" s="229">
        <v>45</v>
      </c>
      <c r="I1084" s="230"/>
      <c r="J1084" s="225"/>
      <c r="K1084" s="225"/>
      <c r="L1084" s="231"/>
      <c r="M1084" s="232"/>
      <c r="N1084" s="233"/>
      <c r="O1084" s="233"/>
      <c r="P1084" s="233"/>
      <c r="Q1084" s="233"/>
      <c r="R1084" s="233"/>
      <c r="S1084" s="233"/>
      <c r="T1084" s="234"/>
      <c r="U1084" s="13"/>
      <c r="V1084" s="13"/>
      <c r="W1084" s="13"/>
      <c r="X1084" s="13"/>
      <c r="Y1084" s="13"/>
      <c r="Z1084" s="13"/>
      <c r="AA1084" s="13"/>
      <c r="AB1084" s="13"/>
      <c r="AC1084" s="13"/>
      <c r="AD1084" s="13"/>
      <c r="AE1084" s="13"/>
      <c r="AT1084" s="235" t="s">
        <v>185</v>
      </c>
      <c r="AU1084" s="235" t="s">
        <v>84</v>
      </c>
      <c r="AV1084" s="13" t="s">
        <v>84</v>
      </c>
      <c r="AW1084" s="13" t="s">
        <v>36</v>
      </c>
      <c r="AX1084" s="13" t="s">
        <v>74</v>
      </c>
      <c r="AY1084" s="235" t="s">
        <v>161</v>
      </c>
    </row>
    <row r="1085" s="14" customFormat="1">
      <c r="A1085" s="14"/>
      <c r="B1085" s="236"/>
      <c r="C1085" s="237"/>
      <c r="D1085" s="226" t="s">
        <v>185</v>
      </c>
      <c r="E1085" s="238" t="s">
        <v>19</v>
      </c>
      <c r="F1085" s="239" t="s">
        <v>187</v>
      </c>
      <c r="G1085" s="237"/>
      <c r="H1085" s="240">
        <v>45</v>
      </c>
      <c r="I1085" s="241"/>
      <c r="J1085" s="237"/>
      <c r="K1085" s="237"/>
      <c r="L1085" s="242"/>
      <c r="M1085" s="243"/>
      <c r="N1085" s="244"/>
      <c r="O1085" s="244"/>
      <c r="P1085" s="244"/>
      <c r="Q1085" s="244"/>
      <c r="R1085" s="244"/>
      <c r="S1085" s="244"/>
      <c r="T1085" s="245"/>
      <c r="U1085" s="14"/>
      <c r="V1085" s="14"/>
      <c r="W1085" s="14"/>
      <c r="X1085" s="14"/>
      <c r="Y1085" s="14"/>
      <c r="Z1085" s="14"/>
      <c r="AA1085" s="14"/>
      <c r="AB1085" s="14"/>
      <c r="AC1085" s="14"/>
      <c r="AD1085" s="14"/>
      <c r="AE1085" s="14"/>
      <c r="AT1085" s="246" t="s">
        <v>185</v>
      </c>
      <c r="AU1085" s="246" t="s">
        <v>84</v>
      </c>
      <c r="AV1085" s="14" t="s">
        <v>168</v>
      </c>
      <c r="AW1085" s="14" t="s">
        <v>36</v>
      </c>
      <c r="AX1085" s="14" t="s">
        <v>82</v>
      </c>
      <c r="AY1085" s="246" t="s">
        <v>161</v>
      </c>
    </row>
    <row r="1086" s="2" customFormat="1" ht="49.05" customHeight="1">
      <c r="A1086" s="40"/>
      <c r="B1086" s="41"/>
      <c r="C1086" s="206" t="s">
        <v>1545</v>
      </c>
      <c r="D1086" s="206" t="s">
        <v>163</v>
      </c>
      <c r="E1086" s="207" t="s">
        <v>1546</v>
      </c>
      <c r="F1086" s="208" t="s">
        <v>1547</v>
      </c>
      <c r="G1086" s="209" t="s">
        <v>182</v>
      </c>
      <c r="H1086" s="210">
        <v>714.226</v>
      </c>
      <c r="I1086" s="211"/>
      <c r="J1086" s="212">
        <f>ROUND(I1086*H1086,2)</f>
        <v>0</v>
      </c>
      <c r="K1086" s="208" t="s">
        <v>167</v>
      </c>
      <c r="L1086" s="46"/>
      <c r="M1086" s="213" t="s">
        <v>19</v>
      </c>
      <c r="N1086" s="214" t="s">
        <v>45</v>
      </c>
      <c r="O1086" s="86"/>
      <c r="P1086" s="215">
        <f>O1086*H1086</f>
        <v>0</v>
      </c>
      <c r="Q1086" s="215">
        <v>0.00696</v>
      </c>
      <c r="R1086" s="215">
        <f>Q1086*H1086</f>
        <v>4.9710129600000004</v>
      </c>
      <c r="S1086" s="215">
        <v>0</v>
      </c>
      <c r="T1086" s="216">
        <f>S1086*H1086</f>
        <v>0</v>
      </c>
      <c r="U1086" s="40"/>
      <c r="V1086" s="40"/>
      <c r="W1086" s="40"/>
      <c r="X1086" s="40"/>
      <c r="Y1086" s="40"/>
      <c r="Z1086" s="40"/>
      <c r="AA1086" s="40"/>
      <c r="AB1086" s="40"/>
      <c r="AC1086" s="40"/>
      <c r="AD1086" s="40"/>
      <c r="AE1086" s="40"/>
      <c r="AR1086" s="217" t="s">
        <v>256</v>
      </c>
      <c r="AT1086" s="217" t="s">
        <v>163</v>
      </c>
      <c r="AU1086" s="217" t="s">
        <v>84</v>
      </c>
      <c r="AY1086" s="19" t="s">
        <v>161</v>
      </c>
      <c r="BE1086" s="218">
        <f>IF(N1086="základní",J1086,0)</f>
        <v>0</v>
      </c>
      <c r="BF1086" s="218">
        <f>IF(N1086="snížená",J1086,0)</f>
        <v>0</v>
      </c>
      <c r="BG1086" s="218">
        <f>IF(N1086="zákl. přenesená",J1086,0)</f>
        <v>0</v>
      </c>
      <c r="BH1086" s="218">
        <f>IF(N1086="sníž. přenesená",J1086,0)</f>
        <v>0</v>
      </c>
      <c r="BI1086" s="218">
        <f>IF(N1086="nulová",J1086,0)</f>
        <v>0</v>
      </c>
      <c r="BJ1086" s="19" t="s">
        <v>82</v>
      </c>
      <c r="BK1086" s="218">
        <f>ROUND(I1086*H1086,2)</f>
        <v>0</v>
      </c>
      <c r="BL1086" s="19" t="s">
        <v>256</v>
      </c>
      <c r="BM1086" s="217" t="s">
        <v>1548</v>
      </c>
    </row>
    <row r="1087" s="2" customFormat="1">
      <c r="A1087" s="40"/>
      <c r="B1087" s="41"/>
      <c r="C1087" s="42"/>
      <c r="D1087" s="219" t="s">
        <v>170</v>
      </c>
      <c r="E1087" s="42"/>
      <c r="F1087" s="220" t="s">
        <v>1549</v>
      </c>
      <c r="G1087" s="42"/>
      <c r="H1087" s="42"/>
      <c r="I1087" s="221"/>
      <c r="J1087" s="42"/>
      <c r="K1087" s="42"/>
      <c r="L1087" s="46"/>
      <c r="M1087" s="222"/>
      <c r="N1087" s="223"/>
      <c r="O1087" s="86"/>
      <c r="P1087" s="86"/>
      <c r="Q1087" s="86"/>
      <c r="R1087" s="86"/>
      <c r="S1087" s="86"/>
      <c r="T1087" s="87"/>
      <c r="U1087" s="40"/>
      <c r="V1087" s="40"/>
      <c r="W1087" s="40"/>
      <c r="X1087" s="40"/>
      <c r="Y1087" s="40"/>
      <c r="Z1087" s="40"/>
      <c r="AA1087" s="40"/>
      <c r="AB1087" s="40"/>
      <c r="AC1087" s="40"/>
      <c r="AD1087" s="40"/>
      <c r="AE1087" s="40"/>
      <c r="AT1087" s="19" t="s">
        <v>170</v>
      </c>
      <c r="AU1087" s="19" t="s">
        <v>84</v>
      </c>
    </row>
    <row r="1088" s="13" customFormat="1">
      <c r="A1088" s="13"/>
      <c r="B1088" s="224"/>
      <c r="C1088" s="225"/>
      <c r="D1088" s="226" t="s">
        <v>185</v>
      </c>
      <c r="E1088" s="227" t="s">
        <v>19</v>
      </c>
      <c r="F1088" s="228" t="s">
        <v>1290</v>
      </c>
      <c r="G1088" s="225"/>
      <c r="H1088" s="229">
        <v>714.226</v>
      </c>
      <c r="I1088" s="230"/>
      <c r="J1088" s="225"/>
      <c r="K1088" s="225"/>
      <c r="L1088" s="231"/>
      <c r="M1088" s="232"/>
      <c r="N1088" s="233"/>
      <c r="O1088" s="233"/>
      <c r="P1088" s="233"/>
      <c r="Q1088" s="233"/>
      <c r="R1088" s="233"/>
      <c r="S1088" s="233"/>
      <c r="T1088" s="234"/>
      <c r="U1088" s="13"/>
      <c r="V1088" s="13"/>
      <c r="W1088" s="13"/>
      <c r="X1088" s="13"/>
      <c r="Y1088" s="13"/>
      <c r="Z1088" s="13"/>
      <c r="AA1088" s="13"/>
      <c r="AB1088" s="13"/>
      <c r="AC1088" s="13"/>
      <c r="AD1088" s="13"/>
      <c r="AE1088" s="13"/>
      <c r="AT1088" s="235" t="s">
        <v>185</v>
      </c>
      <c r="AU1088" s="235" t="s">
        <v>84</v>
      </c>
      <c r="AV1088" s="13" t="s">
        <v>84</v>
      </c>
      <c r="AW1088" s="13" t="s">
        <v>36</v>
      </c>
      <c r="AX1088" s="13" t="s">
        <v>82</v>
      </c>
      <c r="AY1088" s="235" t="s">
        <v>161</v>
      </c>
    </row>
    <row r="1089" s="2" customFormat="1" ht="37.8" customHeight="1">
      <c r="A1089" s="40"/>
      <c r="B1089" s="41"/>
      <c r="C1089" s="206" t="s">
        <v>1550</v>
      </c>
      <c r="D1089" s="206" t="s">
        <v>163</v>
      </c>
      <c r="E1089" s="207" t="s">
        <v>1551</v>
      </c>
      <c r="F1089" s="208" t="s">
        <v>1552</v>
      </c>
      <c r="G1089" s="209" t="s">
        <v>590</v>
      </c>
      <c r="H1089" s="210">
        <v>47.280000000000001</v>
      </c>
      <c r="I1089" s="211"/>
      <c r="J1089" s="212">
        <f>ROUND(I1089*H1089,2)</f>
        <v>0</v>
      </c>
      <c r="K1089" s="208" t="s">
        <v>167</v>
      </c>
      <c r="L1089" s="46"/>
      <c r="M1089" s="213" t="s">
        <v>19</v>
      </c>
      <c r="N1089" s="214" t="s">
        <v>45</v>
      </c>
      <c r="O1089" s="86"/>
      <c r="P1089" s="215">
        <f>O1089*H1089</f>
        <v>0</v>
      </c>
      <c r="Q1089" s="215">
        <v>0.0047600000000000003</v>
      </c>
      <c r="R1089" s="215">
        <f>Q1089*H1089</f>
        <v>0.22505280000000003</v>
      </c>
      <c r="S1089" s="215">
        <v>0</v>
      </c>
      <c r="T1089" s="216">
        <f>S1089*H1089</f>
        <v>0</v>
      </c>
      <c r="U1089" s="40"/>
      <c r="V1089" s="40"/>
      <c r="W1089" s="40"/>
      <c r="X1089" s="40"/>
      <c r="Y1089" s="40"/>
      <c r="Z1089" s="40"/>
      <c r="AA1089" s="40"/>
      <c r="AB1089" s="40"/>
      <c r="AC1089" s="40"/>
      <c r="AD1089" s="40"/>
      <c r="AE1089" s="40"/>
      <c r="AR1089" s="217" t="s">
        <v>256</v>
      </c>
      <c r="AT1089" s="217" t="s">
        <v>163</v>
      </c>
      <c r="AU1089" s="217" t="s">
        <v>84</v>
      </c>
      <c r="AY1089" s="19" t="s">
        <v>161</v>
      </c>
      <c r="BE1089" s="218">
        <f>IF(N1089="základní",J1089,0)</f>
        <v>0</v>
      </c>
      <c r="BF1089" s="218">
        <f>IF(N1089="snížená",J1089,0)</f>
        <v>0</v>
      </c>
      <c r="BG1089" s="218">
        <f>IF(N1089="zákl. přenesená",J1089,0)</f>
        <v>0</v>
      </c>
      <c r="BH1089" s="218">
        <f>IF(N1089="sníž. přenesená",J1089,0)</f>
        <v>0</v>
      </c>
      <c r="BI1089" s="218">
        <f>IF(N1089="nulová",J1089,0)</f>
        <v>0</v>
      </c>
      <c r="BJ1089" s="19" t="s">
        <v>82</v>
      </c>
      <c r="BK1089" s="218">
        <f>ROUND(I1089*H1089,2)</f>
        <v>0</v>
      </c>
      <c r="BL1089" s="19" t="s">
        <v>256</v>
      </c>
      <c r="BM1089" s="217" t="s">
        <v>1553</v>
      </c>
    </row>
    <row r="1090" s="2" customFormat="1">
      <c r="A1090" s="40"/>
      <c r="B1090" s="41"/>
      <c r="C1090" s="42"/>
      <c r="D1090" s="219" t="s">
        <v>170</v>
      </c>
      <c r="E1090" s="42"/>
      <c r="F1090" s="220" t="s">
        <v>1554</v>
      </c>
      <c r="G1090" s="42"/>
      <c r="H1090" s="42"/>
      <c r="I1090" s="221"/>
      <c r="J1090" s="42"/>
      <c r="K1090" s="42"/>
      <c r="L1090" s="46"/>
      <c r="M1090" s="222"/>
      <c r="N1090" s="223"/>
      <c r="O1090" s="86"/>
      <c r="P1090" s="86"/>
      <c r="Q1090" s="86"/>
      <c r="R1090" s="86"/>
      <c r="S1090" s="86"/>
      <c r="T1090" s="87"/>
      <c r="U1090" s="40"/>
      <c r="V1090" s="40"/>
      <c r="W1090" s="40"/>
      <c r="X1090" s="40"/>
      <c r="Y1090" s="40"/>
      <c r="Z1090" s="40"/>
      <c r="AA1090" s="40"/>
      <c r="AB1090" s="40"/>
      <c r="AC1090" s="40"/>
      <c r="AD1090" s="40"/>
      <c r="AE1090" s="40"/>
      <c r="AT1090" s="19" t="s">
        <v>170</v>
      </c>
      <c r="AU1090" s="19" t="s">
        <v>84</v>
      </c>
    </row>
    <row r="1091" s="13" customFormat="1">
      <c r="A1091" s="13"/>
      <c r="B1091" s="224"/>
      <c r="C1091" s="225"/>
      <c r="D1091" s="226" t="s">
        <v>185</v>
      </c>
      <c r="E1091" s="227" t="s">
        <v>19</v>
      </c>
      <c r="F1091" s="228" t="s">
        <v>1555</v>
      </c>
      <c r="G1091" s="225"/>
      <c r="H1091" s="229">
        <v>47.280000000000001</v>
      </c>
      <c r="I1091" s="230"/>
      <c r="J1091" s="225"/>
      <c r="K1091" s="225"/>
      <c r="L1091" s="231"/>
      <c r="M1091" s="232"/>
      <c r="N1091" s="233"/>
      <c r="O1091" s="233"/>
      <c r="P1091" s="233"/>
      <c r="Q1091" s="233"/>
      <c r="R1091" s="233"/>
      <c r="S1091" s="233"/>
      <c r="T1091" s="234"/>
      <c r="U1091" s="13"/>
      <c r="V1091" s="13"/>
      <c r="W1091" s="13"/>
      <c r="X1091" s="13"/>
      <c r="Y1091" s="13"/>
      <c r="Z1091" s="13"/>
      <c r="AA1091" s="13"/>
      <c r="AB1091" s="13"/>
      <c r="AC1091" s="13"/>
      <c r="AD1091" s="13"/>
      <c r="AE1091" s="13"/>
      <c r="AT1091" s="235" t="s">
        <v>185</v>
      </c>
      <c r="AU1091" s="235" t="s">
        <v>84</v>
      </c>
      <c r="AV1091" s="13" t="s">
        <v>84</v>
      </c>
      <c r="AW1091" s="13" t="s">
        <v>36</v>
      </c>
      <c r="AX1091" s="13" t="s">
        <v>82</v>
      </c>
      <c r="AY1091" s="235" t="s">
        <v>161</v>
      </c>
    </row>
    <row r="1092" s="2" customFormat="1" ht="33" customHeight="1">
      <c r="A1092" s="40"/>
      <c r="B1092" s="41"/>
      <c r="C1092" s="206" t="s">
        <v>1556</v>
      </c>
      <c r="D1092" s="206" t="s">
        <v>163</v>
      </c>
      <c r="E1092" s="207" t="s">
        <v>1557</v>
      </c>
      <c r="F1092" s="208" t="s">
        <v>1558</v>
      </c>
      <c r="G1092" s="209" t="s">
        <v>590</v>
      </c>
      <c r="H1092" s="210">
        <v>28.57</v>
      </c>
      <c r="I1092" s="211"/>
      <c r="J1092" s="212">
        <f>ROUND(I1092*H1092,2)</f>
        <v>0</v>
      </c>
      <c r="K1092" s="208" t="s">
        <v>167</v>
      </c>
      <c r="L1092" s="46"/>
      <c r="M1092" s="213" t="s">
        <v>19</v>
      </c>
      <c r="N1092" s="214" t="s">
        <v>45</v>
      </c>
      <c r="O1092" s="86"/>
      <c r="P1092" s="215">
        <f>O1092*H1092</f>
        <v>0</v>
      </c>
      <c r="Q1092" s="215">
        <v>0.00148</v>
      </c>
      <c r="R1092" s="215">
        <f>Q1092*H1092</f>
        <v>0.042283599999999998</v>
      </c>
      <c r="S1092" s="215">
        <v>0</v>
      </c>
      <c r="T1092" s="216">
        <f>S1092*H1092</f>
        <v>0</v>
      </c>
      <c r="U1092" s="40"/>
      <c r="V1092" s="40"/>
      <c r="W1092" s="40"/>
      <c r="X1092" s="40"/>
      <c r="Y1092" s="40"/>
      <c r="Z1092" s="40"/>
      <c r="AA1092" s="40"/>
      <c r="AB1092" s="40"/>
      <c r="AC1092" s="40"/>
      <c r="AD1092" s="40"/>
      <c r="AE1092" s="40"/>
      <c r="AR1092" s="217" t="s">
        <v>256</v>
      </c>
      <c r="AT1092" s="217" t="s">
        <v>163</v>
      </c>
      <c r="AU1092" s="217" t="s">
        <v>84</v>
      </c>
      <c r="AY1092" s="19" t="s">
        <v>161</v>
      </c>
      <c r="BE1092" s="218">
        <f>IF(N1092="základní",J1092,0)</f>
        <v>0</v>
      </c>
      <c r="BF1092" s="218">
        <f>IF(N1092="snížená",J1092,0)</f>
        <v>0</v>
      </c>
      <c r="BG1092" s="218">
        <f>IF(N1092="zákl. přenesená",J1092,0)</f>
        <v>0</v>
      </c>
      <c r="BH1092" s="218">
        <f>IF(N1092="sníž. přenesená",J1092,0)</f>
        <v>0</v>
      </c>
      <c r="BI1092" s="218">
        <f>IF(N1092="nulová",J1092,0)</f>
        <v>0</v>
      </c>
      <c r="BJ1092" s="19" t="s">
        <v>82</v>
      </c>
      <c r="BK1092" s="218">
        <f>ROUND(I1092*H1092,2)</f>
        <v>0</v>
      </c>
      <c r="BL1092" s="19" t="s">
        <v>256</v>
      </c>
      <c r="BM1092" s="217" t="s">
        <v>1559</v>
      </c>
    </row>
    <row r="1093" s="2" customFormat="1">
      <c r="A1093" s="40"/>
      <c r="B1093" s="41"/>
      <c r="C1093" s="42"/>
      <c r="D1093" s="219" t="s">
        <v>170</v>
      </c>
      <c r="E1093" s="42"/>
      <c r="F1093" s="220" t="s">
        <v>1560</v>
      </c>
      <c r="G1093" s="42"/>
      <c r="H1093" s="42"/>
      <c r="I1093" s="221"/>
      <c r="J1093" s="42"/>
      <c r="K1093" s="42"/>
      <c r="L1093" s="46"/>
      <c r="M1093" s="222"/>
      <c r="N1093" s="223"/>
      <c r="O1093" s="86"/>
      <c r="P1093" s="86"/>
      <c r="Q1093" s="86"/>
      <c r="R1093" s="86"/>
      <c r="S1093" s="86"/>
      <c r="T1093" s="87"/>
      <c r="U1093" s="40"/>
      <c r="V1093" s="40"/>
      <c r="W1093" s="40"/>
      <c r="X1093" s="40"/>
      <c r="Y1093" s="40"/>
      <c r="Z1093" s="40"/>
      <c r="AA1093" s="40"/>
      <c r="AB1093" s="40"/>
      <c r="AC1093" s="40"/>
      <c r="AD1093" s="40"/>
      <c r="AE1093" s="40"/>
      <c r="AT1093" s="19" t="s">
        <v>170</v>
      </c>
      <c r="AU1093" s="19" t="s">
        <v>84</v>
      </c>
    </row>
    <row r="1094" s="13" customFormat="1">
      <c r="A1094" s="13"/>
      <c r="B1094" s="224"/>
      <c r="C1094" s="225"/>
      <c r="D1094" s="226" t="s">
        <v>185</v>
      </c>
      <c r="E1094" s="227" t="s">
        <v>19</v>
      </c>
      <c r="F1094" s="228" t="s">
        <v>1561</v>
      </c>
      <c r="G1094" s="225"/>
      <c r="H1094" s="229">
        <v>28.57</v>
      </c>
      <c r="I1094" s="230"/>
      <c r="J1094" s="225"/>
      <c r="K1094" s="225"/>
      <c r="L1094" s="231"/>
      <c r="M1094" s="232"/>
      <c r="N1094" s="233"/>
      <c r="O1094" s="233"/>
      <c r="P1094" s="233"/>
      <c r="Q1094" s="233"/>
      <c r="R1094" s="233"/>
      <c r="S1094" s="233"/>
      <c r="T1094" s="234"/>
      <c r="U1094" s="13"/>
      <c r="V1094" s="13"/>
      <c r="W1094" s="13"/>
      <c r="X1094" s="13"/>
      <c r="Y1094" s="13"/>
      <c r="Z1094" s="13"/>
      <c r="AA1094" s="13"/>
      <c r="AB1094" s="13"/>
      <c r="AC1094" s="13"/>
      <c r="AD1094" s="13"/>
      <c r="AE1094" s="13"/>
      <c r="AT1094" s="235" t="s">
        <v>185</v>
      </c>
      <c r="AU1094" s="235" t="s">
        <v>84</v>
      </c>
      <c r="AV1094" s="13" t="s">
        <v>84</v>
      </c>
      <c r="AW1094" s="13" t="s">
        <v>36</v>
      </c>
      <c r="AX1094" s="13" t="s">
        <v>74</v>
      </c>
      <c r="AY1094" s="235" t="s">
        <v>161</v>
      </c>
    </row>
    <row r="1095" s="14" customFormat="1">
      <c r="A1095" s="14"/>
      <c r="B1095" s="236"/>
      <c r="C1095" s="237"/>
      <c r="D1095" s="226" t="s">
        <v>185</v>
      </c>
      <c r="E1095" s="238" t="s">
        <v>19</v>
      </c>
      <c r="F1095" s="239" t="s">
        <v>187</v>
      </c>
      <c r="G1095" s="237"/>
      <c r="H1095" s="240">
        <v>28.57</v>
      </c>
      <c r="I1095" s="241"/>
      <c r="J1095" s="237"/>
      <c r="K1095" s="237"/>
      <c r="L1095" s="242"/>
      <c r="M1095" s="243"/>
      <c r="N1095" s="244"/>
      <c r="O1095" s="244"/>
      <c r="P1095" s="244"/>
      <c r="Q1095" s="244"/>
      <c r="R1095" s="244"/>
      <c r="S1095" s="244"/>
      <c r="T1095" s="245"/>
      <c r="U1095" s="14"/>
      <c r="V1095" s="14"/>
      <c r="W1095" s="14"/>
      <c r="X1095" s="14"/>
      <c r="Y1095" s="14"/>
      <c r="Z1095" s="14"/>
      <c r="AA1095" s="14"/>
      <c r="AB1095" s="14"/>
      <c r="AC1095" s="14"/>
      <c r="AD1095" s="14"/>
      <c r="AE1095" s="14"/>
      <c r="AT1095" s="246" t="s">
        <v>185</v>
      </c>
      <c r="AU1095" s="246" t="s">
        <v>84</v>
      </c>
      <c r="AV1095" s="14" t="s">
        <v>168</v>
      </c>
      <c r="AW1095" s="14" t="s">
        <v>36</v>
      </c>
      <c r="AX1095" s="14" t="s">
        <v>82</v>
      </c>
      <c r="AY1095" s="246" t="s">
        <v>161</v>
      </c>
    </row>
    <row r="1096" s="2" customFormat="1" ht="37.8" customHeight="1">
      <c r="A1096" s="40"/>
      <c r="B1096" s="41"/>
      <c r="C1096" s="206" t="s">
        <v>1562</v>
      </c>
      <c r="D1096" s="206" t="s">
        <v>163</v>
      </c>
      <c r="E1096" s="207" t="s">
        <v>1563</v>
      </c>
      <c r="F1096" s="208" t="s">
        <v>1564</v>
      </c>
      <c r="G1096" s="209" t="s">
        <v>590</v>
      </c>
      <c r="H1096" s="210">
        <v>93.480000000000004</v>
      </c>
      <c r="I1096" s="211"/>
      <c r="J1096" s="212">
        <f>ROUND(I1096*H1096,2)</f>
        <v>0</v>
      </c>
      <c r="K1096" s="208" t="s">
        <v>167</v>
      </c>
      <c r="L1096" s="46"/>
      <c r="M1096" s="213" t="s">
        <v>19</v>
      </c>
      <c r="N1096" s="214" t="s">
        <v>45</v>
      </c>
      <c r="O1096" s="86"/>
      <c r="P1096" s="215">
        <f>O1096*H1096</f>
        <v>0</v>
      </c>
      <c r="Q1096" s="215">
        <v>0.0015100000000000001</v>
      </c>
      <c r="R1096" s="215">
        <f>Q1096*H1096</f>
        <v>0.14115480000000003</v>
      </c>
      <c r="S1096" s="215">
        <v>0</v>
      </c>
      <c r="T1096" s="216">
        <f>S1096*H1096</f>
        <v>0</v>
      </c>
      <c r="U1096" s="40"/>
      <c r="V1096" s="40"/>
      <c r="W1096" s="40"/>
      <c r="X1096" s="40"/>
      <c r="Y1096" s="40"/>
      <c r="Z1096" s="40"/>
      <c r="AA1096" s="40"/>
      <c r="AB1096" s="40"/>
      <c r="AC1096" s="40"/>
      <c r="AD1096" s="40"/>
      <c r="AE1096" s="40"/>
      <c r="AR1096" s="217" t="s">
        <v>256</v>
      </c>
      <c r="AT1096" s="217" t="s">
        <v>163</v>
      </c>
      <c r="AU1096" s="217" t="s">
        <v>84</v>
      </c>
      <c r="AY1096" s="19" t="s">
        <v>161</v>
      </c>
      <c r="BE1096" s="218">
        <f>IF(N1096="základní",J1096,0)</f>
        <v>0</v>
      </c>
      <c r="BF1096" s="218">
        <f>IF(N1096="snížená",J1096,0)</f>
        <v>0</v>
      </c>
      <c r="BG1096" s="218">
        <f>IF(N1096="zákl. přenesená",J1096,0)</f>
        <v>0</v>
      </c>
      <c r="BH1096" s="218">
        <f>IF(N1096="sníž. přenesená",J1096,0)</f>
        <v>0</v>
      </c>
      <c r="BI1096" s="218">
        <f>IF(N1096="nulová",J1096,0)</f>
        <v>0</v>
      </c>
      <c r="BJ1096" s="19" t="s">
        <v>82</v>
      </c>
      <c r="BK1096" s="218">
        <f>ROUND(I1096*H1096,2)</f>
        <v>0</v>
      </c>
      <c r="BL1096" s="19" t="s">
        <v>256</v>
      </c>
      <c r="BM1096" s="217" t="s">
        <v>1565</v>
      </c>
    </row>
    <row r="1097" s="2" customFormat="1">
      <c r="A1097" s="40"/>
      <c r="B1097" s="41"/>
      <c r="C1097" s="42"/>
      <c r="D1097" s="219" t="s">
        <v>170</v>
      </c>
      <c r="E1097" s="42"/>
      <c r="F1097" s="220" t="s">
        <v>1566</v>
      </c>
      <c r="G1097" s="42"/>
      <c r="H1097" s="42"/>
      <c r="I1097" s="221"/>
      <c r="J1097" s="42"/>
      <c r="K1097" s="42"/>
      <c r="L1097" s="46"/>
      <c r="M1097" s="222"/>
      <c r="N1097" s="223"/>
      <c r="O1097" s="86"/>
      <c r="P1097" s="86"/>
      <c r="Q1097" s="86"/>
      <c r="R1097" s="86"/>
      <c r="S1097" s="86"/>
      <c r="T1097" s="87"/>
      <c r="U1097" s="40"/>
      <c r="V1097" s="40"/>
      <c r="W1097" s="40"/>
      <c r="X1097" s="40"/>
      <c r="Y1097" s="40"/>
      <c r="Z1097" s="40"/>
      <c r="AA1097" s="40"/>
      <c r="AB1097" s="40"/>
      <c r="AC1097" s="40"/>
      <c r="AD1097" s="40"/>
      <c r="AE1097" s="40"/>
      <c r="AT1097" s="19" t="s">
        <v>170</v>
      </c>
      <c r="AU1097" s="19" t="s">
        <v>84</v>
      </c>
    </row>
    <row r="1098" s="13" customFormat="1">
      <c r="A1098" s="13"/>
      <c r="B1098" s="224"/>
      <c r="C1098" s="225"/>
      <c r="D1098" s="226" t="s">
        <v>185</v>
      </c>
      <c r="E1098" s="227" t="s">
        <v>19</v>
      </c>
      <c r="F1098" s="228" t="s">
        <v>1567</v>
      </c>
      <c r="G1098" s="225"/>
      <c r="H1098" s="229">
        <v>93.480000000000004</v>
      </c>
      <c r="I1098" s="230"/>
      <c r="J1098" s="225"/>
      <c r="K1098" s="225"/>
      <c r="L1098" s="231"/>
      <c r="M1098" s="232"/>
      <c r="N1098" s="233"/>
      <c r="O1098" s="233"/>
      <c r="P1098" s="233"/>
      <c r="Q1098" s="233"/>
      <c r="R1098" s="233"/>
      <c r="S1098" s="233"/>
      <c r="T1098" s="234"/>
      <c r="U1098" s="13"/>
      <c r="V1098" s="13"/>
      <c r="W1098" s="13"/>
      <c r="X1098" s="13"/>
      <c r="Y1098" s="13"/>
      <c r="Z1098" s="13"/>
      <c r="AA1098" s="13"/>
      <c r="AB1098" s="13"/>
      <c r="AC1098" s="13"/>
      <c r="AD1098" s="13"/>
      <c r="AE1098" s="13"/>
      <c r="AT1098" s="235" t="s">
        <v>185</v>
      </c>
      <c r="AU1098" s="235" t="s">
        <v>84</v>
      </c>
      <c r="AV1098" s="13" t="s">
        <v>84</v>
      </c>
      <c r="AW1098" s="13" t="s">
        <v>36</v>
      </c>
      <c r="AX1098" s="13" t="s">
        <v>82</v>
      </c>
      <c r="AY1098" s="235" t="s">
        <v>161</v>
      </c>
    </row>
    <row r="1099" s="2" customFormat="1" ht="37.8" customHeight="1">
      <c r="A1099" s="40"/>
      <c r="B1099" s="41"/>
      <c r="C1099" s="206" t="s">
        <v>1568</v>
      </c>
      <c r="D1099" s="206" t="s">
        <v>163</v>
      </c>
      <c r="E1099" s="207" t="s">
        <v>1569</v>
      </c>
      <c r="F1099" s="208" t="s">
        <v>1570</v>
      </c>
      <c r="G1099" s="209" t="s">
        <v>590</v>
      </c>
      <c r="H1099" s="210">
        <v>32.200000000000003</v>
      </c>
      <c r="I1099" s="211"/>
      <c r="J1099" s="212">
        <f>ROUND(I1099*H1099,2)</f>
        <v>0</v>
      </c>
      <c r="K1099" s="208" t="s">
        <v>167</v>
      </c>
      <c r="L1099" s="46"/>
      <c r="M1099" s="213" t="s">
        <v>19</v>
      </c>
      <c r="N1099" s="214" t="s">
        <v>45</v>
      </c>
      <c r="O1099" s="86"/>
      <c r="P1099" s="215">
        <f>O1099*H1099</f>
        <v>0</v>
      </c>
      <c r="Q1099" s="215">
        <v>0.0030000000000000001</v>
      </c>
      <c r="R1099" s="215">
        <f>Q1099*H1099</f>
        <v>0.096600000000000005</v>
      </c>
      <c r="S1099" s="215">
        <v>0</v>
      </c>
      <c r="T1099" s="216">
        <f>S1099*H1099</f>
        <v>0</v>
      </c>
      <c r="U1099" s="40"/>
      <c r="V1099" s="40"/>
      <c r="W1099" s="40"/>
      <c r="X1099" s="40"/>
      <c r="Y1099" s="40"/>
      <c r="Z1099" s="40"/>
      <c r="AA1099" s="40"/>
      <c r="AB1099" s="40"/>
      <c r="AC1099" s="40"/>
      <c r="AD1099" s="40"/>
      <c r="AE1099" s="40"/>
      <c r="AR1099" s="217" t="s">
        <v>256</v>
      </c>
      <c r="AT1099" s="217" t="s">
        <v>163</v>
      </c>
      <c r="AU1099" s="217" t="s">
        <v>84</v>
      </c>
      <c r="AY1099" s="19" t="s">
        <v>161</v>
      </c>
      <c r="BE1099" s="218">
        <f>IF(N1099="základní",J1099,0)</f>
        <v>0</v>
      </c>
      <c r="BF1099" s="218">
        <f>IF(N1099="snížená",J1099,0)</f>
        <v>0</v>
      </c>
      <c r="BG1099" s="218">
        <f>IF(N1099="zákl. přenesená",J1099,0)</f>
        <v>0</v>
      </c>
      <c r="BH1099" s="218">
        <f>IF(N1099="sníž. přenesená",J1099,0)</f>
        <v>0</v>
      </c>
      <c r="BI1099" s="218">
        <f>IF(N1099="nulová",J1099,0)</f>
        <v>0</v>
      </c>
      <c r="BJ1099" s="19" t="s">
        <v>82</v>
      </c>
      <c r="BK1099" s="218">
        <f>ROUND(I1099*H1099,2)</f>
        <v>0</v>
      </c>
      <c r="BL1099" s="19" t="s">
        <v>256</v>
      </c>
      <c r="BM1099" s="217" t="s">
        <v>1571</v>
      </c>
    </row>
    <row r="1100" s="2" customFormat="1">
      <c r="A1100" s="40"/>
      <c r="B1100" s="41"/>
      <c r="C1100" s="42"/>
      <c r="D1100" s="219" t="s">
        <v>170</v>
      </c>
      <c r="E1100" s="42"/>
      <c r="F1100" s="220" t="s">
        <v>1572</v>
      </c>
      <c r="G1100" s="42"/>
      <c r="H1100" s="42"/>
      <c r="I1100" s="221"/>
      <c r="J1100" s="42"/>
      <c r="K1100" s="42"/>
      <c r="L1100" s="46"/>
      <c r="M1100" s="222"/>
      <c r="N1100" s="223"/>
      <c r="O1100" s="86"/>
      <c r="P1100" s="86"/>
      <c r="Q1100" s="86"/>
      <c r="R1100" s="86"/>
      <c r="S1100" s="86"/>
      <c r="T1100" s="87"/>
      <c r="U1100" s="40"/>
      <c r="V1100" s="40"/>
      <c r="W1100" s="40"/>
      <c r="X1100" s="40"/>
      <c r="Y1100" s="40"/>
      <c r="Z1100" s="40"/>
      <c r="AA1100" s="40"/>
      <c r="AB1100" s="40"/>
      <c r="AC1100" s="40"/>
      <c r="AD1100" s="40"/>
      <c r="AE1100" s="40"/>
      <c r="AT1100" s="19" t="s">
        <v>170</v>
      </c>
      <c r="AU1100" s="19" t="s">
        <v>84</v>
      </c>
    </row>
    <row r="1101" s="13" customFormat="1">
      <c r="A1101" s="13"/>
      <c r="B1101" s="224"/>
      <c r="C1101" s="225"/>
      <c r="D1101" s="226" t="s">
        <v>185</v>
      </c>
      <c r="E1101" s="227" t="s">
        <v>19</v>
      </c>
      <c r="F1101" s="228" t="s">
        <v>1573</v>
      </c>
      <c r="G1101" s="225"/>
      <c r="H1101" s="229">
        <v>32.200000000000003</v>
      </c>
      <c r="I1101" s="230"/>
      <c r="J1101" s="225"/>
      <c r="K1101" s="225"/>
      <c r="L1101" s="231"/>
      <c r="M1101" s="232"/>
      <c r="N1101" s="233"/>
      <c r="O1101" s="233"/>
      <c r="P1101" s="233"/>
      <c r="Q1101" s="233"/>
      <c r="R1101" s="233"/>
      <c r="S1101" s="233"/>
      <c r="T1101" s="234"/>
      <c r="U1101" s="13"/>
      <c r="V1101" s="13"/>
      <c r="W1101" s="13"/>
      <c r="X1101" s="13"/>
      <c r="Y1101" s="13"/>
      <c r="Z1101" s="13"/>
      <c r="AA1101" s="13"/>
      <c r="AB1101" s="13"/>
      <c r="AC1101" s="13"/>
      <c r="AD1101" s="13"/>
      <c r="AE1101" s="13"/>
      <c r="AT1101" s="235" t="s">
        <v>185</v>
      </c>
      <c r="AU1101" s="235" t="s">
        <v>84</v>
      </c>
      <c r="AV1101" s="13" t="s">
        <v>84</v>
      </c>
      <c r="AW1101" s="13" t="s">
        <v>36</v>
      </c>
      <c r="AX1101" s="13" t="s">
        <v>82</v>
      </c>
      <c r="AY1101" s="235" t="s">
        <v>161</v>
      </c>
    </row>
    <row r="1102" s="2" customFormat="1" ht="37.8" customHeight="1">
      <c r="A1102" s="40"/>
      <c r="B1102" s="41"/>
      <c r="C1102" s="206" t="s">
        <v>1574</v>
      </c>
      <c r="D1102" s="206" t="s">
        <v>163</v>
      </c>
      <c r="E1102" s="207" t="s">
        <v>1575</v>
      </c>
      <c r="F1102" s="208" t="s">
        <v>1576</v>
      </c>
      <c r="G1102" s="209" t="s">
        <v>590</v>
      </c>
      <c r="H1102" s="210">
        <v>58.649999999999999</v>
      </c>
      <c r="I1102" s="211"/>
      <c r="J1102" s="212">
        <f>ROUND(I1102*H1102,2)</f>
        <v>0</v>
      </c>
      <c r="K1102" s="208" t="s">
        <v>167</v>
      </c>
      <c r="L1102" s="46"/>
      <c r="M1102" s="213" t="s">
        <v>19</v>
      </c>
      <c r="N1102" s="214" t="s">
        <v>45</v>
      </c>
      <c r="O1102" s="86"/>
      <c r="P1102" s="215">
        <f>O1102*H1102</f>
        <v>0</v>
      </c>
      <c r="Q1102" s="215">
        <v>0.0012600000000000001</v>
      </c>
      <c r="R1102" s="215">
        <f>Q1102*H1102</f>
        <v>0.073899000000000006</v>
      </c>
      <c r="S1102" s="215">
        <v>0</v>
      </c>
      <c r="T1102" s="216">
        <f>S1102*H1102</f>
        <v>0</v>
      </c>
      <c r="U1102" s="40"/>
      <c r="V1102" s="40"/>
      <c r="W1102" s="40"/>
      <c r="X1102" s="40"/>
      <c r="Y1102" s="40"/>
      <c r="Z1102" s="40"/>
      <c r="AA1102" s="40"/>
      <c r="AB1102" s="40"/>
      <c r="AC1102" s="40"/>
      <c r="AD1102" s="40"/>
      <c r="AE1102" s="40"/>
      <c r="AR1102" s="217" t="s">
        <v>256</v>
      </c>
      <c r="AT1102" s="217" t="s">
        <v>163</v>
      </c>
      <c r="AU1102" s="217" t="s">
        <v>84</v>
      </c>
      <c r="AY1102" s="19" t="s">
        <v>161</v>
      </c>
      <c r="BE1102" s="218">
        <f>IF(N1102="základní",J1102,0)</f>
        <v>0</v>
      </c>
      <c r="BF1102" s="218">
        <f>IF(N1102="snížená",J1102,0)</f>
        <v>0</v>
      </c>
      <c r="BG1102" s="218">
        <f>IF(N1102="zákl. přenesená",J1102,0)</f>
        <v>0</v>
      </c>
      <c r="BH1102" s="218">
        <f>IF(N1102="sníž. přenesená",J1102,0)</f>
        <v>0</v>
      </c>
      <c r="BI1102" s="218">
        <f>IF(N1102="nulová",J1102,0)</f>
        <v>0</v>
      </c>
      <c r="BJ1102" s="19" t="s">
        <v>82</v>
      </c>
      <c r="BK1102" s="218">
        <f>ROUND(I1102*H1102,2)</f>
        <v>0</v>
      </c>
      <c r="BL1102" s="19" t="s">
        <v>256</v>
      </c>
      <c r="BM1102" s="217" t="s">
        <v>1577</v>
      </c>
    </row>
    <row r="1103" s="2" customFormat="1">
      <c r="A1103" s="40"/>
      <c r="B1103" s="41"/>
      <c r="C1103" s="42"/>
      <c r="D1103" s="219" t="s">
        <v>170</v>
      </c>
      <c r="E1103" s="42"/>
      <c r="F1103" s="220" t="s">
        <v>1578</v>
      </c>
      <c r="G1103" s="42"/>
      <c r="H1103" s="42"/>
      <c r="I1103" s="221"/>
      <c r="J1103" s="42"/>
      <c r="K1103" s="42"/>
      <c r="L1103" s="46"/>
      <c r="M1103" s="222"/>
      <c r="N1103" s="223"/>
      <c r="O1103" s="86"/>
      <c r="P1103" s="86"/>
      <c r="Q1103" s="86"/>
      <c r="R1103" s="86"/>
      <c r="S1103" s="86"/>
      <c r="T1103" s="87"/>
      <c r="U1103" s="40"/>
      <c r="V1103" s="40"/>
      <c r="W1103" s="40"/>
      <c r="X1103" s="40"/>
      <c r="Y1103" s="40"/>
      <c r="Z1103" s="40"/>
      <c r="AA1103" s="40"/>
      <c r="AB1103" s="40"/>
      <c r="AC1103" s="40"/>
      <c r="AD1103" s="40"/>
      <c r="AE1103" s="40"/>
      <c r="AT1103" s="19" t="s">
        <v>170</v>
      </c>
      <c r="AU1103" s="19" t="s">
        <v>84</v>
      </c>
    </row>
    <row r="1104" s="13" customFormat="1">
      <c r="A1104" s="13"/>
      <c r="B1104" s="224"/>
      <c r="C1104" s="225"/>
      <c r="D1104" s="226" t="s">
        <v>185</v>
      </c>
      <c r="E1104" s="227" t="s">
        <v>19</v>
      </c>
      <c r="F1104" s="228" t="s">
        <v>1579</v>
      </c>
      <c r="G1104" s="225"/>
      <c r="H1104" s="229">
        <v>58.649999999999999</v>
      </c>
      <c r="I1104" s="230"/>
      <c r="J1104" s="225"/>
      <c r="K1104" s="225"/>
      <c r="L1104" s="231"/>
      <c r="M1104" s="232"/>
      <c r="N1104" s="233"/>
      <c r="O1104" s="233"/>
      <c r="P1104" s="233"/>
      <c r="Q1104" s="233"/>
      <c r="R1104" s="233"/>
      <c r="S1104" s="233"/>
      <c r="T1104" s="234"/>
      <c r="U1104" s="13"/>
      <c r="V1104" s="13"/>
      <c r="W1104" s="13"/>
      <c r="X1104" s="13"/>
      <c r="Y1104" s="13"/>
      <c r="Z1104" s="13"/>
      <c r="AA1104" s="13"/>
      <c r="AB1104" s="13"/>
      <c r="AC1104" s="13"/>
      <c r="AD1104" s="13"/>
      <c r="AE1104" s="13"/>
      <c r="AT1104" s="235" t="s">
        <v>185</v>
      </c>
      <c r="AU1104" s="235" t="s">
        <v>84</v>
      </c>
      <c r="AV1104" s="13" t="s">
        <v>84</v>
      </c>
      <c r="AW1104" s="13" t="s">
        <v>36</v>
      </c>
      <c r="AX1104" s="13" t="s">
        <v>74</v>
      </c>
      <c r="AY1104" s="235" t="s">
        <v>161</v>
      </c>
    </row>
    <row r="1105" s="14" customFormat="1">
      <c r="A1105" s="14"/>
      <c r="B1105" s="236"/>
      <c r="C1105" s="237"/>
      <c r="D1105" s="226" t="s">
        <v>185</v>
      </c>
      <c r="E1105" s="238" t="s">
        <v>19</v>
      </c>
      <c r="F1105" s="239" t="s">
        <v>187</v>
      </c>
      <c r="G1105" s="237"/>
      <c r="H1105" s="240">
        <v>58.649999999999999</v>
      </c>
      <c r="I1105" s="241"/>
      <c r="J1105" s="237"/>
      <c r="K1105" s="237"/>
      <c r="L1105" s="242"/>
      <c r="M1105" s="243"/>
      <c r="N1105" s="244"/>
      <c r="O1105" s="244"/>
      <c r="P1105" s="244"/>
      <c r="Q1105" s="244"/>
      <c r="R1105" s="244"/>
      <c r="S1105" s="244"/>
      <c r="T1105" s="245"/>
      <c r="U1105" s="14"/>
      <c r="V1105" s="14"/>
      <c r="W1105" s="14"/>
      <c r="X1105" s="14"/>
      <c r="Y1105" s="14"/>
      <c r="Z1105" s="14"/>
      <c r="AA1105" s="14"/>
      <c r="AB1105" s="14"/>
      <c r="AC1105" s="14"/>
      <c r="AD1105" s="14"/>
      <c r="AE1105" s="14"/>
      <c r="AT1105" s="246" t="s">
        <v>185</v>
      </c>
      <c r="AU1105" s="246" t="s">
        <v>84</v>
      </c>
      <c r="AV1105" s="14" t="s">
        <v>168</v>
      </c>
      <c r="AW1105" s="14" t="s">
        <v>36</v>
      </c>
      <c r="AX1105" s="14" t="s">
        <v>82</v>
      </c>
      <c r="AY1105" s="246" t="s">
        <v>161</v>
      </c>
    </row>
    <row r="1106" s="2" customFormat="1" ht="33" customHeight="1">
      <c r="A1106" s="40"/>
      <c r="B1106" s="41"/>
      <c r="C1106" s="206" t="s">
        <v>1580</v>
      </c>
      <c r="D1106" s="206" t="s">
        <v>163</v>
      </c>
      <c r="E1106" s="207" t="s">
        <v>1581</v>
      </c>
      <c r="F1106" s="208" t="s">
        <v>1582</v>
      </c>
      <c r="G1106" s="209" t="s">
        <v>590</v>
      </c>
      <c r="H1106" s="210">
        <v>93.280000000000001</v>
      </c>
      <c r="I1106" s="211"/>
      <c r="J1106" s="212">
        <f>ROUND(I1106*H1106,2)</f>
        <v>0</v>
      </c>
      <c r="K1106" s="208" t="s">
        <v>167</v>
      </c>
      <c r="L1106" s="46"/>
      <c r="M1106" s="213" t="s">
        <v>19</v>
      </c>
      <c r="N1106" s="214" t="s">
        <v>45</v>
      </c>
      <c r="O1106" s="86"/>
      <c r="P1106" s="215">
        <f>O1106*H1106</f>
        <v>0</v>
      </c>
      <c r="Q1106" s="215">
        <v>0.0028600000000000001</v>
      </c>
      <c r="R1106" s="215">
        <f>Q1106*H1106</f>
        <v>0.26678080000000004</v>
      </c>
      <c r="S1106" s="215">
        <v>0</v>
      </c>
      <c r="T1106" s="216">
        <f>S1106*H1106</f>
        <v>0</v>
      </c>
      <c r="U1106" s="40"/>
      <c r="V1106" s="40"/>
      <c r="W1106" s="40"/>
      <c r="X1106" s="40"/>
      <c r="Y1106" s="40"/>
      <c r="Z1106" s="40"/>
      <c r="AA1106" s="40"/>
      <c r="AB1106" s="40"/>
      <c r="AC1106" s="40"/>
      <c r="AD1106" s="40"/>
      <c r="AE1106" s="40"/>
      <c r="AR1106" s="217" t="s">
        <v>256</v>
      </c>
      <c r="AT1106" s="217" t="s">
        <v>163</v>
      </c>
      <c r="AU1106" s="217" t="s">
        <v>84</v>
      </c>
      <c r="AY1106" s="19" t="s">
        <v>161</v>
      </c>
      <c r="BE1106" s="218">
        <f>IF(N1106="základní",J1106,0)</f>
        <v>0</v>
      </c>
      <c r="BF1106" s="218">
        <f>IF(N1106="snížená",J1106,0)</f>
        <v>0</v>
      </c>
      <c r="BG1106" s="218">
        <f>IF(N1106="zákl. přenesená",J1106,0)</f>
        <v>0</v>
      </c>
      <c r="BH1106" s="218">
        <f>IF(N1106="sníž. přenesená",J1106,0)</f>
        <v>0</v>
      </c>
      <c r="BI1106" s="218">
        <f>IF(N1106="nulová",J1106,0)</f>
        <v>0</v>
      </c>
      <c r="BJ1106" s="19" t="s">
        <v>82</v>
      </c>
      <c r="BK1106" s="218">
        <f>ROUND(I1106*H1106,2)</f>
        <v>0</v>
      </c>
      <c r="BL1106" s="19" t="s">
        <v>256</v>
      </c>
      <c r="BM1106" s="217" t="s">
        <v>1583</v>
      </c>
    </row>
    <row r="1107" s="2" customFormat="1">
      <c r="A1107" s="40"/>
      <c r="B1107" s="41"/>
      <c r="C1107" s="42"/>
      <c r="D1107" s="219" t="s">
        <v>170</v>
      </c>
      <c r="E1107" s="42"/>
      <c r="F1107" s="220" t="s">
        <v>1584</v>
      </c>
      <c r="G1107" s="42"/>
      <c r="H1107" s="42"/>
      <c r="I1107" s="221"/>
      <c r="J1107" s="42"/>
      <c r="K1107" s="42"/>
      <c r="L1107" s="46"/>
      <c r="M1107" s="222"/>
      <c r="N1107" s="223"/>
      <c r="O1107" s="86"/>
      <c r="P1107" s="86"/>
      <c r="Q1107" s="86"/>
      <c r="R1107" s="86"/>
      <c r="S1107" s="86"/>
      <c r="T1107" s="87"/>
      <c r="U1107" s="40"/>
      <c r="V1107" s="40"/>
      <c r="W1107" s="40"/>
      <c r="X1107" s="40"/>
      <c r="Y1107" s="40"/>
      <c r="Z1107" s="40"/>
      <c r="AA1107" s="40"/>
      <c r="AB1107" s="40"/>
      <c r="AC1107" s="40"/>
      <c r="AD1107" s="40"/>
      <c r="AE1107" s="40"/>
      <c r="AT1107" s="19" t="s">
        <v>170</v>
      </c>
      <c r="AU1107" s="19" t="s">
        <v>84</v>
      </c>
    </row>
    <row r="1108" s="13" customFormat="1">
      <c r="A1108" s="13"/>
      <c r="B1108" s="224"/>
      <c r="C1108" s="225"/>
      <c r="D1108" s="226" t="s">
        <v>185</v>
      </c>
      <c r="E1108" s="227" t="s">
        <v>19</v>
      </c>
      <c r="F1108" s="228" t="s">
        <v>1585</v>
      </c>
      <c r="G1108" s="225"/>
      <c r="H1108" s="229">
        <v>93.280000000000001</v>
      </c>
      <c r="I1108" s="230"/>
      <c r="J1108" s="225"/>
      <c r="K1108" s="225"/>
      <c r="L1108" s="231"/>
      <c r="M1108" s="232"/>
      <c r="N1108" s="233"/>
      <c r="O1108" s="233"/>
      <c r="P1108" s="233"/>
      <c r="Q1108" s="233"/>
      <c r="R1108" s="233"/>
      <c r="S1108" s="233"/>
      <c r="T1108" s="234"/>
      <c r="U1108" s="13"/>
      <c r="V1108" s="13"/>
      <c r="W1108" s="13"/>
      <c r="X1108" s="13"/>
      <c r="Y1108" s="13"/>
      <c r="Z1108" s="13"/>
      <c r="AA1108" s="13"/>
      <c r="AB1108" s="13"/>
      <c r="AC1108" s="13"/>
      <c r="AD1108" s="13"/>
      <c r="AE1108" s="13"/>
      <c r="AT1108" s="235" t="s">
        <v>185</v>
      </c>
      <c r="AU1108" s="235" t="s">
        <v>84</v>
      </c>
      <c r="AV1108" s="13" t="s">
        <v>84</v>
      </c>
      <c r="AW1108" s="13" t="s">
        <v>36</v>
      </c>
      <c r="AX1108" s="13" t="s">
        <v>82</v>
      </c>
      <c r="AY1108" s="235" t="s">
        <v>161</v>
      </c>
    </row>
    <row r="1109" s="2" customFormat="1" ht="37.8" customHeight="1">
      <c r="A1109" s="40"/>
      <c r="B1109" s="41"/>
      <c r="C1109" s="206" t="s">
        <v>1586</v>
      </c>
      <c r="D1109" s="206" t="s">
        <v>163</v>
      </c>
      <c r="E1109" s="207" t="s">
        <v>1587</v>
      </c>
      <c r="F1109" s="208" t="s">
        <v>1588</v>
      </c>
      <c r="G1109" s="209" t="s">
        <v>166</v>
      </c>
      <c r="H1109" s="210">
        <v>10</v>
      </c>
      <c r="I1109" s="211"/>
      <c r="J1109" s="212">
        <f>ROUND(I1109*H1109,2)</f>
        <v>0</v>
      </c>
      <c r="K1109" s="208" t="s">
        <v>167</v>
      </c>
      <c r="L1109" s="46"/>
      <c r="M1109" s="213" t="s">
        <v>19</v>
      </c>
      <c r="N1109" s="214" t="s">
        <v>45</v>
      </c>
      <c r="O1109" s="86"/>
      <c r="P1109" s="215">
        <f>O1109*H1109</f>
        <v>0</v>
      </c>
      <c r="Q1109" s="215">
        <v>0.00048000000000000001</v>
      </c>
      <c r="R1109" s="215">
        <f>Q1109*H1109</f>
        <v>0.0048000000000000004</v>
      </c>
      <c r="S1109" s="215">
        <v>0</v>
      </c>
      <c r="T1109" s="216">
        <f>S1109*H1109</f>
        <v>0</v>
      </c>
      <c r="U1109" s="40"/>
      <c r="V1109" s="40"/>
      <c r="W1109" s="40"/>
      <c r="X1109" s="40"/>
      <c r="Y1109" s="40"/>
      <c r="Z1109" s="40"/>
      <c r="AA1109" s="40"/>
      <c r="AB1109" s="40"/>
      <c r="AC1109" s="40"/>
      <c r="AD1109" s="40"/>
      <c r="AE1109" s="40"/>
      <c r="AR1109" s="217" t="s">
        <v>256</v>
      </c>
      <c r="AT1109" s="217" t="s">
        <v>163</v>
      </c>
      <c r="AU1109" s="217" t="s">
        <v>84</v>
      </c>
      <c r="AY1109" s="19" t="s">
        <v>161</v>
      </c>
      <c r="BE1109" s="218">
        <f>IF(N1109="základní",J1109,0)</f>
        <v>0</v>
      </c>
      <c r="BF1109" s="218">
        <f>IF(N1109="snížená",J1109,0)</f>
        <v>0</v>
      </c>
      <c r="BG1109" s="218">
        <f>IF(N1109="zákl. přenesená",J1109,0)</f>
        <v>0</v>
      </c>
      <c r="BH1109" s="218">
        <f>IF(N1109="sníž. přenesená",J1109,0)</f>
        <v>0</v>
      </c>
      <c r="BI1109" s="218">
        <f>IF(N1109="nulová",J1109,0)</f>
        <v>0</v>
      </c>
      <c r="BJ1109" s="19" t="s">
        <v>82</v>
      </c>
      <c r="BK1109" s="218">
        <f>ROUND(I1109*H1109,2)</f>
        <v>0</v>
      </c>
      <c r="BL1109" s="19" t="s">
        <v>256</v>
      </c>
      <c r="BM1109" s="217" t="s">
        <v>1589</v>
      </c>
    </row>
    <row r="1110" s="2" customFormat="1">
      <c r="A1110" s="40"/>
      <c r="B1110" s="41"/>
      <c r="C1110" s="42"/>
      <c r="D1110" s="219" t="s">
        <v>170</v>
      </c>
      <c r="E1110" s="42"/>
      <c r="F1110" s="220" t="s">
        <v>1590</v>
      </c>
      <c r="G1110" s="42"/>
      <c r="H1110" s="42"/>
      <c r="I1110" s="221"/>
      <c r="J1110" s="42"/>
      <c r="K1110" s="42"/>
      <c r="L1110" s="46"/>
      <c r="M1110" s="222"/>
      <c r="N1110" s="223"/>
      <c r="O1110" s="86"/>
      <c r="P1110" s="86"/>
      <c r="Q1110" s="86"/>
      <c r="R1110" s="86"/>
      <c r="S1110" s="86"/>
      <c r="T1110" s="87"/>
      <c r="U1110" s="40"/>
      <c r="V1110" s="40"/>
      <c r="W1110" s="40"/>
      <c r="X1110" s="40"/>
      <c r="Y1110" s="40"/>
      <c r="Z1110" s="40"/>
      <c r="AA1110" s="40"/>
      <c r="AB1110" s="40"/>
      <c r="AC1110" s="40"/>
      <c r="AD1110" s="40"/>
      <c r="AE1110" s="40"/>
      <c r="AT1110" s="19" t="s">
        <v>170</v>
      </c>
      <c r="AU1110" s="19" t="s">
        <v>84</v>
      </c>
    </row>
    <row r="1111" s="13" customFormat="1">
      <c r="A1111" s="13"/>
      <c r="B1111" s="224"/>
      <c r="C1111" s="225"/>
      <c r="D1111" s="226" t="s">
        <v>185</v>
      </c>
      <c r="E1111" s="227" t="s">
        <v>19</v>
      </c>
      <c r="F1111" s="228" t="s">
        <v>109</v>
      </c>
      <c r="G1111" s="225"/>
      <c r="H1111" s="229">
        <v>10</v>
      </c>
      <c r="I1111" s="230"/>
      <c r="J1111" s="225"/>
      <c r="K1111" s="225"/>
      <c r="L1111" s="231"/>
      <c r="M1111" s="232"/>
      <c r="N1111" s="233"/>
      <c r="O1111" s="233"/>
      <c r="P1111" s="233"/>
      <c r="Q1111" s="233"/>
      <c r="R1111" s="233"/>
      <c r="S1111" s="233"/>
      <c r="T1111" s="234"/>
      <c r="U1111" s="13"/>
      <c r="V1111" s="13"/>
      <c r="W1111" s="13"/>
      <c r="X1111" s="13"/>
      <c r="Y1111" s="13"/>
      <c r="Z1111" s="13"/>
      <c r="AA1111" s="13"/>
      <c r="AB1111" s="13"/>
      <c r="AC1111" s="13"/>
      <c r="AD1111" s="13"/>
      <c r="AE1111" s="13"/>
      <c r="AT1111" s="235" t="s">
        <v>185</v>
      </c>
      <c r="AU1111" s="235" t="s">
        <v>84</v>
      </c>
      <c r="AV1111" s="13" t="s">
        <v>84</v>
      </c>
      <c r="AW1111" s="13" t="s">
        <v>36</v>
      </c>
      <c r="AX1111" s="13" t="s">
        <v>82</v>
      </c>
      <c r="AY1111" s="235" t="s">
        <v>161</v>
      </c>
    </row>
    <row r="1112" s="2" customFormat="1" ht="33" customHeight="1">
      <c r="A1112" s="40"/>
      <c r="B1112" s="41"/>
      <c r="C1112" s="206" t="s">
        <v>1591</v>
      </c>
      <c r="D1112" s="206" t="s">
        <v>163</v>
      </c>
      <c r="E1112" s="207" t="s">
        <v>1592</v>
      </c>
      <c r="F1112" s="208" t="s">
        <v>1593</v>
      </c>
      <c r="G1112" s="209" t="s">
        <v>590</v>
      </c>
      <c r="H1112" s="210">
        <v>46</v>
      </c>
      <c r="I1112" s="211"/>
      <c r="J1112" s="212">
        <f>ROUND(I1112*H1112,2)</f>
        <v>0</v>
      </c>
      <c r="K1112" s="208" t="s">
        <v>167</v>
      </c>
      <c r="L1112" s="46"/>
      <c r="M1112" s="213" t="s">
        <v>19</v>
      </c>
      <c r="N1112" s="214" t="s">
        <v>45</v>
      </c>
      <c r="O1112" s="86"/>
      <c r="P1112" s="215">
        <f>O1112*H1112</f>
        <v>0</v>
      </c>
      <c r="Q1112" s="215">
        <v>0.0022300000000000002</v>
      </c>
      <c r="R1112" s="215">
        <f>Q1112*H1112</f>
        <v>0.10258000000000001</v>
      </c>
      <c r="S1112" s="215">
        <v>0</v>
      </c>
      <c r="T1112" s="216">
        <f>S1112*H1112</f>
        <v>0</v>
      </c>
      <c r="U1112" s="40"/>
      <c r="V1112" s="40"/>
      <c r="W1112" s="40"/>
      <c r="X1112" s="40"/>
      <c r="Y1112" s="40"/>
      <c r="Z1112" s="40"/>
      <c r="AA1112" s="40"/>
      <c r="AB1112" s="40"/>
      <c r="AC1112" s="40"/>
      <c r="AD1112" s="40"/>
      <c r="AE1112" s="40"/>
      <c r="AR1112" s="217" t="s">
        <v>256</v>
      </c>
      <c r="AT1112" s="217" t="s">
        <v>163</v>
      </c>
      <c r="AU1112" s="217" t="s">
        <v>84</v>
      </c>
      <c r="AY1112" s="19" t="s">
        <v>161</v>
      </c>
      <c r="BE1112" s="218">
        <f>IF(N1112="základní",J1112,0)</f>
        <v>0</v>
      </c>
      <c r="BF1112" s="218">
        <f>IF(N1112="snížená",J1112,0)</f>
        <v>0</v>
      </c>
      <c r="BG1112" s="218">
        <f>IF(N1112="zákl. přenesená",J1112,0)</f>
        <v>0</v>
      </c>
      <c r="BH1112" s="218">
        <f>IF(N1112="sníž. přenesená",J1112,0)</f>
        <v>0</v>
      </c>
      <c r="BI1112" s="218">
        <f>IF(N1112="nulová",J1112,0)</f>
        <v>0</v>
      </c>
      <c r="BJ1112" s="19" t="s">
        <v>82</v>
      </c>
      <c r="BK1112" s="218">
        <f>ROUND(I1112*H1112,2)</f>
        <v>0</v>
      </c>
      <c r="BL1112" s="19" t="s">
        <v>256</v>
      </c>
      <c r="BM1112" s="217" t="s">
        <v>1594</v>
      </c>
    </row>
    <row r="1113" s="2" customFormat="1">
      <c r="A1113" s="40"/>
      <c r="B1113" s="41"/>
      <c r="C1113" s="42"/>
      <c r="D1113" s="219" t="s">
        <v>170</v>
      </c>
      <c r="E1113" s="42"/>
      <c r="F1113" s="220" t="s">
        <v>1595</v>
      </c>
      <c r="G1113" s="42"/>
      <c r="H1113" s="42"/>
      <c r="I1113" s="221"/>
      <c r="J1113" s="42"/>
      <c r="K1113" s="42"/>
      <c r="L1113" s="46"/>
      <c r="M1113" s="222"/>
      <c r="N1113" s="223"/>
      <c r="O1113" s="86"/>
      <c r="P1113" s="86"/>
      <c r="Q1113" s="86"/>
      <c r="R1113" s="86"/>
      <c r="S1113" s="86"/>
      <c r="T1113" s="87"/>
      <c r="U1113" s="40"/>
      <c r="V1113" s="40"/>
      <c r="W1113" s="40"/>
      <c r="X1113" s="40"/>
      <c r="Y1113" s="40"/>
      <c r="Z1113" s="40"/>
      <c r="AA1113" s="40"/>
      <c r="AB1113" s="40"/>
      <c r="AC1113" s="40"/>
      <c r="AD1113" s="40"/>
      <c r="AE1113" s="40"/>
      <c r="AT1113" s="19" t="s">
        <v>170</v>
      </c>
      <c r="AU1113" s="19" t="s">
        <v>84</v>
      </c>
    </row>
    <row r="1114" s="13" customFormat="1">
      <c r="A1114" s="13"/>
      <c r="B1114" s="224"/>
      <c r="C1114" s="225"/>
      <c r="D1114" s="226" t="s">
        <v>185</v>
      </c>
      <c r="E1114" s="227" t="s">
        <v>19</v>
      </c>
      <c r="F1114" s="228" t="s">
        <v>1596</v>
      </c>
      <c r="G1114" s="225"/>
      <c r="H1114" s="229">
        <v>46</v>
      </c>
      <c r="I1114" s="230"/>
      <c r="J1114" s="225"/>
      <c r="K1114" s="225"/>
      <c r="L1114" s="231"/>
      <c r="M1114" s="232"/>
      <c r="N1114" s="233"/>
      <c r="O1114" s="233"/>
      <c r="P1114" s="233"/>
      <c r="Q1114" s="233"/>
      <c r="R1114" s="233"/>
      <c r="S1114" s="233"/>
      <c r="T1114" s="234"/>
      <c r="U1114" s="13"/>
      <c r="V1114" s="13"/>
      <c r="W1114" s="13"/>
      <c r="X1114" s="13"/>
      <c r="Y1114" s="13"/>
      <c r="Z1114" s="13"/>
      <c r="AA1114" s="13"/>
      <c r="AB1114" s="13"/>
      <c r="AC1114" s="13"/>
      <c r="AD1114" s="13"/>
      <c r="AE1114" s="13"/>
      <c r="AT1114" s="235" t="s">
        <v>185</v>
      </c>
      <c r="AU1114" s="235" t="s">
        <v>84</v>
      </c>
      <c r="AV1114" s="13" t="s">
        <v>84</v>
      </c>
      <c r="AW1114" s="13" t="s">
        <v>36</v>
      </c>
      <c r="AX1114" s="13" t="s">
        <v>82</v>
      </c>
      <c r="AY1114" s="235" t="s">
        <v>161</v>
      </c>
    </row>
    <row r="1115" s="2" customFormat="1" ht="55.5" customHeight="1">
      <c r="A1115" s="40"/>
      <c r="B1115" s="41"/>
      <c r="C1115" s="206" t="s">
        <v>1597</v>
      </c>
      <c r="D1115" s="206" t="s">
        <v>163</v>
      </c>
      <c r="E1115" s="207" t="s">
        <v>1598</v>
      </c>
      <c r="F1115" s="208" t="s">
        <v>1599</v>
      </c>
      <c r="G1115" s="209" t="s">
        <v>1196</v>
      </c>
      <c r="H1115" s="258"/>
      <c r="I1115" s="211"/>
      <c r="J1115" s="212">
        <f>ROUND(I1115*H1115,2)</f>
        <v>0</v>
      </c>
      <c r="K1115" s="208" t="s">
        <v>167</v>
      </c>
      <c r="L1115" s="46"/>
      <c r="M1115" s="213" t="s">
        <v>19</v>
      </c>
      <c r="N1115" s="214" t="s">
        <v>45</v>
      </c>
      <c r="O1115" s="86"/>
      <c r="P1115" s="215">
        <f>O1115*H1115</f>
        <v>0</v>
      </c>
      <c r="Q1115" s="215">
        <v>0</v>
      </c>
      <c r="R1115" s="215">
        <f>Q1115*H1115</f>
        <v>0</v>
      </c>
      <c r="S1115" s="215">
        <v>0</v>
      </c>
      <c r="T1115" s="216">
        <f>S1115*H1115</f>
        <v>0</v>
      </c>
      <c r="U1115" s="40"/>
      <c r="V1115" s="40"/>
      <c r="W1115" s="40"/>
      <c r="X1115" s="40"/>
      <c r="Y1115" s="40"/>
      <c r="Z1115" s="40"/>
      <c r="AA1115" s="40"/>
      <c r="AB1115" s="40"/>
      <c r="AC1115" s="40"/>
      <c r="AD1115" s="40"/>
      <c r="AE1115" s="40"/>
      <c r="AR1115" s="217" t="s">
        <v>256</v>
      </c>
      <c r="AT1115" s="217" t="s">
        <v>163</v>
      </c>
      <c r="AU1115" s="217" t="s">
        <v>84</v>
      </c>
      <c r="AY1115" s="19" t="s">
        <v>161</v>
      </c>
      <c r="BE1115" s="218">
        <f>IF(N1115="základní",J1115,0)</f>
        <v>0</v>
      </c>
      <c r="BF1115" s="218">
        <f>IF(N1115="snížená",J1115,0)</f>
        <v>0</v>
      </c>
      <c r="BG1115" s="218">
        <f>IF(N1115="zákl. přenesená",J1115,0)</f>
        <v>0</v>
      </c>
      <c r="BH1115" s="218">
        <f>IF(N1115="sníž. přenesená",J1115,0)</f>
        <v>0</v>
      </c>
      <c r="BI1115" s="218">
        <f>IF(N1115="nulová",J1115,0)</f>
        <v>0</v>
      </c>
      <c r="BJ1115" s="19" t="s">
        <v>82</v>
      </c>
      <c r="BK1115" s="218">
        <f>ROUND(I1115*H1115,2)</f>
        <v>0</v>
      </c>
      <c r="BL1115" s="19" t="s">
        <v>256</v>
      </c>
      <c r="BM1115" s="217" t="s">
        <v>1600</v>
      </c>
    </row>
    <row r="1116" s="2" customFormat="1">
      <c r="A1116" s="40"/>
      <c r="B1116" s="41"/>
      <c r="C1116" s="42"/>
      <c r="D1116" s="219" t="s">
        <v>170</v>
      </c>
      <c r="E1116" s="42"/>
      <c r="F1116" s="220" t="s">
        <v>1601</v>
      </c>
      <c r="G1116" s="42"/>
      <c r="H1116" s="42"/>
      <c r="I1116" s="221"/>
      <c r="J1116" s="42"/>
      <c r="K1116" s="42"/>
      <c r="L1116" s="46"/>
      <c r="M1116" s="222"/>
      <c r="N1116" s="223"/>
      <c r="O1116" s="86"/>
      <c r="P1116" s="86"/>
      <c r="Q1116" s="86"/>
      <c r="R1116" s="86"/>
      <c r="S1116" s="86"/>
      <c r="T1116" s="87"/>
      <c r="U1116" s="40"/>
      <c r="V1116" s="40"/>
      <c r="W1116" s="40"/>
      <c r="X1116" s="40"/>
      <c r="Y1116" s="40"/>
      <c r="Z1116" s="40"/>
      <c r="AA1116" s="40"/>
      <c r="AB1116" s="40"/>
      <c r="AC1116" s="40"/>
      <c r="AD1116" s="40"/>
      <c r="AE1116" s="40"/>
      <c r="AT1116" s="19" t="s">
        <v>170</v>
      </c>
      <c r="AU1116" s="19" t="s">
        <v>84</v>
      </c>
    </row>
    <row r="1117" s="2" customFormat="1" ht="66.75" customHeight="1">
      <c r="A1117" s="40"/>
      <c r="B1117" s="41"/>
      <c r="C1117" s="206" t="s">
        <v>1602</v>
      </c>
      <c r="D1117" s="206" t="s">
        <v>163</v>
      </c>
      <c r="E1117" s="207" t="s">
        <v>1603</v>
      </c>
      <c r="F1117" s="208" t="s">
        <v>1604</v>
      </c>
      <c r="G1117" s="209" t="s">
        <v>1196</v>
      </c>
      <c r="H1117" s="258"/>
      <c r="I1117" s="211"/>
      <c r="J1117" s="212">
        <f>ROUND(I1117*H1117,2)</f>
        <v>0</v>
      </c>
      <c r="K1117" s="208" t="s">
        <v>167</v>
      </c>
      <c r="L1117" s="46"/>
      <c r="M1117" s="213" t="s">
        <v>19</v>
      </c>
      <c r="N1117" s="214" t="s">
        <v>45</v>
      </c>
      <c r="O1117" s="86"/>
      <c r="P1117" s="215">
        <f>O1117*H1117</f>
        <v>0</v>
      </c>
      <c r="Q1117" s="215">
        <v>0</v>
      </c>
      <c r="R1117" s="215">
        <f>Q1117*H1117</f>
        <v>0</v>
      </c>
      <c r="S1117" s="215">
        <v>0</v>
      </c>
      <c r="T1117" s="216">
        <f>S1117*H1117</f>
        <v>0</v>
      </c>
      <c r="U1117" s="40"/>
      <c r="V1117" s="40"/>
      <c r="W1117" s="40"/>
      <c r="X1117" s="40"/>
      <c r="Y1117" s="40"/>
      <c r="Z1117" s="40"/>
      <c r="AA1117" s="40"/>
      <c r="AB1117" s="40"/>
      <c r="AC1117" s="40"/>
      <c r="AD1117" s="40"/>
      <c r="AE1117" s="40"/>
      <c r="AR1117" s="217" t="s">
        <v>256</v>
      </c>
      <c r="AT1117" s="217" t="s">
        <v>163</v>
      </c>
      <c r="AU1117" s="217" t="s">
        <v>84</v>
      </c>
      <c r="AY1117" s="19" t="s">
        <v>161</v>
      </c>
      <c r="BE1117" s="218">
        <f>IF(N1117="základní",J1117,0)</f>
        <v>0</v>
      </c>
      <c r="BF1117" s="218">
        <f>IF(N1117="snížená",J1117,0)</f>
        <v>0</v>
      </c>
      <c r="BG1117" s="218">
        <f>IF(N1117="zákl. přenesená",J1117,0)</f>
        <v>0</v>
      </c>
      <c r="BH1117" s="218">
        <f>IF(N1117="sníž. přenesená",J1117,0)</f>
        <v>0</v>
      </c>
      <c r="BI1117" s="218">
        <f>IF(N1117="nulová",J1117,0)</f>
        <v>0</v>
      </c>
      <c r="BJ1117" s="19" t="s">
        <v>82</v>
      </c>
      <c r="BK1117" s="218">
        <f>ROUND(I1117*H1117,2)</f>
        <v>0</v>
      </c>
      <c r="BL1117" s="19" t="s">
        <v>256</v>
      </c>
      <c r="BM1117" s="217" t="s">
        <v>1605</v>
      </c>
    </row>
    <row r="1118" s="2" customFormat="1">
      <c r="A1118" s="40"/>
      <c r="B1118" s="41"/>
      <c r="C1118" s="42"/>
      <c r="D1118" s="219" t="s">
        <v>170</v>
      </c>
      <c r="E1118" s="42"/>
      <c r="F1118" s="220" t="s">
        <v>1606</v>
      </c>
      <c r="G1118" s="42"/>
      <c r="H1118" s="42"/>
      <c r="I1118" s="221"/>
      <c r="J1118" s="42"/>
      <c r="K1118" s="42"/>
      <c r="L1118" s="46"/>
      <c r="M1118" s="222"/>
      <c r="N1118" s="223"/>
      <c r="O1118" s="86"/>
      <c r="P1118" s="86"/>
      <c r="Q1118" s="86"/>
      <c r="R1118" s="86"/>
      <c r="S1118" s="86"/>
      <c r="T1118" s="87"/>
      <c r="U1118" s="40"/>
      <c r="V1118" s="40"/>
      <c r="W1118" s="40"/>
      <c r="X1118" s="40"/>
      <c r="Y1118" s="40"/>
      <c r="Z1118" s="40"/>
      <c r="AA1118" s="40"/>
      <c r="AB1118" s="40"/>
      <c r="AC1118" s="40"/>
      <c r="AD1118" s="40"/>
      <c r="AE1118" s="40"/>
      <c r="AT1118" s="19" t="s">
        <v>170</v>
      </c>
      <c r="AU1118" s="19" t="s">
        <v>84</v>
      </c>
    </row>
    <row r="1119" s="12" customFormat="1" ht="22.8" customHeight="1">
      <c r="A1119" s="12"/>
      <c r="B1119" s="190"/>
      <c r="C1119" s="191"/>
      <c r="D1119" s="192" t="s">
        <v>73</v>
      </c>
      <c r="E1119" s="204" t="s">
        <v>1607</v>
      </c>
      <c r="F1119" s="204" t="s">
        <v>1608</v>
      </c>
      <c r="G1119" s="191"/>
      <c r="H1119" s="191"/>
      <c r="I1119" s="194"/>
      <c r="J1119" s="205">
        <f>BK1119</f>
        <v>0</v>
      </c>
      <c r="K1119" s="191"/>
      <c r="L1119" s="196"/>
      <c r="M1119" s="197"/>
      <c r="N1119" s="198"/>
      <c r="O1119" s="198"/>
      <c r="P1119" s="199">
        <f>SUM(P1120:P1198)</f>
        <v>0</v>
      </c>
      <c r="Q1119" s="198"/>
      <c r="R1119" s="199">
        <f>SUM(R1120:R1198)</f>
        <v>4.9794763800000004</v>
      </c>
      <c r="S1119" s="198"/>
      <c r="T1119" s="200">
        <f>SUM(T1120:T1198)</f>
        <v>1.403367</v>
      </c>
      <c r="U1119" s="12"/>
      <c r="V1119" s="12"/>
      <c r="W1119" s="12"/>
      <c r="X1119" s="12"/>
      <c r="Y1119" s="12"/>
      <c r="Z1119" s="12"/>
      <c r="AA1119" s="12"/>
      <c r="AB1119" s="12"/>
      <c r="AC1119" s="12"/>
      <c r="AD1119" s="12"/>
      <c r="AE1119" s="12"/>
      <c r="AR1119" s="201" t="s">
        <v>84</v>
      </c>
      <c r="AT1119" s="202" t="s">
        <v>73</v>
      </c>
      <c r="AU1119" s="202" t="s">
        <v>82</v>
      </c>
      <c r="AY1119" s="201" t="s">
        <v>161</v>
      </c>
      <c r="BK1119" s="203">
        <f>SUM(BK1120:BK1198)</f>
        <v>0</v>
      </c>
    </row>
    <row r="1120" s="2" customFormat="1" ht="16.5" customHeight="1">
      <c r="A1120" s="40"/>
      <c r="B1120" s="41"/>
      <c r="C1120" s="206" t="s">
        <v>1609</v>
      </c>
      <c r="D1120" s="206" t="s">
        <v>163</v>
      </c>
      <c r="E1120" s="207" t="s">
        <v>1610</v>
      </c>
      <c r="F1120" s="208" t="s">
        <v>1611</v>
      </c>
      <c r="G1120" s="209" t="s">
        <v>182</v>
      </c>
      <c r="H1120" s="210">
        <v>24.149999999999999</v>
      </c>
      <c r="I1120" s="211"/>
      <c r="J1120" s="212">
        <f>ROUND(I1120*H1120,2)</f>
        <v>0</v>
      </c>
      <c r="K1120" s="208" t="s">
        <v>167</v>
      </c>
      <c r="L1120" s="46"/>
      <c r="M1120" s="213" t="s">
        <v>19</v>
      </c>
      <c r="N1120" s="214" t="s">
        <v>45</v>
      </c>
      <c r="O1120" s="86"/>
      <c r="P1120" s="215">
        <f>O1120*H1120</f>
        <v>0</v>
      </c>
      <c r="Q1120" s="215">
        <v>0</v>
      </c>
      <c r="R1120" s="215">
        <f>Q1120*H1120</f>
        <v>0</v>
      </c>
      <c r="S1120" s="215">
        <v>0.01098</v>
      </c>
      <c r="T1120" s="216">
        <f>S1120*H1120</f>
        <v>0.26516699999999999</v>
      </c>
      <c r="U1120" s="40"/>
      <c r="V1120" s="40"/>
      <c r="W1120" s="40"/>
      <c r="X1120" s="40"/>
      <c r="Y1120" s="40"/>
      <c r="Z1120" s="40"/>
      <c r="AA1120" s="40"/>
      <c r="AB1120" s="40"/>
      <c r="AC1120" s="40"/>
      <c r="AD1120" s="40"/>
      <c r="AE1120" s="40"/>
      <c r="AR1120" s="217" t="s">
        <v>256</v>
      </c>
      <c r="AT1120" s="217" t="s">
        <v>163</v>
      </c>
      <c r="AU1120" s="217" t="s">
        <v>84</v>
      </c>
      <c r="AY1120" s="19" t="s">
        <v>161</v>
      </c>
      <c r="BE1120" s="218">
        <f>IF(N1120="základní",J1120,0)</f>
        <v>0</v>
      </c>
      <c r="BF1120" s="218">
        <f>IF(N1120="snížená",J1120,0)</f>
        <v>0</v>
      </c>
      <c r="BG1120" s="218">
        <f>IF(N1120="zákl. přenesená",J1120,0)</f>
        <v>0</v>
      </c>
      <c r="BH1120" s="218">
        <f>IF(N1120="sníž. přenesená",J1120,0)</f>
        <v>0</v>
      </c>
      <c r="BI1120" s="218">
        <f>IF(N1120="nulová",J1120,0)</f>
        <v>0</v>
      </c>
      <c r="BJ1120" s="19" t="s">
        <v>82</v>
      </c>
      <c r="BK1120" s="218">
        <f>ROUND(I1120*H1120,2)</f>
        <v>0</v>
      </c>
      <c r="BL1120" s="19" t="s">
        <v>256</v>
      </c>
      <c r="BM1120" s="217" t="s">
        <v>1612</v>
      </c>
    </row>
    <row r="1121" s="2" customFormat="1">
      <c r="A1121" s="40"/>
      <c r="B1121" s="41"/>
      <c r="C1121" s="42"/>
      <c r="D1121" s="219" t="s">
        <v>170</v>
      </c>
      <c r="E1121" s="42"/>
      <c r="F1121" s="220" t="s">
        <v>1613</v>
      </c>
      <c r="G1121" s="42"/>
      <c r="H1121" s="42"/>
      <c r="I1121" s="221"/>
      <c r="J1121" s="42"/>
      <c r="K1121" s="42"/>
      <c r="L1121" s="46"/>
      <c r="M1121" s="222"/>
      <c r="N1121" s="223"/>
      <c r="O1121" s="86"/>
      <c r="P1121" s="86"/>
      <c r="Q1121" s="86"/>
      <c r="R1121" s="86"/>
      <c r="S1121" s="86"/>
      <c r="T1121" s="87"/>
      <c r="U1121" s="40"/>
      <c r="V1121" s="40"/>
      <c r="W1121" s="40"/>
      <c r="X1121" s="40"/>
      <c r="Y1121" s="40"/>
      <c r="Z1121" s="40"/>
      <c r="AA1121" s="40"/>
      <c r="AB1121" s="40"/>
      <c r="AC1121" s="40"/>
      <c r="AD1121" s="40"/>
      <c r="AE1121" s="40"/>
      <c r="AT1121" s="19" t="s">
        <v>170</v>
      </c>
      <c r="AU1121" s="19" t="s">
        <v>84</v>
      </c>
    </row>
    <row r="1122" s="13" customFormat="1">
      <c r="A1122" s="13"/>
      <c r="B1122" s="224"/>
      <c r="C1122" s="225"/>
      <c r="D1122" s="226" t="s">
        <v>185</v>
      </c>
      <c r="E1122" s="227" t="s">
        <v>19</v>
      </c>
      <c r="F1122" s="228" t="s">
        <v>1614</v>
      </c>
      <c r="G1122" s="225"/>
      <c r="H1122" s="229">
        <v>24.149999999999999</v>
      </c>
      <c r="I1122" s="230"/>
      <c r="J1122" s="225"/>
      <c r="K1122" s="225"/>
      <c r="L1122" s="231"/>
      <c r="M1122" s="232"/>
      <c r="N1122" s="233"/>
      <c r="O1122" s="233"/>
      <c r="P1122" s="233"/>
      <c r="Q1122" s="233"/>
      <c r="R1122" s="233"/>
      <c r="S1122" s="233"/>
      <c r="T1122" s="234"/>
      <c r="U1122" s="13"/>
      <c r="V1122" s="13"/>
      <c r="W1122" s="13"/>
      <c r="X1122" s="13"/>
      <c r="Y1122" s="13"/>
      <c r="Z1122" s="13"/>
      <c r="AA1122" s="13"/>
      <c r="AB1122" s="13"/>
      <c r="AC1122" s="13"/>
      <c r="AD1122" s="13"/>
      <c r="AE1122" s="13"/>
      <c r="AT1122" s="235" t="s">
        <v>185</v>
      </c>
      <c r="AU1122" s="235" t="s">
        <v>84</v>
      </c>
      <c r="AV1122" s="13" t="s">
        <v>84</v>
      </c>
      <c r="AW1122" s="13" t="s">
        <v>36</v>
      </c>
      <c r="AX1122" s="13" t="s">
        <v>74</v>
      </c>
      <c r="AY1122" s="235" t="s">
        <v>161</v>
      </c>
    </row>
    <row r="1123" s="14" customFormat="1">
      <c r="A1123" s="14"/>
      <c r="B1123" s="236"/>
      <c r="C1123" s="237"/>
      <c r="D1123" s="226" t="s">
        <v>185</v>
      </c>
      <c r="E1123" s="238" t="s">
        <v>19</v>
      </c>
      <c r="F1123" s="239" t="s">
        <v>187</v>
      </c>
      <c r="G1123" s="237"/>
      <c r="H1123" s="240">
        <v>24.149999999999999</v>
      </c>
      <c r="I1123" s="241"/>
      <c r="J1123" s="237"/>
      <c r="K1123" s="237"/>
      <c r="L1123" s="242"/>
      <c r="M1123" s="243"/>
      <c r="N1123" s="244"/>
      <c r="O1123" s="244"/>
      <c r="P1123" s="244"/>
      <c r="Q1123" s="244"/>
      <c r="R1123" s="244"/>
      <c r="S1123" s="244"/>
      <c r="T1123" s="245"/>
      <c r="U1123" s="14"/>
      <c r="V1123" s="14"/>
      <c r="W1123" s="14"/>
      <c r="X1123" s="14"/>
      <c r="Y1123" s="14"/>
      <c r="Z1123" s="14"/>
      <c r="AA1123" s="14"/>
      <c r="AB1123" s="14"/>
      <c r="AC1123" s="14"/>
      <c r="AD1123" s="14"/>
      <c r="AE1123" s="14"/>
      <c r="AT1123" s="246" t="s">
        <v>185</v>
      </c>
      <c r="AU1123" s="246" t="s">
        <v>84</v>
      </c>
      <c r="AV1123" s="14" t="s">
        <v>168</v>
      </c>
      <c r="AW1123" s="14" t="s">
        <v>36</v>
      </c>
      <c r="AX1123" s="14" t="s">
        <v>82</v>
      </c>
      <c r="AY1123" s="246" t="s">
        <v>161</v>
      </c>
    </row>
    <row r="1124" s="2" customFormat="1" ht="33" customHeight="1">
      <c r="A1124" s="40"/>
      <c r="B1124" s="41"/>
      <c r="C1124" s="206" t="s">
        <v>1615</v>
      </c>
      <c r="D1124" s="206" t="s">
        <v>163</v>
      </c>
      <c r="E1124" s="207" t="s">
        <v>1616</v>
      </c>
      <c r="F1124" s="208" t="s">
        <v>1617</v>
      </c>
      <c r="G1124" s="209" t="s">
        <v>182</v>
      </c>
      <c r="H1124" s="210">
        <v>28.826000000000001</v>
      </c>
      <c r="I1124" s="211"/>
      <c r="J1124" s="212">
        <f>ROUND(I1124*H1124,2)</f>
        <v>0</v>
      </c>
      <c r="K1124" s="208" t="s">
        <v>167</v>
      </c>
      <c r="L1124" s="46"/>
      <c r="M1124" s="213" t="s">
        <v>19</v>
      </c>
      <c r="N1124" s="214" t="s">
        <v>45</v>
      </c>
      <c r="O1124" s="86"/>
      <c r="P1124" s="215">
        <f>O1124*H1124</f>
        <v>0</v>
      </c>
      <c r="Q1124" s="215">
        <v>0.00025999999999999998</v>
      </c>
      <c r="R1124" s="215">
        <f>Q1124*H1124</f>
        <v>0.0074947599999999996</v>
      </c>
      <c r="S1124" s="215">
        <v>0</v>
      </c>
      <c r="T1124" s="216">
        <f>S1124*H1124</f>
        <v>0</v>
      </c>
      <c r="U1124" s="40"/>
      <c r="V1124" s="40"/>
      <c r="W1124" s="40"/>
      <c r="X1124" s="40"/>
      <c r="Y1124" s="40"/>
      <c r="Z1124" s="40"/>
      <c r="AA1124" s="40"/>
      <c r="AB1124" s="40"/>
      <c r="AC1124" s="40"/>
      <c r="AD1124" s="40"/>
      <c r="AE1124" s="40"/>
      <c r="AR1124" s="217" t="s">
        <v>256</v>
      </c>
      <c r="AT1124" s="217" t="s">
        <v>163</v>
      </c>
      <c r="AU1124" s="217" t="s">
        <v>84</v>
      </c>
      <c r="AY1124" s="19" t="s">
        <v>161</v>
      </c>
      <c r="BE1124" s="218">
        <f>IF(N1124="základní",J1124,0)</f>
        <v>0</v>
      </c>
      <c r="BF1124" s="218">
        <f>IF(N1124="snížená",J1124,0)</f>
        <v>0</v>
      </c>
      <c r="BG1124" s="218">
        <f>IF(N1124="zákl. přenesená",J1124,0)</f>
        <v>0</v>
      </c>
      <c r="BH1124" s="218">
        <f>IF(N1124="sníž. přenesená",J1124,0)</f>
        <v>0</v>
      </c>
      <c r="BI1124" s="218">
        <f>IF(N1124="nulová",J1124,0)</f>
        <v>0</v>
      </c>
      <c r="BJ1124" s="19" t="s">
        <v>82</v>
      </c>
      <c r="BK1124" s="218">
        <f>ROUND(I1124*H1124,2)</f>
        <v>0</v>
      </c>
      <c r="BL1124" s="19" t="s">
        <v>256</v>
      </c>
      <c r="BM1124" s="217" t="s">
        <v>1618</v>
      </c>
    </row>
    <row r="1125" s="2" customFormat="1">
      <c r="A1125" s="40"/>
      <c r="B1125" s="41"/>
      <c r="C1125" s="42"/>
      <c r="D1125" s="219" t="s">
        <v>170</v>
      </c>
      <c r="E1125" s="42"/>
      <c r="F1125" s="220" t="s">
        <v>1619</v>
      </c>
      <c r="G1125" s="42"/>
      <c r="H1125" s="42"/>
      <c r="I1125" s="221"/>
      <c r="J1125" s="42"/>
      <c r="K1125" s="42"/>
      <c r="L1125" s="46"/>
      <c r="M1125" s="222"/>
      <c r="N1125" s="223"/>
      <c r="O1125" s="86"/>
      <c r="P1125" s="86"/>
      <c r="Q1125" s="86"/>
      <c r="R1125" s="86"/>
      <c r="S1125" s="86"/>
      <c r="T1125" s="87"/>
      <c r="U1125" s="40"/>
      <c r="V1125" s="40"/>
      <c r="W1125" s="40"/>
      <c r="X1125" s="40"/>
      <c r="Y1125" s="40"/>
      <c r="Z1125" s="40"/>
      <c r="AA1125" s="40"/>
      <c r="AB1125" s="40"/>
      <c r="AC1125" s="40"/>
      <c r="AD1125" s="40"/>
      <c r="AE1125" s="40"/>
      <c r="AT1125" s="19" t="s">
        <v>170</v>
      </c>
      <c r="AU1125" s="19" t="s">
        <v>84</v>
      </c>
    </row>
    <row r="1126" s="13" customFormat="1">
      <c r="A1126" s="13"/>
      <c r="B1126" s="224"/>
      <c r="C1126" s="225"/>
      <c r="D1126" s="226" t="s">
        <v>185</v>
      </c>
      <c r="E1126" s="227" t="s">
        <v>19</v>
      </c>
      <c r="F1126" s="228" t="s">
        <v>1620</v>
      </c>
      <c r="G1126" s="225"/>
      <c r="H1126" s="229">
        <v>9.4499999999999993</v>
      </c>
      <c r="I1126" s="230"/>
      <c r="J1126" s="225"/>
      <c r="K1126" s="225"/>
      <c r="L1126" s="231"/>
      <c r="M1126" s="232"/>
      <c r="N1126" s="233"/>
      <c r="O1126" s="233"/>
      <c r="P1126" s="233"/>
      <c r="Q1126" s="233"/>
      <c r="R1126" s="233"/>
      <c r="S1126" s="233"/>
      <c r="T1126" s="234"/>
      <c r="U1126" s="13"/>
      <c r="V1126" s="13"/>
      <c r="W1126" s="13"/>
      <c r="X1126" s="13"/>
      <c r="Y1126" s="13"/>
      <c r="Z1126" s="13"/>
      <c r="AA1126" s="13"/>
      <c r="AB1126" s="13"/>
      <c r="AC1126" s="13"/>
      <c r="AD1126" s="13"/>
      <c r="AE1126" s="13"/>
      <c r="AT1126" s="235" t="s">
        <v>185</v>
      </c>
      <c r="AU1126" s="235" t="s">
        <v>84</v>
      </c>
      <c r="AV1126" s="13" t="s">
        <v>84</v>
      </c>
      <c r="AW1126" s="13" t="s">
        <v>36</v>
      </c>
      <c r="AX1126" s="13" t="s">
        <v>74</v>
      </c>
      <c r="AY1126" s="235" t="s">
        <v>161</v>
      </c>
    </row>
    <row r="1127" s="13" customFormat="1">
      <c r="A1127" s="13"/>
      <c r="B1127" s="224"/>
      <c r="C1127" s="225"/>
      <c r="D1127" s="226" t="s">
        <v>185</v>
      </c>
      <c r="E1127" s="227" t="s">
        <v>19</v>
      </c>
      <c r="F1127" s="228" t="s">
        <v>1621</v>
      </c>
      <c r="G1127" s="225"/>
      <c r="H1127" s="229">
        <v>1.3500000000000001</v>
      </c>
      <c r="I1127" s="230"/>
      <c r="J1127" s="225"/>
      <c r="K1127" s="225"/>
      <c r="L1127" s="231"/>
      <c r="M1127" s="232"/>
      <c r="N1127" s="233"/>
      <c r="O1127" s="233"/>
      <c r="P1127" s="233"/>
      <c r="Q1127" s="233"/>
      <c r="R1127" s="233"/>
      <c r="S1127" s="233"/>
      <c r="T1127" s="234"/>
      <c r="U1127" s="13"/>
      <c r="V1127" s="13"/>
      <c r="W1127" s="13"/>
      <c r="X1127" s="13"/>
      <c r="Y1127" s="13"/>
      <c r="Z1127" s="13"/>
      <c r="AA1127" s="13"/>
      <c r="AB1127" s="13"/>
      <c r="AC1127" s="13"/>
      <c r="AD1127" s="13"/>
      <c r="AE1127" s="13"/>
      <c r="AT1127" s="235" t="s">
        <v>185</v>
      </c>
      <c r="AU1127" s="235" t="s">
        <v>84</v>
      </c>
      <c r="AV1127" s="13" t="s">
        <v>84</v>
      </c>
      <c r="AW1127" s="13" t="s">
        <v>36</v>
      </c>
      <c r="AX1127" s="13" t="s">
        <v>74</v>
      </c>
      <c r="AY1127" s="235" t="s">
        <v>161</v>
      </c>
    </row>
    <row r="1128" s="13" customFormat="1">
      <c r="A1128" s="13"/>
      <c r="B1128" s="224"/>
      <c r="C1128" s="225"/>
      <c r="D1128" s="226" t="s">
        <v>185</v>
      </c>
      <c r="E1128" s="227" t="s">
        <v>19</v>
      </c>
      <c r="F1128" s="228" t="s">
        <v>1622</v>
      </c>
      <c r="G1128" s="225"/>
      <c r="H1128" s="229">
        <v>1.1160000000000001</v>
      </c>
      <c r="I1128" s="230"/>
      <c r="J1128" s="225"/>
      <c r="K1128" s="225"/>
      <c r="L1128" s="231"/>
      <c r="M1128" s="232"/>
      <c r="N1128" s="233"/>
      <c r="O1128" s="233"/>
      <c r="P1128" s="233"/>
      <c r="Q1128" s="233"/>
      <c r="R1128" s="233"/>
      <c r="S1128" s="233"/>
      <c r="T1128" s="234"/>
      <c r="U1128" s="13"/>
      <c r="V1128" s="13"/>
      <c r="W1128" s="13"/>
      <c r="X1128" s="13"/>
      <c r="Y1128" s="13"/>
      <c r="Z1128" s="13"/>
      <c r="AA1128" s="13"/>
      <c r="AB1128" s="13"/>
      <c r="AC1128" s="13"/>
      <c r="AD1128" s="13"/>
      <c r="AE1128" s="13"/>
      <c r="AT1128" s="235" t="s">
        <v>185</v>
      </c>
      <c r="AU1128" s="235" t="s">
        <v>84</v>
      </c>
      <c r="AV1128" s="13" t="s">
        <v>84</v>
      </c>
      <c r="AW1128" s="13" t="s">
        <v>36</v>
      </c>
      <c r="AX1128" s="13" t="s">
        <v>74</v>
      </c>
      <c r="AY1128" s="235" t="s">
        <v>161</v>
      </c>
    </row>
    <row r="1129" s="13" customFormat="1">
      <c r="A1129" s="13"/>
      <c r="B1129" s="224"/>
      <c r="C1129" s="225"/>
      <c r="D1129" s="226" t="s">
        <v>185</v>
      </c>
      <c r="E1129" s="227" t="s">
        <v>19</v>
      </c>
      <c r="F1129" s="228" t="s">
        <v>1623</v>
      </c>
      <c r="G1129" s="225"/>
      <c r="H1129" s="229">
        <v>2.1600000000000001</v>
      </c>
      <c r="I1129" s="230"/>
      <c r="J1129" s="225"/>
      <c r="K1129" s="225"/>
      <c r="L1129" s="231"/>
      <c r="M1129" s="232"/>
      <c r="N1129" s="233"/>
      <c r="O1129" s="233"/>
      <c r="P1129" s="233"/>
      <c r="Q1129" s="233"/>
      <c r="R1129" s="233"/>
      <c r="S1129" s="233"/>
      <c r="T1129" s="234"/>
      <c r="U1129" s="13"/>
      <c r="V1129" s="13"/>
      <c r="W1129" s="13"/>
      <c r="X1129" s="13"/>
      <c r="Y1129" s="13"/>
      <c r="Z1129" s="13"/>
      <c r="AA1129" s="13"/>
      <c r="AB1129" s="13"/>
      <c r="AC1129" s="13"/>
      <c r="AD1129" s="13"/>
      <c r="AE1129" s="13"/>
      <c r="AT1129" s="235" t="s">
        <v>185</v>
      </c>
      <c r="AU1129" s="235" t="s">
        <v>84</v>
      </c>
      <c r="AV1129" s="13" t="s">
        <v>84</v>
      </c>
      <c r="AW1129" s="13" t="s">
        <v>36</v>
      </c>
      <c r="AX1129" s="13" t="s">
        <v>74</v>
      </c>
      <c r="AY1129" s="235" t="s">
        <v>161</v>
      </c>
    </row>
    <row r="1130" s="13" customFormat="1">
      <c r="A1130" s="13"/>
      <c r="B1130" s="224"/>
      <c r="C1130" s="225"/>
      <c r="D1130" s="226" t="s">
        <v>185</v>
      </c>
      <c r="E1130" s="227" t="s">
        <v>19</v>
      </c>
      <c r="F1130" s="228" t="s">
        <v>1624</v>
      </c>
      <c r="G1130" s="225"/>
      <c r="H1130" s="229">
        <v>3.6000000000000001</v>
      </c>
      <c r="I1130" s="230"/>
      <c r="J1130" s="225"/>
      <c r="K1130" s="225"/>
      <c r="L1130" s="231"/>
      <c r="M1130" s="232"/>
      <c r="N1130" s="233"/>
      <c r="O1130" s="233"/>
      <c r="P1130" s="233"/>
      <c r="Q1130" s="233"/>
      <c r="R1130" s="233"/>
      <c r="S1130" s="233"/>
      <c r="T1130" s="234"/>
      <c r="U1130" s="13"/>
      <c r="V1130" s="13"/>
      <c r="W1130" s="13"/>
      <c r="X1130" s="13"/>
      <c r="Y1130" s="13"/>
      <c r="Z1130" s="13"/>
      <c r="AA1130" s="13"/>
      <c r="AB1130" s="13"/>
      <c r="AC1130" s="13"/>
      <c r="AD1130" s="13"/>
      <c r="AE1130" s="13"/>
      <c r="AT1130" s="235" t="s">
        <v>185</v>
      </c>
      <c r="AU1130" s="235" t="s">
        <v>84</v>
      </c>
      <c r="AV1130" s="13" t="s">
        <v>84</v>
      </c>
      <c r="AW1130" s="13" t="s">
        <v>36</v>
      </c>
      <c r="AX1130" s="13" t="s">
        <v>74</v>
      </c>
      <c r="AY1130" s="235" t="s">
        <v>161</v>
      </c>
    </row>
    <row r="1131" s="13" customFormat="1">
      <c r="A1131" s="13"/>
      <c r="B1131" s="224"/>
      <c r="C1131" s="225"/>
      <c r="D1131" s="226" t="s">
        <v>185</v>
      </c>
      <c r="E1131" s="227" t="s">
        <v>19</v>
      </c>
      <c r="F1131" s="228" t="s">
        <v>1625</v>
      </c>
      <c r="G1131" s="225"/>
      <c r="H1131" s="229">
        <v>1.5</v>
      </c>
      <c r="I1131" s="230"/>
      <c r="J1131" s="225"/>
      <c r="K1131" s="225"/>
      <c r="L1131" s="231"/>
      <c r="M1131" s="232"/>
      <c r="N1131" s="233"/>
      <c r="O1131" s="233"/>
      <c r="P1131" s="233"/>
      <c r="Q1131" s="233"/>
      <c r="R1131" s="233"/>
      <c r="S1131" s="233"/>
      <c r="T1131" s="234"/>
      <c r="U1131" s="13"/>
      <c r="V1131" s="13"/>
      <c r="W1131" s="13"/>
      <c r="X1131" s="13"/>
      <c r="Y1131" s="13"/>
      <c r="Z1131" s="13"/>
      <c r="AA1131" s="13"/>
      <c r="AB1131" s="13"/>
      <c r="AC1131" s="13"/>
      <c r="AD1131" s="13"/>
      <c r="AE1131" s="13"/>
      <c r="AT1131" s="235" t="s">
        <v>185</v>
      </c>
      <c r="AU1131" s="235" t="s">
        <v>84</v>
      </c>
      <c r="AV1131" s="13" t="s">
        <v>84</v>
      </c>
      <c r="AW1131" s="13" t="s">
        <v>36</v>
      </c>
      <c r="AX1131" s="13" t="s">
        <v>74</v>
      </c>
      <c r="AY1131" s="235" t="s">
        <v>161</v>
      </c>
    </row>
    <row r="1132" s="13" customFormat="1">
      <c r="A1132" s="13"/>
      <c r="B1132" s="224"/>
      <c r="C1132" s="225"/>
      <c r="D1132" s="226" t="s">
        <v>185</v>
      </c>
      <c r="E1132" s="227" t="s">
        <v>19</v>
      </c>
      <c r="F1132" s="228" t="s">
        <v>1626</v>
      </c>
      <c r="G1132" s="225"/>
      <c r="H1132" s="229">
        <v>2.1000000000000001</v>
      </c>
      <c r="I1132" s="230"/>
      <c r="J1132" s="225"/>
      <c r="K1132" s="225"/>
      <c r="L1132" s="231"/>
      <c r="M1132" s="232"/>
      <c r="N1132" s="233"/>
      <c r="O1132" s="233"/>
      <c r="P1132" s="233"/>
      <c r="Q1132" s="233"/>
      <c r="R1132" s="233"/>
      <c r="S1132" s="233"/>
      <c r="T1132" s="234"/>
      <c r="U1132" s="13"/>
      <c r="V1132" s="13"/>
      <c r="W1132" s="13"/>
      <c r="X1132" s="13"/>
      <c r="Y1132" s="13"/>
      <c r="Z1132" s="13"/>
      <c r="AA1132" s="13"/>
      <c r="AB1132" s="13"/>
      <c r="AC1132" s="13"/>
      <c r="AD1132" s="13"/>
      <c r="AE1132" s="13"/>
      <c r="AT1132" s="235" t="s">
        <v>185</v>
      </c>
      <c r="AU1132" s="235" t="s">
        <v>84</v>
      </c>
      <c r="AV1132" s="13" t="s">
        <v>84</v>
      </c>
      <c r="AW1132" s="13" t="s">
        <v>36</v>
      </c>
      <c r="AX1132" s="13" t="s">
        <v>74</v>
      </c>
      <c r="AY1132" s="235" t="s">
        <v>161</v>
      </c>
    </row>
    <row r="1133" s="13" customFormat="1">
      <c r="A1133" s="13"/>
      <c r="B1133" s="224"/>
      <c r="C1133" s="225"/>
      <c r="D1133" s="226" t="s">
        <v>185</v>
      </c>
      <c r="E1133" s="227" t="s">
        <v>19</v>
      </c>
      <c r="F1133" s="228" t="s">
        <v>1627</v>
      </c>
      <c r="G1133" s="225"/>
      <c r="H1133" s="229">
        <v>2.2000000000000002</v>
      </c>
      <c r="I1133" s="230"/>
      <c r="J1133" s="225"/>
      <c r="K1133" s="225"/>
      <c r="L1133" s="231"/>
      <c r="M1133" s="232"/>
      <c r="N1133" s="233"/>
      <c r="O1133" s="233"/>
      <c r="P1133" s="233"/>
      <c r="Q1133" s="233"/>
      <c r="R1133" s="233"/>
      <c r="S1133" s="233"/>
      <c r="T1133" s="234"/>
      <c r="U1133" s="13"/>
      <c r="V1133" s="13"/>
      <c r="W1133" s="13"/>
      <c r="X1133" s="13"/>
      <c r="Y1133" s="13"/>
      <c r="Z1133" s="13"/>
      <c r="AA1133" s="13"/>
      <c r="AB1133" s="13"/>
      <c r="AC1133" s="13"/>
      <c r="AD1133" s="13"/>
      <c r="AE1133" s="13"/>
      <c r="AT1133" s="235" t="s">
        <v>185</v>
      </c>
      <c r="AU1133" s="235" t="s">
        <v>84</v>
      </c>
      <c r="AV1133" s="13" t="s">
        <v>84</v>
      </c>
      <c r="AW1133" s="13" t="s">
        <v>36</v>
      </c>
      <c r="AX1133" s="13" t="s">
        <v>74</v>
      </c>
      <c r="AY1133" s="235" t="s">
        <v>161</v>
      </c>
    </row>
    <row r="1134" s="13" customFormat="1">
      <c r="A1134" s="13"/>
      <c r="B1134" s="224"/>
      <c r="C1134" s="225"/>
      <c r="D1134" s="226" t="s">
        <v>185</v>
      </c>
      <c r="E1134" s="227" t="s">
        <v>19</v>
      </c>
      <c r="F1134" s="228" t="s">
        <v>1628</v>
      </c>
      <c r="G1134" s="225"/>
      <c r="H1134" s="229">
        <v>3.8500000000000001</v>
      </c>
      <c r="I1134" s="230"/>
      <c r="J1134" s="225"/>
      <c r="K1134" s="225"/>
      <c r="L1134" s="231"/>
      <c r="M1134" s="232"/>
      <c r="N1134" s="233"/>
      <c r="O1134" s="233"/>
      <c r="P1134" s="233"/>
      <c r="Q1134" s="233"/>
      <c r="R1134" s="233"/>
      <c r="S1134" s="233"/>
      <c r="T1134" s="234"/>
      <c r="U1134" s="13"/>
      <c r="V1134" s="13"/>
      <c r="W1134" s="13"/>
      <c r="X1134" s="13"/>
      <c r="Y1134" s="13"/>
      <c r="Z1134" s="13"/>
      <c r="AA1134" s="13"/>
      <c r="AB1134" s="13"/>
      <c r="AC1134" s="13"/>
      <c r="AD1134" s="13"/>
      <c r="AE1134" s="13"/>
      <c r="AT1134" s="235" t="s">
        <v>185</v>
      </c>
      <c r="AU1134" s="235" t="s">
        <v>84</v>
      </c>
      <c r="AV1134" s="13" t="s">
        <v>84</v>
      </c>
      <c r="AW1134" s="13" t="s">
        <v>36</v>
      </c>
      <c r="AX1134" s="13" t="s">
        <v>74</v>
      </c>
      <c r="AY1134" s="235" t="s">
        <v>161</v>
      </c>
    </row>
    <row r="1135" s="13" customFormat="1">
      <c r="A1135" s="13"/>
      <c r="B1135" s="224"/>
      <c r="C1135" s="225"/>
      <c r="D1135" s="226" t="s">
        <v>185</v>
      </c>
      <c r="E1135" s="227" t="s">
        <v>19</v>
      </c>
      <c r="F1135" s="228" t="s">
        <v>1629</v>
      </c>
      <c r="G1135" s="225"/>
      <c r="H1135" s="229">
        <v>1.5</v>
      </c>
      <c r="I1135" s="230"/>
      <c r="J1135" s="225"/>
      <c r="K1135" s="225"/>
      <c r="L1135" s="231"/>
      <c r="M1135" s="232"/>
      <c r="N1135" s="233"/>
      <c r="O1135" s="233"/>
      <c r="P1135" s="233"/>
      <c r="Q1135" s="233"/>
      <c r="R1135" s="233"/>
      <c r="S1135" s="233"/>
      <c r="T1135" s="234"/>
      <c r="U1135" s="13"/>
      <c r="V1135" s="13"/>
      <c r="W1135" s="13"/>
      <c r="X1135" s="13"/>
      <c r="Y1135" s="13"/>
      <c r="Z1135" s="13"/>
      <c r="AA1135" s="13"/>
      <c r="AB1135" s="13"/>
      <c r="AC1135" s="13"/>
      <c r="AD1135" s="13"/>
      <c r="AE1135" s="13"/>
      <c r="AT1135" s="235" t="s">
        <v>185</v>
      </c>
      <c r="AU1135" s="235" t="s">
        <v>84</v>
      </c>
      <c r="AV1135" s="13" t="s">
        <v>84</v>
      </c>
      <c r="AW1135" s="13" t="s">
        <v>36</v>
      </c>
      <c r="AX1135" s="13" t="s">
        <v>74</v>
      </c>
      <c r="AY1135" s="235" t="s">
        <v>161</v>
      </c>
    </row>
    <row r="1136" s="14" customFormat="1">
      <c r="A1136" s="14"/>
      <c r="B1136" s="236"/>
      <c r="C1136" s="237"/>
      <c r="D1136" s="226" t="s">
        <v>185</v>
      </c>
      <c r="E1136" s="238" t="s">
        <v>19</v>
      </c>
      <c r="F1136" s="239" t="s">
        <v>187</v>
      </c>
      <c r="G1136" s="237"/>
      <c r="H1136" s="240">
        <v>28.826000000000001</v>
      </c>
      <c r="I1136" s="241"/>
      <c r="J1136" s="237"/>
      <c r="K1136" s="237"/>
      <c r="L1136" s="242"/>
      <c r="M1136" s="243"/>
      <c r="N1136" s="244"/>
      <c r="O1136" s="244"/>
      <c r="P1136" s="244"/>
      <c r="Q1136" s="244"/>
      <c r="R1136" s="244"/>
      <c r="S1136" s="244"/>
      <c r="T1136" s="245"/>
      <c r="U1136" s="14"/>
      <c r="V1136" s="14"/>
      <c r="W1136" s="14"/>
      <c r="X1136" s="14"/>
      <c r="Y1136" s="14"/>
      <c r="Z1136" s="14"/>
      <c r="AA1136" s="14"/>
      <c r="AB1136" s="14"/>
      <c r="AC1136" s="14"/>
      <c r="AD1136" s="14"/>
      <c r="AE1136" s="14"/>
      <c r="AT1136" s="246" t="s">
        <v>185</v>
      </c>
      <c r="AU1136" s="246" t="s">
        <v>84</v>
      </c>
      <c r="AV1136" s="14" t="s">
        <v>168</v>
      </c>
      <c r="AW1136" s="14" t="s">
        <v>36</v>
      </c>
      <c r="AX1136" s="14" t="s">
        <v>82</v>
      </c>
      <c r="AY1136" s="246" t="s">
        <v>161</v>
      </c>
    </row>
    <row r="1137" s="2" customFormat="1" ht="24.15" customHeight="1">
      <c r="A1137" s="40"/>
      <c r="B1137" s="41"/>
      <c r="C1137" s="247" t="s">
        <v>1630</v>
      </c>
      <c r="D1137" s="247" t="s">
        <v>301</v>
      </c>
      <c r="E1137" s="248" t="s">
        <v>1631</v>
      </c>
      <c r="F1137" s="249" t="s">
        <v>1632</v>
      </c>
      <c r="G1137" s="250" t="s">
        <v>182</v>
      </c>
      <c r="H1137" s="251">
        <v>28.826000000000001</v>
      </c>
      <c r="I1137" s="252"/>
      <c r="J1137" s="253">
        <f>ROUND(I1137*H1137,2)</f>
        <v>0</v>
      </c>
      <c r="K1137" s="249" t="s">
        <v>167</v>
      </c>
      <c r="L1137" s="254"/>
      <c r="M1137" s="255" t="s">
        <v>19</v>
      </c>
      <c r="N1137" s="256" t="s">
        <v>45</v>
      </c>
      <c r="O1137" s="86"/>
      <c r="P1137" s="215">
        <f>O1137*H1137</f>
        <v>0</v>
      </c>
      <c r="Q1137" s="215">
        <v>0.036810000000000002</v>
      </c>
      <c r="R1137" s="215">
        <f>Q1137*H1137</f>
        <v>1.0610850600000001</v>
      </c>
      <c r="S1137" s="215">
        <v>0</v>
      </c>
      <c r="T1137" s="216">
        <f>S1137*H1137</f>
        <v>0</v>
      </c>
      <c r="U1137" s="40"/>
      <c r="V1137" s="40"/>
      <c r="W1137" s="40"/>
      <c r="X1137" s="40"/>
      <c r="Y1137" s="40"/>
      <c r="Z1137" s="40"/>
      <c r="AA1137" s="40"/>
      <c r="AB1137" s="40"/>
      <c r="AC1137" s="40"/>
      <c r="AD1137" s="40"/>
      <c r="AE1137" s="40"/>
      <c r="AR1137" s="217" t="s">
        <v>342</v>
      </c>
      <c r="AT1137" s="217" t="s">
        <v>301</v>
      </c>
      <c r="AU1137" s="217" t="s">
        <v>84</v>
      </c>
      <c r="AY1137" s="19" t="s">
        <v>161</v>
      </c>
      <c r="BE1137" s="218">
        <f>IF(N1137="základní",J1137,0)</f>
        <v>0</v>
      </c>
      <c r="BF1137" s="218">
        <f>IF(N1137="snížená",J1137,0)</f>
        <v>0</v>
      </c>
      <c r="BG1137" s="218">
        <f>IF(N1137="zákl. přenesená",J1137,0)</f>
        <v>0</v>
      </c>
      <c r="BH1137" s="218">
        <f>IF(N1137="sníž. přenesená",J1137,0)</f>
        <v>0</v>
      </c>
      <c r="BI1137" s="218">
        <f>IF(N1137="nulová",J1137,0)</f>
        <v>0</v>
      </c>
      <c r="BJ1137" s="19" t="s">
        <v>82</v>
      </c>
      <c r="BK1137" s="218">
        <f>ROUND(I1137*H1137,2)</f>
        <v>0</v>
      </c>
      <c r="BL1137" s="19" t="s">
        <v>256</v>
      </c>
      <c r="BM1137" s="217" t="s">
        <v>1633</v>
      </c>
    </row>
    <row r="1138" s="2" customFormat="1" ht="33" customHeight="1">
      <c r="A1138" s="40"/>
      <c r="B1138" s="41"/>
      <c r="C1138" s="206" t="s">
        <v>1634</v>
      </c>
      <c r="D1138" s="206" t="s">
        <v>163</v>
      </c>
      <c r="E1138" s="207" t="s">
        <v>1635</v>
      </c>
      <c r="F1138" s="208" t="s">
        <v>1636</v>
      </c>
      <c r="G1138" s="209" t="s">
        <v>182</v>
      </c>
      <c r="H1138" s="210">
        <v>74.879999999999995</v>
      </c>
      <c r="I1138" s="211"/>
      <c r="J1138" s="212">
        <f>ROUND(I1138*H1138,2)</f>
        <v>0</v>
      </c>
      <c r="K1138" s="208" t="s">
        <v>167</v>
      </c>
      <c r="L1138" s="46"/>
      <c r="M1138" s="213" t="s">
        <v>19</v>
      </c>
      <c r="N1138" s="214" t="s">
        <v>45</v>
      </c>
      <c r="O1138" s="86"/>
      <c r="P1138" s="215">
        <f>O1138*H1138</f>
        <v>0</v>
      </c>
      <c r="Q1138" s="215">
        <v>0.00025000000000000001</v>
      </c>
      <c r="R1138" s="215">
        <f>Q1138*H1138</f>
        <v>0.018720000000000001</v>
      </c>
      <c r="S1138" s="215">
        <v>0</v>
      </c>
      <c r="T1138" s="216">
        <f>S1138*H1138</f>
        <v>0</v>
      </c>
      <c r="U1138" s="40"/>
      <c r="V1138" s="40"/>
      <c r="W1138" s="40"/>
      <c r="X1138" s="40"/>
      <c r="Y1138" s="40"/>
      <c r="Z1138" s="40"/>
      <c r="AA1138" s="40"/>
      <c r="AB1138" s="40"/>
      <c r="AC1138" s="40"/>
      <c r="AD1138" s="40"/>
      <c r="AE1138" s="40"/>
      <c r="AR1138" s="217" t="s">
        <v>256</v>
      </c>
      <c r="AT1138" s="217" t="s">
        <v>163</v>
      </c>
      <c r="AU1138" s="217" t="s">
        <v>84</v>
      </c>
      <c r="AY1138" s="19" t="s">
        <v>161</v>
      </c>
      <c r="BE1138" s="218">
        <f>IF(N1138="základní",J1138,0)</f>
        <v>0</v>
      </c>
      <c r="BF1138" s="218">
        <f>IF(N1138="snížená",J1138,0)</f>
        <v>0</v>
      </c>
      <c r="BG1138" s="218">
        <f>IF(N1138="zákl. přenesená",J1138,0)</f>
        <v>0</v>
      </c>
      <c r="BH1138" s="218">
        <f>IF(N1138="sníž. přenesená",J1138,0)</f>
        <v>0</v>
      </c>
      <c r="BI1138" s="218">
        <f>IF(N1138="nulová",J1138,0)</f>
        <v>0</v>
      </c>
      <c r="BJ1138" s="19" t="s">
        <v>82</v>
      </c>
      <c r="BK1138" s="218">
        <f>ROUND(I1138*H1138,2)</f>
        <v>0</v>
      </c>
      <c r="BL1138" s="19" t="s">
        <v>256</v>
      </c>
      <c r="BM1138" s="217" t="s">
        <v>1637</v>
      </c>
    </row>
    <row r="1139" s="2" customFormat="1">
      <c r="A1139" s="40"/>
      <c r="B1139" s="41"/>
      <c r="C1139" s="42"/>
      <c r="D1139" s="219" t="s">
        <v>170</v>
      </c>
      <c r="E1139" s="42"/>
      <c r="F1139" s="220" t="s">
        <v>1638</v>
      </c>
      <c r="G1139" s="42"/>
      <c r="H1139" s="42"/>
      <c r="I1139" s="221"/>
      <c r="J1139" s="42"/>
      <c r="K1139" s="42"/>
      <c r="L1139" s="46"/>
      <c r="M1139" s="222"/>
      <c r="N1139" s="223"/>
      <c r="O1139" s="86"/>
      <c r="P1139" s="86"/>
      <c r="Q1139" s="86"/>
      <c r="R1139" s="86"/>
      <c r="S1139" s="86"/>
      <c r="T1139" s="87"/>
      <c r="U1139" s="40"/>
      <c r="V1139" s="40"/>
      <c r="W1139" s="40"/>
      <c r="X1139" s="40"/>
      <c r="Y1139" s="40"/>
      <c r="Z1139" s="40"/>
      <c r="AA1139" s="40"/>
      <c r="AB1139" s="40"/>
      <c r="AC1139" s="40"/>
      <c r="AD1139" s="40"/>
      <c r="AE1139" s="40"/>
      <c r="AT1139" s="19" t="s">
        <v>170</v>
      </c>
      <c r="AU1139" s="19" t="s">
        <v>84</v>
      </c>
    </row>
    <row r="1140" s="13" customFormat="1">
      <c r="A1140" s="13"/>
      <c r="B1140" s="224"/>
      <c r="C1140" s="225"/>
      <c r="D1140" s="226" t="s">
        <v>185</v>
      </c>
      <c r="E1140" s="227" t="s">
        <v>19</v>
      </c>
      <c r="F1140" s="228" t="s">
        <v>1639</v>
      </c>
      <c r="G1140" s="225"/>
      <c r="H1140" s="229">
        <v>69.120000000000005</v>
      </c>
      <c r="I1140" s="230"/>
      <c r="J1140" s="225"/>
      <c r="K1140" s="225"/>
      <c r="L1140" s="231"/>
      <c r="M1140" s="232"/>
      <c r="N1140" s="233"/>
      <c r="O1140" s="233"/>
      <c r="P1140" s="233"/>
      <c r="Q1140" s="233"/>
      <c r="R1140" s="233"/>
      <c r="S1140" s="233"/>
      <c r="T1140" s="234"/>
      <c r="U1140" s="13"/>
      <c r="V1140" s="13"/>
      <c r="W1140" s="13"/>
      <c r="X1140" s="13"/>
      <c r="Y1140" s="13"/>
      <c r="Z1140" s="13"/>
      <c r="AA1140" s="13"/>
      <c r="AB1140" s="13"/>
      <c r="AC1140" s="13"/>
      <c r="AD1140" s="13"/>
      <c r="AE1140" s="13"/>
      <c r="AT1140" s="235" t="s">
        <v>185</v>
      </c>
      <c r="AU1140" s="235" t="s">
        <v>84</v>
      </c>
      <c r="AV1140" s="13" t="s">
        <v>84</v>
      </c>
      <c r="AW1140" s="13" t="s">
        <v>36</v>
      </c>
      <c r="AX1140" s="13" t="s">
        <v>74</v>
      </c>
      <c r="AY1140" s="235" t="s">
        <v>161</v>
      </c>
    </row>
    <row r="1141" s="13" customFormat="1">
      <c r="A1141" s="13"/>
      <c r="B1141" s="224"/>
      <c r="C1141" s="225"/>
      <c r="D1141" s="226" t="s">
        <v>185</v>
      </c>
      <c r="E1141" s="227" t="s">
        <v>19</v>
      </c>
      <c r="F1141" s="228" t="s">
        <v>1640</v>
      </c>
      <c r="G1141" s="225"/>
      <c r="H1141" s="229">
        <v>2.8799999999999999</v>
      </c>
      <c r="I1141" s="230"/>
      <c r="J1141" s="225"/>
      <c r="K1141" s="225"/>
      <c r="L1141" s="231"/>
      <c r="M1141" s="232"/>
      <c r="N1141" s="233"/>
      <c r="O1141" s="233"/>
      <c r="P1141" s="233"/>
      <c r="Q1141" s="233"/>
      <c r="R1141" s="233"/>
      <c r="S1141" s="233"/>
      <c r="T1141" s="234"/>
      <c r="U1141" s="13"/>
      <c r="V1141" s="13"/>
      <c r="W1141" s="13"/>
      <c r="X1141" s="13"/>
      <c r="Y1141" s="13"/>
      <c r="Z1141" s="13"/>
      <c r="AA1141" s="13"/>
      <c r="AB1141" s="13"/>
      <c r="AC1141" s="13"/>
      <c r="AD1141" s="13"/>
      <c r="AE1141" s="13"/>
      <c r="AT1141" s="235" t="s">
        <v>185</v>
      </c>
      <c r="AU1141" s="235" t="s">
        <v>84</v>
      </c>
      <c r="AV1141" s="13" t="s">
        <v>84</v>
      </c>
      <c r="AW1141" s="13" t="s">
        <v>36</v>
      </c>
      <c r="AX1141" s="13" t="s">
        <v>74</v>
      </c>
      <c r="AY1141" s="235" t="s">
        <v>161</v>
      </c>
    </row>
    <row r="1142" s="13" customFormat="1">
      <c r="A1142" s="13"/>
      <c r="B1142" s="224"/>
      <c r="C1142" s="225"/>
      <c r="D1142" s="226" t="s">
        <v>185</v>
      </c>
      <c r="E1142" s="227" t="s">
        <v>19</v>
      </c>
      <c r="F1142" s="228" t="s">
        <v>1641</v>
      </c>
      <c r="G1142" s="225"/>
      <c r="H1142" s="229">
        <v>2.8799999999999999</v>
      </c>
      <c r="I1142" s="230"/>
      <c r="J1142" s="225"/>
      <c r="K1142" s="225"/>
      <c r="L1142" s="231"/>
      <c r="M1142" s="232"/>
      <c r="N1142" s="233"/>
      <c r="O1142" s="233"/>
      <c r="P1142" s="233"/>
      <c r="Q1142" s="233"/>
      <c r="R1142" s="233"/>
      <c r="S1142" s="233"/>
      <c r="T1142" s="234"/>
      <c r="U1142" s="13"/>
      <c r="V1142" s="13"/>
      <c r="W1142" s="13"/>
      <c r="X1142" s="13"/>
      <c r="Y1142" s="13"/>
      <c r="Z1142" s="13"/>
      <c r="AA1142" s="13"/>
      <c r="AB1142" s="13"/>
      <c r="AC1142" s="13"/>
      <c r="AD1142" s="13"/>
      <c r="AE1142" s="13"/>
      <c r="AT1142" s="235" t="s">
        <v>185</v>
      </c>
      <c r="AU1142" s="235" t="s">
        <v>84</v>
      </c>
      <c r="AV1142" s="13" t="s">
        <v>84</v>
      </c>
      <c r="AW1142" s="13" t="s">
        <v>36</v>
      </c>
      <c r="AX1142" s="13" t="s">
        <v>74</v>
      </c>
      <c r="AY1142" s="235" t="s">
        <v>161</v>
      </c>
    </row>
    <row r="1143" s="14" customFormat="1">
      <c r="A1143" s="14"/>
      <c r="B1143" s="236"/>
      <c r="C1143" s="237"/>
      <c r="D1143" s="226" t="s">
        <v>185</v>
      </c>
      <c r="E1143" s="238" t="s">
        <v>19</v>
      </c>
      <c r="F1143" s="239" t="s">
        <v>187</v>
      </c>
      <c r="G1143" s="237"/>
      <c r="H1143" s="240">
        <v>74.879999999999995</v>
      </c>
      <c r="I1143" s="241"/>
      <c r="J1143" s="237"/>
      <c r="K1143" s="237"/>
      <c r="L1143" s="242"/>
      <c r="M1143" s="243"/>
      <c r="N1143" s="244"/>
      <c r="O1143" s="244"/>
      <c r="P1143" s="244"/>
      <c r="Q1143" s="244"/>
      <c r="R1143" s="244"/>
      <c r="S1143" s="244"/>
      <c r="T1143" s="245"/>
      <c r="U1143" s="14"/>
      <c r="V1143" s="14"/>
      <c r="W1143" s="14"/>
      <c r="X1143" s="14"/>
      <c r="Y1143" s="14"/>
      <c r="Z1143" s="14"/>
      <c r="AA1143" s="14"/>
      <c r="AB1143" s="14"/>
      <c r="AC1143" s="14"/>
      <c r="AD1143" s="14"/>
      <c r="AE1143" s="14"/>
      <c r="AT1143" s="246" t="s">
        <v>185</v>
      </c>
      <c r="AU1143" s="246" t="s">
        <v>84</v>
      </c>
      <c r="AV1143" s="14" t="s">
        <v>168</v>
      </c>
      <c r="AW1143" s="14" t="s">
        <v>36</v>
      </c>
      <c r="AX1143" s="14" t="s">
        <v>82</v>
      </c>
      <c r="AY1143" s="246" t="s">
        <v>161</v>
      </c>
    </row>
    <row r="1144" s="2" customFormat="1" ht="24.15" customHeight="1">
      <c r="A1144" s="40"/>
      <c r="B1144" s="41"/>
      <c r="C1144" s="247" t="s">
        <v>1642</v>
      </c>
      <c r="D1144" s="247" t="s">
        <v>301</v>
      </c>
      <c r="E1144" s="248" t="s">
        <v>1643</v>
      </c>
      <c r="F1144" s="249" t="s">
        <v>1644</v>
      </c>
      <c r="G1144" s="250" t="s">
        <v>182</v>
      </c>
      <c r="H1144" s="251">
        <v>74.879999999999995</v>
      </c>
      <c r="I1144" s="252"/>
      <c r="J1144" s="253">
        <f>ROUND(I1144*H1144,2)</f>
        <v>0</v>
      </c>
      <c r="K1144" s="249" t="s">
        <v>167</v>
      </c>
      <c r="L1144" s="254"/>
      <c r="M1144" s="255" t="s">
        <v>19</v>
      </c>
      <c r="N1144" s="256" t="s">
        <v>45</v>
      </c>
      <c r="O1144" s="86"/>
      <c r="P1144" s="215">
        <f>O1144*H1144</f>
        <v>0</v>
      </c>
      <c r="Q1144" s="215">
        <v>0.036420000000000001</v>
      </c>
      <c r="R1144" s="215">
        <f>Q1144*H1144</f>
        <v>2.7271296</v>
      </c>
      <c r="S1144" s="215">
        <v>0</v>
      </c>
      <c r="T1144" s="216">
        <f>S1144*H1144</f>
        <v>0</v>
      </c>
      <c r="U1144" s="40"/>
      <c r="V1144" s="40"/>
      <c r="W1144" s="40"/>
      <c r="X1144" s="40"/>
      <c r="Y1144" s="40"/>
      <c r="Z1144" s="40"/>
      <c r="AA1144" s="40"/>
      <c r="AB1144" s="40"/>
      <c r="AC1144" s="40"/>
      <c r="AD1144" s="40"/>
      <c r="AE1144" s="40"/>
      <c r="AR1144" s="217" t="s">
        <v>342</v>
      </c>
      <c r="AT1144" s="217" t="s">
        <v>301</v>
      </c>
      <c r="AU1144" s="217" t="s">
        <v>84</v>
      </c>
      <c r="AY1144" s="19" t="s">
        <v>161</v>
      </c>
      <c r="BE1144" s="218">
        <f>IF(N1144="základní",J1144,0)</f>
        <v>0</v>
      </c>
      <c r="BF1144" s="218">
        <f>IF(N1144="snížená",J1144,0)</f>
        <v>0</v>
      </c>
      <c r="BG1144" s="218">
        <f>IF(N1144="zákl. přenesená",J1144,0)</f>
        <v>0</v>
      </c>
      <c r="BH1144" s="218">
        <f>IF(N1144="sníž. přenesená",J1144,0)</f>
        <v>0</v>
      </c>
      <c r="BI1144" s="218">
        <f>IF(N1144="nulová",J1144,0)</f>
        <v>0</v>
      </c>
      <c r="BJ1144" s="19" t="s">
        <v>82</v>
      </c>
      <c r="BK1144" s="218">
        <f>ROUND(I1144*H1144,2)</f>
        <v>0</v>
      </c>
      <c r="BL1144" s="19" t="s">
        <v>256</v>
      </c>
      <c r="BM1144" s="217" t="s">
        <v>1645</v>
      </c>
    </row>
    <row r="1145" s="2" customFormat="1" ht="33" customHeight="1">
      <c r="A1145" s="40"/>
      <c r="B1145" s="41"/>
      <c r="C1145" s="206" t="s">
        <v>1646</v>
      </c>
      <c r="D1145" s="206" t="s">
        <v>163</v>
      </c>
      <c r="E1145" s="207" t="s">
        <v>1647</v>
      </c>
      <c r="F1145" s="208" t="s">
        <v>1648</v>
      </c>
      <c r="G1145" s="209" t="s">
        <v>182</v>
      </c>
      <c r="H1145" s="210">
        <v>11.836</v>
      </c>
      <c r="I1145" s="211"/>
      <c r="J1145" s="212">
        <f>ROUND(I1145*H1145,2)</f>
        <v>0</v>
      </c>
      <c r="K1145" s="208" t="s">
        <v>167</v>
      </c>
      <c r="L1145" s="46"/>
      <c r="M1145" s="213" t="s">
        <v>19</v>
      </c>
      <c r="N1145" s="214" t="s">
        <v>45</v>
      </c>
      <c r="O1145" s="86"/>
      <c r="P1145" s="215">
        <f>O1145*H1145</f>
        <v>0</v>
      </c>
      <c r="Q1145" s="215">
        <v>0.00025000000000000001</v>
      </c>
      <c r="R1145" s="215">
        <f>Q1145*H1145</f>
        <v>0.0029590000000000003</v>
      </c>
      <c r="S1145" s="215">
        <v>0</v>
      </c>
      <c r="T1145" s="216">
        <f>S1145*H1145</f>
        <v>0</v>
      </c>
      <c r="U1145" s="40"/>
      <c r="V1145" s="40"/>
      <c r="W1145" s="40"/>
      <c r="X1145" s="40"/>
      <c r="Y1145" s="40"/>
      <c r="Z1145" s="40"/>
      <c r="AA1145" s="40"/>
      <c r="AB1145" s="40"/>
      <c r="AC1145" s="40"/>
      <c r="AD1145" s="40"/>
      <c r="AE1145" s="40"/>
      <c r="AR1145" s="217" t="s">
        <v>256</v>
      </c>
      <c r="AT1145" s="217" t="s">
        <v>163</v>
      </c>
      <c r="AU1145" s="217" t="s">
        <v>84</v>
      </c>
      <c r="AY1145" s="19" t="s">
        <v>161</v>
      </c>
      <c r="BE1145" s="218">
        <f>IF(N1145="základní",J1145,0)</f>
        <v>0</v>
      </c>
      <c r="BF1145" s="218">
        <f>IF(N1145="snížená",J1145,0)</f>
        <v>0</v>
      </c>
      <c r="BG1145" s="218">
        <f>IF(N1145="zákl. přenesená",J1145,0)</f>
        <v>0</v>
      </c>
      <c r="BH1145" s="218">
        <f>IF(N1145="sníž. přenesená",J1145,0)</f>
        <v>0</v>
      </c>
      <c r="BI1145" s="218">
        <f>IF(N1145="nulová",J1145,0)</f>
        <v>0</v>
      </c>
      <c r="BJ1145" s="19" t="s">
        <v>82</v>
      </c>
      <c r="BK1145" s="218">
        <f>ROUND(I1145*H1145,2)</f>
        <v>0</v>
      </c>
      <c r="BL1145" s="19" t="s">
        <v>256</v>
      </c>
      <c r="BM1145" s="217" t="s">
        <v>1649</v>
      </c>
    </row>
    <row r="1146" s="2" customFormat="1">
      <c r="A1146" s="40"/>
      <c r="B1146" s="41"/>
      <c r="C1146" s="42"/>
      <c r="D1146" s="219" t="s">
        <v>170</v>
      </c>
      <c r="E1146" s="42"/>
      <c r="F1146" s="220" t="s">
        <v>1650</v>
      </c>
      <c r="G1146" s="42"/>
      <c r="H1146" s="42"/>
      <c r="I1146" s="221"/>
      <c r="J1146" s="42"/>
      <c r="K1146" s="42"/>
      <c r="L1146" s="46"/>
      <c r="M1146" s="222"/>
      <c r="N1146" s="223"/>
      <c r="O1146" s="86"/>
      <c r="P1146" s="86"/>
      <c r="Q1146" s="86"/>
      <c r="R1146" s="86"/>
      <c r="S1146" s="86"/>
      <c r="T1146" s="87"/>
      <c r="U1146" s="40"/>
      <c r="V1146" s="40"/>
      <c r="W1146" s="40"/>
      <c r="X1146" s="40"/>
      <c r="Y1146" s="40"/>
      <c r="Z1146" s="40"/>
      <c r="AA1146" s="40"/>
      <c r="AB1146" s="40"/>
      <c r="AC1146" s="40"/>
      <c r="AD1146" s="40"/>
      <c r="AE1146" s="40"/>
      <c r="AT1146" s="19" t="s">
        <v>170</v>
      </c>
      <c r="AU1146" s="19" t="s">
        <v>84</v>
      </c>
    </row>
    <row r="1147" s="13" customFormat="1">
      <c r="A1147" s="13"/>
      <c r="B1147" s="224"/>
      <c r="C1147" s="225"/>
      <c r="D1147" s="226" t="s">
        <v>185</v>
      </c>
      <c r="E1147" s="227" t="s">
        <v>19</v>
      </c>
      <c r="F1147" s="228" t="s">
        <v>1651</v>
      </c>
      <c r="G1147" s="225"/>
      <c r="H1147" s="229">
        <v>7.3099999999999996</v>
      </c>
      <c r="I1147" s="230"/>
      <c r="J1147" s="225"/>
      <c r="K1147" s="225"/>
      <c r="L1147" s="231"/>
      <c r="M1147" s="232"/>
      <c r="N1147" s="233"/>
      <c r="O1147" s="233"/>
      <c r="P1147" s="233"/>
      <c r="Q1147" s="233"/>
      <c r="R1147" s="233"/>
      <c r="S1147" s="233"/>
      <c r="T1147" s="234"/>
      <c r="U1147" s="13"/>
      <c r="V1147" s="13"/>
      <c r="W1147" s="13"/>
      <c r="X1147" s="13"/>
      <c r="Y1147" s="13"/>
      <c r="Z1147" s="13"/>
      <c r="AA1147" s="13"/>
      <c r="AB1147" s="13"/>
      <c r="AC1147" s="13"/>
      <c r="AD1147" s="13"/>
      <c r="AE1147" s="13"/>
      <c r="AT1147" s="235" t="s">
        <v>185</v>
      </c>
      <c r="AU1147" s="235" t="s">
        <v>84</v>
      </c>
      <c r="AV1147" s="13" t="s">
        <v>84</v>
      </c>
      <c r="AW1147" s="13" t="s">
        <v>36</v>
      </c>
      <c r="AX1147" s="13" t="s">
        <v>74</v>
      </c>
      <c r="AY1147" s="235" t="s">
        <v>161</v>
      </c>
    </row>
    <row r="1148" s="13" customFormat="1">
      <c r="A1148" s="13"/>
      <c r="B1148" s="224"/>
      <c r="C1148" s="225"/>
      <c r="D1148" s="226" t="s">
        <v>185</v>
      </c>
      <c r="E1148" s="227" t="s">
        <v>19</v>
      </c>
      <c r="F1148" s="228" t="s">
        <v>1652</v>
      </c>
      <c r="G1148" s="225"/>
      <c r="H1148" s="229">
        <v>4.5259999999999998</v>
      </c>
      <c r="I1148" s="230"/>
      <c r="J1148" s="225"/>
      <c r="K1148" s="225"/>
      <c r="L1148" s="231"/>
      <c r="M1148" s="232"/>
      <c r="N1148" s="233"/>
      <c r="O1148" s="233"/>
      <c r="P1148" s="233"/>
      <c r="Q1148" s="233"/>
      <c r="R1148" s="233"/>
      <c r="S1148" s="233"/>
      <c r="T1148" s="234"/>
      <c r="U1148" s="13"/>
      <c r="V1148" s="13"/>
      <c r="W1148" s="13"/>
      <c r="X1148" s="13"/>
      <c r="Y1148" s="13"/>
      <c r="Z1148" s="13"/>
      <c r="AA1148" s="13"/>
      <c r="AB1148" s="13"/>
      <c r="AC1148" s="13"/>
      <c r="AD1148" s="13"/>
      <c r="AE1148" s="13"/>
      <c r="AT1148" s="235" t="s">
        <v>185</v>
      </c>
      <c r="AU1148" s="235" t="s">
        <v>84</v>
      </c>
      <c r="AV1148" s="13" t="s">
        <v>84</v>
      </c>
      <c r="AW1148" s="13" t="s">
        <v>36</v>
      </c>
      <c r="AX1148" s="13" t="s">
        <v>74</v>
      </c>
      <c r="AY1148" s="235" t="s">
        <v>161</v>
      </c>
    </row>
    <row r="1149" s="14" customFormat="1">
      <c r="A1149" s="14"/>
      <c r="B1149" s="236"/>
      <c r="C1149" s="237"/>
      <c r="D1149" s="226" t="s">
        <v>185</v>
      </c>
      <c r="E1149" s="238" t="s">
        <v>19</v>
      </c>
      <c r="F1149" s="239" t="s">
        <v>187</v>
      </c>
      <c r="G1149" s="237"/>
      <c r="H1149" s="240">
        <v>11.835999999999999</v>
      </c>
      <c r="I1149" s="241"/>
      <c r="J1149" s="237"/>
      <c r="K1149" s="237"/>
      <c r="L1149" s="242"/>
      <c r="M1149" s="243"/>
      <c r="N1149" s="244"/>
      <c r="O1149" s="244"/>
      <c r="P1149" s="244"/>
      <c r="Q1149" s="244"/>
      <c r="R1149" s="244"/>
      <c r="S1149" s="244"/>
      <c r="T1149" s="245"/>
      <c r="U1149" s="14"/>
      <c r="V1149" s="14"/>
      <c r="W1149" s="14"/>
      <c r="X1149" s="14"/>
      <c r="Y1149" s="14"/>
      <c r="Z1149" s="14"/>
      <c r="AA1149" s="14"/>
      <c r="AB1149" s="14"/>
      <c r="AC1149" s="14"/>
      <c r="AD1149" s="14"/>
      <c r="AE1149" s="14"/>
      <c r="AT1149" s="246" t="s">
        <v>185</v>
      </c>
      <c r="AU1149" s="246" t="s">
        <v>84</v>
      </c>
      <c r="AV1149" s="14" t="s">
        <v>168</v>
      </c>
      <c r="AW1149" s="14" t="s">
        <v>36</v>
      </c>
      <c r="AX1149" s="14" t="s">
        <v>82</v>
      </c>
      <c r="AY1149" s="246" t="s">
        <v>161</v>
      </c>
    </row>
    <row r="1150" s="2" customFormat="1" ht="24.15" customHeight="1">
      <c r="A1150" s="40"/>
      <c r="B1150" s="41"/>
      <c r="C1150" s="247" t="s">
        <v>1653</v>
      </c>
      <c r="D1150" s="247" t="s">
        <v>301</v>
      </c>
      <c r="E1150" s="248" t="s">
        <v>1654</v>
      </c>
      <c r="F1150" s="249" t="s">
        <v>1655</v>
      </c>
      <c r="G1150" s="250" t="s">
        <v>182</v>
      </c>
      <c r="H1150" s="251">
        <v>11.836</v>
      </c>
      <c r="I1150" s="252"/>
      <c r="J1150" s="253">
        <f>ROUND(I1150*H1150,2)</f>
        <v>0</v>
      </c>
      <c r="K1150" s="249" t="s">
        <v>167</v>
      </c>
      <c r="L1150" s="254"/>
      <c r="M1150" s="255" t="s">
        <v>19</v>
      </c>
      <c r="N1150" s="256" t="s">
        <v>45</v>
      </c>
      <c r="O1150" s="86"/>
      <c r="P1150" s="215">
        <f>O1150*H1150</f>
        <v>0</v>
      </c>
      <c r="Q1150" s="215">
        <v>0.036110000000000003</v>
      </c>
      <c r="R1150" s="215">
        <f>Q1150*H1150</f>
        <v>0.42739796000000002</v>
      </c>
      <c r="S1150" s="215">
        <v>0</v>
      </c>
      <c r="T1150" s="216">
        <f>S1150*H1150</f>
        <v>0</v>
      </c>
      <c r="U1150" s="40"/>
      <c r="V1150" s="40"/>
      <c r="W1150" s="40"/>
      <c r="X1150" s="40"/>
      <c r="Y1150" s="40"/>
      <c r="Z1150" s="40"/>
      <c r="AA1150" s="40"/>
      <c r="AB1150" s="40"/>
      <c r="AC1150" s="40"/>
      <c r="AD1150" s="40"/>
      <c r="AE1150" s="40"/>
      <c r="AR1150" s="217" t="s">
        <v>342</v>
      </c>
      <c r="AT1150" s="217" t="s">
        <v>301</v>
      </c>
      <c r="AU1150" s="217" t="s">
        <v>84</v>
      </c>
      <c r="AY1150" s="19" t="s">
        <v>161</v>
      </c>
      <c r="BE1150" s="218">
        <f>IF(N1150="základní",J1150,0)</f>
        <v>0</v>
      </c>
      <c r="BF1150" s="218">
        <f>IF(N1150="snížená",J1150,0)</f>
        <v>0</v>
      </c>
      <c r="BG1150" s="218">
        <f>IF(N1150="zákl. přenesená",J1150,0)</f>
        <v>0</v>
      </c>
      <c r="BH1150" s="218">
        <f>IF(N1150="sníž. přenesená",J1150,0)</f>
        <v>0</v>
      </c>
      <c r="BI1150" s="218">
        <f>IF(N1150="nulová",J1150,0)</f>
        <v>0</v>
      </c>
      <c r="BJ1150" s="19" t="s">
        <v>82</v>
      </c>
      <c r="BK1150" s="218">
        <f>ROUND(I1150*H1150,2)</f>
        <v>0</v>
      </c>
      <c r="BL1150" s="19" t="s">
        <v>256</v>
      </c>
      <c r="BM1150" s="217" t="s">
        <v>1656</v>
      </c>
    </row>
    <row r="1151" s="2" customFormat="1" ht="37.8" customHeight="1">
      <c r="A1151" s="40"/>
      <c r="B1151" s="41"/>
      <c r="C1151" s="206" t="s">
        <v>1657</v>
      </c>
      <c r="D1151" s="206" t="s">
        <v>163</v>
      </c>
      <c r="E1151" s="207" t="s">
        <v>1658</v>
      </c>
      <c r="F1151" s="208" t="s">
        <v>1659</v>
      </c>
      <c r="G1151" s="209" t="s">
        <v>166</v>
      </c>
      <c r="H1151" s="210">
        <v>12</v>
      </c>
      <c r="I1151" s="211"/>
      <c r="J1151" s="212">
        <f>ROUND(I1151*H1151,2)</f>
        <v>0</v>
      </c>
      <c r="K1151" s="208" t="s">
        <v>167</v>
      </c>
      <c r="L1151" s="46"/>
      <c r="M1151" s="213" t="s">
        <v>19</v>
      </c>
      <c r="N1151" s="214" t="s">
        <v>45</v>
      </c>
      <c r="O1151" s="86"/>
      <c r="P1151" s="215">
        <f>O1151*H1151</f>
        <v>0</v>
      </c>
      <c r="Q1151" s="215">
        <v>0</v>
      </c>
      <c r="R1151" s="215">
        <f>Q1151*H1151</f>
        <v>0</v>
      </c>
      <c r="S1151" s="215">
        <v>0</v>
      </c>
      <c r="T1151" s="216">
        <f>S1151*H1151</f>
        <v>0</v>
      </c>
      <c r="U1151" s="40"/>
      <c r="V1151" s="40"/>
      <c r="W1151" s="40"/>
      <c r="X1151" s="40"/>
      <c r="Y1151" s="40"/>
      <c r="Z1151" s="40"/>
      <c r="AA1151" s="40"/>
      <c r="AB1151" s="40"/>
      <c r="AC1151" s="40"/>
      <c r="AD1151" s="40"/>
      <c r="AE1151" s="40"/>
      <c r="AR1151" s="217" t="s">
        <v>256</v>
      </c>
      <c r="AT1151" s="217" t="s">
        <v>163</v>
      </c>
      <c r="AU1151" s="217" t="s">
        <v>84</v>
      </c>
      <c r="AY1151" s="19" t="s">
        <v>161</v>
      </c>
      <c r="BE1151" s="218">
        <f>IF(N1151="základní",J1151,0)</f>
        <v>0</v>
      </c>
      <c r="BF1151" s="218">
        <f>IF(N1151="snížená",J1151,0)</f>
        <v>0</v>
      </c>
      <c r="BG1151" s="218">
        <f>IF(N1151="zákl. přenesená",J1151,0)</f>
        <v>0</v>
      </c>
      <c r="BH1151" s="218">
        <f>IF(N1151="sníž. přenesená",J1151,0)</f>
        <v>0</v>
      </c>
      <c r="BI1151" s="218">
        <f>IF(N1151="nulová",J1151,0)</f>
        <v>0</v>
      </c>
      <c r="BJ1151" s="19" t="s">
        <v>82</v>
      </c>
      <c r="BK1151" s="218">
        <f>ROUND(I1151*H1151,2)</f>
        <v>0</v>
      </c>
      <c r="BL1151" s="19" t="s">
        <v>256</v>
      </c>
      <c r="BM1151" s="217" t="s">
        <v>1660</v>
      </c>
    </row>
    <row r="1152" s="2" customFormat="1">
      <c r="A1152" s="40"/>
      <c r="B1152" s="41"/>
      <c r="C1152" s="42"/>
      <c r="D1152" s="219" t="s">
        <v>170</v>
      </c>
      <c r="E1152" s="42"/>
      <c r="F1152" s="220" t="s">
        <v>1661</v>
      </c>
      <c r="G1152" s="42"/>
      <c r="H1152" s="42"/>
      <c r="I1152" s="221"/>
      <c r="J1152" s="42"/>
      <c r="K1152" s="42"/>
      <c r="L1152" s="46"/>
      <c r="M1152" s="222"/>
      <c r="N1152" s="223"/>
      <c r="O1152" s="86"/>
      <c r="P1152" s="86"/>
      <c r="Q1152" s="86"/>
      <c r="R1152" s="86"/>
      <c r="S1152" s="86"/>
      <c r="T1152" s="87"/>
      <c r="U1152" s="40"/>
      <c r="V1152" s="40"/>
      <c r="W1152" s="40"/>
      <c r="X1152" s="40"/>
      <c r="Y1152" s="40"/>
      <c r="Z1152" s="40"/>
      <c r="AA1152" s="40"/>
      <c r="AB1152" s="40"/>
      <c r="AC1152" s="40"/>
      <c r="AD1152" s="40"/>
      <c r="AE1152" s="40"/>
      <c r="AT1152" s="19" t="s">
        <v>170</v>
      </c>
      <c r="AU1152" s="19" t="s">
        <v>84</v>
      </c>
    </row>
    <row r="1153" s="2" customFormat="1" ht="24.15" customHeight="1">
      <c r="A1153" s="40"/>
      <c r="B1153" s="41"/>
      <c r="C1153" s="247" t="s">
        <v>1662</v>
      </c>
      <c r="D1153" s="247" t="s">
        <v>301</v>
      </c>
      <c r="E1153" s="248" t="s">
        <v>1663</v>
      </c>
      <c r="F1153" s="249" t="s">
        <v>1664</v>
      </c>
      <c r="G1153" s="250" t="s">
        <v>166</v>
      </c>
      <c r="H1153" s="251">
        <v>4</v>
      </c>
      <c r="I1153" s="252"/>
      <c r="J1153" s="253">
        <f>ROUND(I1153*H1153,2)</f>
        <v>0</v>
      </c>
      <c r="K1153" s="249" t="s">
        <v>167</v>
      </c>
      <c r="L1153" s="254"/>
      <c r="M1153" s="255" t="s">
        <v>19</v>
      </c>
      <c r="N1153" s="256" t="s">
        <v>45</v>
      </c>
      <c r="O1153" s="86"/>
      <c r="P1153" s="215">
        <f>O1153*H1153</f>
        <v>0</v>
      </c>
      <c r="Q1153" s="215">
        <v>0.017500000000000002</v>
      </c>
      <c r="R1153" s="215">
        <f>Q1153*H1153</f>
        <v>0.070000000000000007</v>
      </c>
      <c r="S1153" s="215">
        <v>0</v>
      </c>
      <c r="T1153" s="216">
        <f>S1153*H1153</f>
        <v>0</v>
      </c>
      <c r="U1153" s="40"/>
      <c r="V1153" s="40"/>
      <c r="W1153" s="40"/>
      <c r="X1153" s="40"/>
      <c r="Y1153" s="40"/>
      <c r="Z1153" s="40"/>
      <c r="AA1153" s="40"/>
      <c r="AB1153" s="40"/>
      <c r="AC1153" s="40"/>
      <c r="AD1153" s="40"/>
      <c r="AE1153" s="40"/>
      <c r="AR1153" s="217" t="s">
        <v>342</v>
      </c>
      <c r="AT1153" s="217" t="s">
        <v>301</v>
      </c>
      <c r="AU1153" s="217" t="s">
        <v>84</v>
      </c>
      <c r="AY1153" s="19" t="s">
        <v>161</v>
      </c>
      <c r="BE1153" s="218">
        <f>IF(N1153="základní",J1153,0)</f>
        <v>0</v>
      </c>
      <c r="BF1153" s="218">
        <f>IF(N1153="snížená",J1153,0)</f>
        <v>0</v>
      </c>
      <c r="BG1153" s="218">
        <f>IF(N1153="zákl. přenesená",J1153,0)</f>
        <v>0</v>
      </c>
      <c r="BH1153" s="218">
        <f>IF(N1153="sníž. přenesená",J1153,0)</f>
        <v>0</v>
      </c>
      <c r="BI1153" s="218">
        <f>IF(N1153="nulová",J1153,0)</f>
        <v>0</v>
      </c>
      <c r="BJ1153" s="19" t="s">
        <v>82</v>
      </c>
      <c r="BK1153" s="218">
        <f>ROUND(I1153*H1153,2)</f>
        <v>0</v>
      </c>
      <c r="BL1153" s="19" t="s">
        <v>256</v>
      </c>
      <c r="BM1153" s="217" t="s">
        <v>1665</v>
      </c>
    </row>
    <row r="1154" s="2" customFormat="1" ht="24.15" customHeight="1">
      <c r="A1154" s="40"/>
      <c r="B1154" s="41"/>
      <c r="C1154" s="247" t="s">
        <v>1666</v>
      </c>
      <c r="D1154" s="247" t="s">
        <v>301</v>
      </c>
      <c r="E1154" s="248" t="s">
        <v>1667</v>
      </c>
      <c r="F1154" s="249" t="s">
        <v>1668</v>
      </c>
      <c r="G1154" s="250" t="s">
        <v>166</v>
      </c>
      <c r="H1154" s="251">
        <v>8</v>
      </c>
      <c r="I1154" s="252"/>
      <c r="J1154" s="253">
        <f>ROUND(I1154*H1154,2)</f>
        <v>0</v>
      </c>
      <c r="K1154" s="249" t="s">
        <v>167</v>
      </c>
      <c r="L1154" s="254"/>
      <c r="M1154" s="255" t="s">
        <v>19</v>
      </c>
      <c r="N1154" s="256" t="s">
        <v>45</v>
      </c>
      <c r="O1154" s="86"/>
      <c r="P1154" s="215">
        <f>O1154*H1154</f>
        <v>0</v>
      </c>
      <c r="Q1154" s="215">
        <v>0.021000000000000001</v>
      </c>
      <c r="R1154" s="215">
        <f>Q1154*H1154</f>
        <v>0.16800000000000001</v>
      </c>
      <c r="S1154" s="215">
        <v>0</v>
      </c>
      <c r="T1154" s="216">
        <f>S1154*H1154</f>
        <v>0</v>
      </c>
      <c r="U1154" s="40"/>
      <c r="V1154" s="40"/>
      <c r="W1154" s="40"/>
      <c r="X1154" s="40"/>
      <c r="Y1154" s="40"/>
      <c r="Z1154" s="40"/>
      <c r="AA1154" s="40"/>
      <c r="AB1154" s="40"/>
      <c r="AC1154" s="40"/>
      <c r="AD1154" s="40"/>
      <c r="AE1154" s="40"/>
      <c r="AR1154" s="217" t="s">
        <v>342</v>
      </c>
      <c r="AT1154" s="217" t="s">
        <v>301</v>
      </c>
      <c r="AU1154" s="217" t="s">
        <v>84</v>
      </c>
      <c r="AY1154" s="19" t="s">
        <v>161</v>
      </c>
      <c r="BE1154" s="218">
        <f>IF(N1154="základní",J1154,0)</f>
        <v>0</v>
      </c>
      <c r="BF1154" s="218">
        <f>IF(N1154="snížená",J1154,0)</f>
        <v>0</v>
      </c>
      <c r="BG1154" s="218">
        <f>IF(N1154="zákl. přenesená",J1154,0)</f>
        <v>0</v>
      </c>
      <c r="BH1154" s="218">
        <f>IF(N1154="sníž. přenesená",J1154,0)</f>
        <v>0</v>
      </c>
      <c r="BI1154" s="218">
        <f>IF(N1154="nulová",J1154,0)</f>
        <v>0</v>
      </c>
      <c r="BJ1154" s="19" t="s">
        <v>82</v>
      </c>
      <c r="BK1154" s="218">
        <f>ROUND(I1154*H1154,2)</f>
        <v>0</v>
      </c>
      <c r="BL1154" s="19" t="s">
        <v>256</v>
      </c>
      <c r="BM1154" s="217" t="s">
        <v>1669</v>
      </c>
    </row>
    <row r="1155" s="2" customFormat="1" ht="37.8" customHeight="1">
      <c r="A1155" s="40"/>
      <c r="B1155" s="41"/>
      <c r="C1155" s="206" t="s">
        <v>1670</v>
      </c>
      <c r="D1155" s="206" t="s">
        <v>163</v>
      </c>
      <c r="E1155" s="207" t="s">
        <v>1671</v>
      </c>
      <c r="F1155" s="208" t="s">
        <v>1672</v>
      </c>
      <c r="G1155" s="209" t="s">
        <v>166</v>
      </c>
      <c r="H1155" s="210">
        <v>8</v>
      </c>
      <c r="I1155" s="211"/>
      <c r="J1155" s="212">
        <f>ROUND(I1155*H1155,2)</f>
        <v>0</v>
      </c>
      <c r="K1155" s="208" t="s">
        <v>167</v>
      </c>
      <c r="L1155" s="46"/>
      <c r="M1155" s="213" t="s">
        <v>19</v>
      </c>
      <c r="N1155" s="214" t="s">
        <v>45</v>
      </c>
      <c r="O1155" s="86"/>
      <c r="P1155" s="215">
        <f>O1155*H1155</f>
        <v>0</v>
      </c>
      <c r="Q1155" s="215">
        <v>0</v>
      </c>
      <c r="R1155" s="215">
        <f>Q1155*H1155</f>
        <v>0</v>
      </c>
      <c r="S1155" s="215">
        <v>0</v>
      </c>
      <c r="T1155" s="216">
        <f>S1155*H1155</f>
        <v>0</v>
      </c>
      <c r="U1155" s="40"/>
      <c r="V1155" s="40"/>
      <c r="W1155" s="40"/>
      <c r="X1155" s="40"/>
      <c r="Y1155" s="40"/>
      <c r="Z1155" s="40"/>
      <c r="AA1155" s="40"/>
      <c r="AB1155" s="40"/>
      <c r="AC1155" s="40"/>
      <c r="AD1155" s="40"/>
      <c r="AE1155" s="40"/>
      <c r="AR1155" s="217" t="s">
        <v>256</v>
      </c>
      <c r="AT1155" s="217" t="s">
        <v>163</v>
      </c>
      <c r="AU1155" s="217" t="s">
        <v>84</v>
      </c>
      <c r="AY1155" s="19" t="s">
        <v>161</v>
      </c>
      <c r="BE1155" s="218">
        <f>IF(N1155="základní",J1155,0)</f>
        <v>0</v>
      </c>
      <c r="BF1155" s="218">
        <f>IF(N1155="snížená",J1155,0)</f>
        <v>0</v>
      </c>
      <c r="BG1155" s="218">
        <f>IF(N1155="zákl. přenesená",J1155,0)</f>
        <v>0</v>
      </c>
      <c r="BH1155" s="218">
        <f>IF(N1155="sníž. přenesená",J1155,0)</f>
        <v>0</v>
      </c>
      <c r="BI1155" s="218">
        <f>IF(N1155="nulová",J1155,0)</f>
        <v>0</v>
      </c>
      <c r="BJ1155" s="19" t="s">
        <v>82</v>
      </c>
      <c r="BK1155" s="218">
        <f>ROUND(I1155*H1155,2)</f>
        <v>0</v>
      </c>
      <c r="BL1155" s="19" t="s">
        <v>256</v>
      </c>
      <c r="BM1155" s="217" t="s">
        <v>1673</v>
      </c>
    </row>
    <row r="1156" s="2" customFormat="1">
      <c r="A1156" s="40"/>
      <c r="B1156" s="41"/>
      <c r="C1156" s="42"/>
      <c r="D1156" s="219" t="s">
        <v>170</v>
      </c>
      <c r="E1156" s="42"/>
      <c r="F1156" s="220" t="s">
        <v>1674</v>
      </c>
      <c r="G1156" s="42"/>
      <c r="H1156" s="42"/>
      <c r="I1156" s="221"/>
      <c r="J1156" s="42"/>
      <c r="K1156" s="42"/>
      <c r="L1156" s="46"/>
      <c r="M1156" s="222"/>
      <c r="N1156" s="223"/>
      <c r="O1156" s="86"/>
      <c r="P1156" s="86"/>
      <c r="Q1156" s="86"/>
      <c r="R1156" s="86"/>
      <c r="S1156" s="86"/>
      <c r="T1156" s="87"/>
      <c r="U1156" s="40"/>
      <c r="V1156" s="40"/>
      <c r="W1156" s="40"/>
      <c r="X1156" s="40"/>
      <c r="Y1156" s="40"/>
      <c r="Z1156" s="40"/>
      <c r="AA1156" s="40"/>
      <c r="AB1156" s="40"/>
      <c r="AC1156" s="40"/>
      <c r="AD1156" s="40"/>
      <c r="AE1156" s="40"/>
      <c r="AT1156" s="19" t="s">
        <v>170</v>
      </c>
      <c r="AU1156" s="19" t="s">
        <v>84</v>
      </c>
    </row>
    <row r="1157" s="2" customFormat="1" ht="24.15" customHeight="1">
      <c r="A1157" s="40"/>
      <c r="B1157" s="41"/>
      <c r="C1157" s="247" t="s">
        <v>1675</v>
      </c>
      <c r="D1157" s="247" t="s">
        <v>301</v>
      </c>
      <c r="E1157" s="248" t="s">
        <v>1676</v>
      </c>
      <c r="F1157" s="249" t="s">
        <v>1677</v>
      </c>
      <c r="G1157" s="250" t="s">
        <v>166</v>
      </c>
      <c r="H1157" s="251">
        <v>6</v>
      </c>
      <c r="I1157" s="252"/>
      <c r="J1157" s="253">
        <f>ROUND(I1157*H1157,2)</f>
        <v>0</v>
      </c>
      <c r="K1157" s="249" t="s">
        <v>167</v>
      </c>
      <c r="L1157" s="254"/>
      <c r="M1157" s="255" t="s">
        <v>19</v>
      </c>
      <c r="N1157" s="256" t="s">
        <v>45</v>
      </c>
      <c r="O1157" s="86"/>
      <c r="P1157" s="215">
        <f>O1157*H1157</f>
        <v>0</v>
      </c>
      <c r="Q1157" s="215">
        <v>0.022499999999999999</v>
      </c>
      <c r="R1157" s="215">
        <f>Q1157*H1157</f>
        <v>0.13500000000000001</v>
      </c>
      <c r="S1157" s="215">
        <v>0</v>
      </c>
      <c r="T1157" s="216">
        <f>S1157*H1157</f>
        <v>0</v>
      </c>
      <c r="U1157" s="40"/>
      <c r="V1157" s="40"/>
      <c r="W1157" s="40"/>
      <c r="X1157" s="40"/>
      <c r="Y1157" s="40"/>
      <c r="Z1157" s="40"/>
      <c r="AA1157" s="40"/>
      <c r="AB1157" s="40"/>
      <c r="AC1157" s="40"/>
      <c r="AD1157" s="40"/>
      <c r="AE1157" s="40"/>
      <c r="AR1157" s="217" t="s">
        <v>342</v>
      </c>
      <c r="AT1157" s="217" t="s">
        <v>301</v>
      </c>
      <c r="AU1157" s="217" t="s">
        <v>84</v>
      </c>
      <c r="AY1157" s="19" t="s">
        <v>161</v>
      </c>
      <c r="BE1157" s="218">
        <f>IF(N1157="základní",J1157,0)</f>
        <v>0</v>
      </c>
      <c r="BF1157" s="218">
        <f>IF(N1157="snížená",J1157,0)</f>
        <v>0</v>
      </c>
      <c r="BG1157" s="218">
        <f>IF(N1157="zákl. přenesená",J1157,0)</f>
        <v>0</v>
      </c>
      <c r="BH1157" s="218">
        <f>IF(N1157="sníž. přenesená",J1157,0)</f>
        <v>0</v>
      </c>
      <c r="BI1157" s="218">
        <f>IF(N1157="nulová",J1157,0)</f>
        <v>0</v>
      </c>
      <c r="BJ1157" s="19" t="s">
        <v>82</v>
      </c>
      <c r="BK1157" s="218">
        <f>ROUND(I1157*H1157,2)</f>
        <v>0</v>
      </c>
      <c r="BL1157" s="19" t="s">
        <v>256</v>
      </c>
      <c r="BM1157" s="217" t="s">
        <v>1678</v>
      </c>
    </row>
    <row r="1158" s="2" customFormat="1" ht="24.15" customHeight="1">
      <c r="A1158" s="40"/>
      <c r="B1158" s="41"/>
      <c r="C1158" s="247" t="s">
        <v>1679</v>
      </c>
      <c r="D1158" s="247" t="s">
        <v>301</v>
      </c>
      <c r="E1158" s="248" t="s">
        <v>1680</v>
      </c>
      <c r="F1158" s="249" t="s">
        <v>1681</v>
      </c>
      <c r="G1158" s="250" t="s">
        <v>166</v>
      </c>
      <c r="H1158" s="251">
        <v>2</v>
      </c>
      <c r="I1158" s="252"/>
      <c r="J1158" s="253">
        <f>ROUND(I1158*H1158,2)</f>
        <v>0</v>
      </c>
      <c r="K1158" s="249" t="s">
        <v>19</v>
      </c>
      <c r="L1158" s="254"/>
      <c r="M1158" s="255" t="s">
        <v>19</v>
      </c>
      <c r="N1158" s="256" t="s">
        <v>45</v>
      </c>
      <c r="O1158" s="86"/>
      <c r="P1158" s="215">
        <f>O1158*H1158</f>
        <v>0</v>
      </c>
      <c r="Q1158" s="215">
        <v>0.022499999999999999</v>
      </c>
      <c r="R1158" s="215">
        <f>Q1158*H1158</f>
        <v>0.044999999999999998</v>
      </c>
      <c r="S1158" s="215">
        <v>0</v>
      </c>
      <c r="T1158" s="216">
        <f>S1158*H1158</f>
        <v>0</v>
      </c>
      <c r="U1158" s="40"/>
      <c r="V1158" s="40"/>
      <c r="W1158" s="40"/>
      <c r="X1158" s="40"/>
      <c r="Y1158" s="40"/>
      <c r="Z1158" s="40"/>
      <c r="AA1158" s="40"/>
      <c r="AB1158" s="40"/>
      <c r="AC1158" s="40"/>
      <c r="AD1158" s="40"/>
      <c r="AE1158" s="40"/>
      <c r="AR1158" s="217" t="s">
        <v>342</v>
      </c>
      <c r="AT1158" s="217" t="s">
        <v>301</v>
      </c>
      <c r="AU1158" s="217" t="s">
        <v>84</v>
      </c>
      <c r="AY1158" s="19" t="s">
        <v>161</v>
      </c>
      <c r="BE1158" s="218">
        <f>IF(N1158="základní",J1158,0)</f>
        <v>0</v>
      </c>
      <c r="BF1158" s="218">
        <f>IF(N1158="snížená",J1158,0)</f>
        <v>0</v>
      </c>
      <c r="BG1158" s="218">
        <f>IF(N1158="zákl. přenesená",J1158,0)</f>
        <v>0</v>
      </c>
      <c r="BH1158" s="218">
        <f>IF(N1158="sníž. přenesená",J1158,0)</f>
        <v>0</v>
      </c>
      <c r="BI1158" s="218">
        <f>IF(N1158="nulová",J1158,0)</f>
        <v>0</v>
      </c>
      <c r="BJ1158" s="19" t="s">
        <v>82</v>
      </c>
      <c r="BK1158" s="218">
        <f>ROUND(I1158*H1158,2)</f>
        <v>0</v>
      </c>
      <c r="BL1158" s="19" t="s">
        <v>256</v>
      </c>
      <c r="BM1158" s="217" t="s">
        <v>1682</v>
      </c>
    </row>
    <row r="1159" s="2" customFormat="1" ht="37.8" customHeight="1">
      <c r="A1159" s="40"/>
      <c r="B1159" s="41"/>
      <c r="C1159" s="206" t="s">
        <v>1683</v>
      </c>
      <c r="D1159" s="206" t="s">
        <v>163</v>
      </c>
      <c r="E1159" s="207" t="s">
        <v>1684</v>
      </c>
      <c r="F1159" s="208" t="s">
        <v>1685</v>
      </c>
      <c r="G1159" s="209" t="s">
        <v>166</v>
      </c>
      <c r="H1159" s="210">
        <v>1</v>
      </c>
      <c r="I1159" s="211"/>
      <c r="J1159" s="212">
        <f>ROUND(I1159*H1159,2)</f>
        <v>0</v>
      </c>
      <c r="K1159" s="208" t="s">
        <v>167</v>
      </c>
      <c r="L1159" s="46"/>
      <c r="M1159" s="213" t="s">
        <v>19</v>
      </c>
      <c r="N1159" s="214" t="s">
        <v>45</v>
      </c>
      <c r="O1159" s="86"/>
      <c r="P1159" s="215">
        <f>O1159*H1159</f>
        <v>0</v>
      </c>
      <c r="Q1159" s="215">
        <v>0</v>
      </c>
      <c r="R1159" s="215">
        <f>Q1159*H1159</f>
        <v>0</v>
      </c>
      <c r="S1159" s="215">
        <v>0</v>
      </c>
      <c r="T1159" s="216">
        <f>S1159*H1159</f>
        <v>0</v>
      </c>
      <c r="U1159" s="40"/>
      <c r="V1159" s="40"/>
      <c r="W1159" s="40"/>
      <c r="X1159" s="40"/>
      <c r="Y1159" s="40"/>
      <c r="Z1159" s="40"/>
      <c r="AA1159" s="40"/>
      <c r="AB1159" s="40"/>
      <c r="AC1159" s="40"/>
      <c r="AD1159" s="40"/>
      <c r="AE1159" s="40"/>
      <c r="AR1159" s="217" t="s">
        <v>256</v>
      </c>
      <c r="AT1159" s="217" t="s">
        <v>163</v>
      </c>
      <c r="AU1159" s="217" t="s">
        <v>84</v>
      </c>
      <c r="AY1159" s="19" t="s">
        <v>161</v>
      </c>
      <c r="BE1159" s="218">
        <f>IF(N1159="základní",J1159,0)</f>
        <v>0</v>
      </c>
      <c r="BF1159" s="218">
        <f>IF(N1159="snížená",J1159,0)</f>
        <v>0</v>
      </c>
      <c r="BG1159" s="218">
        <f>IF(N1159="zákl. přenesená",J1159,0)</f>
        <v>0</v>
      </c>
      <c r="BH1159" s="218">
        <f>IF(N1159="sníž. přenesená",J1159,0)</f>
        <v>0</v>
      </c>
      <c r="BI1159" s="218">
        <f>IF(N1159="nulová",J1159,0)</f>
        <v>0</v>
      </c>
      <c r="BJ1159" s="19" t="s">
        <v>82</v>
      </c>
      <c r="BK1159" s="218">
        <f>ROUND(I1159*H1159,2)</f>
        <v>0</v>
      </c>
      <c r="BL1159" s="19" t="s">
        <v>256</v>
      </c>
      <c r="BM1159" s="217" t="s">
        <v>1686</v>
      </c>
    </row>
    <row r="1160" s="2" customFormat="1">
      <c r="A1160" s="40"/>
      <c r="B1160" s="41"/>
      <c r="C1160" s="42"/>
      <c r="D1160" s="219" t="s">
        <v>170</v>
      </c>
      <c r="E1160" s="42"/>
      <c r="F1160" s="220" t="s">
        <v>1687</v>
      </c>
      <c r="G1160" s="42"/>
      <c r="H1160" s="42"/>
      <c r="I1160" s="221"/>
      <c r="J1160" s="42"/>
      <c r="K1160" s="42"/>
      <c r="L1160" s="46"/>
      <c r="M1160" s="222"/>
      <c r="N1160" s="223"/>
      <c r="O1160" s="86"/>
      <c r="P1160" s="86"/>
      <c r="Q1160" s="86"/>
      <c r="R1160" s="86"/>
      <c r="S1160" s="86"/>
      <c r="T1160" s="87"/>
      <c r="U1160" s="40"/>
      <c r="V1160" s="40"/>
      <c r="W1160" s="40"/>
      <c r="X1160" s="40"/>
      <c r="Y1160" s="40"/>
      <c r="Z1160" s="40"/>
      <c r="AA1160" s="40"/>
      <c r="AB1160" s="40"/>
      <c r="AC1160" s="40"/>
      <c r="AD1160" s="40"/>
      <c r="AE1160" s="40"/>
      <c r="AT1160" s="19" t="s">
        <v>170</v>
      </c>
      <c r="AU1160" s="19" t="s">
        <v>84</v>
      </c>
    </row>
    <row r="1161" s="2" customFormat="1" ht="33" customHeight="1">
      <c r="A1161" s="40"/>
      <c r="B1161" s="41"/>
      <c r="C1161" s="247" t="s">
        <v>1688</v>
      </c>
      <c r="D1161" s="247" t="s">
        <v>301</v>
      </c>
      <c r="E1161" s="248" t="s">
        <v>1689</v>
      </c>
      <c r="F1161" s="249" t="s">
        <v>1690</v>
      </c>
      <c r="G1161" s="250" t="s">
        <v>166</v>
      </c>
      <c r="H1161" s="251">
        <v>1</v>
      </c>
      <c r="I1161" s="252"/>
      <c r="J1161" s="253">
        <f>ROUND(I1161*H1161,2)</f>
        <v>0</v>
      </c>
      <c r="K1161" s="249" t="s">
        <v>19</v>
      </c>
      <c r="L1161" s="254"/>
      <c r="M1161" s="255" t="s">
        <v>19</v>
      </c>
      <c r="N1161" s="256" t="s">
        <v>45</v>
      </c>
      <c r="O1161" s="86"/>
      <c r="P1161" s="215">
        <f>O1161*H1161</f>
        <v>0</v>
      </c>
      <c r="Q1161" s="215">
        <v>0.035000000000000003</v>
      </c>
      <c r="R1161" s="215">
        <f>Q1161*H1161</f>
        <v>0.035000000000000003</v>
      </c>
      <c r="S1161" s="215">
        <v>0</v>
      </c>
      <c r="T1161" s="216">
        <f>S1161*H1161</f>
        <v>0</v>
      </c>
      <c r="U1161" s="40"/>
      <c r="V1161" s="40"/>
      <c r="W1161" s="40"/>
      <c r="X1161" s="40"/>
      <c r="Y1161" s="40"/>
      <c r="Z1161" s="40"/>
      <c r="AA1161" s="40"/>
      <c r="AB1161" s="40"/>
      <c r="AC1161" s="40"/>
      <c r="AD1161" s="40"/>
      <c r="AE1161" s="40"/>
      <c r="AR1161" s="217" t="s">
        <v>342</v>
      </c>
      <c r="AT1161" s="217" t="s">
        <v>301</v>
      </c>
      <c r="AU1161" s="217" t="s">
        <v>84</v>
      </c>
      <c r="AY1161" s="19" t="s">
        <v>161</v>
      </c>
      <c r="BE1161" s="218">
        <f>IF(N1161="základní",J1161,0)</f>
        <v>0</v>
      </c>
      <c r="BF1161" s="218">
        <f>IF(N1161="snížená",J1161,0)</f>
        <v>0</v>
      </c>
      <c r="BG1161" s="218">
        <f>IF(N1161="zákl. přenesená",J1161,0)</f>
        <v>0</v>
      </c>
      <c r="BH1161" s="218">
        <f>IF(N1161="sníž. přenesená",J1161,0)</f>
        <v>0</v>
      </c>
      <c r="BI1161" s="218">
        <f>IF(N1161="nulová",J1161,0)</f>
        <v>0</v>
      </c>
      <c r="BJ1161" s="19" t="s">
        <v>82</v>
      </c>
      <c r="BK1161" s="218">
        <f>ROUND(I1161*H1161,2)</f>
        <v>0</v>
      </c>
      <c r="BL1161" s="19" t="s">
        <v>256</v>
      </c>
      <c r="BM1161" s="217" t="s">
        <v>1691</v>
      </c>
    </row>
    <row r="1162" s="2" customFormat="1" ht="37.8" customHeight="1">
      <c r="A1162" s="40"/>
      <c r="B1162" s="41"/>
      <c r="C1162" s="206" t="s">
        <v>1692</v>
      </c>
      <c r="D1162" s="206" t="s">
        <v>163</v>
      </c>
      <c r="E1162" s="207" t="s">
        <v>1693</v>
      </c>
      <c r="F1162" s="208" t="s">
        <v>1694</v>
      </c>
      <c r="G1162" s="209" t="s">
        <v>166</v>
      </c>
      <c r="H1162" s="210">
        <v>1</v>
      </c>
      <c r="I1162" s="211"/>
      <c r="J1162" s="212">
        <f>ROUND(I1162*H1162,2)</f>
        <v>0</v>
      </c>
      <c r="K1162" s="208" t="s">
        <v>167</v>
      </c>
      <c r="L1162" s="46"/>
      <c r="M1162" s="213" t="s">
        <v>19</v>
      </c>
      <c r="N1162" s="214" t="s">
        <v>45</v>
      </c>
      <c r="O1162" s="86"/>
      <c r="P1162" s="215">
        <f>O1162*H1162</f>
        <v>0</v>
      </c>
      <c r="Q1162" s="215">
        <v>0</v>
      </c>
      <c r="R1162" s="215">
        <f>Q1162*H1162</f>
        <v>0</v>
      </c>
      <c r="S1162" s="215">
        <v>0</v>
      </c>
      <c r="T1162" s="216">
        <f>S1162*H1162</f>
        <v>0</v>
      </c>
      <c r="U1162" s="40"/>
      <c r="V1162" s="40"/>
      <c r="W1162" s="40"/>
      <c r="X1162" s="40"/>
      <c r="Y1162" s="40"/>
      <c r="Z1162" s="40"/>
      <c r="AA1162" s="40"/>
      <c r="AB1162" s="40"/>
      <c r="AC1162" s="40"/>
      <c r="AD1162" s="40"/>
      <c r="AE1162" s="40"/>
      <c r="AR1162" s="217" t="s">
        <v>256</v>
      </c>
      <c r="AT1162" s="217" t="s">
        <v>163</v>
      </c>
      <c r="AU1162" s="217" t="s">
        <v>84</v>
      </c>
      <c r="AY1162" s="19" t="s">
        <v>161</v>
      </c>
      <c r="BE1162" s="218">
        <f>IF(N1162="základní",J1162,0)</f>
        <v>0</v>
      </c>
      <c r="BF1162" s="218">
        <f>IF(N1162="snížená",J1162,0)</f>
        <v>0</v>
      </c>
      <c r="BG1162" s="218">
        <f>IF(N1162="zákl. přenesená",J1162,0)</f>
        <v>0</v>
      </c>
      <c r="BH1162" s="218">
        <f>IF(N1162="sníž. přenesená",J1162,0)</f>
        <v>0</v>
      </c>
      <c r="BI1162" s="218">
        <f>IF(N1162="nulová",J1162,0)</f>
        <v>0</v>
      </c>
      <c r="BJ1162" s="19" t="s">
        <v>82</v>
      </c>
      <c r="BK1162" s="218">
        <f>ROUND(I1162*H1162,2)</f>
        <v>0</v>
      </c>
      <c r="BL1162" s="19" t="s">
        <v>256</v>
      </c>
      <c r="BM1162" s="217" t="s">
        <v>1695</v>
      </c>
    </row>
    <row r="1163" s="2" customFormat="1">
      <c r="A1163" s="40"/>
      <c r="B1163" s="41"/>
      <c r="C1163" s="42"/>
      <c r="D1163" s="219" t="s">
        <v>170</v>
      </c>
      <c r="E1163" s="42"/>
      <c r="F1163" s="220" t="s">
        <v>1696</v>
      </c>
      <c r="G1163" s="42"/>
      <c r="H1163" s="42"/>
      <c r="I1163" s="221"/>
      <c r="J1163" s="42"/>
      <c r="K1163" s="42"/>
      <c r="L1163" s="46"/>
      <c r="M1163" s="222"/>
      <c r="N1163" s="223"/>
      <c r="O1163" s="86"/>
      <c r="P1163" s="86"/>
      <c r="Q1163" s="86"/>
      <c r="R1163" s="86"/>
      <c r="S1163" s="86"/>
      <c r="T1163" s="87"/>
      <c r="U1163" s="40"/>
      <c r="V1163" s="40"/>
      <c r="W1163" s="40"/>
      <c r="X1163" s="40"/>
      <c r="Y1163" s="40"/>
      <c r="Z1163" s="40"/>
      <c r="AA1163" s="40"/>
      <c r="AB1163" s="40"/>
      <c r="AC1163" s="40"/>
      <c r="AD1163" s="40"/>
      <c r="AE1163" s="40"/>
      <c r="AT1163" s="19" t="s">
        <v>170</v>
      </c>
      <c r="AU1163" s="19" t="s">
        <v>84</v>
      </c>
    </row>
    <row r="1164" s="2" customFormat="1" ht="33" customHeight="1">
      <c r="A1164" s="40"/>
      <c r="B1164" s="41"/>
      <c r="C1164" s="247" t="s">
        <v>1697</v>
      </c>
      <c r="D1164" s="247" t="s">
        <v>301</v>
      </c>
      <c r="E1164" s="248" t="s">
        <v>1698</v>
      </c>
      <c r="F1164" s="249" t="s">
        <v>1699</v>
      </c>
      <c r="G1164" s="250" t="s">
        <v>166</v>
      </c>
      <c r="H1164" s="251">
        <v>1</v>
      </c>
      <c r="I1164" s="252"/>
      <c r="J1164" s="253">
        <f>ROUND(I1164*H1164,2)</f>
        <v>0</v>
      </c>
      <c r="K1164" s="249" t="s">
        <v>19</v>
      </c>
      <c r="L1164" s="254"/>
      <c r="M1164" s="255" t="s">
        <v>19</v>
      </c>
      <c r="N1164" s="256" t="s">
        <v>45</v>
      </c>
      <c r="O1164" s="86"/>
      <c r="P1164" s="215">
        <f>O1164*H1164</f>
        <v>0</v>
      </c>
      <c r="Q1164" s="215">
        <v>0.042999999999999997</v>
      </c>
      <c r="R1164" s="215">
        <f>Q1164*H1164</f>
        <v>0.042999999999999997</v>
      </c>
      <c r="S1164" s="215">
        <v>0</v>
      </c>
      <c r="T1164" s="216">
        <f>S1164*H1164</f>
        <v>0</v>
      </c>
      <c r="U1164" s="40"/>
      <c r="V1164" s="40"/>
      <c r="W1164" s="40"/>
      <c r="X1164" s="40"/>
      <c r="Y1164" s="40"/>
      <c r="Z1164" s="40"/>
      <c r="AA1164" s="40"/>
      <c r="AB1164" s="40"/>
      <c r="AC1164" s="40"/>
      <c r="AD1164" s="40"/>
      <c r="AE1164" s="40"/>
      <c r="AR1164" s="217" t="s">
        <v>342</v>
      </c>
      <c r="AT1164" s="217" t="s">
        <v>301</v>
      </c>
      <c r="AU1164" s="217" t="s">
        <v>84</v>
      </c>
      <c r="AY1164" s="19" t="s">
        <v>161</v>
      </c>
      <c r="BE1164" s="218">
        <f>IF(N1164="základní",J1164,0)</f>
        <v>0</v>
      </c>
      <c r="BF1164" s="218">
        <f>IF(N1164="snížená",J1164,0)</f>
        <v>0</v>
      </c>
      <c r="BG1164" s="218">
        <f>IF(N1164="zákl. přenesená",J1164,0)</f>
        <v>0</v>
      </c>
      <c r="BH1164" s="218">
        <f>IF(N1164="sníž. přenesená",J1164,0)</f>
        <v>0</v>
      </c>
      <c r="BI1164" s="218">
        <f>IF(N1164="nulová",J1164,0)</f>
        <v>0</v>
      </c>
      <c r="BJ1164" s="19" t="s">
        <v>82</v>
      </c>
      <c r="BK1164" s="218">
        <f>ROUND(I1164*H1164,2)</f>
        <v>0</v>
      </c>
      <c r="BL1164" s="19" t="s">
        <v>256</v>
      </c>
      <c r="BM1164" s="217" t="s">
        <v>1700</v>
      </c>
    </row>
    <row r="1165" s="2" customFormat="1" ht="37.8" customHeight="1">
      <c r="A1165" s="40"/>
      <c r="B1165" s="41"/>
      <c r="C1165" s="206" t="s">
        <v>1701</v>
      </c>
      <c r="D1165" s="206" t="s">
        <v>163</v>
      </c>
      <c r="E1165" s="207" t="s">
        <v>1702</v>
      </c>
      <c r="F1165" s="208" t="s">
        <v>1703</v>
      </c>
      <c r="G1165" s="209" t="s">
        <v>166</v>
      </c>
      <c r="H1165" s="210">
        <v>1</v>
      </c>
      <c r="I1165" s="211"/>
      <c r="J1165" s="212">
        <f>ROUND(I1165*H1165,2)</f>
        <v>0</v>
      </c>
      <c r="K1165" s="208" t="s">
        <v>167</v>
      </c>
      <c r="L1165" s="46"/>
      <c r="M1165" s="213" t="s">
        <v>19</v>
      </c>
      <c r="N1165" s="214" t="s">
        <v>45</v>
      </c>
      <c r="O1165" s="86"/>
      <c r="P1165" s="215">
        <f>O1165*H1165</f>
        <v>0</v>
      </c>
      <c r="Q1165" s="215">
        <v>0</v>
      </c>
      <c r="R1165" s="215">
        <f>Q1165*H1165</f>
        <v>0</v>
      </c>
      <c r="S1165" s="215">
        <v>0</v>
      </c>
      <c r="T1165" s="216">
        <f>S1165*H1165</f>
        <v>0</v>
      </c>
      <c r="U1165" s="40"/>
      <c r="V1165" s="40"/>
      <c r="W1165" s="40"/>
      <c r="X1165" s="40"/>
      <c r="Y1165" s="40"/>
      <c r="Z1165" s="40"/>
      <c r="AA1165" s="40"/>
      <c r="AB1165" s="40"/>
      <c r="AC1165" s="40"/>
      <c r="AD1165" s="40"/>
      <c r="AE1165" s="40"/>
      <c r="AR1165" s="217" t="s">
        <v>256</v>
      </c>
      <c r="AT1165" s="217" t="s">
        <v>163</v>
      </c>
      <c r="AU1165" s="217" t="s">
        <v>84</v>
      </c>
      <c r="AY1165" s="19" t="s">
        <v>161</v>
      </c>
      <c r="BE1165" s="218">
        <f>IF(N1165="základní",J1165,0)</f>
        <v>0</v>
      </c>
      <c r="BF1165" s="218">
        <f>IF(N1165="snížená",J1165,0)</f>
        <v>0</v>
      </c>
      <c r="BG1165" s="218">
        <f>IF(N1165="zákl. přenesená",J1165,0)</f>
        <v>0</v>
      </c>
      <c r="BH1165" s="218">
        <f>IF(N1165="sníž. přenesená",J1165,0)</f>
        <v>0</v>
      </c>
      <c r="BI1165" s="218">
        <f>IF(N1165="nulová",J1165,0)</f>
        <v>0</v>
      </c>
      <c r="BJ1165" s="19" t="s">
        <v>82</v>
      </c>
      <c r="BK1165" s="218">
        <f>ROUND(I1165*H1165,2)</f>
        <v>0</v>
      </c>
      <c r="BL1165" s="19" t="s">
        <v>256</v>
      </c>
      <c r="BM1165" s="217" t="s">
        <v>1704</v>
      </c>
    </row>
    <row r="1166" s="2" customFormat="1">
      <c r="A1166" s="40"/>
      <c r="B1166" s="41"/>
      <c r="C1166" s="42"/>
      <c r="D1166" s="219" t="s">
        <v>170</v>
      </c>
      <c r="E1166" s="42"/>
      <c r="F1166" s="220" t="s">
        <v>1705</v>
      </c>
      <c r="G1166" s="42"/>
      <c r="H1166" s="42"/>
      <c r="I1166" s="221"/>
      <c r="J1166" s="42"/>
      <c r="K1166" s="42"/>
      <c r="L1166" s="46"/>
      <c r="M1166" s="222"/>
      <c r="N1166" s="223"/>
      <c r="O1166" s="86"/>
      <c r="P1166" s="86"/>
      <c r="Q1166" s="86"/>
      <c r="R1166" s="86"/>
      <c r="S1166" s="86"/>
      <c r="T1166" s="87"/>
      <c r="U1166" s="40"/>
      <c r="V1166" s="40"/>
      <c r="W1166" s="40"/>
      <c r="X1166" s="40"/>
      <c r="Y1166" s="40"/>
      <c r="Z1166" s="40"/>
      <c r="AA1166" s="40"/>
      <c r="AB1166" s="40"/>
      <c r="AC1166" s="40"/>
      <c r="AD1166" s="40"/>
      <c r="AE1166" s="40"/>
      <c r="AT1166" s="19" t="s">
        <v>170</v>
      </c>
      <c r="AU1166" s="19" t="s">
        <v>84</v>
      </c>
    </row>
    <row r="1167" s="2" customFormat="1" ht="44.25" customHeight="1">
      <c r="A1167" s="40"/>
      <c r="B1167" s="41"/>
      <c r="C1167" s="247" t="s">
        <v>1706</v>
      </c>
      <c r="D1167" s="247" t="s">
        <v>301</v>
      </c>
      <c r="E1167" s="248" t="s">
        <v>1707</v>
      </c>
      <c r="F1167" s="249" t="s">
        <v>1708</v>
      </c>
      <c r="G1167" s="250" t="s">
        <v>166</v>
      </c>
      <c r="H1167" s="251">
        <v>1</v>
      </c>
      <c r="I1167" s="252"/>
      <c r="J1167" s="253">
        <f>ROUND(I1167*H1167,2)</f>
        <v>0</v>
      </c>
      <c r="K1167" s="249" t="s">
        <v>19</v>
      </c>
      <c r="L1167" s="254"/>
      <c r="M1167" s="255" t="s">
        <v>19</v>
      </c>
      <c r="N1167" s="256" t="s">
        <v>45</v>
      </c>
      <c r="O1167" s="86"/>
      <c r="P1167" s="215">
        <f>O1167*H1167</f>
        <v>0</v>
      </c>
      <c r="Q1167" s="215">
        <v>0.021600000000000001</v>
      </c>
      <c r="R1167" s="215">
        <f>Q1167*H1167</f>
        <v>0.021600000000000001</v>
      </c>
      <c r="S1167" s="215">
        <v>0</v>
      </c>
      <c r="T1167" s="216">
        <f>S1167*H1167</f>
        <v>0</v>
      </c>
      <c r="U1167" s="40"/>
      <c r="V1167" s="40"/>
      <c r="W1167" s="40"/>
      <c r="X1167" s="40"/>
      <c r="Y1167" s="40"/>
      <c r="Z1167" s="40"/>
      <c r="AA1167" s="40"/>
      <c r="AB1167" s="40"/>
      <c r="AC1167" s="40"/>
      <c r="AD1167" s="40"/>
      <c r="AE1167" s="40"/>
      <c r="AR1167" s="217" t="s">
        <v>342</v>
      </c>
      <c r="AT1167" s="217" t="s">
        <v>301</v>
      </c>
      <c r="AU1167" s="217" t="s">
        <v>84</v>
      </c>
      <c r="AY1167" s="19" t="s">
        <v>161</v>
      </c>
      <c r="BE1167" s="218">
        <f>IF(N1167="základní",J1167,0)</f>
        <v>0</v>
      </c>
      <c r="BF1167" s="218">
        <f>IF(N1167="snížená",J1167,0)</f>
        <v>0</v>
      </c>
      <c r="BG1167" s="218">
        <f>IF(N1167="zákl. přenesená",J1167,0)</f>
        <v>0</v>
      </c>
      <c r="BH1167" s="218">
        <f>IF(N1167="sníž. přenesená",J1167,0)</f>
        <v>0</v>
      </c>
      <c r="BI1167" s="218">
        <f>IF(N1167="nulová",J1167,0)</f>
        <v>0</v>
      </c>
      <c r="BJ1167" s="19" t="s">
        <v>82</v>
      </c>
      <c r="BK1167" s="218">
        <f>ROUND(I1167*H1167,2)</f>
        <v>0</v>
      </c>
      <c r="BL1167" s="19" t="s">
        <v>256</v>
      </c>
      <c r="BM1167" s="217" t="s">
        <v>1709</v>
      </c>
    </row>
    <row r="1168" s="2" customFormat="1" ht="37.8" customHeight="1">
      <c r="A1168" s="40"/>
      <c r="B1168" s="41"/>
      <c r="C1168" s="206" t="s">
        <v>1710</v>
      </c>
      <c r="D1168" s="206" t="s">
        <v>163</v>
      </c>
      <c r="E1168" s="207" t="s">
        <v>1711</v>
      </c>
      <c r="F1168" s="208" t="s">
        <v>1712</v>
      </c>
      <c r="G1168" s="209" t="s">
        <v>166</v>
      </c>
      <c r="H1168" s="210">
        <v>1</v>
      </c>
      <c r="I1168" s="211"/>
      <c r="J1168" s="212">
        <f>ROUND(I1168*H1168,2)</f>
        <v>0</v>
      </c>
      <c r="K1168" s="208" t="s">
        <v>167</v>
      </c>
      <c r="L1168" s="46"/>
      <c r="M1168" s="213" t="s">
        <v>19</v>
      </c>
      <c r="N1168" s="214" t="s">
        <v>45</v>
      </c>
      <c r="O1168" s="86"/>
      <c r="P1168" s="215">
        <f>O1168*H1168</f>
        <v>0</v>
      </c>
      <c r="Q1168" s="215">
        <v>0</v>
      </c>
      <c r="R1168" s="215">
        <f>Q1168*H1168</f>
        <v>0</v>
      </c>
      <c r="S1168" s="215">
        <v>0</v>
      </c>
      <c r="T1168" s="216">
        <f>S1168*H1168</f>
        <v>0</v>
      </c>
      <c r="U1168" s="40"/>
      <c r="V1168" s="40"/>
      <c r="W1168" s="40"/>
      <c r="X1168" s="40"/>
      <c r="Y1168" s="40"/>
      <c r="Z1168" s="40"/>
      <c r="AA1168" s="40"/>
      <c r="AB1168" s="40"/>
      <c r="AC1168" s="40"/>
      <c r="AD1168" s="40"/>
      <c r="AE1168" s="40"/>
      <c r="AR1168" s="217" t="s">
        <v>256</v>
      </c>
      <c r="AT1168" s="217" t="s">
        <v>163</v>
      </c>
      <c r="AU1168" s="217" t="s">
        <v>84</v>
      </c>
      <c r="AY1168" s="19" t="s">
        <v>161</v>
      </c>
      <c r="BE1168" s="218">
        <f>IF(N1168="základní",J1168,0)</f>
        <v>0</v>
      </c>
      <c r="BF1168" s="218">
        <f>IF(N1168="snížená",J1168,0)</f>
        <v>0</v>
      </c>
      <c r="BG1168" s="218">
        <f>IF(N1168="zákl. přenesená",J1168,0)</f>
        <v>0</v>
      </c>
      <c r="BH1168" s="218">
        <f>IF(N1168="sníž. přenesená",J1168,0)</f>
        <v>0</v>
      </c>
      <c r="BI1168" s="218">
        <f>IF(N1168="nulová",J1168,0)</f>
        <v>0</v>
      </c>
      <c r="BJ1168" s="19" t="s">
        <v>82</v>
      </c>
      <c r="BK1168" s="218">
        <f>ROUND(I1168*H1168,2)</f>
        <v>0</v>
      </c>
      <c r="BL1168" s="19" t="s">
        <v>256</v>
      </c>
      <c r="BM1168" s="217" t="s">
        <v>1713</v>
      </c>
    </row>
    <row r="1169" s="2" customFormat="1">
      <c r="A1169" s="40"/>
      <c r="B1169" s="41"/>
      <c r="C1169" s="42"/>
      <c r="D1169" s="219" t="s">
        <v>170</v>
      </c>
      <c r="E1169" s="42"/>
      <c r="F1169" s="220" t="s">
        <v>1714</v>
      </c>
      <c r="G1169" s="42"/>
      <c r="H1169" s="42"/>
      <c r="I1169" s="221"/>
      <c r="J1169" s="42"/>
      <c r="K1169" s="42"/>
      <c r="L1169" s="46"/>
      <c r="M1169" s="222"/>
      <c r="N1169" s="223"/>
      <c r="O1169" s="86"/>
      <c r="P1169" s="86"/>
      <c r="Q1169" s="86"/>
      <c r="R1169" s="86"/>
      <c r="S1169" s="86"/>
      <c r="T1169" s="87"/>
      <c r="U1169" s="40"/>
      <c r="V1169" s="40"/>
      <c r="W1169" s="40"/>
      <c r="X1169" s="40"/>
      <c r="Y1169" s="40"/>
      <c r="Z1169" s="40"/>
      <c r="AA1169" s="40"/>
      <c r="AB1169" s="40"/>
      <c r="AC1169" s="40"/>
      <c r="AD1169" s="40"/>
      <c r="AE1169" s="40"/>
      <c r="AT1169" s="19" t="s">
        <v>170</v>
      </c>
      <c r="AU1169" s="19" t="s">
        <v>84</v>
      </c>
    </row>
    <row r="1170" s="2" customFormat="1" ht="44.25" customHeight="1">
      <c r="A1170" s="40"/>
      <c r="B1170" s="41"/>
      <c r="C1170" s="247" t="s">
        <v>1715</v>
      </c>
      <c r="D1170" s="247" t="s">
        <v>301</v>
      </c>
      <c r="E1170" s="248" t="s">
        <v>1716</v>
      </c>
      <c r="F1170" s="249" t="s">
        <v>1717</v>
      </c>
      <c r="G1170" s="250" t="s">
        <v>166</v>
      </c>
      <c r="H1170" s="251">
        <v>1</v>
      </c>
      <c r="I1170" s="252"/>
      <c r="J1170" s="253">
        <f>ROUND(I1170*H1170,2)</f>
        <v>0</v>
      </c>
      <c r="K1170" s="249" t="s">
        <v>19</v>
      </c>
      <c r="L1170" s="254"/>
      <c r="M1170" s="255" t="s">
        <v>19</v>
      </c>
      <c r="N1170" s="256" t="s">
        <v>45</v>
      </c>
      <c r="O1170" s="86"/>
      <c r="P1170" s="215">
        <f>O1170*H1170</f>
        <v>0</v>
      </c>
      <c r="Q1170" s="215">
        <v>0.027</v>
      </c>
      <c r="R1170" s="215">
        <f>Q1170*H1170</f>
        <v>0.027</v>
      </c>
      <c r="S1170" s="215">
        <v>0</v>
      </c>
      <c r="T1170" s="216">
        <f>S1170*H1170</f>
        <v>0</v>
      </c>
      <c r="U1170" s="40"/>
      <c r="V1170" s="40"/>
      <c r="W1170" s="40"/>
      <c r="X1170" s="40"/>
      <c r="Y1170" s="40"/>
      <c r="Z1170" s="40"/>
      <c r="AA1170" s="40"/>
      <c r="AB1170" s="40"/>
      <c r="AC1170" s="40"/>
      <c r="AD1170" s="40"/>
      <c r="AE1170" s="40"/>
      <c r="AR1170" s="217" t="s">
        <v>342</v>
      </c>
      <c r="AT1170" s="217" t="s">
        <v>301</v>
      </c>
      <c r="AU1170" s="217" t="s">
        <v>84</v>
      </c>
      <c r="AY1170" s="19" t="s">
        <v>161</v>
      </c>
      <c r="BE1170" s="218">
        <f>IF(N1170="základní",J1170,0)</f>
        <v>0</v>
      </c>
      <c r="BF1170" s="218">
        <f>IF(N1170="snížená",J1170,0)</f>
        <v>0</v>
      </c>
      <c r="BG1170" s="218">
        <f>IF(N1170="zákl. přenesená",J1170,0)</f>
        <v>0</v>
      </c>
      <c r="BH1170" s="218">
        <f>IF(N1170="sníž. přenesená",J1170,0)</f>
        <v>0</v>
      </c>
      <c r="BI1170" s="218">
        <f>IF(N1170="nulová",J1170,0)</f>
        <v>0</v>
      </c>
      <c r="BJ1170" s="19" t="s">
        <v>82</v>
      </c>
      <c r="BK1170" s="218">
        <f>ROUND(I1170*H1170,2)</f>
        <v>0</v>
      </c>
      <c r="BL1170" s="19" t="s">
        <v>256</v>
      </c>
      <c r="BM1170" s="217" t="s">
        <v>1718</v>
      </c>
    </row>
    <row r="1171" s="2" customFormat="1" ht="37.8" customHeight="1">
      <c r="A1171" s="40"/>
      <c r="B1171" s="41"/>
      <c r="C1171" s="206" t="s">
        <v>1719</v>
      </c>
      <c r="D1171" s="206" t="s">
        <v>163</v>
      </c>
      <c r="E1171" s="207" t="s">
        <v>1720</v>
      </c>
      <c r="F1171" s="208" t="s">
        <v>1721</v>
      </c>
      <c r="G1171" s="209" t="s">
        <v>166</v>
      </c>
      <c r="H1171" s="210">
        <v>1</v>
      </c>
      <c r="I1171" s="211"/>
      <c r="J1171" s="212">
        <f>ROUND(I1171*H1171,2)</f>
        <v>0</v>
      </c>
      <c r="K1171" s="208" t="s">
        <v>167</v>
      </c>
      <c r="L1171" s="46"/>
      <c r="M1171" s="213" t="s">
        <v>19</v>
      </c>
      <c r="N1171" s="214" t="s">
        <v>45</v>
      </c>
      <c r="O1171" s="86"/>
      <c r="P1171" s="215">
        <f>O1171*H1171</f>
        <v>0</v>
      </c>
      <c r="Q1171" s="215">
        <v>0</v>
      </c>
      <c r="R1171" s="215">
        <f>Q1171*H1171</f>
        <v>0</v>
      </c>
      <c r="S1171" s="215">
        <v>0</v>
      </c>
      <c r="T1171" s="216">
        <f>S1171*H1171</f>
        <v>0</v>
      </c>
      <c r="U1171" s="40"/>
      <c r="V1171" s="40"/>
      <c r="W1171" s="40"/>
      <c r="X1171" s="40"/>
      <c r="Y1171" s="40"/>
      <c r="Z1171" s="40"/>
      <c r="AA1171" s="40"/>
      <c r="AB1171" s="40"/>
      <c r="AC1171" s="40"/>
      <c r="AD1171" s="40"/>
      <c r="AE1171" s="40"/>
      <c r="AR1171" s="217" t="s">
        <v>256</v>
      </c>
      <c r="AT1171" s="217" t="s">
        <v>163</v>
      </c>
      <c r="AU1171" s="217" t="s">
        <v>84</v>
      </c>
      <c r="AY1171" s="19" t="s">
        <v>161</v>
      </c>
      <c r="BE1171" s="218">
        <f>IF(N1171="základní",J1171,0)</f>
        <v>0</v>
      </c>
      <c r="BF1171" s="218">
        <f>IF(N1171="snížená",J1171,0)</f>
        <v>0</v>
      </c>
      <c r="BG1171" s="218">
        <f>IF(N1171="zákl. přenesená",J1171,0)</f>
        <v>0</v>
      </c>
      <c r="BH1171" s="218">
        <f>IF(N1171="sníž. přenesená",J1171,0)</f>
        <v>0</v>
      </c>
      <c r="BI1171" s="218">
        <f>IF(N1171="nulová",J1171,0)</f>
        <v>0</v>
      </c>
      <c r="BJ1171" s="19" t="s">
        <v>82</v>
      </c>
      <c r="BK1171" s="218">
        <f>ROUND(I1171*H1171,2)</f>
        <v>0</v>
      </c>
      <c r="BL1171" s="19" t="s">
        <v>256</v>
      </c>
      <c r="BM1171" s="217" t="s">
        <v>1722</v>
      </c>
    </row>
    <row r="1172" s="2" customFormat="1">
      <c r="A1172" s="40"/>
      <c r="B1172" s="41"/>
      <c r="C1172" s="42"/>
      <c r="D1172" s="219" t="s">
        <v>170</v>
      </c>
      <c r="E1172" s="42"/>
      <c r="F1172" s="220" t="s">
        <v>1723</v>
      </c>
      <c r="G1172" s="42"/>
      <c r="H1172" s="42"/>
      <c r="I1172" s="221"/>
      <c r="J1172" s="42"/>
      <c r="K1172" s="42"/>
      <c r="L1172" s="46"/>
      <c r="M1172" s="222"/>
      <c r="N1172" s="223"/>
      <c r="O1172" s="86"/>
      <c r="P1172" s="86"/>
      <c r="Q1172" s="86"/>
      <c r="R1172" s="86"/>
      <c r="S1172" s="86"/>
      <c r="T1172" s="87"/>
      <c r="U1172" s="40"/>
      <c r="V1172" s="40"/>
      <c r="W1172" s="40"/>
      <c r="X1172" s="40"/>
      <c r="Y1172" s="40"/>
      <c r="Z1172" s="40"/>
      <c r="AA1172" s="40"/>
      <c r="AB1172" s="40"/>
      <c r="AC1172" s="40"/>
      <c r="AD1172" s="40"/>
      <c r="AE1172" s="40"/>
      <c r="AT1172" s="19" t="s">
        <v>170</v>
      </c>
      <c r="AU1172" s="19" t="s">
        <v>84</v>
      </c>
    </row>
    <row r="1173" s="2" customFormat="1" ht="49.05" customHeight="1">
      <c r="A1173" s="40"/>
      <c r="B1173" s="41"/>
      <c r="C1173" s="247" t="s">
        <v>1724</v>
      </c>
      <c r="D1173" s="247" t="s">
        <v>301</v>
      </c>
      <c r="E1173" s="248" t="s">
        <v>1725</v>
      </c>
      <c r="F1173" s="249" t="s">
        <v>1726</v>
      </c>
      <c r="G1173" s="250" t="s">
        <v>166</v>
      </c>
      <c r="H1173" s="251">
        <v>1</v>
      </c>
      <c r="I1173" s="252"/>
      <c r="J1173" s="253">
        <f>ROUND(I1173*H1173,2)</f>
        <v>0</v>
      </c>
      <c r="K1173" s="249" t="s">
        <v>19</v>
      </c>
      <c r="L1173" s="254"/>
      <c r="M1173" s="255" t="s">
        <v>19</v>
      </c>
      <c r="N1173" s="256" t="s">
        <v>45</v>
      </c>
      <c r="O1173" s="86"/>
      <c r="P1173" s="215">
        <f>O1173*H1173</f>
        <v>0</v>
      </c>
      <c r="Q1173" s="215">
        <v>0.041000000000000002</v>
      </c>
      <c r="R1173" s="215">
        <f>Q1173*H1173</f>
        <v>0.041000000000000002</v>
      </c>
      <c r="S1173" s="215">
        <v>0</v>
      </c>
      <c r="T1173" s="216">
        <f>S1173*H1173</f>
        <v>0</v>
      </c>
      <c r="U1173" s="40"/>
      <c r="V1173" s="40"/>
      <c r="W1173" s="40"/>
      <c r="X1173" s="40"/>
      <c r="Y1173" s="40"/>
      <c r="Z1173" s="40"/>
      <c r="AA1173" s="40"/>
      <c r="AB1173" s="40"/>
      <c r="AC1173" s="40"/>
      <c r="AD1173" s="40"/>
      <c r="AE1173" s="40"/>
      <c r="AR1173" s="217" t="s">
        <v>342</v>
      </c>
      <c r="AT1173" s="217" t="s">
        <v>301</v>
      </c>
      <c r="AU1173" s="217" t="s">
        <v>84</v>
      </c>
      <c r="AY1173" s="19" t="s">
        <v>161</v>
      </c>
      <c r="BE1173" s="218">
        <f>IF(N1173="základní",J1173,0)</f>
        <v>0</v>
      </c>
      <c r="BF1173" s="218">
        <f>IF(N1173="snížená",J1173,0)</f>
        <v>0</v>
      </c>
      <c r="BG1173" s="218">
        <f>IF(N1173="zákl. přenesená",J1173,0)</f>
        <v>0</v>
      </c>
      <c r="BH1173" s="218">
        <f>IF(N1173="sníž. přenesená",J1173,0)</f>
        <v>0</v>
      </c>
      <c r="BI1173" s="218">
        <f>IF(N1173="nulová",J1173,0)</f>
        <v>0</v>
      </c>
      <c r="BJ1173" s="19" t="s">
        <v>82</v>
      </c>
      <c r="BK1173" s="218">
        <f>ROUND(I1173*H1173,2)</f>
        <v>0</v>
      </c>
      <c r="BL1173" s="19" t="s">
        <v>256</v>
      </c>
      <c r="BM1173" s="217" t="s">
        <v>1727</v>
      </c>
    </row>
    <row r="1174" s="2" customFormat="1" ht="44.25" customHeight="1">
      <c r="A1174" s="40"/>
      <c r="B1174" s="41"/>
      <c r="C1174" s="206" t="s">
        <v>1728</v>
      </c>
      <c r="D1174" s="206" t="s">
        <v>163</v>
      </c>
      <c r="E1174" s="207" t="s">
        <v>1729</v>
      </c>
      <c r="F1174" s="208" t="s">
        <v>1730</v>
      </c>
      <c r="G1174" s="209" t="s">
        <v>166</v>
      </c>
      <c r="H1174" s="210">
        <v>1</v>
      </c>
      <c r="I1174" s="211"/>
      <c r="J1174" s="212">
        <f>ROUND(I1174*H1174,2)</f>
        <v>0</v>
      </c>
      <c r="K1174" s="208" t="s">
        <v>167</v>
      </c>
      <c r="L1174" s="46"/>
      <c r="M1174" s="213" t="s">
        <v>19</v>
      </c>
      <c r="N1174" s="214" t="s">
        <v>45</v>
      </c>
      <c r="O1174" s="86"/>
      <c r="P1174" s="215">
        <f>O1174*H1174</f>
        <v>0</v>
      </c>
      <c r="Q1174" s="215">
        <v>0</v>
      </c>
      <c r="R1174" s="215">
        <f>Q1174*H1174</f>
        <v>0</v>
      </c>
      <c r="S1174" s="215">
        <v>0</v>
      </c>
      <c r="T1174" s="216">
        <f>S1174*H1174</f>
        <v>0</v>
      </c>
      <c r="U1174" s="40"/>
      <c r="V1174" s="40"/>
      <c r="W1174" s="40"/>
      <c r="X1174" s="40"/>
      <c r="Y1174" s="40"/>
      <c r="Z1174" s="40"/>
      <c r="AA1174" s="40"/>
      <c r="AB1174" s="40"/>
      <c r="AC1174" s="40"/>
      <c r="AD1174" s="40"/>
      <c r="AE1174" s="40"/>
      <c r="AR1174" s="217" t="s">
        <v>256</v>
      </c>
      <c r="AT1174" s="217" t="s">
        <v>163</v>
      </c>
      <c r="AU1174" s="217" t="s">
        <v>84</v>
      </c>
      <c r="AY1174" s="19" t="s">
        <v>161</v>
      </c>
      <c r="BE1174" s="218">
        <f>IF(N1174="základní",J1174,0)</f>
        <v>0</v>
      </c>
      <c r="BF1174" s="218">
        <f>IF(N1174="snížená",J1174,0)</f>
        <v>0</v>
      </c>
      <c r="BG1174" s="218">
        <f>IF(N1174="zákl. přenesená",J1174,0)</f>
        <v>0</v>
      </c>
      <c r="BH1174" s="218">
        <f>IF(N1174="sníž. přenesená",J1174,0)</f>
        <v>0</v>
      </c>
      <c r="BI1174" s="218">
        <f>IF(N1174="nulová",J1174,0)</f>
        <v>0</v>
      </c>
      <c r="BJ1174" s="19" t="s">
        <v>82</v>
      </c>
      <c r="BK1174" s="218">
        <f>ROUND(I1174*H1174,2)</f>
        <v>0</v>
      </c>
      <c r="BL1174" s="19" t="s">
        <v>256</v>
      </c>
      <c r="BM1174" s="217" t="s">
        <v>1731</v>
      </c>
    </row>
    <row r="1175" s="2" customFormat="1">
      <c r="A1175" s="40"/>
      <c r="B1175" s="41"/>
      <c r="C1175" s="42"/>
      <c r="D1175" s="219" t="s">
        <v>170</v>
      </c>
      <c r="E1175" s="42"/>
      <c r="F1175" s="220" t="s">
        <v>1732</v>
      </c>
      <c r="G1175" s="42"/>
      <c r="H1175" s="42"/>
      <c r="I1175" s="221"/>
      <c r="J1175" s="42"/>
      <c r="K1175" s="42"/>
      <c r="L1175" s="46"/>
      <c r="M1175" s="222"/>
      <c r="N1175" s="223"/>
      <c r="O1175" s="86"/>
      <c r="P1175" s="86"/>
      <c r="Q1175" s="86"/>
      <c r="R1175" s="86"/>
      <c r="S1175" s="86"/>
      <c r="T1175" s="87"/>
      <c r="U1175" s="40"/>
      <c r="V1175" s="40"/>
      <c r="W1175" s="40"/>
      <c r="X1175" s="40"/>
      <c r="Y1175" s="40"/>
      <c r="Z1175" s="40"/>
      <c r="AA1175" s="40"/>
      <c r="AB1175" s="40"/>
      <c r="AC1175" s="40"/>
      <c r="AD1175" s="40"/>
      <c r="AE1175" s="40"/>
      <c r="AT1175" s="19" t="s">
        <v>170</v>
      </c>
      <c r="AU1175" s="19" t="s">
        <v>84</v>
      </c>
    </row>
    <row r="1176" s="2" customFormat="1" ht="37.8" customHeight="1">
      <c r="A1176" s="40"/>
      <c r="B1176" s="41"/>
      <c r="C1176" s="247" t="s">
        <v>1733</v>
      </c>
      <c r="D1176" s="247" t="s">
        <v>301</v>
      </c>
      <c r="E1176" s="248" t="s">
        <v>1734</v>
      </c>
      <c r="F1176" s="249" t="s">
        <v>1735</v>
      </c>
      <c r="G1176" s="250" t="s">
        <v>166</v>
      </c>
      <c r="H1176" s="251">
        <v>1</v>
      </c>
      <c r="I1176" s="252"/>
      <c r="J1176" s="253">
        <f>ROUND(I1176*H1176,2)</f>
        <v>0</v>
      </c>
      <c r="K1176" s="249" t="s">
        <v>167</v>
      </c>
      <c r="L1176" s="254"/>
      <c r="M1176" s="255" t="s">
        <v>19</v>
      </c>
      <c r="N1176" s="256" t="s">
        <v>45</v>
      </c>
      <c r="O1176" s="86"/>
      <c r="P1176" s="215">
        <f>O1176*H1176</f>
        <v>0</v>
      </c>
      <c r="Q1176" s="215">
        <v>0.070800000000000002</v>
      </c>
      <c r="R1176" s="215">
        <f>Q1176*H1176</f>
        <v>0.070800000000000002</v>
      </c>
      <c r="S1176" s="215">
        <v>0</v>
      </c>
      <c r="T1176" s="216">
        <f>S1176*H1176</f>
        <v>0</v>
      </c>
      <c r="U1176" s="40"/>
      <c r="V1176" s="40"/>
      <c r="W1176" s="40"/>
      <c r="X1176" s="40"/>
      <c r="Y1176" s="40"/>
      <c r="Z1176" s="40"/>
      <c r="AA1176" s="40"/>
      <c r="AB1176" s="40"/>
      <c r="AC1176" s="40"/>
      <c r="AD1176" s="40"/>
      <c r="AE1176" s="40"/>
      <c r="AR1176" s="217" t="s">
        <v>342</v>
      </c>
      <c r="AT1176" s="217" t="s">
        <v>301</v>
      </c>
      <c r="AU1176" s="217" t="s">
        <v>84</v>
      </c>
      <c r="AY1176" s="19" t="s">
        <v>161</v>
      </c>
      <c r="BE1176" s="218">
        <f>IF(N1176="základní",J1176,0)</f>
        <v>0</v>
      </c>
      <c r="BF1176" s="218">
        <f>IF(N1176="snížená",J1176,0)</f>
        <v>0</v>
      </c>
      <c r="BG1176" s="218">
        <f>IF(N1176="zákl. přenesená",J1176,0)</f>
        <v>0</v>
      </c>
      <c r="BH1176" s="218">
        <f>IF(N1176="sníž. přenesená",J1176,0)</f>
        <v>0</v>
      </c>
      <c r="BI1176" s="218">
        <f>IF(N1176="nulová",J1176,0)</f>
        <v>0</v>
      </c>
      <c r="BJ1176" s="19" t="s">
        <v>82</v>
      </c>
      <c r="BK1176" s="218">
        <f>ROUND(I1176*H1176,2)</f>
        <v>0</v>
      </c>
      <c r="BL1176" s="19" t="s">
        <v>256</v>
      </c>
      <c r="BM1176" s="217" t="s">
        <v>1736</v>
      </c>
    </row>
    <row r="1177" s="2" customFormat="1" ht="24.15" customHeight="1">
      <c r="A1177" s="40"/>
      <c r="B1177" s="41"/>
      <c r="C1177" s="206" t="s">
        <v>1737</v>
      </c>
      <c r="D1177" s="206" t="s">
        <v>163</v>
      </c>
      <c r="E1177" s="207" t="s">
        <v>1738</v>
      </c>
      <c r="F1177" s="208" t="s">
        <v>1739</v>
      </c>
      <c r="G1177" s="209" t="s">
        <v>166</v>
      </c>
      <c r="H1177" s="210">
        <v>1</v>
      </c>
      <c r="I1177" s="211"/>
      <c r="J1177" s="212">
        <f>ROUND(I1177*H1177,2)</f>
        <v>0</v>
      </c>
      <c r="K1177" s="208" t="s">
        <v>167</v>
      </c>
      <c r="L1177" s="46"/>
      <c r="M1177" s="213" t="s">
        <v>19</v>
      </c>
      <c r="N1177" s="214" t="s">
        <v>45</v>
      </c>
      <c r="O1177" s="86"/>
      <c r="P1177" s="215">
        <f>O1177*H1177</f>
        <v>0</v>
      </c>
      <c r="Q1177" s="215">
        <v>0.00087000000000000001</v>
      </c>
      <c r="R1177" s="215">
        <f>Q1177*H1177</f>
        <v>0.00087000000000000001</v>
      </c>
      <c r="S1177" s="215">
        <v>0</v>
      </c>
      <c r="T1177" s="216">
        <f>S1177*H1177</f>
        <v>0</v>
      </c>
      <c r="U1177" s="40"/>
      <c r="V1177" s="40"/>
      <c r="W1177" s="40"/>
      <c r="X1177" s="40"/>
      <c r="Y1177" s="40"/>
      <c r="Z1177" s="40"/>
      <c r="AA1177" s="40"/>
      <c r="AB1177" s="40"/>
      <c r="AC1177" s="40"/>
      <c r="AD1177" s="40"/>
      <c r="AE1177" s="40"/>
      <c r="AR1177" s="217" t="s">
        <v>256</v>
      </c>
      <c r="AT1177" s="217" t="s">
        <v>163</v>
      </c>
      <c r="AU1177" s="217" t="s">
        <v>84</v>
      </c>
      <c r="AY1177" s="19" t="s">
        <v>161</v>
      </c>
      <c r="BE1177" s="218">
        <f>IF(N1177="základní",J1177,0)</f>
        <v>0</v>
      </c>
      <c r="BF1177" s="218">
        <f>IF(N1177="snížená",J1177,0)</f>
        <v>0</v>
      </c>
      <c r="BG1177" s="218">
        <f>IF(N1177="zákl. přenesená",J1177,0)</f>
        <v>0</v>
      </c>
      <c r="BH1177" s="218">
        <f>IF(N1177="sníž. přenesená",J1177,0)</f>
        <v>0</v>
      </c>
      <c r="BI1177" s="218">
        <f>IF(N1177="nulová",J1177,0)</f>
        <v>0</v>
      </c>
      <c r="BJ1177" s="19" t="s">
        <v>82</v>
      </c>
      <c r="BK1177" s="218">
        <f>ROUND(I1177*H1177,2)</f>
        <v>0</v>
      </c>
      <c r="BL1177" s="19" t="s">
        <v>256</v>
      </c>
      <c r="BM1177" s="217" t="s">
        <v>1740</v>
      </c>
    </row>
    <row r="1178" s="2" customFormat="1">
      <c r="A1178" s="40"/>
      <c r="B1178" s="41"/>
      <c r="C1178" s="42"/>
      <c r="D1178" s="219" t="s">
        <v>170</v>
      </c>
      <c r="E1178" s="42"/>
      <c r="F1178" s="220" t="s">
        <v>1741</v>
      </c>
      <c r="G1178" s="42"/>
      <c r="H1178" s="42"/>
      <c r="I1178" s="221"/>
      <c r="J1178" s="42"/>
      <c r="K1178" s="42"/>
      <c r="L1178" s="46"/>
      <c r="M1178" s="222"/>
      <c r="N1178" s="223"/>
      <c r="O1178" s="86"/>
      <c r="P1178" s="86"/>
      <c r="Q1178" s="86"/>
      <c r="R1178" s="86"/>
      <c r="S1178" s="86"/>
      <c r="T1178" s="87"/>
      <c r="U1178" s="40"/>
      <c r="V1178" s="40"/>
      <c r="W1178" s="40"/>
      <c r="X1178" s="40"/>
      <c r="Y1178" s="40"/>
      <c r="Z1178" s="40"/>
      <c r="AA1178" s="40"/>
      <c r="AB1178" s="40"/>
      <c r="AC1178" s="40"/>
      <c r="AD1178" s="40"/>
      <c r="AE1178" s="40"/>
      <c r="AT1178" s="19" t="s">
        <v>170</v>
      </c>
      <c r="AU1178" s="19" t="s">
        <v>84</v>
      </c>
    </row>
    <row r="1179" s="2" customFormat="1" ht="24.15" customHeight="1">
      <c r="A1179" s="40"/>
      <c r="B1179" s="41"/>
      <c r="C1179" s="247" t="s">
        <v>1742</v>
      </c>
      <c r="D1179" s="247" t="s">
        <v>301</v>
      </c>
      <c r="E1179" s="248" t="s">
        <v>1743</v>
      </c>
      <c r="F1179" s="249" t="s">
        <v>1744</v>
      </c>
      <c r="G1179" s="250" t="s">
        <v>182</v>
      </c>
      <c r="H1179" s="251">
        <v>1</v>
      </c>
      <c r="I1179" s="252"/>
      <c r="J1179" s="253">
        <f>ROUND(I1179*H1179,2)</f>
        <v>0</v>
      </c>
      <c r="K1179" s="249" t="s">
        <v>167</v>
      </c>
      <c r="L1179" s="254"/>
      <c r="M1179" s="255" t="s">
        <v>19</v>
      </c>
      <c r="N1179" s="256" t="s">
        <v>45</v>
      </c>
      <c r="O1179" s="86"/>
      <c r="P1179" s="215">
        <f>O1179*H1179</f>
        <v>0</v>
      </c>
      <c r="Q1179" s="215">
        <v>0.038289999999999998</v>
      </c>
      <c r="R1179" s="215">
        <f>Q1179*H1179</f>
        <v>0.038289999999999998</v>
      </c>
      <c r="S1179" s="215">
        <v>0</v>
      </c>
      <c r="T1179" s="216">
        <f>S1179*H1179</f>
        <v>0</v>
      </c>
      <c r="U1179" s="40"/>
      <c r="V1179" s="40"/>
      <c r="W1179" s="40"/>
      <c r="X1179" s="40"/>
      <c r="Y1179" s="40"/>
      <c r="Z1179" s="40"/>
      <c r="AA1179" s="40"/>
      <c r="AB1179" s="40"/>
      <c r="AC1179" s="40"/>
      <c r="AD1179" s="40"/>
      <c r="AE1179" s="40"/>
      <c r="AR1179" s="217" t="s">
        <v>342</v>
      </c>
      <c r="AT1179" s="217" t="s">
        <v>301</v>
      </c>
      <c r="AU1179" s="217" t="s">
        <v>84</v>
      </c>
      <c r="AY1179" s="19" t="s">
        <v>161</v>
      </c>
      <c r="BE1179" s="218">
        <f>IF(N1179="základní",J1179,0)</f>
        <v>0</v>
      </c>
      <c r="BF1179" s="218">
        <f>IF(N1179="snížená",J1179,0)</f>
        <v>0</v>
      </c>
      <c r="BG1179" s="218">
        <f>IF(N1179="zákl. přenesená",J1179,0)</f>
        <v>0</v>
      </c>
      <c r="BH1179" s="218">
        <f>IF(N1179="sníž. přenesená",J1179,0)</f>
        <v>0</v>
      </c>
      <c r="BI1179" s="218">
        <f>IF(N1179="nulová",J1179,0)</f>
        <v>0</v>
      </c>
      <c r="BJ1179" s="19" t="s">
        <v>82</v>
      </c>
      <c r="BK1179" s="218">
        <f>ROUND(I1179*H1179,2)</f>
        <v>0</v>
      </c>
      <c r="BL1179" s="19" t="s">
        <v>256</v>
      </c>
      <c r="BM1179" s="217" t="s">
        <v>1745</v>
      </c>
    </row>
    <row r="1180" s="2" customFormat="1" ht="24.15" customHeight="1">
      <c r="A1180" s="40"/>
      <c r="B1180" s="41"/>
      <c r="C1180" s="206" t="s">
        <v>1746</v>
      </c>
      <c r="D1180" s="206" t="s">
        <v>163</v>
      </c>
      <c r="E1180" s="207" t="s">
        <v>1747</v>
      </c>
      <c r="F1180" s="208" t="s">
        <v>1748</v>
      </c>
      <c r="G1180" s="209" t="s">
        <v>166</v>
      </c>
      <c r="H1180" s="210">
        <v>1</v>
      </c>
      <c r="I1180" s="211"/>
      <c r="J1180" s="212">
        <f>ROUND(I1180*H1180,2)</f>
        <v>0</v>
      </c>
      <c r="K1180" s="208" t="s">
        <v>167</v>
      </c>
      <c r="L1180" s="46"/>
      <c r="M1180" s="213" t="s">
        <v>19</v>
      </c>
      <c r="N1180" s="214" t="s">
        <v>45</v>
      </c>
      <c r="O1180" s="86"/>
      <c r="P1180" s="215">
        <f>O1180*H1180</f>
        <v>0</v>
      </c>
      <c r="Q1180" s="215">
        <v>0.00084000000000000003</v>
      </c>
      <c r="R1180" s="215">
        <f>Q1180*H1180</f>
        <v>0.00084000000000000003</v>
      </c>
      <c r="S1180" s="215">
        <v>0</v>
      </c>
      <c r="T1180" s="216">
        <f>S1180*H1180</f>
        <v>0</v>
      </c>
      <c r="U1180" s="40"/>
      <c r="V1180" s="40"/>
      <c r="W1180" s="40"/>
      <c r="X1180" s="40"/>
      <c r="Y1180" s="40"/>
      <c r="Z1180" s="40"/>
      <c r="AA1180" s="40"/>
      <c r="AB1180" s="40"/>
      <c r="AC1180" s="40"/>
      <c r="AD1180" s="40"/>
      <c r="AE1180" s="40"/>
      <c r="AR1180" s="217" t="s">
        <v>256</v>
      </c>
      <c r="AT1180" s="217" t="s">
        <v>163</v>
      </c>
      <c r="AU1180" s="217" t="s">
        <v>84</v>
      </c>
      <c r="AY1180" s="19" t="s">
        <v>161</v>
      </c>
      <c r="BE1180" s="218">
        <f>IF(N1180="základní",J1180,0)</f>
        <v>0</v>
      </c>
      <c r="BF1180" s="218">
        <f>IF(N1180="snížená",J1180,0)</f>
        <v>0</v>
      </c>
      <c r="BG1180" s="218">
        <f>IF(N1180="zákl. přenesená",J1180,0)</f>
        <v>0</v>
      </c>
      <c r="BH1180" s="218">
        <f>IF(N1180="sníž. přenesená",J1180,0)</f>
        <v>0</v>
      </c>
      <c r="BI1180" s="218">
        <f>IF(N1180="nulová",J1180,0)</f>
        <v>0</v>
      </c>
      <c r="BJ1180" s="19" t="s">
        <v>82</v>
      </c>
      <c r="BK1180" s="218">
        <f>ROUND(I1180*H1180,2)</f>
        <v>0</v>
      </c>
      <c r="BL1180" s="19" t="s">
        <v>256</v>
      </c>
      <c r="BM1180" s="217" t="s">
        <v>1749</v>
      </c>
    </row>
    <row r="1181" s="2" customFormat="1">
      <c r="A1181" s="40"/>
      <c r="B1181" s="41"/>
      <c r="C1181" s="42"/>
      <c r="D1181" s="219" t="s">
        <v>170</v>
      </c>
      <c r="E1181" s="42"/>
      <c r="F1181" s="220" t="s">
        <v>1750</v>
      </c>
      <c r="G1181" s="42"/>
      <c r="H1181" s="42"/>
      <c r="I1181" s="221"/>
      <c r="J1181" s="42"/>
      <c r="K1181" s="42"/>
      <c r="L1181" s="46"/>
      <c r="M1181" s="222"/>
      <c r="N1181" s="223"/>
      <c r="O1181" s="86"/>
      <c r="P1181" s="86"/>
      <c r="Q1181" s="86"/>
      <c r="R1181" s="86"/>
      <c r="S1181" s="86"/>
      <c r="T1181" s="87"/>
      <c r="U1181" s="40"/>
      <c r="V1181" s="40"/>
      <c r="W1181" s="40"/>
      <c r="X1181" s="40"/>
      <c r="Y1181" s="40"/>
      <c r="Z1181" s="40"/>
      <c r="AA1181" s="40"/>
      <c r="AB1181" s="40"/>
      <c r="AC1181" s="40"/>
      <c r="AD1181" s="40"/>
      <c r="AE1181" s="40"/>
      <c r="AT1181" s="19" t="s">
        <v>170</v>
      </c>
      <c r="AU1181" s="19" t="s">
        <v>84</v>
      </c>
    </row>
    <row r="1182" s="2" customFormat="1" ht="24.15" customHeight="1">
      <c r="A1182" s="40"/>
      <c r="B1182" s="41"/>
      <c r="C1182" s="247" t="s">
        <v>1751</v>
      </c>
      <c r="D1182" s="247" t="s">
        <v>301</v>
      </c>
      <c r="E1182" s="248" t="s">
        <v>1752</v>
      </c>
      <c r="F1182" s="249" t="s">
        <v>1753</v>
      </c>
      <c r="G1182" s="250" t="s">
        <v>1754</v>
      </c>
      <c r="H1182" s="251">
        <v>1</v>
      </c>
      <c r="I1182" s="252"/>
      <c r="J1182" s="253">
        <f>ROUND(I1182*H1182,2)</f>
        <v>0</v>
      </c>
      <c r="K1182" s="249" t="s">
        <v>167</v>
      </c>
      <c r="L1182" s="254"/>
      <c r="M1182" s="255" t="s">
        <v>19</v>
      </c>
      <c r="N1182" s="256" t="s">
        <v>45</v>
      </c>
      <c r="O1182" s="86"/>
      <c r="P1182" s="215">
        <f>O1182*H1182</f>
        <v>0</v>
      </c>
      <c r="Q1182" s="215">
        <v>0.038289999999999998</v>
      </c>
      <c r="R1182" s="215">
        <f>Q1182*H1182</f>
        <v>0.038289999999999998</v>
      </c>
      <c r="S1182" s="215">
        <v>0</v>
      </c>
      <c r="T1182" s="216">
        <f>S1182*H1182</f>
        <v>0</v>
      </c>
      <c r="U1182" s="40"/>
      <c r="V1182" s="40"/>
      <c r="W1182" s="40"/>
      <c r="X1182" s="40"/>
      <c r="Y1182" s="40"/>
      <c r="Z1182" s="40"/>
      <c r="AA1182" s="40"/>
      <c r="AB1182" s="40"/>
      <c r="AC1182" s="40"/>
      <c r="AD1182" s="40"/>
      <c r="AE1182" s="40"/>
      <c r="AR1182" s="217" t="s">
        <v>342</v>
      </c>
      <c r="AT1182" s="217" t="s">
        <v>301</v>
      </c>
      <c r="AU1182" s="217" t="s">
        <v>84</v>
      </c>
      <c r="AY1182" s="19" t="s">
        <v>161</v>
      </c>
      <c r="BE1182" s="218">
        <f>IF(N1182="základní",J1182,0)</f>
        <v>0</v>
      </c>
      <c r="BF1182" s="218">
        <f>IF(N1182="snížená",J1182,0)</f>
        <v>0</v>
      </c>
      <c r="BG1182" s="218">
        <f>IF(N1182="zákl. přenesená",J1182,0)</f>
        <v>0</v>
      </c>
      <c r="BH1182" s="218">
        <f>IF(N1182="sníž. přenesená",J1182,0)</f>
        <v>0</v>
      </c>
      <c r="BI1182" s="218">
        <f>IF(N1182="nulová",J1182,0)</f>
        <v>0</v>
      </c>
      <c r="BJ1182" s="19" t="s">
        <v>82</v>
      </c>
      <c r="BK1182" s="218">
        <f>ROUND(I1182*H1182,2)</f>
        <v>0</v>
      </c>
      <c r="BL1182" s="19" t="s">
        <v>256</v>
      </c>
      <c r="BM1182" s="217" t="s">
        <v>1755</v>
      </c>
    </row>
    <row r="1183" s="2" customFormat="1" ht="16.5" customHeight="1">
      <c r="A1183" s="40"/>
      <c r="B1183" s="41"/>
      <c r="C1183" s="206" t="s">
        <v>1756</v>
      </c>
      <c r="D1183" s="206" t="s">
        <v>163</v>
      </c>
      <c r="E1183" s="207" t="s">
        <v>1757</v>
      </c>
      <c r="F1183" s="208" t="s">
        <v>1758</v>
      </c>
      <c r="G1183" s="209" t="s">
        <v>590</v>
      </c>
      <c r="H1183" s="210">
        <v>53.100000000000001</v>
      </c>
      <c r="I1183" s="211"/>
      <c r="J1183" s="212">
        <f>ROUND(I1183*H1183,2)</f>
        <v>0</v>
      </c>
      <c r="K1183" s="208" t="s">
        <v>167</v>
      </c>
      <c r="L1183" s="46"/>
      <c r="M1183" s="213" t="s">
        <v>19</v>
      </c>
      <c r="N1183" s="214" t="s">
        <v>45</v>
      </c>
      <c r="O1183" s="86"/>
      <c r="P1183" s="215">
        <f>O1183*H1183</f>
        <v>0</v>
      </c>
      <c r="Q1183" s="215">
        <v>0</v>
      </c>
      <c r="R1183" s="215">
        <f>Q1183*H1183</f>
        <v>0</v>
      </c>
      <c r="S1183" s="215">
        <v>0.002</v>
      </c>
      <c r="T1183" s="216">
        <f>S1183*H1183</f>
        <v>0.1062</v>
      </c>
      <c r="U1183" s="40"/>
      <c r="V1183" s="40"/>
      <c r="W1183" s="40"/>
      <c r="X1183" s="40"/>
      <c r="Y1183" s="40"/>
      <c r="Z1183" s="40"/>
      <c r="AA1183" s="40"/>
      <c r="AB1183" s="40"/>
      <c r="AC1183" s="40"/>
      <c r="AD1183" s="40"/>
      <c r="AE1183" s="40"/>
      <c r="AR1183" s="217" t="s">
        <v>256</v>
      </c>
      <c r="AT1183" s="217" t="s">
        <v>163</v>
      </c>
      <c r="AU1183" s="217" t="s">
        <v>84</v>
      </c>
      <c r="AY1183" s="19" t="s">
        <v>161</v>
      </c>
      <c r="BE1183" s="218">
        <f>IF(N1183="základní",J1183,0)</f>
        <v>0</v>
      </c>
      <c r="BF1183" s="218">
        <f>IF(N1183="snížená",J1183,0)</f>
        <v>0</v>
      </c>
      <c r="BG1183" s="218">
        <f>IF(N1183="zákl. přenesená",J1183,0)</f>
        <v>0</v>
      </c>
      <c r="BH1183" s="218">
        <f>IF(N1183="sníž. přenesená",J1183,0)</f>
        <v>0</v>
      </c>
      <c r="BI1183" s="218">
        <f>IF(N1183="nulová",J1183,0)</f>
        <v>0</v>
      </c>
      <c r="BJ1183" s="19" t="s">
        <v>82</v>
      </c>
      <c r="BK1183" s="218">
        <f>ROUND(I1183*H1183,2)</f>
        <v>0</v>
      </c>
      <c r="BL1183" s="19" t="s">
        <v>256</v>
      </c>
      <c r="BM1183" s="217" t="s">
        <v>1759</v>
      </c>
    </row>
    <row r="1184" s="2" customFormat="1">
      <c r="A1184" s="40"/>
      <c r="B1184" s="41"/>
      <c r="C1184" s="42"/>
      <c r="D1184" s="219" t="s">
        <v>170</v>
      </c>
      <c r="E1184" s="42"/>
      <c r="F1184" s="220" t="s">
        <v>1760</v>
      </c>
      <c r="G1184" s="42"/>
      <c r="H1184" s="42"/>
      <c r="I1184" s="221"/>
      <c r="J1184" s="42"/>
      <c r="K1184" s="42"/>
      <c r="L1184" s="46"/>
      <c r="M1184" s="222"/>
      <c r="N1184" s="223"/>
      <c r="O1184" s="86"/>
      <c r="P1184" s="86"/>
      <c r="Q1184" s="86"/>
      <c r="R1184" s="86"/>
      <c r="S1184" s="86"/>
      <c r="T1184" s="87"/>
      <c r="U1184" s="40"/>
      <c r="V1184" s="40"/>
      <c r="W1184" s="40"/>
      <c r="X1184" s="40"/>
      <c r="Y1184" s="40"/>
      <c r="Z1184" s="40"/>
      <c r="AA1184" s="40"/>
      <c r="AB1184" s="40"/>
      <c r="AC1184" s="40"/>
      <c r="AD1184" s="40"/>
      <c r="AE1184" s="40"/>
      <c r="AT1184" s="19" t="s">
        <v>170</v>
      </c>
      <c r="AU1184" s="19" t="s">
        <v>84</v>
      </c>
    </row>
    <row r="1185" s="13" customFormat="1">
      <c r="A1185" s="13"/>
      <c r="B1185" s="224"/>
      <c r="C1185" s="225"/>
      <c r="D1185" s="226" t="s">
        <v>185</v>
      </c>
      <c r="E1185" s="227" t="s">
        <v>19</v>
      </c>
      <c r="F1185" s="228" t="s">
        <v>1511</v>
      </c>
      <c r="G1185" s="225"/>
      <c r="H1185" s="229">
        <v>53.100000000000001</v>
      </c>
      <c r="I1185" s="230"/>
      <c r="J1185" s="225"/>
      <c r="K1185" s="225"/>
      <c r="L1185" s="231"/>
      <c r="M1185" s="232"/>
      <c r="N1185" s="233"/>
      <c r="O1185" s="233"/>
      <c r="P1185" s="233"/>
      <c r="Q1185" s="233"/>
      <c r="R1185" s="233"/>
      <c r="S1185" s="233"/>
      <c r="T1185" s="234"/>
      <c r="U1185" s="13"/>
      <c r="V1185" s="13"/>
      <c r="W1185" s="13"/>
      <c r="X1185" s="13"/>
      <c r="Y1185" s="13"/>
      <c r="Z1185" s="13"/>
      <c r="AA1185" s="13"/>
      <c r="AB1185" s="13"/>
      <c r="AC1185" s="13"/>
      <c r="AD1185" s="13"/>
      <c r="AE1185" s="13"/>
      <c r="AT1185" s="235" t="s">
        <v>185</v>
      </c>
      <c r="AU1185" s="235" t="s">
        <v>84</v>
      </c>
      <c r="AV1185" s="13" t="s">
        <v>84</v>
      </c>
      <c r="AW1185" s="13" t="s">
        <v>36</v>
      </c>
      <c r="AX1185" s="13" t="s">
        <v>74</v>
      </c>
      <c r="AY1185" s="235" t="s">
        <v>161</v>
      </c>
    </row>
    <row r="1186" s="14" customFormat="1">
      <c r="A1186" s="14"/>
      <c r="B1186" s="236"/>
      <c r="C1186" s="237"/>
      <c r="D1186" s="226" t="s">
        <v>185</v>
      </c>
      <c r="E1186" s="238" t="s">
        <v>19</v>
      </c>
      <c r="F1186" s="239" t="s">
        <v>187</v>
      </c>
      <c r="G1186" s="237"/>
      <c r="H1186" s="240">
        <v>53.100000000000001</v>
      </c>
      <c r="I1186" s="241"/>
      <c r="J1186" s="237"/>
      <c r="K1186" s="237"/>
      <c r="L1186" s="242"/>
      <c r="M1186" s="243"/>
      <c r="N1186" s="244"/>
      <c r="O1186" s="244"/>
      <c r="P1186" s="244"/>
      <c r="Q1186" s="244"/>
      <c r="R1186" s="244"/>
      <c r="S1186" s="244"/>
      <c r="T1186" s="245"/>
      <c r="U1186" s="14"/>
      <c r="V1186" s="14"/>
      <c r="W1186" s="14"/>
      <c r="X1186" s="14"/>
      <c r="Y1186" s="14"/>
      <c r="Z1186" s="14"/>
      <c r="AA1186" s="14"/>
      <c r="AB1186" s="14"/>
      <c r="AC1186" s="14"/>
      <c r="AD1186" s="14"/>
      <c r="AE1186" s="14"/>
      <c r="AT1186" s="246" t="s">
        <v>185</v>
      </c>
      <c r="AU1186" s="246" t="s">
        <v>84</v>
      </c>
      <c r="AV1186" s="14" t="s">
        <v>168</v>
      </c>
      <c r="AW1186" s="14" t="s">
        <v>36</v>
      </c>
      <c r="AX1186" s="14" t="s">
        <v>82</v>
      </c>
      <c r="AY1186" s="246" t="s">
        <v>161</v>
      </c>
    </row>
    <row r="1187" s="2" customFormat="1" ht="24.15" customHeight="1">
      <c r="A1187" s="40"/>
      <c r="B1187" s="41"/>
      <c r="C1187" s="206" t="s">
        <v>1761</v>
      </c>
      <c r="D1187" s="206" t="s">
        <v>163</v>
      </c>
      <c r="E1187" s="207" t="s">
        <v>1762</v>
      </c>
      <c r="F1187" s="208" t="s">
        <v>1763</v>
      </c>
      <c r="G1187" s="209" t="s">
        <v>166</v>
      </c>
      <c r="H1187" s="210">
        <v>38</v>
      </c>
      <c r="I1187" s="211"/>
      <c r="J1187" s="212">
        <f>ROUND(I1187*H1187,2)</f>
        <v>0</v>
      </c>
      <c r="K1187" s="208" t="s">
        <v>167</v>
      </c>
      <c r="L1187" s="46"/>
      <c r="M1187" s="213" t="s">
        <v>19</v>
      </c>
      <c r="N1187" s="214" t="s">
        <v>45</v>
      </c>
      <c r="O1187" s="86"/>
      <c r="P1187" s="215">
        <f>O1187*H1187</f>
        <v>0</v>
      </c>
      <c r="Q1187" s="215">
        <v>0</v>
      </c>
      <c r="R1187" s="215">
        <f>Q1187*H1187</f>
        <v>0</v>
      </c>
      <c r="S1187" s="215">
        <v>0.024</v>
      </c>
      <c r="T1187" s="216">
        <f>S1187*H1187</f>
        <v>0.91200000000000003</v>
      </c>
      <c r="U1187" s="40"/>
      <c r="V1187" s="40"/>
      <c r="W1187" s="40"/>
      <c r="X1187" s="40"/>
      <c r="Y1187" s="40"/>
      <c r="Z1187" s="40"/>
      <c r="AA1187" s="40"/>
      <c r="AB1187" s="40"/>
      <c r="AC1187" s="40"/>
      <c r="AD1187" s="40"/>
      <c r="AE1187" s="40"/>
      <c r="AR1187" s="217" t="s">
        <v>256</v>
      </c>
      <c r="AT1187" s="217" t="s">
        <v>163</v>
      </c>
      <c r="AU1187" s="217" t="s">
        <v>84</v>
      </c>
      <c r="AY1187" s="19" t="s">
        <v>161</v>
      </c>
      <c r="BE1187" s="218">
        <f>IF(N1187="základní",J1187,0)</f>
        <v>0</v>
      </c>
      <c r="BF1187" s="218">
        <f>IF(N1187="snížená",J1187,0)</f>
        <v>0</v>
      </c>
      <c r="BG1187" s="218">
        <f>IF(N1187="zákl. přenesená",J1187,0)</f>
        <v>0</v>
      </c>
      <c r="BH1187" s="218">
        <f>IF(N1187="sníž. přenesená",J1187,0)</f>
        <v>0</v>
      </c>
      <c r="BI1187" s="218">
        <f>IF(N1187="nulová",J1187,0)</f>
        <v>0</v>
      </c>
      <c r="BJ1187" s="19" t="s">
        <v>82</v>
      </c>
      <c r="BK1187" s="218">
        <f>ROUND(I1187*H1187,2)</f>
        <v>0</v>
      </c>
      <c r="BL1187" s="19" t="s">
        <v>256</v>
      </c>
      <c r="BM1187" s="217" t="s">
        <v>1764</v>
      </c>
    </row>
    <row r="1188" s="2" customFormat="1">
      <c r="A1188" s="40"/>
      <c r="B1188" s="41"/>
      <c r="C1188" s="42"/>
      <c r="D1188" s="219" t="s">
        <v>170</v>
      </c>
      <c r="E1188" s="42"/>
      <c r="F1188" s="220" t="s">
        <v>1765</v>
      </c>
      <c r="G1188" s="42"/>
      <c r="H1188" s="42"/>
      <c r="I1188" s="221"/>
      <c r="J1188" s="42"/>
      <c r="K1188" s="42"/>
      <c r="L1188" s="46"/>
      <c r="M1188" s="222"/>
      <c r="N1188" s="223"/>
      <c r="O1188" s="86"/>
      <c r="P1188" s="86"/>
      <c r="Q1188" s="86"/>
      <c r="R1188" s="86"/>
      <c r="S1188" s="86"/>
      <c r="T1188" s="87"/>
      <c r="U1188" s="40"/>
      <c r="V1188" s="40"/>
      <c r="W1188" s="40"/>
      <c r="X1188" s="40"/>
      <c r="Y1188" s="40"/>
      <c r="Z1188" s="40"/>
      <c r="AA1188" s="40"/>
      <c r="AB1188" s="40"/>
      <c r="AC1188" s="40"/>
      <c r="AD1188" s="40"/>
      <c r="AE1188" s="40"/>
      <c r="AT1188" s="19" t="s">
        <v>170</v>
      </c>
      <c r="AU1188" s="19" t="s">
        <v>84</v>
      </c>
    </row>
    <row r="1189" s="13" customFormat="1">
      <c r="A1189" s="13"/>
      <c r="B1189" s="224"/>
      <c r="C1189" s="225"/>
      <c r="D1189" s="226" t="s">
        <v>185</v>
      </c>
      <c r="E1189" s="227" t="s">
        <v>19</v>
      </c>
      <c r="F1189" s="228" t="s">
        <v>373</v>
      </c>
      <c r="G1189" s="225"/>
      <c r="H1189" s="229">
        <v>38</v>
      </c>
      <c r="I1189" s="230"/>
      <c r="J1189" s="225"/>
      <c r="K1189" s="225"/>
      <c r="L1189" s="231"/>
      <c r="M1189" s="232"/>
      <c r="N1189" s="233"/>
      <c r="O1189" s="233"/>
      <c r="P1189" s="233"/>
      <c r="Q1189" s="233"/>
      <c r="R1189" s="233"/>
      <c r="S1189" s="233"/>
      <c r="T1189" s="234"/>
      <c r="U1189" s="13"/>
      <c r="V1189" s="13"/>
      <c r="W1189" s="13"/>
      <c r="X1189" s="13"/>
      <c r="Y1189" s="13"/>
      <c r="Z1189" s="13"/>
      <c r="AA1189" s="13"/>
      <c r="AB1189" s="13"/>
      <c r="AC1189" s="13"/>
      <c r="AD1189" s="13"/>
      <c r="AE1189" s="13"/>
      <c r="AT1189" s="235" t="s">
        <v>185</v>
      </c>
      <c r="AU1189" s="235" t="s">
        <v>84</v>
      </c>
      <c r="AV1189" s="13" t="s">
        <v>84</v>
      </c>
      <c r="AW1189" s="13" t="s">
        <v>36</v>
      </c>
      <c r="AX1189" s="13" t="s">
        <v>74</v>
      </c>
      <c r="AY1189" s="235" t="s">
        <v>161</v>
      </c>
    </row>
    <row r="1190" s="14" customFormat="1">
      <c r="A1190" s="14"/>
      <c r="B1190" s="236"/>
      <c r="C1190" s="237"/>
      <c r="D1190" s="226" t="s">
        <v>185</v>
      </c>
      <c r="E1190" s="238" t="s">
        <v>19</v>
      </c>
      <c r="F1190" s="239" t="s">
        <v>187</v>
      </c>
      <c r="G1190" s="237"/>
      <c r="H1190" s="240">
        <v>38</v>
      </c>
      <c r="I1190" s="241"/>
      <c r="J1190" s="237"/>
      <c r="K1190" s="237"/>
      <c r="L1190" s="242"/>
      <c r="M1190" s="243"/>
      <c r="N1190" s="244"/>
      <c r="O1190" s="244"/>
      <c r="P1190" s="244"/>
      <c r="Q1190" s="244"/>
      <c r="R1190" s="244"/>
      <c r="S1190" s="244"/>
      <c r="T1190" s="245"/>
      <c r="U1190" s="14"/>
      <c r="V1190" s="14"/>
      <c r="W1190" s="14"/>
      <c r="X1190" s="14"/>
      <c r="Y1190" s="14"/>
      <c r="Z1190" s="14"/>
      <c r="AA1190" s="14"/>
      <c r="AB1190" s="14"/>
      <c r="AC1190" s="14"/>
      <c r="AD1190" s="14"/>
      <c r="AE1190" s="14"/>
      <c r="AT1190" s="246" t="s">
        <v>185</v>
      </c>
      <c r="AU1190" s="246" t="s">
        <v>84</v>
      </c>
      <c r="AV1190" s="14" t="s">
        <v>168</v>
      </c>
      <c r="AW1190" s="14" t="s">
        <v>36</v>
      </c>
      <c r="AX1190" s="14" t="s">
        <v>82</v>
      </c>
      <c r="AY1190" s="246" t="s">
        <v>161</v>
      </c>
    </row>
    <row r="1191" s="2" customFormat="1" ht="33" customHeight="1">
      <c r="A1191" s="40"/>
      <c r="B1191" s="41"/>
      <c r="C1191" s="206" t="s">
        <v>1766</v>
      </c>
      <c r="D1191" s="206" t="s">
        <v>163</v>
      </c>
      <c r="E1191" s="207" t="s">
        <v>1767</v>
      </c>
      <c r="F1191" s="208" t="s">
        <v>1768</v>
      </c>
      <c r="G1191" s="209" t="s">
        <v>166</v>
      </c>
      <c r="H1191" s="210">
        <v>4</v>
      </c>
      <c r="I1191" s="211"/>
      <c r="J1191" s="212">
        <f>ROUND(I1191*H1191,2)</f>
        <v>0</v>
      </c>
      <c r="K1191" s="208" t="s">
        <v>167</v>
      </c>
      <c r="L1191" s="46"/>
      <c r="M1191" s="213" t="s">
        <v>19</v>
      </c>
      <c r="N1191" s="214" t="s">
        <v>45</v>
      </c>
      <c r="O1191" s="86"/>
      <c r="P1191" s="215">
        <f>O1191*H1191</f>
        <v>0</v>
      </c>
      <c r="Q1191" s="215">
        <v>0</v>
      </c>
      <c r="R1191" s="215">
        <f>Q1191*H1191</f>
        <v>0</v>
      </c>
      <c r="S1191" s="215">
        <v>0.029999999999999999</v>
      </c>
      <c r="T1191" s="216">
        <f>S1191*H1191</f>
        <v>0.12</v>
      </c>
      <c r="U1191" s="40"/>
      <c r="V1191" s="40"/>
      <c r="W1191" s="40"/>
      <c r="X1191" s="40"/>
      <c r="Y1191" s="40"/>
      <c r="Z1191" s="40"/>
      <c r="AA1191" s="40"/>
      <c r="AB1191" s="40"/>
      <c r="AC1191" s="40"/>
      <c r="AD1191" s="40"/>
      <c r="AE1191" s="40"/>
      <c r="AR1191" s="217" t="s">
        <v>256</v>
      </c>
      <c r="AT1191" s="217" t="s">
        <v>163</v>
      </c>
      <c r="AU1191" s="217" t="s">
        <v>84</v>
      </c>
      <c r="AY1191" s="19" t="s">
        <v>161</v>
      </c>
      <c r="BE1191" s="218">
        <f>IF(N1191="základní",J1191,0)</f>
        <v>0</v>
      </c>
      <c r="BF1191" s="218">
        <f>IF(N1191="snížená",J1191,0)</f>
        <v>0</v>
      </c>
      <c r="BG1191" s="218">
        <f>IF(N1191="zákl. přenesená",J1191,0)</f>
        <v>0</v>
      </c>
      <c r="BH1191" s="218">
        <f>IF(N1191="sníž. přenesená",J1191,0)</f>
        <v>0</v>
      </c>
      <c r="BI1191" s="218">
        <f>IF(N1191="nulová",J1191,0)</f>
        <v>0</v>
      </c>
      <c r="BJ1191" s="19" t="s">
        <v>82</v>
      </c>
      <c r="BK1191" s="218">
        <f>ROUND(I1191*H1191,2)</f>
        <v>0</v>
      </c>
      <c r="BL1191" s="19" t="s">
        <v>256</v>
      </c>
      <c r="BM1191" s="217" t="s">
        <v>1769</v>
      </c>
    </row>
    <row r="1192" s="2" customFormat="1">
      <c r="A1192" s="40"/>
      <c r="B1192" s="41"/>
      <c r="C1192" s="42"/>
      <c r="D1192" s="219" t="s">
        <v>170</v>
      </c>
      <c r="E1192" s="42"/>
      <c r="F1192" s="220" t="s">
        <v>1770</v>
      </c>
      <c r="G1192" s="42"/>
      <c r="H1192" s="42"/>
      <c r="I1192" s="221"/>
      <c r="J1192" s="42"/>
      <c r="K1192" s="42"/>
      <c r="L1192" s="46"/>
      <c r="M1192" s="222"/>
      <c r="N1192" s="223"/>
      <c r="O1192" s="86"/>
      <c r="P1192" s="86"/>
      <c r="Q1192" s="86"/>
      <c r="R1192" s="86"/>
      <c r="S1192" s="86"/>
      <c r="T1192" s="87"/>
      <c r="U1192" s="40"/>
      <c r="V1192" s="40"/>
      <c r="W1192" s="40"/>
      <c r="X1192" s="40"/>
      <c r="Y1192" s="40"/>
      <c r="Z1192" s="40"/>
      <c r="AA1192" s="40"/>
      <c r="AB1192" s="40"/>
      <c r="AC1192" s="40"/>
      <c r="AD1192" s="40"/>
      <c r="AE1192" s="40"/>
      <c r="AT1192" s="19" t="s">
        <v>170</v>
      </c>
      <c r="AU1192" s="19" t="s">
        <v>84</v>
      </c>
    </row>
    <row r="1193" s="13" customFormat="1">
      <c r="A1193" s="13"/>
      <c r="B1193" s="224"/>
      <c r="C1193" s="225"/>
      <c r="D1193" s="226" t="s">
        <v>185</v>
      </c>
      <c r="E1193" s="227" t="s">
        <v>19</v>
      </c>
      <c r="F1193" s="228" t="s">
        <v>168</v>
      </c>
      <c r="G1193" s="225"/>
      <c r="H1193" s="229">
        <v>4</v>
      </c>
      <c r="I1193" s="230"/>
      <c r="J1193" s="225"/>
      <c r="K1193" s="225"/>
      <c r="L1193" s="231"/>
      <c r="M1193" s="232"/>
      <c r="N1193" s="233"/>
      <c r="O1193" s="233"/>
      <c r="P1193" s="233"/>
      <c r="Q1193" s="233"/>
      <c r="R1193" s="233"/>
      <c r="S1193" s="233"/>
      <c r="T1193" s="234"/>
      <c r="U1193" s="13"/>
      <c r="V1193" s="13"/>
      <c r="W1193" s="13"/>
      <c r="X1193" s="13"/>
      <c r="Y1193" s="13"/>
      <c r="Z1193" s="13"/>
      <c r="AA1193" s="13"/>
      <c r="AB1193" s="13"/>
      <c r="AC1193" s="13"/>
      <c r="AD1193" s="13"/>
      <c r="AE1193" s="13"/>
      <c r="AT1193" s="235" t="s">
        <v>185</v>
      </c>
      <c r="AU1193" s="235" t="s">
        <v>84</v>
      </c>
      <c r="AV1193" s="13" t="s">
        <v>84</v>
      </c>
      <c r="AW1193" s="13" t="s">
        <v>36</v>
      </c>
      <c r="AX1193" s="13" t="s">
        <v>74</v>
      </c>
      <c r="AY1193" s="235" t="s">
        <v>161</v>
      </c>
    </row>
    <row r="1194" s="14" customFormat="1">
      <c r="A1194" s="14"/>
      <c r="B1194" s="236"/>
      <c r="C1194" s="237"/>
      <c r="D1194" s="226" t="s">
        <v>185</v>
      </c>
      <c r="E1194" s="238" t="s">
        <v>19</v>
      </c>
      <c r="F1194" s="239" t="s">
        <v>187</v>
      </c>
      <c r="G1194" s="237"/>
      <c r="H1194" s="240">
        <v>4</v>
      </c>
      <c r="I1194" s="241"/>
      <c r="J1194" s="237"/>
      <c r="K1194" s="237"/>
      <c r="L1194" s="242"/>
      <c r="M1194" s="243"/>
      <c r="N1194" s="244"/>
      <c r="O1194" s="244"/>
      <c r="P1194" s="244"/>
      <c r="Q1194" s="244"/>
      <c r="R1194" s="244"/>
      <c r="S1194" s="244"/>
      <c r="T1194" s="245"/>
      <c r="U1194" s="14"/>
      <c r="V1194" s="14"/>
      <c r="W1194" s="14"/>
      <c r="X1194" s="14"/>
      <c r="Y1194" s="14"/>
      <c r="Z1194" s="14"/>
      <c r="AA1194" s="14"/>
      <c r="AB1194" s="14"/>
      <c r="AC1194" s="14"/>
      <c r="AD1194" s="14"/>
      <c r="AE1194" s="14"/>
      <c r="AT1194" s="246" t="s">
        <v>185</v>
      </c>
      <c r="AU1194" s="246" t="s">
        <v>84</v>
      </c>
      <c r="AV1194" s="14" t="s">
        <v>168</v>
      </c>
      <c r="AW1194" s="14" t="s">
        <v>36</v>
      </c>
      <c r="AX1194" s="14" t="s">
        <v>82</v>
      </c>
      <c r="AY1194" s="246" t="s">
        <v>161</v>
      </c>
    </row>
    <row r="1195" s="2" customFormat="1" ht="49.05" customHeight="1">
      <c r="A1195" s="40"/>
      <c r="B1195" s="41"/>
      <c r="C1195" s="206" t="s">
        <v>1771</v>
      </c>
      <c r="D1195" s="206" t="s">
        <v>163</v>
      </c>
      <c r="E1195" s="207" t="s">
        <v>1772</v>
      </c>
      <c r="F1195" s="208" t="s">
        <v>1773</v>
      </c>
      <c r="G1195" s="209" t="s">
        <v>1196</v>
      </c>
      <c r="H1195" s="258"/>
      <c r="I1195" s="211"/>
      <c r="J1195" s="212">
        <f>ROUND(I1195*H1195,2)</f>
        <v>0</v>
      </c>
      <c r="K1195" s="208" t="s">
        <v>167</v>
      </c>
      <c r="L1195" s="46"/>
      <c r="M1195" s="213" t="s">
        <v>19</v>
      </c>
      <c r="N1195" s="214" t="s">
        <v>45</v>
      </c>
      <c r="O1195" s="86"/>
      <c r="P1195" s="215">
        <f>O1195*H1195</f>
        <v>0</v>
      </c>
      <c r="Q1195" s="215">
        <v>0</v>
      </c>
      <c r="R1195" s="215">
        <f>Q1195*H1195</f>
        <v>0</v>
      </c>
      <c r="S1195" s="215">
        <v>0</v>
      </c>
      <c r="T1195" s="216">
        <f>S1195*H1195</f>
        <v>0</v>
      </c>
      <c r="U1195" s="40"/>
      <c r="V1195" s="40"/>
      <c r="W1195" s="40"/>
      <c r="X1195" s="40"/>
      <c r="Y1195" s="40"/>
      <c r="Z1195" s="40"/>
      <c r="AA1195" s="40"/>
      <c r="AB1195" s="40"/>
      <c r="AC1195" s="40"/>
      <c r="AD1195" s="40"/>
      <c r="AE1195" s="40"/>
      <c r="AR1195" s="217" t="s">
        <v>256</v>
      </c>
      <c r="AT1195" s="217" t="s">
        <v>163</v>
      </c>
      <c r="AU1195" s="217" t="s">
        <v>84</v>
      </c>
      <c r="AY1195" s="19" t="s">
        <v>161</v>
      </c>
      <c r="BE1195" s="218">
        <f>IF(N1195="základní",J1195,0)</f>
        <v>0</v>
      </c>
      <c r="BF1195" s="218">
        <f>IF(N1195="snížená",J1195,0)</f>
        <v>0</v>
      </c>
      <c r="BG1195" s="218">
        <f>IF(N1195="zákl. přenesená",J1195,0)</f>
        <v>0</v>
      </c>
      <c r="BH1195" s="218">
        <f>IF(N1195="sníž. přenesená",J1195,0)</f>
        <v>0</v>
      </c>
      <c r="BI1195" s="218">
        <f>IF(N1195="nulová",J1195,0)</f>
        <v>0</v>
      </c>
      <c r="BJ1195" s="19" t="s">
        <v>82</v>
      </c>
      <c r="BK1195" s="218">
        <f>ROUND(I1195*H1195,2)</f>
        <v>0</v>
      </c>
      <c r="BL1195" s="19" t="s">
        <v>256</v>
      </c>
      <c r="BM1195" s="217" t="s">
        <v>1774</v>
      </c>
    </row>
    <row r="1196" s="2" customFormat="1">
      <c r="A1196" s="40"/>
      <c r="B1196" s="41"/>
      <c r="C1196" s="42"/>
      <c r="D1196" s="219" t="s">
        <v>170</v>
      </c>
      <c r="E1196" s="42"/>
      <c r="F1196" s="220" t="s">
        <v>1775</v>
      </c>
      <c r="G1196" s="42"/>
      <c r="H1196" s="42"/>
      <c r="I1196" s="221"/>
      <c r="J1196" s="42"/>
      <c r="K1196" s="42"/>
      <c r="L1196" s="46"/>
      <c r="M1196" s="222"/>
      <c r="N1196" s="223"/>
      <c r="O1196" s="86"/>
      <c r="P1196" s="86"/>
      <c r="Q1196" s="86"/>
      <c r="R1196" s="86"/>
      <c r="S1196" s="86"/>
      <c r="T1196" s="87"/>
      <c r="U1196" s="40"/>
      <c r="V1196" s="40"/>
      <c r="W1196" s="40"/>
      <c r="X1196" s="40"/>
      <c r="Y1196" s="40"/>
      <c r="Z1196" s="40"/>
      <c r="AA1196" s="40"/>
      <c r="AB1196" s="40"/>
      <c r="AC1196" s="40"/>
      <c r="AD1196" s="40"/>
      <c r="AE1196" s="40"/>
      <c r="AT1196" s="19" t="s">
        <v>170</v>
      </c>
      <c r="AU1196" s="19" t="s">
        <v>84</v>
      </c>
    </row>
    <row r="1197" s="2" customFormat="1" ht="66.75" customHeight="1">
      <c r="A1197" s="40"/>
      <c r="B1197" s="41"/>
      <c r="C1197" s="206" t="s">
        <v>1776</v>
      </c>
      <c r="D1197" s="206" t="s">
        <v>163</v>
      </c>
      <c r="E1197" s="207" t="s">
        <v>1777</v>
      </c>
      <c r="F1197" s="208" t="s">
        <v>1778</v>
      </c>
      <c r="G1197" s="209" t="s">
        <v>1196</v>
      </c>
      <c r="H1197" s="258"/>
      <c r="I1197" s="211"/>
      <c r="J1197" s="212">
        <f>ROUND(I1197*H1197,2)</f>
        <v>0</v>
      </c>
      <c r="K1197" s="208" t="s">
        <v>167</v>
      </c>
      <c r="L1197" s="46"/>
      <c r="M1197" s="213" t="s">
        <v>19</v>
      </c>
      <c r="N1197" s="214" t="s">
        <v>45</v>
      </c>
      <c r="O1197" s="86"/>
      <c r="P1197" s="215">
        <f>O1197*H1197</f>
        <v>0</v>
      </c>
      <c r="Q1197" s="215">
        <v>0</v>
      </c>
      <c r="R1197" s="215">
        <f>Q1197*H1197</f>
        <v>0</v>
      </c>
      <c r="S1197" s="215">
        <v>0</v>
      </c>
      <c r="T1197" s="216">
        <f>S1197*H1197</f>
        <v>0</v>
      </c>
      <c r="U1197" s="40"/>
      <c r="V1197" s="40"/>
      <c r="W1197" s="40"/>
      <c r="X1197" s="40"/>
      <c r="Y1197" s="40"/>
      <c r="Z1197" s="40"/>
      <c r="AA1197" s="40"/>
      <c r="AB1197" s="40"/>
      <c r="AC1197" s="40"/>
      <c r="AD1197" s="40"/>
      <c r="AE1197" s="40"/>
      <c r="AR1197" s="217" t="s">
        <v>256</v>
      </c>
      <c r="AT1197" s="217" t="s">
        <v>163</v>
      </c>
      <c r="AU1197" s="217" t="s">
        <v>84</v>
      </c>
      <c r="AY1197" s="19" t="s">
        <v>161</v>
      </c>
      <c r="BE1197" s="218">
        <f>IF(N1197="základní",J1197,0)</f>
        <v>0</v>
      </c>
      <c r="BF1197" s="218">
        <f>IF(N1197="snížená",J1197,0)</f>
        <v>0</v>
      </c>
      <c r="BG1197" s="218">
        <f>IF(N1197="zákl. přenesená",J1197,0)</f>
        <v>0</v>
      </c>
      <c r="BH1197" s="218">
        <f>IF(N1197="sníž. přenesená",J1197,0)</f>
        <v>0</v>
      </c>
      <c r="BI1197" s="218">
        <f>IF(N1197="nulová",J1197,0)</f>
        <v>0</v>
      </c>
      <c r="BJ1197" s="19" t="s">
        <v>82</v>
      </c>
      <c r="BK1197" s="218">
        <f>ROUND(I1197*H1197,2)</f>
        <v>0</v>
      </c>
      <c r="BL1197" s="19" t="s">
        <v>256</v>
      </c>
      <c r="BM1197" s="217" t="s">
        <v>1779</v>
      </c>
    </row>
    <row r="1198" s="2" customFormat="1">
      <c r="A1198" s="40"/>
      <c r="B1198" s="41"/>
      <c r="C1198" s="42"/>
      <c r="D1198" s="219" t="s">
        <v>170</v>
      </c>
      <c r="E1198" s="42"/>
      <c r="F1198" s="220" t="s">
        <v>1780</v>
      </c>
      <c r="G1198" s="42"/>
      <c r="H1198" s="42"/>
      <c r="I1198" s="221"/>
      <c r="J1198" s="42"/>
      <c r="K1198" s="42"/>
      <c r="L1198" s="46"/>
      <c r="M1198" s="222"/>
      <c r="N1198" s="223"/>
      <c r="O1198" s="86"/>
      <c r="P1198" s="86"/>
      <c r="Q1198" s="86"/>
      <c r="R1198" s="86"/>
      <c r="S1198" s="86"/>
      <c r="T1198" s="87"/>
      <c r="U1198" s="40"/>
      <c r="V1198" s="40"/>
      <c r="W1198" s="40"/>
      <c r="X1198" s="40"/>
      <c r="Y1198" s="40"/>
      <c r="Z1198" s="40"/>
      <c r="AA1198" s="40"/>
      <c r="AB1198" s="40"/>
      <c r="AC1198" s="40"/>
      <c r="AD1198" s="40"/>
      <c r="AE1198" s="40"/>
      <c r="AT1198" s="19" t="s">
        <v>170</v>
      </c>
      <c r="AU1198" s="19" t="s">
        <v>84</v>
      </c>
    </row>
    <row r="1199" s="12" customFormat="1" ht="22.8" customHeight="1">
      <c r="A1199" s="12"/>
      <c r="B1199" s="190"/>
      <c r="C1199" s="191"/>
      <c r="D1199" s="192" t="s">
        <v>73</v>
      </c>
      <c r="E1199" s="204" t="s">
        <v>1781</v>
      </c>
      <c r="F1199" s="204" t="s">
        <v>1782</v>
      </c>
      <c r="G1199" s="191"/>
      <c r="H1199" s="191"/>
      <c r="I1199" s="194"/>
      <c r="J1199" s="205">
        <f>BK1199</f>
        <v>0</v>
      </c>
      <c r="K1199" s="191"/>
      <c r="L1199" s="196"/>
      <c r="M1199" s="197"/>
      <c r="N1199" s="198"/>
      <c r="O1199" s="198"/>
      <c r="P1199" s="199">
        <f>SUM(P1200:P1291)</f>
        <v>0</v>
      </c>
      <c r="Q1199" s="198"/>
      <c r="R1199" s="199">
        <f>SUM(R1200:R1291)</f>
        <v>0.80895835999999988</v>
      </c>
      <c r="S1199" s="198"/>
      <c r="T1199" s="200">
        <f>SUM(T1200:T1291)</f>
        <v>1.2340799999999998</v>
      </c>
      <c r="U1199" s="12"/>
      <c r="V1199" s="12"/>
      <c r="W1199" s="12"/>
      <c r="X1199" s="12"/>
      <c r="Y1199" s="12"/>
      <c r="Z1199" s="12"/>
      <c r="AA1199" s="12"/>
      <c r="AB1199" s="12"/>
      <c r="AC1199" s="12"/>
      <c r="AD1199" s="12"/>
      <c r="AE1199" s="12"/>
      <c r="AR1199" s="201" t="s">
        <v>84</v>
      </c>
      <c r="AT1199" s="202" t="s">
        <v>73</v>
      </c>
      <c r="AU1199" s="202" t="s">
        <v>82</v>
      </c>
      <c r="AY1199" s="201" t="s">
        <v>161</v>
      </c>
      <c r="BK1199" s="203">
        <f>SUM(BK1200:BK1291)</f>
        <v>0</v>
      </c>
    </row>
    <row r="1200" s="2" customFormat="1" ht="24.15" customHeight="1">
      <c r="A1200" s="40"/>
      <c r="B1200" s="41"/>
      <c r="C1200" s="206" t="s">
        <v>1783</v>
      </c>
      <c r="D1200" s="206" t="s">
        <v>163</v>
      </c>
      <c r="E1200" s="207" t="s">
        <v>1784</v>
      </c>
      <c r="F1200" s="208" t="s">
        <v>1785</v>
      </c>
      <c r="G1200" s="209" t="s">
        <v>182</v>
      </c>
      <c r="H1200" s="210">
        <v>5</v>
      </c>
      <c r="I1200" s="211"/>
      <c r="J1200" s="212">
        <f>ROUND(I1200*H1200,2)</f>
        <v>0</v>
      </c>
      <c r="K1200" s="208" t="s">
        <v>167</v>
      </c>
      <c r="L1200" s="46"/>
      <c r="M1200" s="213" t="s">
        <v>19</v>
      </c>
      <c r="N1200" s="214" t="s">
        <v>45</v>
      </c>
      <c r="O1200" s="86"/>
      <c r="P1200" s="215">
        <f>O1200*H1200</f>
        <v>0</v>
      </c>
      <c r="Q1200" s="215">
        <v>0.00010000000000000001</v>
      </c>
      <c r="R1200" s="215">
        <f>Q1200*H1200</f>
        <v>0.00050000000000000001</v>
      </c>
      <c r="S1200" s="215">
        <v>0</v>
      </c>
      <c r="T1200" s="216">
        <f>S1200*H1200</f>
        <v>0</v>
      </c>
      <c r="U1200" s="40"/>
      <c r="V1200" s="40"/>
      <c r="W1200" s="40"/>
      <c r="X1200" s="40"/>
      <c r="Y1200" s="40"/>
      <c r="Z1200" s="40"/>
      <c r="AA1200" s="40"/>
      <c r="AB1200" s="40"/>
      <c r="AC1200" s="40"/>
      <c r="AD1200" s="40"/>
      <c r="AE1200" s="40"/>
      <c r="AR1200" s="217" t="s">
        <v>256</v>
      </c>
      <c r="AT1200" s="217" t="s">
        <v>163</v>
      </c>
      <c r="AU1200" s="217" t="s">
        <v>84</v>
      </c>
      <c r="AY1200" s="19" t="s">
        <v>161</v>
      </c>
      <c r="BE1200" s="218">
        <f>IF(N1200="základní",J1200,0)</f>
        <v>0</v>
      </c>
      <c r="BF1200" s="218">
        <f>IF(N1200="snížená",J1200,0)</f>
        <v>0</v>
      </c>
      <c r="BG1200" s="218">
        <f>IF(N1200="zákl. přenesená",J1200,0)</f>
        <v>0</v>
      </c>
      <c r="BH1200" s="218">
        <f>IF(N1200="sníž. přenesená",J1200,0)</f>
        <v>0</v>
      </c>
      <c r="BI1200" s="218">
        <f>IF(N1200="nulová",J1200,0)</f>
        <v>0</v>
      </c>
      <c r="BJ1200" s="19" t="s">
        <v>82</v>
      </c>
      <c r="BK1200" s="218">
        <f>ROUND(I1200*H1200,2)</f>
        <v>0</v>
      </c>
      <c r="BL1200" s="19" t="s">
        <v>256</v>
      </c>
      <c r="BM1200" s="217" t="s">
        <v>1786</v>
      </c>
    </row>
    <row r="1201" s="2" customFormat="1">
      <c r="A1201" s="40"/>
      <c r="B1201" s="41"/>
      <c r="C1201" s="42"/>
      <c r="D1201" s="219" t="s">
        <v>170</v>
      </c>
      <c r="E1201" s="42"/>
      <c r="F1201" s="220" t="s">
        <v>1787</v>
      </c>
      <c r="G1201" s="42"/>
      <c r="H1201" s="42"/>
      <c r="I1201" s="221"/>
      <c r="J1201" s="42"/>
      <c r="K1201" s="42"/>
      <c r="L1201" s="46"/>
      <c r="M1201" s="222"/>
      <c r="N1201" s="223"/>
      <c r="O1201" s="86"/>
      <c r="P1201" s="86"/>
      <c r="Q1201" s="86"/>
      <c r="R1201" s="86"/>
      <c r="S1201" s="86"/>
      <c r="T1201" s="87"/>
      <c r="U1201" s="40"/>
      <c r="V1201" s="40"/>
      <c r="W1201" s="40"/>
      <c r="X1201" s="40"/>
      <c r="Y1201" s="40"/>
      <c r="Z1201" s="40"/>
      <c r="AA1201" s="40"/>
      <c r="AB1201" s="40"/>
      <c r="AC1201" s="40"/>
      <c r="AD1201" s="40"/>
      <c r="AE1201" s="40"/>
      <c r="AT1201" s="19" t="s">
        <v>170</v>
      </c>
      <c r="AU1201" s="19" t="s">
        <v>84</v>
      </c>
    </row>
    <row r="1202" s="2" customFormat="1" ht="24.15" customHeight="1">
      <c r="A1202" s="40"/>
      <c r="B1202" s="41"/>
      <c r="C1202" s="247" t="s">
        <v>1788</v>
      </c>
      <c r="D1202" s="247" t="s">
        <v>301</v>
      </c>
      <c r="E1202" s="248" t="s">
        <v>1789</v>
      </c>
      <c r="F1202" s="249" t="s">
        <v>1790</v>
      </c>
      <c r="G1202" s="250" t="s">
        <v>166</v>
      </c>
      <c r="H1202" s="251">
        <v>5</v>
      </c>
      <c r="I1202" s="252"/>
      <c r="J1202" s="253">
        <f>ROUND(I1202*H1202,2)</f>
        <v>0</v>
      </c>
      <c r="K1202" s="249" t="s">
        <v>19</v>
      </c>
      <c r="L1202" s="254"/>
      <c r="M1202" s="255" t="s">
        <v>19</v>
      </c>
      <c r="N1202" s="256" t="s">
        <v>45</v>
      </c>
      <c r="O1202" s="86"/>
      <c r="P1202" s="215">
        <f>O1202*H1202</f>
        <v>0</v>
      </c>
      <c r="Q1202" s="215">
        <v>0</v>
      </c>
      <c r="R1202" s="215">
        <f>Q1202*H1202</f>
        <v>0</v>
      </c>
      <c r="S1202" s="215">
        <v>0</v>
      </c>
      <c r="T1202" s="216">
        <f>S1202*H1202</f>
        <v>0</v>
      </c>
      <c r="U1202" s="40"/>
      <c r="V1202" s="40"/>
      <c r="W1202" s="40"/>
      <c r="X1202" s="40"/>
      <c r="Y1202" s="40"/>
      <c r="Z1202" s="40"/>
      <c r="AA1202" s="40"/>
      <c r="AB1202" s="40"/>
      <c r="AC1202" s="40"/>
      <c r="AD1202" s="40"/>
      <c r="AE1202" s="40"/>
      <c r="AR1202" s="217" t="s">
        <v>342</v>
      </c>
      <c r="AT1202" s="217" t="s">
        <v>301</v>
      </c>
      <c r="AU1202" s="217" t="s">
        <v>84</v>
      </c>
      <c r="AY1202" s="19" t="s">
        <v>161</v>
      </c>
      <c r="BE1202" s="218">
        <f>IF(N1202="základní",J1202,0)</f>
        <v>0</v>
      </c>
      <c r="BF1202" s="218">
        <f>IF(N1202="snížená",J1202,0)</f>
        <v>0</v>
      </c>
      <c r="BG1202" s="218">
        <f>IF(N1202="zákl. přenesená",J1202,0)</f>
        <v>0</v>
      </c>
      <c r="BH1202" s="218">
        <f>IF(N1202="sníž. přenesená",J1202,0)</f>
        <v>0</v>
      </c>
      <c r="BI1202" s="218">
        <f>IF(N1202="nulová",J1202,0)</f>
        <v>0</v>
      </c>
      <c r="BJ1202" s="19" t="s">
        <v>82</v>
      </c>
      <c r="BK1202" s="218">
        <f>ROUND(I1202*H1202,2)</f>
        <v>0</v>
      </c>
      <c r="BL1202" s="19" t="s">
        <v>256</v>
      </c>
      <c r="BM1202" s="217" t="s">
        <v>1791</v>
      </c>
    </row>
    <row r="1203" s="13" customFormat="1">
      <c r="A1203" s="13"/>
      <c r="B1203" s="224"/>
      <c r="C1203" s="225"/>
      <c r="D1203" s="226" t="s">
        <v>185</v>
      </c>
      <c r="E1203" s="227" t="s">
        <v>19</v>
      </c>
      <c r="F1203" s="228" t="s">
        <v>188</v>
      </c>
      <c r="G1203" s="225"/>
      <c r="H1203" s="229">
        <v>5</v>
      </c>
      <c r="I1203" s="230"/>
      <c r="J1203" s="225"/>
      <c r="K1203" s="225"/>
      <c r="L1203" s="231"/>
      <c r="M1203" s="232"/>
      <c r="N1203" s="233"/>
      <c r="O1203" s="233"/>
      <c r="P1203" s="233"/>
      <c r="Q1203" s="233"/>
      <c r="R1203" s="233"/>
      <c r="S1203" s="233"/>
      <c r="T1203" s="234"/>
      <c r="U1203" s="13"/>
      <c r="V1203" s="13"/>
      <c r="W1203" s="13"/>
      <c r="X1203" s="13"/>
      <c r="Y1203" s="13"/>
      <c r="Z1203" s="13"/>
      <c r="AA1203" s="13"/>
      <c r="AB1203" s="13"/>
      <c r="AC1203" s="13"/>
      <c r="AD1203" s="13"/>
      <c r="AE1203" s="13"/>
      <c r="AT1203" s="235" t="s">
        <v>185</v>
      </c>
      <c r="AU1203" s="235" t="s">
        <v>84</v>
      </c>
      <c r="AV1203" s="13" t="s">
        <v>84</v>
      </c>
      <c r="AW1203" s="13" t="s">
        <v>36</v>
      </c>
      <c r="AX1203" s="13" t="s">
        <v>74</v>
      </c>
      <c r="AY1203" s="235" t="s">
        <v>161</v>
      </c>
    </row>
    <row r="1204" s="14" customFormat="1">
      <c r="A1204" s="14"/>
      <c r="B1204" s="236"/>
      <c r="C1204" s="237"/>
      <c r="D1204" s="226" t="s">
        <v>185</v>
      </c>
      <c r="E1204" s="238" t="s">
        <v>19</v>
      </c>
      <c r="F1204" s="239" t="s">
        <v>187</v>
      </c>
      <c r="G1204" s="237"/>
      <c r="H1204" s="240">
        <v>5</v>
      </c>
      <c r="I1204" s="241"/>
      <c r="J1204" s="237"/>
      <c r="K1204" s="237"/>
      <c r="L1204" s="242"/>
      <c r="M1204" s="243"/>
      <c r="N1204" s="244"/>
      <c r="O1204" s="244"/>
      <c r="P1204" s="244"/>
      <c r="Q1204" s="244"/>
      <c r="R1204" s="244"/>
      <c r="S1204" s="244"/>
      <c r="T1204" s="245"/>
      <c r="U1204" s="14"/>
      <c r="V1204" s="14"/>
      <c r="W1204" s="14"/>
      <c r="X1204" s="14"/>
      <c r="Y1204" s="14"/>
      <c r="Z1204" s="14"/>
      <c r="AA1204" s="14"/>
      <c r="AB1204" s="14"/>
      <c r="AC1204" s="14"/>
      <c r="AD1204" s="14"/>
      <c r="AE1204" s="14"/>
      <c r="AT1204" s="246" t="s">
        <v>185</v>
      </c>
      <c r="AU1204" s="246" t="s">
        <v>84</v>
      </c>
      <c r="AV1204" s="14" t="s">
        <v>168</v>
      </c>
      <c r="AW1204" s="14" t="s">
        <v>36</v>
      </c>
      <c r="AX1204" s="14" t="s">
        <v>82</v>
      </c>
      <c r="AY1204" s="246" t="s">
        <v>161</v>
      </c>
    </row>
    <row r="1205" s="2" customFormat="1" ht="16.5" customHeight="1">
      <c r="A1205" s="40"/>
      <c r="B1205" s="41"/>
      <c r="C1205" s="206" t="s">
        <v>1792</v>
      </c>
      <c r="D1205" s="206" t="s">
        <v>163</v>
      </c>
      <c r="E1205" s="207" t="s">
        <v>1793</v>
      </c>
      <c r="F1205" s="208" t="s">
        <v>1794</v>
      </c>
      <c r="G1205" s="209" t="s">
        <v>182</v>
      </c>
      <c r="H1205" s="210">
        <v>266.51999999999998</v>
      </c>
      <c r="I1205" s="211"/>
      <c r="J1205" s="212">
        <f>ROUND(I1205*H1205,2)</f>
        <v>0</v>
      </c>
      <c r="K1205" s="208" t="s">
        <v>167</v>
      </c>
      <c r="L1205" s="46"/>
      <c r="M1205" s="213" t="s">
        <v>19</v>
      </c>
      <c r="N1205" s="214" t="s">
        <v>45</v>
      </c>
      <c r="O1205" s="86"/>
      <c r="P1205" s="215">
        <f>O1205*H1205</f>
        <v>0</v>
      </c>
      <c r="Q1205" s="215">
        <v>0</v>
      </c>
      <c r="R1205" s="215">
        <f>Q1205*H1205</f>
        <v>0</v>
      </c>
      <c r="S1205" s="215">
        <v>0.0040000000000000001</v>
      </c>
      <c r="T1205" s="216">
        <f>S1205*H1205</f>
        <v>1.0660799999999999</v>
      </c>
      <c r="U1205" s="40"/>
      <c r="V1205" s="40"/>
      <c r="W1205" s="40"/>
      <c r="X1205" s="40"/>
      <c r="Y1205" s="40"/>
      <c r="Z1205" s="40"/>
      <c r="AA1205" s="40"/>
      <c r="AB1205" s="40"/>
      <c r="AC1205" s="40"/>
      <c r="AD1205" s="40"/>
      <c r="AE1205" s="40"/>
      <c r="AR1205" s="217" t="s">
        <v>256</v>
      </c>
      <c r="AT1205" s="217" t="s">
        <v>163</v>
      </c>
      <c r="AU1205" s="217" t="s">
        <v>84</v>
      </c>
      <c r="AY1205" s="19" t="s">
        <v>161</v>
      </c>
      <c r="BE1205" s="218">
        <f>IF(N1205="základní",J1205,0)</f>
        <v>0</v>
      </c>
      <c r="BF1205" s="218">
        <f>IF(N1205="snížená",J1205,0)</f>
        <v>0</v>
      </c>
      <c r="BG1205" s="218">
        <f>IF(N1205="zákl. přenesená",J1205,0)</f>
        <v>0</v>
      </c>
      <c r="BH1205" s="218">
        <f>IF(N1205="sníž. přenesená",J1205,0)</f>
        <v>0</v>
      </c>
      <c r="BI1205" s="218">
        <f>IF(N1205="nulová",J1205,0)</f>
        <v>0</v>
      </c>
      <c r="BJ1205" s="19" t="s">
        <v>82</v>
      </c>
      <c r="BK1205" s="218">
        <f>ROUND(I1205*H1205,2)</f>
        <v>0</v>
      </c>
      <c r="BL1205" s="19" t="s">
        <v>256</v>
      </c>
      <c r="BM1205" s="217" t="s">
        <v>1795</v>
      </c>
    </row>
    <row r="1206" s="2" customFormat="1">
      <c r="A1206" s="40"/>
      <c r="B1206" s="41"/>
      <c r="C1206" s="42"/>
      <c r="D1206" s="219" t="s">
        <v>170</v>
      </c>
      <c r="E1206" s="42"/>
      <c r="F1206" s="220" t="s">
        <v>1796</v>
      </c>
      <c r="G1206" s="42"/>
      <c r="H1206" s="42"/>
      <c r="I1206" s="221"/>
      <c r="J1206" s="42"/>
      <c r="K1206" s="42"/>
      <c r="L1206" s="46"/>
      <c r="M1206" s="222"/>
      <c r="N1206" s="223"/>
      <c r="O1206" s="86"/>
      <c r="P1206" s="86"/>
      <c r="Q1206" s="86"/>
      <c r="R1206" s="86"/>
      <c r="S1206" s="86"/>
      <c r="T1206" s="87"/>
      <c r="U1206" s="40"/>
      <c r="V1206" s="40"/>
      <c r="W1206" s="40"/>
      <c r="X1206" s="40"/>
      <c r="Y1206" s="40"/>
      <c r="Z1206" s="40"/>
      <c r="AA1206" s="40"/>
      <c r="AB1206" s="40"/>
      <c r="AC1206" s="40"/>
      <c r="AD1206" s="40"/>
      <c r="AE1206" s="40"/>
      <c r="AT1206" s="19" t="s">
        <v>170</v>
      </c>
      <c r="AU1206" s="19" t="s">
        <v>84</v>
      </c>
    </row>
    <row r="1207" s="13" customFormat="1">
      <c r="A1207" s="13"/>
      <c r="B1207" s="224"/>
      <c r="C1207" s="225"/>
      <c r="D1207" s="226" t="s">
        <v>185</v>
      </c>
      <c r="E1207" s="227" t="s">
        <v>19</v>
      </c>
      <c r="F1207" s="228" t="s">
        <v>1797</v>
      </c>
      <c r="G1207" s="225"/>
      <c r="H1207" s="229">
        <v>266.51999999999998</v>
      </c>
      <c r="I1207" s="230"/>
      <c r="J1207" s="225"/>
      <c r="K1207" s="225"/>
      <c r="L1207" s="231"/>
      <c r="M1207" s="232"/>
      <c r="N1207" s="233"/>
      <c r="O1207" s="233"/>
      <c r="P1207" s="233"/>
      <c r="Q1207" s="233"/>
      <c r="R1207" s="233"/>
      <c r="S1207" s="233"/>
      <c r="T1207" s="234"/>
      <c r="U1207" s="13"/>
      <c r="V1207" s="13"/>
      <c r="W1207" s="13"/>
      <c r="X1207" s="13"/>
      <c r="Y1207" s="13"/>
      <c r="Z1207" s="13"/>
      <c r="AA1207" s="13"/>
      <c r="AB1207" s="13"/>
      <c r="AC1207" s="13"/>
      <c r="AD1207" s="13"/>
      <c r="AE1207" s="13"/>
      <c r="AT1207" s="235" t="s">
        <v>185</v>
      </c>
      <c r="AU1207" s="235" t="s">
        <v>84</v>
      </c>
      <c r="AV1207" s="13" t="s">
        <v>84</v>
      </c>
      <c r="AW1207" s="13" t="s">
        <v>36</v>
      </c>
      <c r="AX1207" s="13" t="s">
        <v>82</v>
      </c>
      <c r="AY1207" s="235" t="s">
        <v>161</v>
      </c>
    </row>
    <row r="1208" s="2" customFormat="1" ht="24.15" customHeight="1">
      <c r="A1208" s="40"/>
      <c r="B1208" s="41"/>
      <c r="C1208" s="206" t="s">
        <v>1798</v>
      </c>
      <c r="D1208" s="206" t="s">
        <v>163</v>
      </c>
      <c r="E1208" s="207" t="s">
        <v>1799</v>
      </c>
      <c r="F1208" s="208" t="s">
        <v>1800</v>
      </c>
      <c r="G1208" s="209" t="s">
        <v>166</v>
      </c>
      <c r="H1208" s="210">
        <v>24</v>
      </c>
      <c r="I1208" s="211"/>
      <c r="J1208" s="212">
        <f>ROUND(I1208*H1208,2)</f>
        <v>0</v>
      </c>
      <c r="K1208" s="208" t="s">
        <v>167</v>
      </c>
      <c r="L1208" s="46"/>
      <c r="M1208" s="213" t="s">
        <v>19</v>
      </c>
      <c r="N1208" s="214" t="s">
        <v>45</v>
      </c>
      <c r="O1208" s="86"/>
      <c r="P1208" s="215">
        <f>O1208*H1208</f>
        <v>0</v>
      </c>
      <c r="Q1208" s="215">
        <v>0</v>
      </c>
      <c r="R1208" s="215">
        <f>Q1208*H1208</f>
        <v>0</v>
      </c>
      <c r="S1208" s="215">
        <v>0.0070000000000000001</v>
      </c>
      <c r="T1208" s="216">
        <f>S1208*H1208</f>
        <v>0.16800000000000001</v>
      </c>
      <c r="U1208" s="40"/>
      <c r="V1208" s="40"/>
      <c r="W1208" s="40"/>
      <c r="X1208" s="40"/>
      <c r="Y1208" s="40"/>
      <c r="Z1208" s="40"/>
      <c r="AA1208" s="40"/>
      <c r="AB1208" s="40"/>
      <c r="AC1208" s="40"/>
      <c r="AD1208" s="40"/>
      <c r="AE1208" s="40"/>
      <c r="AR1208" s="217" t="s">
        <v>256</v>
      </c>
      <c r="AT1208" s="217" t="s">
        <v>163</v>
      </c>
      <c r="AU1208" s="217" t="s">
        <v>84</v>
      </c>
      <c r="AY1208" s="19" t="s">
        <v>161</v>
      </c>
      <c r="BE1208" s="218">
        <f>IF(N1208="základní",J1208,0)</f>
        <v>0</v>
      </c>
      <c r="BF1208" s="218">
        <f>IF(N1208="snížená",J1208,0)</f>
        <v>0</v>
      </c>
      <c r="BG1208" s="218">
        <f>IF(N1208="zákl. přenesená",J1208,0)</f>
        <v>0</v>
      </c>
      <c r="BH1208" s="218">
        <f>IF(N1208="sníž. přenesená",J1208,0)</f>
        <v>0</v>
      </c>
      <c r="BI1208" s="218">
        <f>IF(N1208="nulová",J1208,0)</f>
        <v>0</v>
      </c>
      <c r="BJ1208" s="19" t="s">
        <v>82</v>
      </c>
      <c r="BK1208" s="218">
        <f>ROUND(I1208*H1208,2)</f>
        <v>0</v>
      </c>
      <c r="BL1208" s="19" t="s">
        <v>256</v>
      </c>
      <c r="BM1208" s="217" t="s">
        <v>1801</v>
      </c>
    </row>
    <row r="1209" s="2" customFormat="1">
      <c r="A1209" s="40"/>
      <c r="B1209" s="41"/>
      <c r="C1209" s="42"/>
      <c r="D1209" s="219" t="s">
        <v>170</v>
      </c>
      <c r="E1209" s="42"/>
      <c r="F1209" s="220" t="s">
        <v>1802</v>
      </c>
      <c r="G1209" s="42"/>
      <c r="H1209" s="42"/>
      <c r="I1209" s="221"/>
      <c r="J1209" s="42"/>
      <c r="K1209" s="42"/>
      <c r="L1209" s="46"/>
      <c r="M1209" s="222"/>
      <c r="N1209" s="223"/>
      <c r="O1209" s="86"/>
      <c r="P1209" s="86"/>
      <c r="Q1209" s="86"/>
      <c r="R1209" s="86"/>
      <c r="S1209" s="86"/>
      <c r="T1209" s="87"/>
      <c r="U1209" s="40"/>
      <c r="V1209" s="40"/>
      <c r="W1209" s="40"/>
      <c r="X1209" s="40"/>
      <c r="Y1209" s="40"/>
      <c r="Z1209" s="40"/>
      <c r="AA1209" s="40"/>
      <c r="AB1209" s="40"/>
      <c r="AC1209" s="40"/>
      <c r="AD1209" s="40"/>
      <c r="AE1209" s="40"/>
      <c r="AT1209" s="19" t="s">
        <v>170</v>
      </c>
      <c r="AU1209" s="19" t="s">
        <v>84</v>
      </c>
    </row>
    <row r="1210" s="13" customFormat="1">
      <c r="A1210" s="13"/>
      <c r="B1210" s="224"/>
      <c r="C1210" s="225"/>
      <c r="D1210" s="226" t="s">
        <v>185</v>
      </c>
      <c r="E1210" s="227" t="s">
        <v>19</v>
      </c>
      <c r="F1210" s="228" t="s">
        <v>1803</v>
      </c>
      <c r="G1210" s="225"/>
      <c r="H1210" s="229">
        <v>24</v>
      </c>
      <c r="I1210" s="230"/>
      <c r="J1210" s="225"/>
      <c r="K1210" s="225"/>
      <c r="L1210" s="231"/>
      <c r="M1210" s="232"/>
      <c r="N1210" s="233"/>
      <c r="O1210" s="233"/>
      <c r="P1210" s="233"/>
      <c r="Q1210" s="233"/>
      <c r="R1210" s="233"/>
      <c r="S1210" s="233"/>
      <c r="T1210" s="234"/>
      <c r="U1210" s="13"/>
      <c r="V1210" s="13"/>
      <c r="W1210" s="13"/>
      <c r="X1210" s="13"/>
      <c r="Y1210" s="13"/>
      <c r="Z1210" s="13"/>
      <c r="AA1210" s="13"/>
      <c r="AB1210" s="13"/>
      <c r="AC1210" s="13"/>
      <c r="AD1210" s="13"/>
      <c r="AE1210" s="13"/>
      <c r="AT1210" s="235" t="s">
        <v>185</v>
      </c>
      <c r="AU1210" s="235" t="s">
        <v>84</v>
      </c>
      <c r="AV1210" s="13" t="s">
        <v>84</v>
      </c>
      <c r="AW1210" s="13" t="s">
        <v>36</v>
      </c>
      <c r="AX1210" s="13" t="s">
        <v>82</v>
      </c>
      <c r="AY1210" s="235" t="s">
        <v>161</v>
      </c>
    </row>
    <row r="1211" s="2" customFormat="1" ht="24.15" customHeight="1">
      <c r="A1211" s="40"/>
      <c r="B1211" s="41"/>
      <c r="C1211" s="206" t="s">
        <v>1804</v>
      </c>
      <c r="D1211" s="206" t="s">
        <v>163</v>
      </c>
      <c r="E1211" s="207" t="s">
        <v>1805</v>
      </c>
      <c r="F1211" s="208" t="s">
        <v>1806</v>
      </c>
      <c r="G1211" s="209" t="s">
        <v>590</v>
      </c>
      <c r="H1211" s="210">
        <v>5</v>
      </c>
      <c r="I1211" s="211"/>
      <c r="J1211" s="212">
        <f>ROUND(I1211*H1211,2)</f>
        <v>0</v>
      </c>
      <c r="K1211" s="208" t="s">
        <v>167</v>
      </c>
      <c r="L1211" s="46"/>
      <c r="M1211" s="213" t="s">
        <v>19</v>
      </c>
      <c r="N1211" s="214" t="s">
        <v>45</v>
      </c>
      <c r="O1211" s="86"/>
      <c r="P1211" s="215">
        <f>O1211*H1211</f>
        <v>0</v>
      </c>
      <c r="Q1211" s="215">
        <v>0</v>
      </c>
      <c r="R1211" s="215">
        <f>Q1211*H1211</f>
        <v>0</v>
      </c>
      <c r="S1211" s="215">
        <v>0</v>
      </c>
      <c r="T1211" s="216">
        <f>S1211*H1211</f>
        <v>0</v>
      </c>
      <c r="U1211" s="40"/>
      <c r="V1211" s="40"/>
      <c r="W1211" s="40"/>
      <c r="X1211" s="40"/>
      <c r="Y1211" s="40"/>
      <c r="Z1211" s="40"/>
      <c r="AA1211" s="40"/>
      <c r="AB1211" s="40"/>
      <c r="AC1211" s="40"/>
      <c r="AD1211" s="40"/>
      <c r="AE1211" s="40"/>
      <c r="AR1211" s="217" t="s">
        <v>256</v>
      </c>
      <c r="AT1211" s="217" t="s">
        <v>163</v>
      </c>
      <c r="AU1211" s="217" t="s">
        <v>84</v>
      </c>
      <c r="AY1211" s="19" t="s">
        <v>161</v>
      </c>
      <c r="BE1211" s="218">
        <f>IF(N1211="základní",J1211,0)</f>
        <v>0</v>
      </c>
      <c r="BF1211" s="218">
        <f>IF(N1211="snížená",J1211,0)</f>
        <v>0</v>
      </c>
      <c r="BG1211" s="218">
        <f>IF(N1211="zákl. přenesená",J1211,0)</f>
        <v>0</v>
      </c>
      <c r="BH1211" s="218">
        <f>IF(N1211="sníž. přenesená",J1211,0)</f>
        <v>0</v>
      </c>
      <c r="BI1211" s="218">
        <f>IF(N1211="nulová",J1211,0)</f>
        <v>0</v>
      </c>
      <c r="BJ1211" s="19" t="s">
        <v>82</v>
      </c>
      <c r="BK1211" s="218">
        <f>ROUND(I1211*H1211,2)</f>
        <v>0</v>
      </c>
      <c r="BL1211" s="19" t="s">
        <v>256</v>
      </c>
      <c r="BM1211" s="217" t="s">
        <v>1807</v>
      </c>
    </row>
    <row r="1212" s="2" customFormat="1">
      <c r="A1212" s="40"/>
      <c r="B1212" s="41"/>
      <c r="C1212" s="42"/>
      <c r="D1212" s="219" t="s">
        <v>170</v>
      </c>
      <c r="E1212" s="42"/>
      <c r="F1212" s="220" t="s">
        <v>1808</v>
      </c>
      <c r="G1212" s="42"/>
      <c r="H1212" s="42"/>
      <c r="I1212" s="221"/>
      <c r="J1212" s="42"/>
      <c r="K1212" s="42"/>
      <c r="L1212" s="46"/>
      <c r="M1212" s="222"/>
      <c r="N1212" s="223"/>
      <c r="O1212" s="86"/>
      <c r="P1212" s="86"/>
      <c r="Q1212" s="86"/>
      <c r="R1212" s="86"/>
      <c r="S1212" s="86"/>
      <c r="T1212" s="87"/>
      <c r="U1212" s="40"/>
      <c r="V1212" s="40"/>
      <c r="W1212" s="40"/>
      <c r="X1212" s="40"/>
      <c r="Y1212" s="40"/>
      <c r="Z1212" s="40"/>
      <c r="AA1212" s="40"/>
      <c r="AB1212" s="40"/>
      <c r="AC1212" s="40"/>
      <c r="AD1212" s="40"/>
      <c r="AE1212" s="40"/>
      <c r="AT1212" s="19" t="s">
        <v>170</v>
      </c>
      <c r="AU1212" s="19" t="s">
        <v>84</v>
      </c>
    </row>
    <row r="1213" s="2" customFormat="1" ht="37.8" customHeight="1">
      <c r="A1213" s="40"/>
      <c r="B1213" s="41"/>
      <c r="C1213" s="247" t="s">
        <v>1809</v>
      </c>
      <c r="D1213" s="247" t="s">
        <v>301</v>
      </c>
      <c r="E1213" s="248" t="s">
        <v>1810</v>
      </c>
      <c r="F1213" s="249" t="s">
        <v>1811</v>
      </c>
      <c r="G1213" s="250" t="s">
        <v>590</v>
      </c>
      <c r="H1213" s="251">
        <v>5</v>
      </c>
      <c r="I1213" s="252"/>
      <c r="J1213" s="253">
        <f>ROUND(I1213*H1213,2)</f>
        <v>0</v>
      </c>
      <c r="K1213" s="249" t="s">
        <v>167</v>
      </c>
      <c r="L1213" s="254"/>
      <c r="M1213" s="255" t="s">
        <v>19</v>
      </c>
      <c r="N1213" s="256" t="s">
        <v>45</v>
      </c>
      <c r="O1213" s="86"/>
      <c r="P1213" s="215">
        <f>O1213*H1213</f>
        <v>0</v>
      </c>
      <c r="Q1213" s="215">
        <v>0.0177</v>
      </c>
      <c r="R1213" s="215">
        <f>Q1213*H1213</f>
        <v>0.088499999999999995</v>
      </c>
      <c r="S1213" s="215">
        <v>0</v>
      </c>
      <c r="T1213" s="216">
        <f>S1213*H1213</f>
        <v>0</v>
      </c>
      <c r="U1213" s="40"/>
      <c r="V1213" s="40"/>
      <c r="W1213" s="40"/>
      <c r="X1213" s="40"/>
      <c r="Y1213" s="40"/>
      <c r="Z1213" s="40"/>
      <c r="AA1213" s="40"/>
      <c r="AB1213" s="40"/>
      <c r="AC1213" s="40"/>
      <c r="AD1213" s="40"/>
      <c r="AE1213" s="40"/>
      <c r="AR1213" s="217" t="s">
        <v>342</v>
      </c>
      <c r="AT1213" s="217" t="s">
        <v>301</v>
      </c>
      <c r="AU1213" s="217" t="s">
        <v>84</v>
      </c>
      <c r="AY1213" s="19" t="s">
        <v>161</v>
      </c>
      <c r="BE1213" s="218">
        <f>IF(N1213="základní",J1213,0)</f>
        <v>0</v>
      </c>
      <c r="BF1213" s="218">
        <f>IF(N1213="snížená",J1213,0)</f>
        <v>0</v>
      </c>
      <c r="BG1213" s="218">
        <f>IF(N1213="zákl. přenesená",J1213,0)</f>
        <v>0</v>
      </c>
      <c r="BH1213" s="218">
        <f>IF(N1213="sníž. přenesená",J1213,0)</f>
        <v>0</v>
      </c>
      <c r="BI1213" s="218">
        <f>IF(N1213="nulová",J1213,0)</f>
        <v>0</v>
      </c>
      <c r="BJ1213" s="19" t="s">
        <v>82</v>
      </c>
      <c r="BK1213" s="218">
        <f>ROUND(I1213*H1213,2)</f>
        <v>0</v>
      </c>
      <c r="BL1213" s="19" t="s">
        <v>256</v>
      </c>
      <c r="BM1213" s="217" t="s">
        <v>1812</v>
      </c>
    </row>
    <row r="1214" s="2" customFormat="1" ht="16.5" customHeight="1">
      <c r="A1214" s="40"/>
      <c r="B1214" s="41"/>
      <c r="C1214" s="206" t="s">
        <v>1813</v>
      </c>
      <c r="D1214" s="206" t="s">
        <v>163</v>
      </c>
      <c r="E1214" s="207" t="s">
        <v>1814</v>
      </c>
      <c r="F1214" s="208" t="s">
        <v>1815</v>
      </c>
      <c r="G1214" s="209" t="s">
        <v>590</v>
      </c>
      <c r="H1214" s="210">
        <v>15</v>
      </c>
      <c r="I1214" s="211"/>
      <c r="J1214" s="212">
        <f>ROUND(I1214*H1214,2)</f>
        <v>0</v>
      </c>
      <c r="K1214" s="208" t="s">
        <v>167</v>
      </c>
      <c r="L1214" s="46"/>
      <c r="M1214" s="213" t="s">
        <v>19</v>
      </c>
      <c r="N1214" s="214" t="s">
        <v>45</v>
      </c>
      <c r="O1214" s="86"/>
      <c r="P1214" s="215">
        <f>O1214*H1214</f>
        <v>0</v>
      </c>
      <c r="Q1214" s="215">
        <v>0.00024000000000000001</v>
      </c>
      <c r="R1214" s="215">
        <f>Q1214*H1214</f>
        <v>0.0035999999999999999</v>
      </c>
      <c r="S1214" s="215">
        <v>0</v>
      </c>
      <c r="T1214" s="216">
        <f>S1214*H1214</f>
        <v>0</v>
      </c>
      <c r="U1214" s="40"/>
      <c r="V1214" s="40"/>
      <c r="W1214" s="40"/>
      <c r="X1214" s="40"/>
      <c r="Y1214" s="40"/>
      <c r="Z1214" s="40"/>
      <c r="AA1214" s="40"/>
      <c r="AB1214" s="40"/>
      <c r="AC1214" s="40"/>
      <c r="AD1214" s="40"/>
      <c r="AE1214" s="40"/>
      <c r="AR1214" s="217" t="s">
        <v>256</v>
      </c>
      <c r="AT1214" s="217" t="s">
        <v>163</v>
      </c>
      <c r="AU1214" s="217" t="s">
        <v>84</v>
      </c>
      <c r="AY1214" s="19" t="s">
        <v>161</v>
      </c>
      <c r="BE1214" s="218">
        <f>IF(N1214="základní",J1214,0)</f>
        <v>0</v>
      </c>
      <c r="BF1214" s="218">
        <f>IF(N1214="snížená",J1214,0)</f>
        <v>0</v>
      </c>
      <c r="BG1214" s="218">
        <f>IF(N1214="zákl. přenesená",J1214,0)</f>
        <v>0</v>
      </c>
      <c r="BH1214" s="218">
        <f>IF(N1214="sníž. přenesená",J1214,0)</f>
        <v>0</v>
      </c>
      <c r="BI1214" s="218">
        <f>IF(N1214="nulová",J1214,0)</f>
        <v>0</v>
      </c>
      <c r="BJ1214" s="19" t="s">
        <v>82</v>
      </c>
      <c r="BK1214" s="218">
        <f>ROUND(I1214*H1214,2)</f>
        <v>0</v>
      </c>
      <c r="BL1214" s="19" t="s">
        <v>256</v>
      </c>
      <c r="BM1214" s="217" t="s">
        <v>1816</v>
      </c>
    </row>
    <row r="1215" s="2" customFormat="1">
      <c r="A1215" s="40"/>
      <c r="B1215" s="41"/>
      <c r="C1215" s="42"/>
      <c r="D1215" s="219" t="s">
        <v>170</v>
      </c>
      <c r="E1215" s="42"/>
      <c r="F1215" s="220" t="s">
        <v>1817</v>
      </c>
      <c r="G1215" s="42"/>
      <c r="H1215" s="42"/>
      <c r="I1215" s="221"/>
      <c r="J1215" s="42"/>
      <c r="K1215" s="42"/>
      <c r="L1215" s="46"/>
      <c r="M1215" s="222"/>
      <c r="N1215" s="223"/>
      <c r="O1215" s="86"/>
      <c r="P1215" s="86"/>
      <c r="Q1215" s="86"/>
      <c r="R1215" s="86"/>
      <c r="S1215" s="86"/>
      <c r="T1215" s="87"/>
      <c r="U1215" s="40"/>
      <c r="V1215" s="40"/>
      <c r="W1215" s="40"/>
      <c r="X1215" s="40"/>
      <c r="Y1215" s="40"/>
      <c r="Z1215" s="40"/>
      <c r="AA1215" s="40"/>
      <c r="AB1215" s="40"/>
      <c r="AC1215" s="40"/>
      <c r="AD1215" s="40"/>
      <c r="AE1215" s="40"/>
      <c r="AT1215" s="19" t="s">
        <v>170</v>
      </c>
      <c r="AU1215" s="19" t="s">
        <v>84</v>
      </c>
    </row>
    <row r="1216" s="2" customFormat="1" ht="16.5" customHeight="1">
      <c r="A1216" s="40"/>
      <c r="B1216" s="41"/>
      <c r="C1216" s="206" t="s">
        <v>1818</v>
      </c>
      <c r="D1216" s="206" t="s">
        <v>163</v>
      </c>
      <c r="E1216" s="207" t="s">
        <v>1819</v>
      </c>
      <c r="F1216" s="208" t="s">
        <v>1820</v>
      </c>
      <c r="G1216" s="209" t="s">
        <v>590</v>
      </c>
      <c r="H1216" s="210">
        <v>15</v>
      </c>
      <c r="I1216" s="211"/>
      <c r="J1216" s="212">
        <f>ROUND(I1216*H1216,2)</f>
        <v>0</v>
      </c>
      <c r="K1216" s="208" t="s">
        <v>167</v>
      </c>
      <c r="L1216" s="46"/>
      <c r="M1216" s="213" t="s">
        <v>19</v>
      </c>
      <c r="N1216" s="214" t="s">
        <v>45</v>
      </c>
      <c r="O1216" s="86"/>
      <c r="P1216" s="215">
        <f>O1216*H1216</f>
        <v>0</v>
      </c>
      <c r="Q1216" s="215">
        <v>0.00012999999999999999</v>
      </c>
      <c r="R1216" s="215">
        <f>Q1216*H1216</f>
        <v>0.0019499999999999999</v>
      </c>
      <c r="S1216" s="215">
        <v>0</v>
      </c>
      <c r="T1216" s="216">
        <f>S1216*H1216</f>
        <v>0</v>
      </c>
      <c r="U1216" s="40"/>
      <c r="V1216" s="40"/>
      <c r="W1216" s="40"/>
      <c r="X1216" s="40"/>
      <c r="Y1216" s="40"/>
      <c r="Z1216" s="40"/>
      <c r="AA1216" s="40"/>
      <c r="AB1216" s="40"/>
      <c r="AC1216" s="40"/>
      <c r="AD1216" s="40"/>
      <c r="AE1216" s="40"/>
      <c r="AR1216" s="217" t="s">
        <v>256</v>
      </c>
      <c r="AT1216" s="217" t="s">
        <v>163</v>
      </c>
      <c r="AU1216" s="217" t="s">
        <v>84</v>
      </c>
      <c r="AY1216" s="19" t="s">
        <v>161</v>
      </c>
      <c r="BE1216" s="218">
        <f>IF(N1216="základní",J1216,0)</f>
        <v>0</v>
      </c>
      <c r="BF1216" s="218">
        <f>IF(N1216="snížená",J1216,0)</f>
        <v>0</v>
      </c>
      <c r="BG1216" s="218">
        <f>IF(N1216="zákl. přenesená",J1216,0)</f>
        <v>0</v>
      </c>
      <c r="BH1216" s="218">
        <f>IF(N1216="sníž. přenesená",J1216,0)</f>
        <v>0</v>
      </c>
      <c r="BI1216" s="218">
        <f>IF(N1216="nulová",J1216,0)</f>
        <v>0</v>
      </c>
      <c r="BJ1216" s="19" t="s">
        <v>82</v>
      </c>
      <c r="BK1216" s="218">
        <f>ROUND(I1216*H1216,2)</f>
        <v>0</v>
      </c>
      <c r="BL1216" s="19" t="s">
        <v>256</v>
      </c>
      <c r="BM1216" s="217" t="s">
        <v>1821</v>
      </c>
    </row>
    <row r="1217" s="2" customFormat="1">
      <c r="A1217" s="40"/>
      <c r="B1217" s="41"/>
      <c r="C1217" s="42"/>
      <c r="D1217" s="219" t="s">
        <v>170</v>
      </c>
      <c r="E1217" s="42"/>
      <c r="F1217" s="220" t="s">
        <v>1822</v>
      </c>
      <c r="G1217" s="42"/>
      <c r="H1217" s="42"/>
      <c r="I1217" s="221"/>
      <c r="J1217" s="42"/>
      <c r="K1217" s="42"/>
      <c r="L1217" s="46"/>
      <c r="M1217" s="222"/>
      <c r="N1217" s="223"/>
      <c r="O1217" s="86"/>
      <c r="P1217" s="86"/>
      <c r="Q1217" s="86"/>
      <c r="R1217" s="86"/>
      <c r="S1217" s="86"/>
      <c r="T1217" s="87"/>
      <c r="U1217" s="40"/>
      <c r="V1217" s="40"/>
      <c r="W1217" s="40"/>
      <c r="X1217" s="40"/>
      <c r="Y1217" s="40"/>
      <c r="Z1217" s="40"/>
      <c r="AA1217" s="40"/>
      <c r="AB1217" s="40"/>
      <c r="AC1217" s="40"/>
      <c r="AD1217" s="40"/>
      <c r="AE1217" s="40"/>
      <c r="AT1217" s="19" t="s">
        <v>170</v>
      </c>
      <c r="AU1217" s="19" t="s">
        <v>84</v>
      </c>
    </row>
    <row r="1218" s="2" customFormat="1" ht="24.15" customHeight="1">
      <c r="A1218" s="40"/>
      <c r="B1218" s="41"/>
      <c r="C1218" s="206" t="s">
        <v>1823</v>
      </c>
      <c r="D1218" s="206" t="s">
        <v>163</v>
      </c>
      <c r="E1218" s="207" t="s">
        <v>1824</v>
      </c>
      <c r="F1218" s="208" t="s">
        <v>1825</v>
      </c>
      <c r="G1218" s="209" t="s">
        <v>1826</v>
      </c>
      <c r="H1218" s="210">
        <v>0.0060000000000000001</v>
      </c>
      <c r="I1218" s="211"/>
      <c r="J1218" s="212">
        <f>ROUND(I1218*H1218,2)</f>
        <v>0</v>
      </c>
      <c r="K1218" s="208" t="s">
        <v>167</v>
      </c>
      <c r="L1218" s="46"/>
      <c r="M1218" s="213" t="s">
        <v>19</v>
      </c>
      <c r="N1218" s="214" t="s">
        <v>45</v>
      </c>
      <c r="O1218" s="86"/>
      <c r="P1218" s="215">
        <f>O1218*H1218</f>
        <v>0</v>
      </c>
      <c r="Q1218" s="215">
        <v>6.0000000000000002E-05</v>
      </c>
      <c r="R1218" s="215">
        <f>Q1218*H1218</f>
        <v>3.5999999999999999E-07</v>
      </c>
      <c r="S1218" s="215">
        <v>0</v>
      </c>
      <c r="T1218" s="216">
        <f>S1218*H1218</f>
        <v>0</v>
      </c>
      <c r="U1218" s="40"/>
      <c r="V1218" s="40"/>
      <c r="W1218" s="40"/>
      <c r="X1218" s="40"/>
      <c r="Y1218" s="40"/>
      <c r="Z1218" s="40"/>
      <c r="AA1218" s="40"/>
      <c r="AB1218" s="40"/>
      <c r="AC1218" s="40"/>
      <c r="AD1218" s="40"/>
      <c r="AE1218" s="40"/>
      <c r="AR1218" s="217" t="s">
        <v>256</v>
      </c>
      <c r="AT1218" s="217" t="s">
        <v>163</v>
      </c>
      <c r="AU1218" s="217" t="s">
        <v>84</v>
      </c>
      <c r="AY1218" s="19" t="s">
        <v>161</v>
      </c>
      <c r="BE1218" s="218">
        <f>IF(N1218="základní",J1218,0)</f>
        <v>0</v>
      </c>
      <c r="BF1218" s="218">
        <f>IF(N1218="snížená",J1218,0)</f>
        <v>0</v>
      </c>
      <c r="BG1218" s="218">
        <f>IF(N1218="zákl. přenesená",J1218,0)</f>
        <v>0</v>
      </c>
      <c r="BH1218" s="218">
        <f>IF(N1218="sníž. přenesená",J1218,0)</f>
        <v>0</v>
      </c>
      <c r="BI1218" s="218">
        <f>IF(N1218="nulová",J1218,0)</f>
        <v>0</v>
      </c>
      <c r="BJ1218" s="19" t="s">
        <v>82</v>
      </c>
      <c r="BK1218" s="218">
        <f>ROUND(I1218*H1218,2)</f>
        <v>0</v>
      </c>
      <c r="BL1218" s="19" t="s">
        <v>256</v>
      </c>
      <c r="BM1218" s="217" t="s">
        <v>1827</v>
      </c>
    </row>
    <row r="1219" s="2" customFormat="1">
      <c r="A1219" s="40"/>
      <c r="B1219" s="41"/>
      <c r="C1219" s="42"/>
      <c r="D1219" s="219" t="s">
        <v>170</v>
      </c>
      <c r="E1219" s="42"/>
      <c r="F1219" s="220" t="s">
        <v>1828</v>
      </c>
      <c r="G1219" s="42"/>
      <c r="H1219" s="42"/>
      <c r="I1219" s="221"/>
      <c r="J1219" s="42"/>
      <c r="K1219" s="42"/>
      <c r="L1219" s="46"/>
      <c r="M1219" s="222"/>
      <c r="N1219" s="223"/>
      <c r="O1219" s="86"/>
      <c r="P1219" s="86"/>
      <c r="Q1219" s="86"/>
      <c r="R1219" s="86"/>
      <c r="S1219" s="86"/>
      <c r="T1219" s="87"/>
      <c r="U1219" s="40"/>
      <c r="V1219" s="40"/>
      <c r="W1219" s="40"/>
      <c r="X1219" s="40"/>
      <c r="Y1219" s="40"/>
      <c r="Z1219" s="40"/>
      <c r="AA1219" s="40"/>
      <c r="AB1219" s="40"/>
      <c r="AC1219" s="40"/>
      <c r="AD1219" s="40"/>
      <c r="AE1219" s="40"/>
      <c r="AT1219" s="19" t="s">
        <v>170</v>
      </c>
      <c r="AU1219" s="19" t="s">
        <v>84</v>
      </c>
    </row>
    <row r="1220" s="2" customFormat="1" ht="24.15" customHeight="1">
      <c r="A1220" s="40"/>
      <c r="B1220" s="41"/>
      <c r="C1220" s="247" t="s">
        <v>1829</v>
      </c>
      <c r="D1220" s="247" t="s">
        <v>301</v>
      </c>
      <c r="E1220" s="248" t="s">
        <v>1830</v>
      </c>
      <c r="F1220" s="249" t="s">
        <v>1831</v>
      </c>
      <c r="G1220" s="250" t="s">
        <v>271</v>
      </c>
      <c r="H1220" s="251">
        <v>0.0060000000000000001</v>
      </c>
      <c r="I1220" s="252"/>
      <c r="J1220" s="253">
        <f>ROUND(I1220*H1220,2)</f>
        <v>0</v>
      </c>
      <c r="K1220" s="249" t="s">
        <v>167</v>
      </c>
      <c r="L1220" s="254"/>
      <c r="M1220" s="255" t="s">
        <v>19</v>
      </c>
      <c r="N1220" s="256" t="s">
        <v>45</v>
      </c>
      <c r="O1220" s="86"/>
      <c r="P1220" s="215">
        <f>O1220*H1220</f>
        <v>0</v>
      </c>
      <c r="Q1220" s="215">
        <v>1</v>
      </c>
      <c r="R1220" s="215">
        <f>Q1220*H1220</f>
        <v>0.0060000000000000001</v>
      </c>
      <c r="S1220" s="215">
        <v>0</v>
      </c>
      <c r="T1220" s="216">
        <f>S1220*H1220</f>
        <v>0</v>
      </c>
      <c r="U1220" s="40"/>
      <c r="V1220" s="40"/>
      <c r="W1220" s="40"/>
      <c r="X1220" s="40"/>
      <c r="Y1220" s="40"/>
      <c r="Z1220" s="40"/>
      <c r="AA1220" s="40"/>
      <c r="AB1220" s="40"/>
      <c r="AC1220" s="40"/>
      <c r="AD1220" s="40"/>
      <c r="AE1220" s="40"/>
      <c r="AR1220" s="217" t="s">
        <v>342</v>
      </c>
      <c r="AT1220" s="217" t="s">
        <v>301</v>
      </c>
      <c r="AU1220" s="217" t="s">
        <v>84</v>
      </c>
      <c r="AY1220" s="19" t="s">
        <v>161</v>
      </c>
      <c r="BE1220" s="218">
        <f>IF(N1220="základní",J1220,0)</f>
        <v>0</v>
      </c>
      <c r="BF1220" s="218">
        <f>IF(N1220="snížená",J1220,0)</f>
        <v>0</v>
      </c>
      <c r="BG1220" s="218">
        <f>IF(N1220="zákl. přenesená",J1220,0)</f>
        <v>0</v>
      </c>
      <c r="BH1220" s="218">
        <f>IF(N1220="sníž. přenesená",J1220,0)</f>
        <v>0</v>
      </c>
      <c r="BI1220" s="218">
        <f>IF(N1220="nulová",J1220,0)</f>
        <v>0</v>
      </c>
      <c r="BJ1220" s="19" t="s">
        <v>82</v>
      </c>
      <c r="BK1220" s="218">
        <f>ROUND(I1220*H1220,2)</f>
        <v>0</v>
      </c>
      <c r="BL1220" s="19" t="s">
        <v>256</v>
      </c>
      <c r="BM1220" s="217" t="s">
        <v>1832</v>
      </c>
    </row>
    <row r="1221" s="13" customFormat="1">
      <c r="A1221" s="13"/>
      <c r="B1221" s="224"/>
      <c r="C1221" s="225"/>
      <c r="D1221" s="226" t="s">
        <v>185</v>
      </c>
      <c r="E1221" s="227" t="s">
        <v>19</v>
      </c>
      <c r="F1221" s="228" t="s">
        <v>1833</v>
      </c>
      <c r="G1221" s="225"/>
      <c r="H1221" s="229">
        <v>0.0060000000000000001</v>
      </c>
      <c r="I1221" s="230"/>
      <c r="J1221" s="225"/>
      <c r="K1221" s="225"/>
      <c r="L1221" s="231"/>
      <c r="M1221" s="232"/>
      <c r="N1221" s="233"/>
      <c r="O1221" s="233"/>
      <c r="P1221" s="233"/>
      <c r="Q1221" s="233"/>
      <c r="R1221" s="233"/>
      <c r="S1221" s="233"/>
      <c r="T1221" s="234"/>
      <c r="U1221" s="13"/>
      <c r="V1221" s="13"/>
      <c r="W1221" s="13"/>
      <c r="X1221" s="13"/>
      <c r="Y1221" s="13"/>
      <c r="Z1221" s="13"/>
      <c r="AA1221" s="13"/>
      <c r="AB1221" s="13"/>
      <c r="AC1221" s="13"/>
      <c r="AD1221" s="13"/>
      <c r="AE1221" s="13"/>
      <c r="AT1221" s="235" t="s">
        <v>185</v>
      </c>
      <c r="AU1221" s="235" t="s">
        <v>84</v>
      </c>
      <c r="AV1221" s="13" t="s">
        <v>84</v>
      </c>
      <c r="AW1221" s="13" t="s">
        <v>36</v>
      </c>
      <c r="AX1221" s="13" t="s">
        <v>74</v>
      </c>
      <c r="AY1221" s="235" t="s">
        <v>161</v>
      </c>
    </row>
    <row r="1222" s="14" customFormat="1">
      <c r="A1222" s="14"/>
      <c r="B1222" s="236"/>
      <c r="C1222" s="237"/>
      <c r="D1222" s="226" t="s">
        <v>185</v>
      </c>
      <c r="E1222" s="238" t="s">
        <v>19</v>
      </c>
      <c r="F1222" s="239" t="s">
        <v>187</v>
      </c>
      <c r="G1222" s="237"/>
      <c r="H1222" s="240">
        <v>0.0060000000000000001</v>
      </c>
      <c r="I1222" s="241"/>
      <c r="J1222" s="237"/>
      <c r="K1222" s="237"/>
      <c r="L1222" s="242"/>
      <c r="M1222" s="243"/>
      <c r="N1222" s="244"/>
      <c r="O1222" s="244"/>
      <c r="P1222" s="244"/>
      <c r="Q1222" s="244"/>
      <c r="R1222" s="244"/>
      <c r="S1222" s="244"/>
      <c r="T1222" s="245"/>
      <c r="U1222" s="14"/>
      <c r="V1222" s="14"/>
      <c r="W1222" s="14"/>
      <c r="X1222" s="14"/>
      <c r="Y1222" s="14"/>
      <c r="Z1222" s="14"/>
      <c r="AA1222" s="14"/>
      <c r="AB1222" s="14"/>
      <c r="AC1222" s="14"/>
      <c r="AD1222" s="14"/>
      <c r="AE1222" s="14"/>
      <c r="AT1222" s="246" t="s">
        <v>185</v>
      </c>
      <c r="AU1222" s="246" t="s">
        <v>84</v>
      </c>
      <c r="AV1222" s="14" t="s">
        <v>168</v>
      </c>
      <c r="AW1222" s="14" t="s">
        <v>36</v>
      </c>
      <c r="AX1222" s="14" t="s">
        <v>82</v>
      </c>
      <c r="AY1222" s="246" t="s">
        <v>161</v>
      </c>
    </row>
    <row r="1223" s="2" customFormat="1" ht="21.75" customHeight="1">
      <c r="A1223" s="40"/>
      <c r="B1223" s="41"/>
      <c r="C1223" s="247" t="s">
        <v>1284</v>
      </c>
      <c r="D1223" s="247" t="s">
        <v>301</v>
      </c>
      <c r="E1223" s="248" t="s">
        <v>1834</v>
      </c>
      <c r="F1223" s="249" t="s">
        <v>1835</v>
      </c>
      <c r="G1223" s="250" t="s">
        <v>271</v>
      </c>
      <c r="H1223" s="251">
        <v>0.001</v>
      </c>
      <c r="I1223" s="252"/>
      <c r="J1223" s="253">
        <f>ROUND(I1223*H1223,2)</f>
        <v>0</v>
      </c>
      <c r="K1223" s="249" t="s">
        <v>167</v>
      </c>
      <c r="L1223" s="254"/>
      <c r="M1223" s="255" t="s">
        <v>19</v>
      </c>
      <c r="N1223" s="256" t="s">
        <v>45</v>
      </c>
      <c r="O1223" s="86"/>
      <c r="P1223" s="215">
        <f>O1223*H1223</f>
        <v>0</v>
      </c>
      <c r="Q1223" s="215">
        <v>1</v>
      </c>
      <c r="R1223" s="215">
        <f>Q1223*H1223</f>
        <v>0.001</v>
      </c>
      <c r="S1223" s="215">
        <v>0</v>
      </c>
      <c r="T1223" s="216">
        <f>S1223*H1223</f>
        <v>0</v>
      </c>
      <c r="U1223" s="40"/>
      <c r="V1223" s="40"/>
      <c r="W1223" s="40"/>
      <c r="X1223" s="40"/>
      <c r="Y1223" s="40"/>
      <c r="Z1223" s="40"/>
      <c r="AA1223" s="40"/>
      <c r="AB1223" s="40"/>
      <c r="AC1223" s="40"/>
      <c r="AD1223" s="40"/>
      <c r="AE1223" s="40"/>
      <c r="AR1223" s="217" t="s">
        <v>342</v>
      </c>
      <c r="AT1223" s="217" t="s">
        <v>301</v>
      </c>
      <c r="AU1223" s="217" t="s">
        <v>84</v>
      </c>
      <c r="AY1223" s="19" t="s">
        <v>161</v>
      </c>
      <c r="BE1223" s="218">
        <f>IF(N1223="základní",J1223,0)</f>
        <v>0</v>
      </c>
      <c r="BF1223" s="218">
        <f>IF(N1223="snížená",J1223,0)</f>
        <v>0</v>
      </c>
      <c r="BG1223" s="218">
        <f>IF(N1223="zákl. přenesená",J1223,0)</f>
        <v>0</v>
      </c>
      <c r="BH1223" s="218">
        <f>IF(N1223="sníž. přenesená",J1223,0)</f>
        <v>0</v>
      </c>
      <c r="BI1223" s="218">
        <f>IF(N1223="nulová",J1223,0)</f>
        <v>0</v>
      </c>
      <c r="BJ1223" s="19" t="s">
        <v>82</v>
      </c>
      <c r="BK1223" s="218">
        <f>ROUND(I1223*H1223,2)</f>
        <v>0</v>
      </c>
      <c r="BL1223" s="19" t="s">
        <v>256</v>
      </c>
      <c r="BM1223" s="217" t="s">
        <v>1836</v>
      </c>
    </row>
    <row r="1224" s="13" customFormat="1">
      <c r="A1224" s="13"/>
      <c r="B1224" s="224"/>
      <c r="C1224" s="225"/>
      <c r="D1224" s="226" t="s">
        <v>185</v>
      </c>
      <c r="E1224" s="227" t="s">
        <v>19</v>
      </c>
      <c r="F1224" s="228" t="s">
        <v>1837</v>
      </c>
      <c r="G1224" s="225"/>
      <c r="H1224" s="229">
        <v>0.001</v>
      </c>
      <c r="I1224" s="230"/>
      <c r="J1224" s="225"/>
      <c r="K1224" s="225"/>
      <c r="L1224" s="231"/>
      <c r="M1224" s="232"/>
      <c r="N1224" s="233"/>
      <c r="O1224" s="233"/>
      <c r="P1224" s="233"/>
      <c r="Q1224" s="233"/>
      <c r="R1224" s="233"/>
      <c r="S1224" s="233"/>
      <c r="T1224" s="234"/>
      <c r="U1224" s="13"/>
      <c r="V1224" s="13"/>
      <c r="W1224" s="13"/>
      <c r="X1224" s="13"/>
      <c r="Y1224" s="13"/>
      <c r="Z1224" s="13"/>
      <c r="AA1224" s="13"/>
      <c r="AB1224" s="13"/>
      <c r="AC1224" s="13"/>
      <c r="AD1224" s="13"/>
      <c r="AE1224" s="13"/>
      <c r="AT1224" s="235" t="s">
        <v>185</v>
      </c>
      <c r="AU1224" s="235" t="s">
        <v>84</v>
      </c>
      <c r="AV1224" s="13" t="s">
        <v>84</v>
      </c>
      <c r="AW1224" s="13" t="s">
        <v>36</v>
      </c>
      <c r="AX1224" s="13" t="s">
        <v>74</v>
      </c>
      <c r="AY1224" s="235" t="s">
        <v>161</v>
      </c>
    </row>
    <row r="1225" s="14" customFormat="1">
      <c r="A1225" s="14"/>
      <c r="B1225" s="236"/>
      <c r="C1225" s="237"/>
      <c r="D1225" s="226" t="s">
        <v>185</v>
      </c>
      <c r="E1225" s="238" t="s">
        <v>19</v>
      </c>
      <c r="F1225" s="239" t="s">
        <v>187</v>
      </c>
      <c r="G1225" s="237"/>
      <c r="H1225" s="240">
        <v>0.001</v>
      </c>
      <c r="I1225" s="241"/>
      <c r="J1225" s="237"/>
      <c r="K1225" s="237"/>
      <c r="L1225" s="242"/>
      <c r="M1225" s="243"/>
      <c r="N1225" s="244"/>
      <c r="O1225" s="244"/>
      <c r="P1225" s="244"/>
      <c r="Q1225" s="244"/>
      <c r="R1225" s="244"/>
      <c r="S1225" s="244"/>
      <c r="T1225" s="245"/>
      <c r="U1225" s="14"/>
      <c r="V1225" s="14"/>
      <c r="W1225" s="14"/>
      <c r="X1225" s="14"/>
      <c r="Y1225" s="14"/>
      <c r="Z1225" s="14"/>
      <c r="AA1225" s="14"/>
      <c r="AB1225" s="14"/>
      <c r="AC1225" s="14"/>
      <c r="AD1225" s="14"/>
      <c r="AE1225" s="14"/>
      <c r="AT1225" s="246" t="s">
        <v>185</v>
      </c>
      <c r="AU1225" s="246" t="s">
        <v>84</v>
      </c>
      <c r="AV1225" s="14" t="s">
        <v>168</v>
      </c>
      <c r="AW1225" s="14" t="s">
        <v>36</v>
      </c>
      <c r="AX1225" s="14" t="s">
        <v>82</v>
      </c>
      <c r="AY1225" s="246" t="s">
        <v>161</v>
      </c>
    </row>
    <row r="1226" s="2" customFormat="1" ht="21.75" customHeight="1">
      <c r="A1226" s="40"/>
      <c r="B1226" s="41"/>
      <c r="C1226" s="247" t="s">
        <v>1838</v>
      </c>
      <c r="D1226" s="247" t="s">
        <v>301</v>
      </c>
      <c r="E1226" s="248" t="s">
        <v>1839</v>
      </c>
      <c r="F1226" s="249" t="s">
        <v>1840</v>
      </c>
      <c r="G1226" s="250" t="s">
        <v>271</v>
      </c>
      <c r="H1226" s="251">
        <v>0.001</v>
      </c>
      <c r="I1226" s="252"/>
      <c r="J1226" s="253">
        <f>ROUND(I1226*H1226,2)</f>
        <v>0</v>
      </c>
      <c r="K1226" s="249" t="s">
        <v>167</v>
      </c>
      <c r="L1226" s="254"/>
      <c r="M1226" s="255" t="s">
        <v>19</v>
      </c>
      <c r="N1226" s="256" t="s">
        <v>45</v>
      </c>
      <c r="O1226" s="86"/>
      <c r="P1226" s="215">
        <f>O1226*H1226</f>
        <v>0</v>
      </c>
      <c r="Q1226" s="215">
        <v>1</v>
      </c>
      <c r="R1226" s="215">
        <f>Q1226*H1226</f>
        <v>0.001</v>
      </c>
      <c r="S1226" s="215">
        <v>0</v>
      </c>
      <c r="T1226" s="216">
        <f>S1226*H1226</f>
        <v>0</v>
      </c>
      <c r="U1226" s="40"/>
      <c r="V1226" s="40"/>
      <c r="W1226" s="40"/>
      <c r="X1226" s="40"/>
      <c r="Y1226" s="40"/>
      <c r="Z1226" s="40"/>
      <c r="AA1226" s="40"/>
      <c r="AB1226" s="40"/>
      <c r="AC1226" s="40"/>
      <c r="AD1226" s="40"/>
      <c r="AE1226" s="40"/>
      <c r="AR1226" s="217" t="s">
        <v>342</v>
      </c>
      <c r="AT1226" s="217" t="s">
        <v>301</v>
      </c>
      <c r="AU1226" s="217" t="s">
        <v>84</v>
      </c>
      <c r="AY1226" s="19" t="s">
        <v>161</v>
      </c>
      <c r="BE1226" s="218">
        <f>IF(N1226="základní",J1226,0)</f>
        <v>0</v>
      </c>
      <c r="BF1226" s="218">
        <f>IF(N1226="snížená",J1226,0)</f>
        <v>0</v>
      </c>
      <c r="BG1226" s="218">
        <f>IF(N1226="zákl. přenesená",J1226,0)</f>
        <v>0</v>
      </c>
      <c r="BH1226" s="218">
        <f>IF(N1226="sníž. přenesená",J1226,0)</f>
        <v>0</v>
      </c>
      <c r="BI1226" s="218">
        <f>IF(N1226="nulová",J1226,0)</f>
        <v>0</v>
      </c>
      <c r="BJ1226" s="19" t="s">
        <v>82</v>
      </c>
      <c r="BK1226" s="218">
        <f>ROUND(I1226*H1226,2)</f>
        <v>0</v>
      </c>
      <c r="BL1226" s="19" t="s">
        <v>256</v>
      </c>
      <c r="BM1226" s="217" t="s">
        <v>1841</v>
      </c>
    </row>
    <row r="1227" s="13" customFormat="1">
      <c r="A1227" s="13"/>
      <c r="B1227" s="224"/>
      <c r="C1227" s="225"/>
      <c r="D1227" s="226" t="s">
        <v>185</v>
      </c>
      <c r="E1227" s="227" t="s">
        <v>19</v>
      </c>
      <c r="F1227" s="228" t="s">
        <v>1842</v>
      </c>
      <c r="G1227" s="225"/>
      <c r="H1227" s="229">
        <v>0.001</v>
      </c>
      <c r="I1227" s="230"/>
      <c r="J1227" s="225"/>
      <c r="K1227" s="225"/>
      <c r="L1227" s="231"/>
      <c r="M1227" s="232"/>
      <c r="N1227" s="233"/>
      <c r="O1227" s="233"/>
      <c r="P1227" s="233"/>
      <c r="Q1227" s="233"/>
      <c r="R1227" s="233"/>
      <c r="S1227" s="233"/>
      <c r="T1227" s="234"/>
      <c r="U1227" s="13"/>
      <c r="V1227" s="13"/>
      <c r="W1227" s="13"/>
      <c r="X1227" s="13"/>
      <c r="Y1227" s="13"/>
      <c r="Z1227" s="13"/>
      <c r="AA1227" s="13"/>
      <c r="AB1227" s="13"/>
      <c r="AC1227" s="13"/>
      <c r="AD1227" s="13"/>
      <c r="AE1227" s="13"/>
      <c r="AT1227" s="235" t="s">
        <v>185</v>
      </c>
      <c r="AU1227" s="235" t="s">
        <v>84</v>
      </c>
      <c r="AV1227" s="13" t="s">
        <v>84</v>
      </c>
      <c r="AW1227" s="13" t="s">
        <v>36</v>
      </c>
      <c r="AX1227" s="13" t="s">
        <v>74</v>
      </c>
      <c r="AY1227" s="235" t="s">
        <v>161</v>
      </c>
    </row>
    <row r="1228" s="14" customFormat="1">
      <c r="A1228" s="14"/>
      <c r="B1228" s="236"/>
      <c r="C1228" s="237"/>
      <c r="D1228" s="226" t="s">
        <v>185</v>
      </c>
      <c r="E1228" s="238" t="s">
        <v>19</v>
      </c>
      <c r="F1228" s="239" t="s">
        <v>187</v>
      </c>
      <c r="G1228" s="237"/>
      <c r="H1228" s="240">
        <v>0.001</v>
      </c>
      <c r="I1228" s="241"/>
      <c r="J1228" s="237"/>
      <c r="K1228" s="237"/>
      <c r="L1228" s="242"/>
      <c r="M1228" s="243"/>
      <c r="N1228" s="244"/>
      <c r="O1228" s="244"/>
      <c r="P1228" s="244"/>
      <c r="Q1228" s="244"/>
      <c r="R1228" s="244"/>
      <c r="S1228" s="244"/>
      <c r="T1228" s="245"/>
      <c r="U1228" s="14"/>
      <c r="V1228" s="14"/>
      <c r="W1228" s="14"/>
      <c r="X1228" s="14"/>
      <c r="Y1228" s="14"/>
      <c r="Z1228" s="14"/>
      <c r="AA1228" s="14"/>
      <c r="AB1228" s="14"/>
      <c r="AC1228" s="14"/>
      <c r="AD1228" s="14"/>
      <c r="AE1228" s="14"/>
      <c r="AT1228" s="246" t="s">
        <v>185</v>
      </c>
      <c r="AU1228" s="246" t="s">
        <v>84</v>
      </c>
      <c r="AV1228" s="14" t="s">
        <v>168</v>
      </c>
      <c r="AW1228" s="14" t="s">
        <v>36</v>
      </c>
      <c r="AX1228" s="14" t="s">
        <v>82</v>
      </c>
      <c r="AY1228" s="246" t="s">
        <v>161</v>
      </c>
    </row>
    <row r="1229" s="2" customFormat="1" ht="24.15" customHeight="1">
      <c r="A1229" s="40"/>
      <c r="B1229" s="41"/>
      <c r="C1229" s="206" t="s">
        <v>1843</v>
      </c>
      <c r="D1229" s="206" t="s">
        <v>163</v>
      </c>
      <c r="E1229" s="207" t="s">
        <v>1844</v>
      </c>
      <c r="F1229" s="208" t="s">
        <v>1845</v>
      </c>
      <c r="G1229" s="209" t="s">
        <v>1826</v>
      </c>
      <c r="H1229" s="210">
        <v>45</v>
      </c>
      <c r="I1229" s="211"/>
      <c r="J1229" s="212">
        <f>ROUND(I1229*H1229,2)</f>
        <v>0</v>
      </c>
      <c r="K1229" s="208" t="s">
        <v>167</v>
      </c>
      <c r="L1229" s="46"/>
      <c r="M1229" s="213" t="s">
        <v>19</v>
      </c>
      <c r="N1229" s="214" t="s">
        <v>45</v>
      </c>
      <c r="O1229" s="86"/>
      <c r="P1229" s="215">
        <f>O1229*H1229</f>
        <v>0</v>
      </c>
      <c r="Q1229" s="215">
        <v>6.0000000000000002E-05</v>
      </c>
      <c r="R1229" s="215">
        <f>Q1229*H1229</f>
        <v>0.0027000000000000001</v>
      </c>
      <c r="S1229" s="215">
        <v>0</v>
      </c>
      <c r="T1229" s="216">
        <f>S1229*H1229</f>
        <v>0</v>
      </c>
      <c r="U1229" s="40"/>
      <c r="V1229" s="40"/>
      <c r="W1229" s="40"/>
      <c r="X1229" s="40"/>
      <c r="Y1229" s="40"/>
      <c r="Z1229" s="40"/>
      <c r="AA1229" s="40"/>
      <c r="AB1229" s="40"/>
      <c r="AC1229" s="40"/>
      <c r="AD1229" s="40"/>
      <c r="AE1229" s="40"/>
      <c r="AR1229" s="217" t="s">
        <v>256</v>
      </c>
      <c r="AT1229" s="217" t="s">
        <v>163</v>
      </c>
      <c r="AU1229" s="217" t="s">
        <v>84</v>
      </c>
      <c r="AY1229" s="19" t="s">
        <v>161</v>
      </c>
      <c r="BE1229" s="218">
        <f>IF(N1229="základní",J1229,0)</f>
        <v>0</v>
      </c>
      <c r="BF1229" s="218">
        <f>IF(N1229="snížená",J1229,0)</f>
        <v>0</v>
      </c>
      <c r="BG1229" s="218">
        <f>IF(N1229="zákl. přenesená",J1229,0)</f>
        <v>0</v>
      </c>
      <c r="BH1229" s="218">
        <f>IF(N1229="sníž. přenesená",J1229,0)</f>
        <v>0</v>
      </c>
      <c r="BI1229" s="218">
        <f>IF(N1229="nulová",J1229,0)</f>
        <v>0</v>
      </c>
      <c r="BJ1229" s="19" t="s">
        <v>82</v>
      </c>
      <c r="BK1229" s="218">
        <f>ROUND(I1229*H1229,2)</f>
        <v>0</v>
      </c>
      <c r="BL1229" s="19" t="s">
        <v>256</v>
      </c>
      <c r="BM1229" s="217" t="s">
        <v>1846</v>
      </c>
    </row>
    <row r="1230" s="2" customFormat="1">
      <c r="A1230" s="40"/>
      <c r="B1230" s="41"/>
      <c r="C1230" s="42"/>
      <c r="D1230" s="219" t="s">
        <v>170</v>
      </c>
      <c r="E1230" s="42"/>
      <c r="F1230" s="220" t="s">
        <v>1847</v>
      </c>
      <c r="G1230" s="42"/>
      <c r="H1230" s="42"/>
      <c r="I1230" s="221"/>
      <c r="J1230" s="42"/>
      <c r="K1230" s="42"/>
      <c r="L1230" s="46"/>
      <c r="M1230" s="222"/>
      <c r="N1230" s="223"/>
      <c r="O1230" s="86"/>
      <c r="P1230" s="86"/>
      <c r="Q1230" s="86"/>
      <c r="R1230" s="86"/>
      <c r="S1230" s="86"/>
      <c r="T1230" s="87"/>
      <c r="U1230" s="40"/>
      <c r="V1230" s="40"/>
      <c r="W1230" s="40"/>
      <c r="X1230" s="40"/>
      <c r="Y1230" s="40"/>
      <c r="Z1230" s="40"/>
      <c r="AA1230" s="40"/>
      <c r="AB1230" s="40"/>
      <c r="AC1230" s="40"/>
      <c r="AD1230" s="40"/>
      <c r="AE1230" s="40"/>
      <c r="AT1230" s="19" t="s">
        <v>170</v>
      </c>
      <c r="AU1230" s="19" t="s">
        <v>84</v>
      </c>
    </row>
    <row r="1231" s="2" customFormat="1" ht="16.5" customHeight="1">
      <c r="A1231" s="40"/>
      <c r="B1231" s="41"/>
      <c r="C1231" s="247" t="s">
        <v>1848</v>
      </c>
      <c r="D1231" s="247" t="s">
        <v>301</v>
      </c>
      <c r="E1231" s="248" t="s">
        <v>1849</v>
      </c>
      <c r="F1231" s="249" t="s">
        <v>1850</v>
      </c>
      <c r="G1231" s="250" t="s">
        <v>590</v>
      </c>
      <c r="H1231" s="251">
        <v>3.3999999999999999</v>
      </c>
      <c r="I1231" s="252"/>
      <c r="J1231" s="253">
        <f>ROUND(I1231*H1231,2)</f>
        <v>0</v>
      </c>
      <c r="K1231" s="249" t="s">
        <v>19</v>
      </c>
      <c r="L1231" s="254"/>
      <c r="M1231" s="255" t="s">
        <v>19</v>
      </c>
      <c r="N1231" s="256" t="s">
        <v>45</v>
      </c>
      <c r="O1231" s="86"/>
      <c r="P1231" s="215">
        <f>O1231*H1231</f>
        <v>0</v>
      </c>
      <c r="Q1231" s="215">
        <v>0.01082</v>
      </c>
      <c r="R1231" s="215">
        <f>Q1231*H1231</f>
        <v>0.036788000000000001</v>
      </c>
      <c r="S1231" s="215">
        <v>0</v>
      </c>
      <c r="T1231" s="216">
        <f>S1231*H1231</f>
        <v>0</v>
      </c>
      <c r="U1231" s="40"/>
      <c r="V1231" s="40"/>
      <c r="W1231" s="40"/>
      <c r="X1231" s="40"/>
      <c r="Y1231" s="40"/>
      <c r="Z1231" s="40"/>
      <c r="AA1231" s="40"/>
      <c r="AB1231" s="40"/>
      <c r="AC1231" s="40"/>
      <c r="AD1231" s="40"/>
      <c r="AE1231" s="40"/>
      <c r="AR1231" s="217" t="s">
        <v>342</v>
      </c>
      <c r="AT1231" s="217" t="s">
        <v>301</v>
      </c>
      <c r="AU1231" s="217" t="s">
        <v>84</v>
      </c>
      <c r="AY1231" s="19" t="s">
        <v>161</v>
      </c>
      <c r="BE1231" s="218">
        <f>IF(N1231="základní",J1231,0)</f>
        <v>0</v>
      </c>
      <c r="BF1231" s="218">
        <f>IF(N1231="snížená",J1231,0)</f>
        <v>0</v>
      </c>
      <c r="BG1231" s="218">
        <f>IF(N1231="zákl. přenesená",J1231,0)</f>
        <v>0</v>
      </c>
      <c r="BH1231" s="218">
        <f>IF(N1231="sníž. přenesená",J1231,0)</f>
        <v>0</v>
      </c>
      <c r="BI1231" s="218">
        <f>IF(N1231="nulová",J1231,0)</f>
        <v>0</v>
      </c>
      <c r="BJ1231" s="19" t="s">
        <v>82</v>
      </c>
      <c r="BK1231" s="218">
        <f>ROUND(I1231*H1231,2)</f>
        <v>0</v>
      </c>
      <c r="BL1231" s="19" t="s">
        <v>256</v>
      </c>
      <c r="BM1231" s="217" t="s">
        <v>1851</v>
      </c>
    </row>
    <row r="1232" s="2" customFormat="1" ht="16.5" customHeight="1">
      <c r="A1232" s="40"/>
      <c r="B1232" s="41"/>
      <c r="C1232" s="247" t="s">
        <v>1852</v>
      </c>
      <c r="D1232" s="247" t="s">
        <v>301</v>
      </c>
      <c r="E1232" s="248" t="s">
        <v>1853</v>
      </c>
      <c r="F1232" s="249" t="s">
        <v>1854</v>
      </c>
      <c r="G1232" s="250" t="s">
        <v>271</v>
      </c>
      <c r="H1232" s="251">
        <v>0.002</v>
      </c>
      <c r="I1232" s="252"/>
      <c r="J1232" s="253">
        <f>ROUND(I1232*H1232,2)</f>
        <v>0</v>
      </c>
      <c r="K1232" s="249" t="s">
        <v>167</v>
      </c>
      <c r="L1232" s="254"/>
      <c r="M1232" s="255" t="s">
        <v>19</v>
      </c>
      <c r="N1232" s="256" t="s">
        <v>45</v>
      </c>
      <c r="O1232" s="86"/>
      <c r="P1232" s="215">
        <f>O1232*H1232</f>
        <v>0</v>
      </c>
      <c r="Q1232" s="215">
        <v>1</v>
      </c>
      <c r="R1232" s="215">
        <f>Q1232*H1232</f>
        <v>0.002</v>
      </c>
      <c r="S1232" s="215">
        <v>0</v>
      </c>
      <c r="T1232" s="216">
        <f>S1232*H1232</f>
        <v>0</v>
      </c>
      <c r="U1232" s="40"/>
      <c r="V1232" s="40"/>
      <c r="W1232" s="40"/>
      <c r="X1232" s="40"/>
      <c r="Y1232" s="40"/>
      <c r="Z1232" s="40"/>
      <c r="AA1232" s="40"/>
      <c r="AB1232" s="40"/>
      <c r="AC1232" s="40"/>
      <c r="AD1232" s="40"/>
      <c r="AE1232" s="40"/>
      <c r="AR1232" s="217" t="s">
        <v>342</v>
      </c>
      <c r="AT1232" s="217" t="s">
        <v>301</v>
      </c>
      <c r="AU1232" s="217" t="s">
        <v>84</v>
      </c>
      <c r="AY1232" s="19" t="s">
        <v>161</v>
      </c>
      <c r="BE1232" s="218">
        <f>IF(N1232="základní",J1232,0)</f>
        <v>0</v>
      </c>
      <c r="BF1232" s="218">
        <f>IF(N1232="snížená",J1232,0)</f>
        <v>0</v>
      </c>
      <c r="BG1232" s="218">
        <f>IF(N1232="zákl. přenesená",J1232,0)</f>
        <v>0</v>
      </c>
      <c r="BH1232" s="218">
        <f>IF(N1232="sníž. přenesená",J1232,0)</f>
        <v>0</v>
      </c>
      <c r="BI1232" s="218">
        <f>IF(N1232="nulová",J1232,0)</f>
        <v>0</v>
      </c>
      <c r="BJ1232" s="19" t="s">
        <v>82</v>
      </c>
      <c r="BK1232" s="218">
        <f>ROUND(I1232*H1232,2)</f>
        <v>0</v>
      </c>
      <c r="BL1232" s="19" t="s">
        <v>256</v>
      </c>
      <c r="BM1232" s="217" t="s">
        <v>1855</v>
      </c>
    </row>
    <row r="1233" s="13" customFormat="1">
      <c r="A1233" s="13"/>
      <c r="B1233" s="224"/>
      <c r="C1233" s="225"/>
      <c r="D1233" s="226" t="s">
        <v>185</v>
      </c>
      <c r="E1233" s="227" t="s">
        <v>19</v>
      </c>
      <c r="F1233" s="228" t="s">
        <v>1856</v>
      </c>
      <c r="G1233" s="225"/>
      <c r="H1233" s="229">
        <v>0.002</v>
      </c>
      <c r="I1233" s="230"/>
      <c r="J1233" s="225"/>
      <c r="K1233" s="225"/>
      <c r="L1233" s="231"/>
      <c r="M1233" s="232"/>
      <c r="N1233" s="233"/>
      <c r="O1233" s="233"/>
      <c r="P1233" s="233"/>
      <c r="Q1233" s="233"/>
      <c r="R1233" s="233"/>
      <c r="S1233" s="233"/>
      <c r="T1233" s="234"/>
      <c r="U1233" s="13"/>
      <c r="V1233" s="13"/>
      <c r="W1233" s="13"/>
      <c r="X1233" s="13"/>
      <c r="Y1233" s="13"/>
      <c r="Z1233" s="13"/>
      <c r="AA1233" s="13"/>
      <c r="AB1233" s="13"/>
      <c r="AC1233" s="13"/>
      <c r="AD1233" s="13"/>
      <c r="AE1233" s="13"/>
      <c r="AT1233" s="235" t="s">
        <v>185</v>
      </c>
      <c r="AU1233" s="235" t="s">
        <v>84</v>
      </c>
      <c r="AV1233" s="13" t="s">
        <v>84</v>
      </c>
      <c r="AW1233" s="13" t="s">
        <v>36</v>
      </c>
      <c r="AX1233" s="13" t="s">
        <v>82</v>
      </c>
      <c r="AY1233" s="235" t="s">
        <v>161</v>
      </c>
    </row>
    <row r="1234" s="2" customFormat="1" ht="24.15" customHeight="1">
      <c r="A1234" s="40"/>
      <c r="B1234" s="41"/>
      <c r="C1234" s="247" t="s">
        <v>1857</v>
      </c>
      <c r="D1234" s="247" t="s">
        <v>301</v>
      </c>
      <c r="E1234" s="248" t="s">
        <v>1830</v>
      </c>
      <c r="F1234" s="249" t="s">
        <v>1831</v>
      </c>
      <c r="G1234" s="250" t="s">
        <v>271</v>
      </c>
      <c r="H1234" s="251">
        <v>0.01</v>
      </c>
      <c r="I1234" s="252"/>
      <c r="J1234" s="253">
        <f>ROUND(I1234*H1234,2)</f>
        <v>0</v>
      </c>
      <c r="K1234" s="249" t="s">
        <v>167</v>
      </c>
      <c r="L1234" s="254"/>
      <c r="M1234" s="255" t="s">
        <v>19</v>
      </c>
      <c r="N1234" s="256" t="s">
        <v>45</v>
      </c>
      <c r="O1234" s="86"/>
      <c r="P1234" s="215">
        <f>O1234*H1234</f>
        <v>0</v>
      </c>
      <c r="Q1234" s="215">
        <v>1</v>
      </c>
      <c r="R1234" s="215">
        <f>Q1234*H1234</f>
        <v>0.01</v>
      </c>
      <c r="S1234" s="215">
        <v>0</v>
      </c>
      <c r="T1234" s="216">
        <f>S1234*H1234</f>
        <v>0</v>
      </c>
      <c r="U1234" s="40"/>
      <c r="V1234" s="40"/>
      <c r="W1234" s="40"/>
      <c r="X1234" s="40"/>
      <c r="Y1234" s="40"/>
      <c r="Z1234" s="40"/>
      <c r="AA1234" s="40"/>
      <c r="AB1234" s="40"/>
      <c r="AC1234" s="40"/>
      <c r="AD1234" s="40"/>
      <c r="AE1234" s="40"/>
      <c r="AR1234" s="217" t="s">
        <v>342</v>
      </c>
      <c r="AT1234" s="217" t="s">
        <v>301</v>
      </c>
      <c r="AU1234" s="217" t="s">
        <v>84</v>
      </c>
      <c r="AY1234" s="19" t="s">
        <v>161</v>
      </c>
      <c r="BE1234" s="218">
        <f>IF(N1234="základní",J1234,0)</f>
        <v>0</v>
      </c>
      <c r="BF1234" s="218">
        <f>IF(N1234="snížená",J1234,0)</f>
        <v>0</v>
      </c>
      <c r="BG1234" s="218">
        <f>IF(N1234="zákl. přenesená",J1234,0)</f>
        <v>0</v>
      </c>
      <c r="BH1234" s="218">
        <f>IF(N1234="sníž. přenesená",J1234,0)</f>
        <v>0</v>
      </c>
      <c r="BI1234" s="218">
        <f>IF(N1234="nulová",J1234,0)</f>
        <v>0</v>
      </c>
      <c r="BJ1234" s="19" t="s">
        <v>82</v>
      </c>
      <c r="BK1234" s="218">
        <f>ROUND(I1234*H1234,2)</f>
        <v>0</v>
      </c>
      <c r="BL1234" s="19" t="s">
        <v>256</v>
      </c>
      <c r="BM1234" s="217" t="s">
        <v>1858</v>
      </c>
    </row>
    <row r="1235" s="13" customFormat="1">
      <c r="A1235" s="13"/>
      <c r="B1235" s="224"/>
      <c r="C1235" s="225"/>
      <c r="D1235" s="226" t="s">
        <v>185</v>
      </c>
      <c r="E1235" s="227" t="s">
        <v>19</v>
      </c>
      <c r="F1235" s="228" t="s">
        <v>1859</v>
      </c>
      <c r="G1235" s="225"/>
      <c r="H1235" s="229">
        <v>0.01</v>
      </c>
      <c r="I1235" s="230"/>
      <c r="J1235" s="225"/>
      <c r="K1235" s="225"/>
      <c r="L1235" s="231"/>
      <c r="M1235" s="232"/>
      <c r="N1235" s="233"/>
      <c r="O1235" s="233"/>
      <c r="P1235" s="233"/>
      <c r="Q1235" s="233"/>
      <c r="R1235" s="233"/>
      <c r="S1235" s="233"/>
      <c r="T1235" s="234"/>
      <c r="U1235" s="13"/>
      <c r="V1235" s="13"/>
      <c r="W1235" s="13"/>
      <c r="X1235" s="13"/>
      <c r="Y1235" s="13"/>
      <c r="Z1235" s="13"/>
      <c r="AA1235" s="13"/>
      <c r="AB1235" s="13"/>
      <c r="AC1235" s="13"/>
      <c r="AD1235" s="13"/>
      <c r="AE1235" s="13"/>
      <c r="AT1235" s="235" t="s">
        <v>185</v>
      </c>
      <c r="AU1235" s="235" t="s">
        <v>84</v>
      </c>
      <c r="AV1235" s="13" t="s">
        <v>84</v>
      </c>
      <c r="AW1235" s="13" t="s">
        <v>36</v>
      </c>
      <c r="AX1235" s="13" t="s">
        <v>74</v>
      </c>
      <c r="AY1235" s="235" t="s">
        <v>161</v>
      </c>
    </row>
    <row r="1236" s="14" customFormat="1">
      <c r="A1236" s="14"/>
      <c r="B1236" s="236"/>
      <c r="C1236" s="237"/>
      <c r="D1236" s="226" t="s">
        <v>185</v>
      </c>
      <c r="E1236" s="238" t="s">
        <v>19</v>
      </c>
      <c r="F1236" s="239" t="s">
        <v>187</v>
      </c>
      <c r="G1236" s="237"/>
      <c r="H1236" s="240">
        <v>0.01</v>
      </c>
      <c r="I1236" s="241"/>
      <c r="J1236" s="237"/>
      <c r="K1236" s="237"/>
      <c r="L1236" s="242"/>
      <c r="M1236" s="243"/>
      <c r="N1236" s="244"/>
      <c r="O1236" s="244"/>
      <c r="P1236" s="244"/>
      <c r="Q1236" s="244"/>
      <c r="R1236" s="244"/>
      <c r="S1236" s="244"/>
      <c r="T1236" s="245"/>
      <c r="U1236" s="14"/>
      <c r="V1236" s="14"/>
      <c r="W1236" s="14"/>
      <c r="X1236" s="14"/>
      <c r="Y1236" s="14"/>
      <c r="Z1236" s="14"/>
      <c r="AA1236" s="14"/>
      <c r="AB1236" s="14"/>
      <c r="AC1236" s="14"/>
      <c r="AD1236" s="14"/>
      <c r="AE1236" s="14"/>
      <c r="AT1236" s="246" t="s">
        <v>185</v>
      </c>
      <c r="AU1236" s="246" t="s">
        <v>84</v>
      </c>
      <c r="AV1236" s="14" t="s">
        <v>168</v>
      </c>
      <c r="AW1236" s="14" t="s">
        <v>36</v>
      </c>
      <c r="AX1236" s="14" t="s">
        <v>82</v>
      </c>
      <c r="AY1236" s="246" t="s">
        <v>161</v>
      </c>
    </row>
    <row r="1237" s="2" customFormat="1" ht="21.75" customHeight="1">
      <c r="A1237" s="40"/>
      <c r="B1237" s="41"/>
      <c r="C1237" s="247" t="s">
        <v>1860</v>
      </c>
      <c r="D1237" s="247" t="s">
        <v>301</v>
      </c>
      <c r="E1237" s="248" t="s">
        <v>1834</v>
      </c>
      <c r="F1237" s="249" t="s">
        <v>1835</v>
      </c>
      <c r="G1237" s="250" t="s">
        <v>271</v>
      </c>
      <c r="H1237" s="251">
        <v>0.017000000000000001</v>
      </c>
      <c r="I1237" s="252"/>
      <c r="J1237" s="253">
        <f>ROUND(I1237*H1237,2)</f>
        <v>0</v>
      </c>
      <c r="K1237" s="249" t="s">
        <v>167</v>
      </c>
      <c r="L1237" s="254"/>
      <c r="M1237" s="255" t="s">
        <v>19</v>
      </c>
      <c r="N1237" s="256" t="s">
        <v>45</v>
      </c>
      <c r="O1237" s="86"/>
      <c r="P1237" s="215">
        <f>O1237*H1237</f>
        <v>0</v>
      </c>
      <c r="Q1237" s="215">
        <v>1</v>
      </c>
      <c r="R1237" s="215">
        <f>Q1237*H1237</f>
        <v>0.017000000000000001</v>
      </c>
      <c r="S1237" s="215">
        <v>0</v>
      </c>
      <c r="T1237" s="216">
        <f>S1237*H1237</f>
        <v>0</v>
      </c>
      <c r="U1237" s="40"/>
      <c r="V1237" s="40"/>
      <c r="W1237" s="40"/>
      <c r="X1237" s="40"/>
      <c r="Y1237" s="40"/>
      <c r="Z1237" s="40"/>
      <c r="AA1237" s="40"/>
      <c r="AB1237" s="40"/>
      <c r="AC1237" s="40"/>
      <c r="AD1237" s="40"/>
      <c r="AE1237" s="40"/>
      <c r="AR1237" s="217" t="s">
        <v>342</v>
      </c>
      <c r="AT1237" s="217" t="s">
        <v>301</v>
      </c>
      <c r="AU1237" s="217" t="s">
        <v>84</v>
      </c>
      <c r="AY1237" s="19" t="s">
        <v>161</v>
      </c>
      <c r="BE1237" s="218">
        <f>IF(N1237="základní",J1237,0)</f>
        <v>0</v>
      </c>
      <c r="BF1237" s="218">
        <f>IF(N1237="snížená",J1237,0)</f>
        <v>0</v>
      </c>
      <c r="BG1237" s="218">
        <f>IF(N1237="zákl. přenesená",J1237,0)</f>
        <v>0</v>
      </c>
      <c r="BH1237" s="218">
        <f>IF(N1237="sníž. přenesená",J1237,0)</f>
        <v>0</v>
      </c>
      <c r="BI1237" s="218">
        <f>IF(N1237="nulová",J1237,0)</f>
        <v>0</v>
      </c>
      <c r="BJ1237" s="19" t="s">
        <v>82</v>
      </c>
      <c r="BK1237" s="218">
        <f>ROUND(I1237*H1237,2)</f>
        <v>0</v>
      </c>
      <c r="BL1237" s="19" t="s">
        <v>256</v>
      </c>
      <c r="BM1237" s="217" t="s">
        <v>1861</v>
      </c>
    </row>
    <row r="1238" s="13" customFormat="1">
      <c r="A1238" s="13"/>
      <c r="B1238" s="224"/>
      <c r="C1238" s="225"/>
      <c r="D1238" s="226" t="s">
        <v>185</v>
      </c>
      <c r="E1238" s="227" t="s">
        <v>19</v>
      </c>
      <c r="F1238" s="228" t="s">
        <v>1862</v>
      </c>
      <c r="G1238" s="225"/>
      <c r="H1238" s="229">
        <v>0.001</v>
      </c>
      <c r="I1238" s="230"/>
      <c r="J1238" s="225"/>
      <c r="K1238" s="225"/>
      <c r="L1238" s="231"/>
      <c r="M1238" s="232"/>
      <c r="N1238" s="233"/>
      <c r="O1238" s="233"/>
      <c r="P1238" s="233"/>
      <c r="Q1238" s="233"/>
      <c r="R1238" s="233"/>
      <c r="S1238" s="233"/>
      <c r="T1238" s="234"/>
      <c r="U1238" s="13"/>
      <c r="V1238" s="13"/>
      <c r="W1238" s="13"/>
      <c r="X1238" s="13"/>
      <c r="Y1238" s="13"/>
      <c r="Z1238" s="13"/>
      <c r="AA1238" s="13"/>
      <c r="AB1238" s="13"/>
      <c r="AC1238" s="13"/>
      <c r="AD1238" s="13"/>
      <c r="AE1238" s="13"/>
      <c r="AT1238" s="235" t="s">
        <v>185</v>
      </c>
      <c r="AU1238" s="235" t="s">
        <v>84</v>
      </c>
      <c r="AV1238" s="13" t="s">
        <v>84</v>
      </c>
      <c r="AW1238" s="13" t="s">
        <v>36</v>
      </c>
      <c r="AX1238" s="13" t="s">
        <v>74</v>
      </c>
      <c r="AY1238" s="235" t="s">
        <v>161</v>
      </c>
    </row>
    <row r="1239" s="13" customFormat="1">
      <c r="A1239" s="13"/>
      <c r="B1239" s="224"/>
      <c r="C1239" s="225"/>
      <c r="D1239" s="226" t="s">
        <v>185</v>
      </c>
      <c r="E1239" s="227" t="s">
        <v>19</v>
      </c>
      <c r="F1239" s="228" t="s">
        <v>1863</v>
      </c>
      <c r="G1239" s="225"/>
      <c r="H1239" s="229">
        <v>0.016</v>
      </c>
      <c r="I1239" s="230"/>
      <c r="J1239" s="225"/>
      <c r="K1239" s="225"/>
      <c r="L1239" s="231"/>
      <c r="M1239" s="232"/>
      <c r="N1239" s="233"/>
      <c r="O1239" s="233"/>
      <c r="P1239" s="233"/>
      <c r="Q1239" s="233"/>
      <c r="R1239" s="233"/>
      <c r="S1239" s="233"/>
      <c r="T1239" s="234"/>
      <c r="U1239" s="13"/>
      <c r="V1239" s="13"/>
      <c r="W1239" s="13"/>
      <c r="X1239" s="13"/>
      <c r="Y1239" s="13"/>
      <c r="Z1239" s="13"/>
      <c r="AA1239" s="13"/>
      <c r="AB1239" s="13"/>
      <c r="AC1239" s="13"/>
      <c r="AD1239" s="13"/>
      <c r="AE1239" s="13"/>
      <c r="AT1239" s="235" t="s">
        <v>185</v>
      </c>
      <c r="AU1239" s="235" t="s">
        <v>84</v>
      </c>
      <c r="AV1239" s="13" t="s">
        <v>84</v>
      </c>
      <c r="AW1239" s="13" t="s">
        <v>36</v>
      </c>
      <c r="AX1239" s="13" t="s">
        <v>74</v>
      </c>
      <c r="AY1239" s="235" t="s">
        <v>161</v>
      </c>
    </row>
    <row r="1240" s="14" customFormat="1">
      <c r="A1240" s="14"/>
      <c r="B1240" s="236"/>
      <c r="C1240" s="237"/>
      <c r="D1240" s="226" t="s">
        <v>185</v>
      </c>
      <c r="E1240" s="238" t="s">
        <v>19</v>
      </c>
      <c r="F1240" s="239" t="s">
        <v>187</v>
      </c>
      <c r="G1240" s="237"/>
      <c r="H1240" s="240">
        <v>0.017000000000000001</v>
      </c>
      <c r="I1240" s="241"/>
      <c r="J1240" s="237"/>
      <c r="K1240" s="237"/>
      <c r="L1240" s="242"/>
      <c r="M1240" s="243"/>
      <c r="N1240" s="244"/>
      <c r="O1240" s="244"/>
      <c r="P1240" s="244"/>
      <c r="Q1240" s="244"/>
      <c r="R1240" s="244"/>
      <c r="S1240" s="244"/>
      <c r="T1240" s="245"/>
      <c r="U1240" s="14"/>
      <c r="V1240" s="14"/>
      <c r="W1240" s="14"/>
      <c r="X1240" s="14"/>
      <c r="Y1240" s="14"/>
      <c r="Z1240" s="14"/>
      <c r="AA1240" s="14"/>
      <c r="AB1240" s="14"/>
      <c r="AC1240" s="14"/>
      <c r="AD1240" s="14"/>
      <c r="AE1240" s="14"/>
      <c r="AT1240" s="246" t="s">
        <v>185</v>
      </c>
      <c r="AU1240" s="246" t="s">
        <v>84</v>
      </c>
      <c r="AV1240" s="14" t="s">
        <v>168</v>
      </c>
      <c r="AW1240" s="14" t="s">
        <v>36</v>
      </c>
      <c r="AX1240" s="14" t="s">
        <v>82</v>
      </c>
      <c r="AY1240" s="246" t="s">
        <v>161</v>
      </c>
    </row>
    <row r="1241" s="2" customFormat="1" ht="21.75" customHeight="1">
      <c r="A1241" s="40"/>
      <c r="B1241" s="41"/>
      <c r="C1241" s="247" t="s">
        <v>1864</v>
      </c>
      <c r="D1241" s="247" t="s">
        <v>301</v>
      </c>
      <c r="E1241" s="248" t="s">
        <v>1865</v>
      </c>
      <c r="F1241" s="249" t="s">
        <v>1866</v>
      </c>
      <c r="G1241" s="250" t="s">
        <v>271</v>
      </c>
      <c r="H1241" s="251">
        <v>0.0060000000000000001</v>
      </c>
      <c r="I1241" s="252"/>
      <c r="J1241" s="253">
        <f>ROUND(I1241*H1241,2)</f>
        <v>0</v>
      </c>
      <c r="K1241" s="249" t="s">
        <v>167</v>
      </c>
      <c r="L1241" s="254"/>
      <c r="M1241" s="255" t="s">
        <v>19</v>
      </c>
      <c r="N1241" s="256" t="s">
        <v>45</v>
      </c>
      <c r="O1241" s="86"/>
      <c r="P1241" s="215">
        <f>O1241*H1241</f>
        <v>0</v>
      </c>
      <c r="Q1241" s="215">
        <v>1</v>
      </c>
      <c r="R1241" s="215">
        <f>Q1241*H1241</f>
        <v>0.0060000000000000001</v>
      </c>
      <c r="S1241" s="215">
        <v>0</v>
      </c>
      <c r="T1241" s="216">
        <f>S1241*H1241</f>
        <v>0</v>
      </c>
      <c r="U1241" s="40"/>
      <c r="V1241" s="40"/>
      <c r="W1241" s="40"/>
      <c r="X1241" s="40"/>
      <c r="Y1241" s="40"/>
      <c r="Z1241" s="40"/>
      <c r="AA1241" s="40"/>
      <c r="AB1241" s="40"/>
      <c r="AC1241" s="40"/>
      <c r="AD1241" s="40"/>
      <c r="AE1241" s="40"/>
      <c r="AR1241" s="217" t="s">
        <v>342</v>
      </c>
      <c r="AT1241" s="217" t="s">
        <v>301</v>
      </c>
      <c r="AU1241" s="217" t="s">
        <v>84</v>
      </c>
      <c r="AY1241" s="19" t="s">
        <v>161</v>
      </c>
      <c r="BE1241" s="218">
        <f>IF(N1241="základní",J1241,0)</f>
        <v>0</v>
      </c>
      <c r="BF1241" s="218">
        <f>IF(N1241="snížená",J1241,0)</f>
        <v>0</v>
      </c>
      <c r="BG1241" s="218">
        <f>IF(N1241="zákl. přenesená",J1241,0)</f>
        <v>0</v>
      </c>
      <c r="BH1241" s="218">
        <f>IF(N1241="sníž. přenesená",J1241,0)</f>
        <v>0</v>
      </c>
      <c r="BI1241" s="218">
        <f>IF(N1241="nulová",J1241,0)</f>
        <v>0</v>
      </c>
      <c r="BJ1241" s="19" t="s">
        <v>82</v>
      </c>
      <c r="BK1241" s="218">
        <f>ROUND(I1241*H1241,2)</f>
        <v>0</v>
      </c>
      <c r="BL1241" s="19" t="s">
        <v>256</v>
      </c>
      <c r="BM1241" s="217" t="s">
        <v>1867</v>
      </c>
    </row>
    <row r="1242" s="13" customFormat="1">
      <c r="A1242" s="13"/>
      <c r="B1242" s="224"/>
      <c r="C1242" s="225"/>
      <c r="D1242" s="226" t="s">
        <v>185</v>
      </c>
      <c r="E1242" s="227" t="s">
        <v>19</v>
      </c>
      <c r="F1242" s="228" t="s">
        <v>1868</v>
      </c>
      <c r="G1242" s="225"/>
      <c r="H1242" s="229">
        <v>0.002</v>
      </c>
      <c r="I1242" s="230"/>
      <c r="J1242" s="225"/>
      <c r="K1242" s="225"/>
      <c r="L1242" s="231"/>
      <c r="M1242" s="232"/>
      <c r="N1242" s="233"/>
      <c r="O1242" s="233"/>
      <c r="P1242" s="233"/>
      <c r="Q1242" s="233"/>
      <c r="R1242" s="233"/>
      <c r="S1242" s="233"/>
      <c r="T1242" s="234"/>
      <c r="U1242" s="13"/>
      <c r="V1242" s="13"/>
      <c r="W1242" s="13"/>
      <c r="X1242" s="13"/>
      <c r="Y1242" s="13"/>
      <c r="Z1242" s="13"/>
      <c r="AA1242" s="13"/>
      <c r="AB1242" s="13"/>
      <c r="AC1242" s="13"/>
      <c r="AD1242" s="13"/>
      <c r="AE1242" s="13"/>
      <c r="AT1242" s="235" t="s">
        <v>185</v>
      </c>
      <c r="AU1242" s="235" t="s">
        <v>84</v>
      </c>
      <c r="AV1242" s="13" t="s">
        <v>84</v>
      </c>
      <c r="AW1242" s="13" t="s">
        <v>36</v>
      </c>
      <c r="AX1242" s="13" t="s">
        <v>74</v>
      </c>
      <c r="AY1242" s="235" t="s">
        <v>161</v>
      </c>
    </row>
    <row r="1243" s="13" customFormat="1">
      <c r="A1243" s="13"/>
      <c r="B1243" s="224"/>
      <c r="C1243" s="225"/>
      <c r="D1243" s="226" t="s">
        <v>185</v>
      </c>
      <c r="E1243" s="227" t="s">
        <v>19</v>
      </c>
      <c r="F1243" s="228" t="s">
        <v>1869</v>
      </c>
      <c r="G1243" s="225"/>
      <c r="H1243" s="229">
        <v>0.0040000000000000001</v>
      </c>
      <c r="I1243" s="230"/>
      <c r="J1243" s="225"/>
      <c r="K1243" s="225"/>
      <c r="L1243" s="231"/>
      <c r="M1243" s="232"/>
      <c r="N1243" s="233"/>
      <c r="O1243" s="233"/>
      <c r="P1243" s="233"/>
      <c r="Q1243" s="233"/>
      <c r="R1243" s="233"/>
      <c r="S1243" s="233"/>
      <c r="T1243" s="234"/>
      <c r="U1243" s="13"/>
      <c r="V1243" s="13"/>
      <c r="W1243" s="13"/>
      <c r="X1243" s="13"/>
      <c r="Y1243" s="13"/>
      <c r="Z1243" s="13"/>
      <c r="AA1243" s="13"/>
      <c r="AB1243" s="13"/>
      <c r="AC1243" s="13"/>
      <c r="AD1243" s="13"/>
      <c r="AE1243" s="13"/>
      <c r="AT1243" s="235" t="s">
        <v>185</v>
      </c>
      <c r="AU1243" s="235" t="s">
        <v>84</v>
      </c>
      <c r="AV1243" s="13" t="s">
        <v>84</v>
      </c>
      <c r="AW1243" s="13" t="s">
        <v>36</v>
      </c>
      <c r="AX1243" s="13" t="s">
        <v>74</v>
      </c>
      <c r="AY1243" s="235" t="s">
        <v>161</v>
      </c>
    </row>
    <row r="1244" s="14" customFormat="1">
      <c r="A1244" s="14"/>
      <c r="B1244" s="236"/>
      <c r="C1244" s="237"/>
      <c r="D1244" s="226" t="s">
        <v>185</v>
      </c>
      <c r="E1244" s="238" t="s">
        <v>19</v>
      </c>
      <c r="F1244" s="239" t="s">
        <v>187</v>
      </c>
      <c r="G1244" s="237"/>
      <c r="H1244" s="240">
        <v>0.0060000000000000001</v>
      </c>
      <c r="I1244" s="241"/>
      <c r="J1244" s="237"/>
      <c r="K1244" s="237"/>
      <c r="L1244" s="242"/>
      <c r="M1244" s="243"/>
      <c r="N1244" s="244"/>
      <c r="O1244" s="244"/>
      <c r="P1244" s="244"/>
      <c r="Q1244" s="244"/>
      <c r="R1244" s="244"/>
      <c r="S1244" s="244"/>
      <c r="T1244" s="245"/>
      <c r="U1244" s="14"/>
      <c r="V1244" s="14"/>
      <c r="W1244" s="14"/>
      <c r="X1244" s="14"/>
      <c r="Y1244" s="14"/>
      <c r="Z1244" s="14"/>
      <c r="AA1244" s="14"/>
      <c r="AB1244" s="14"/>
      <c r="AC1244" s="14"/>
      <c r="AD1244" s="14"/>
      <c r="AE1244" s="14"/>
      <c r="AT1244" s="246" t="s">
        <v>185</v>
      </c>
      <c r="AU1244" s="246" t="s">
        <v>84</v>
      </c>
      <c r="AV1244" s="14" t="s">
        <v>168</v>
      </c>
      <c r="AW1244" s="14" t="s">
        <v>36</v>
      </c>
      <c r="AX1244" s="14" t="s">
        <v>82</v>
      </c>
      <c r="AY1244" s="246" t="s">
        <v>161</v>
      </c>
    </row>
    <row r="1245" s="2" customFormat="1" ht="24.15" customHeight="1">
      <c r="A1245" s="40"/>
      <c r="B1245" s="41"/>
      <c r="C1245" s="206" t="s">
        <v>1870</v>
      </c>
      <c r="D1245" s="206" t="s">
        <v>163</v>
      </c>
      <c r="E1245" s="207" t="s">
        <v>1871</v>
      </c>
      <c r="F1245" s="208" t="s">
        <v>1872</v>
      </c>
      <c r="G1245" s="209" t="s">
        <v>1826</v>
      </c>
      <c r="H1245" s="210">
        <v>69</v>
      </c>
      <c r="I1245" s="211"/>
      <c r="J1245" s="212">
        <f>ROUND(I1245*H1245,2)</f>
        <v>0</v>
      </c>
      <c r="K1245" s="208" t="s">
        <v>167</v>
      </c>
      <c r="L1245" s="46"/>
      <c r="M1245" s="213" t="s">
        <v>19</v>
      </c>
      <c r="N1245" s="214" t="s">
        <v>45</v>
      </c>
      <c r="O1245" s="86"/>
      <c r="P1245" s="215">
        <f>O1245*H1245</f>
        <v>0</v>
      </c>
      <c r="Q1245" s="215">
        <v>5.0000000000000002E-05</v>
      </c>
      <c r="R1245" s="215">
        <f>Q1245*H1245</f>
        <v>0.0034500000000000004</v>
      </c>
      <c r="S1245" s="215">
        <v>0</v>
      </c>
      <c r="T1245" s="216">
        <f>S1245*H1245</f>
        <v>0</v>
      </c>
      <c r="U1245" s="40"/>
      <c r="V1245" s="40"/>
      <c r="W1245" s="40"/>
      <c r="X1245" s="40"/>
      <c r="Y1245" s="40"/>
      <c r="Z1245" s="40"/>
      <c r="AA1245" s="40"/>
      <c r="AB1245" s="40"/>
      <c r="AC1245" s="40"/>
      <c r="AD1245" s="40"/>
      <c r="AE1245" s="40"/>
      <c r="AR1245" s="217" t="s">
        <v>256</v>
      </c>
      <c r="AT1245" s="217" t="s">
        <v>163</v>
      </c>
      <c r="AU1245" s="217" t="s">
        <v>84</v>
      </c>
      <c r="AY1245" s="19" t="s">
        <v>161</v>
      </c>
      <c r="BE1245" s="218">
        <f>IF(N1245="základní",J1245,0)</f>
        <v>0</v>
      </c>
      <c r="BF1245" s="218">
        <f>IF(N1245="snížená",J1245,0)</f>
        <v>0</v>
      </c>
      <c r="BG1245" s="218">
        <f>IF(N1245="zákl. přenesená",J1245,0)</f>
        <v>0</v>
      </c>
      <c r="BH1245" s="218">
        <f>IF(N1245="sníž. přenesená",J1245,0)</f>
        <v>0</v>
      </c>
      <c r="BI1245" s="218">
        <f>IF(N1245="nulová",J1245,0)</f>
        <v>0</v>
      </c>
      <c r="BJ1245" s="19" t="s">
        <v>82</v>
      </c>
      <c r="BK1245" s="218">
        <f>ROUND(I1245*H1245,2)</f>
        <v>0</v>
      </c>
      <c r="BL1245" s="19" t="s">
        <v>256</v>
      </c>
      <c r="BM1245" s="217" t="s">
        <v>1873</v>
      </c>
    </row>
    <row r="1246" s="2" customFormat="1">
      <c r="A1246" s="40"/>
      <c r="B1246" s="41"/>
      <c r="C1246" s="42"/>
      <c r="D1246" s="219" t="s">
        <v>170</v>
      </c>
      <c r="E1246" s="42"/>
      <c r="F1246" s="220" t="s">
        <v>1874</v>
      </c>
      <c r="G1246" s="42"/>
      <c r="H1246" s="42"/>
      <c r="I1246" s="221"/>
      <c r="J1246" s="42"/>
      <c r="K1246" s="42"/>
      <c r="L1246" s="46"/>
      <c r="M1246" s="222"/>
      <c r="N1246" s="223"/>
      <c r="O1246" s="86"/>
      <c r="P1246" s="86"/>
      <c r="Q1246" s="86"/>
      <c r="R1246" s="86"/>
      <c r="S1246" s="86"/>
      <c r="T1246" s="87"/>
      <c r="U1246" s="40"/>
      <c r="V1246" s="40"/>
      <c r="W1246" s="40"/>
      <c r="X1246" s="40"/>
      <c r="Y1246" s="40"/>
      <c r="Z1246" s="40"/>
      <c r="AA1246" s="40"/>
      <c r="AB1246" s="40"/>
      <c r="AC1246" s="40"/>
      <c r="AD1246" s="40"/>
      <c r="AE1246" s="40"/>
      <c r="AT1246" s="19" t="s">
        <v>170</v>
      </c>
      <c r="AU1246" s="19" t="s">
        <v>84</v>
      </c>
    </row>
    <row r="1247" s="2" customFormat="1" ht="21.75" customHeight="1">
      <c r="A1247" s="40"/>
      <c r="B1247" s="41"/>
      <c r="C1247" s="247" t="s">
        <v>1875</v>
      </c>
      <c r="D1247" s="247" t="s">
        <v>301</v>
      </c>
      <c r="E1247" s="248" t="s">
        <v>1834</v>
      </c>
      <c r="F1247" s="249" t="s">
        <v>1835</v>
      </c>
      <c r="G1247" s="250" t="s">
        <v>271</v>
      </c>
      <c r="H1247" s="251">
        <v>0.014999999999999999</v>
      </c>
      <c r="I1247" s="252"/>
      <c r="J1247" s="253">
        <f>ROUND(I1247*H1247,2)</f>
        <v>0</v>
      </c>
      <c r="K1247" s="249" t="s">
        <v>167</v>
      </c>
      <c r="L1247" s="254"/>
      <c r="M1247" s="255" t="s">
        <v>19</v>
      </c>
      <c r="N1247" s="256" t="s">
        <v>45</v>
      </c>
      <c r="O1247" s="86"/>
      <c r="P1247" s="215">
        <f>O1247*H1247</f>
        <v>0</v>
      </c>
      <c r="Q1247" s="215">
        <v>1</v>
      </c>
      <c r="R1247" s="215">
        <f>Q1247*H1247</f>
        <v>0.014999999999999999</v>
      </c>
      <c r="S1247" s="215">
        <v>0</v>
      </c>
      <c r="T1247" s="216">
        <f>S1247*H1247</f>
        <v>0</v>
      </c>
      <c r="U1247" s="40"/>
      <c r="V1247" s="40"/>
      <c r="W1247" s="40"/>
      <c r="X1247" s="40"/>
      <c r="Y1247" s="40"/>
      <c r="Z1247" s="40"/>
      <c r="AA1247" s="40"/>
      <c r="AB1247" s="40"/>
      <c r="AC1247" s="40"/>
      <c r="AD1247" s="40"/>
      <c r="AE1247" s="40"/>
      <c r="AR1247" s="217" t="s">
        <v>342</v>
      </c>
      <c r="AT1247" s="217" t="s">
        <v>301</v>
      </c>
      <c r="AU1247" s="217" t="s">
        <v>84</v>
      </c>
      <c r="AY1247" s="19" t="s">
        <v>161</v>
      </c>
      <c r="BE1247" s="218">
        <f>IF(N1247="základní",J1247,0)</f>
        <v>0</v>
      </c>
      <c r="BF1247" s="218">
        <f>IF(N1247="snížená",J1247,0)</f>
        <v>0</v>
      </c>
      <c r="BG1247" s="218">
        <f>IF(N1247="zákl. přenesená",J1247,0)</f>
        <v>0</v>
      </c>
      <c r="BH1247" s="218">
        <f>IF(N1247="sníž. přenesená",J1247,0)</f>
        <v>0</v>
      </c>
      <c r="BI1247" s="218">
        <f>IF(N1247="nulová",J1247,0)</f>
        <v>0</v>
      </c>
      <c r="BJ1247" s="19" t="s">
        <v>82</v>
      </c>
      <c r="BK1247" s="218">
        <f>ROUND(I1247*H1247,2)</f>
        <v>0</v>
      </c>
      <c r="BL1247" s="19" t="s">
        <v>256</v>
      </c>
      <c r="BM1247" s="217" t="s">
        <v>1876</v>
      </c>
    </row>
    <row r="1248" s="13" customFormat="1">
      <c r="A1248" s="13"/>
      <c r="B1248" s="224"/>
      <c r="C1248" s="225"/>
      <c r="D1248" s="226" t="s">
        <v>185</v>
      </c>
      <c r="E1248" s="227" t="s">
        <v>19</v>
      </c>
      <c r="F1248" s="228" t="s">
        <v>1877</v>
      </c>
      <c r="G1248" s="225"/>
      <c r="H1248" s="229">
        <v>0.0040000000000000001</v>
      </c>
      <c r="I1248" s="230"/>
      <c r="J1248" s="225"/>
      <c r="K1248" s="225"/>
      <c r="L1248" s="231"/>
      <c r="M1248" s="232"/>
      <c r="N1248" s="233"/>
      <c r="O1248" s="233"/>
      <c r="P1248" s="233"/>
      <c r="Q1248" s="233"/>
      <c r="R1248" s="233"/>
      <c r="S1248" s="233"/>
      <c r="T1248" s="234"/>
      <c r="U1248" s="13"/>
      <c r="V1248" s="13"/>
      <c r="W1248" s="13"/>
      <c r="X1248" s="13"/>
      <c r="Y1248" s="13"/>
      <c r="Z1248" s="13"/>
      <c r="AA1248" s="13"/>
      <c r="AB1248" s="13"/>
      <c r="AC1248" s="13"/>
      <c r="AD1248" s="13"/>
      <c r="AE1248" s="13"/>
      <c r="AT1248" s="235" t="s">
        <v>185</v>
      </c>
      <c r="AU1248" s="235" t="s">
        <v>84</v>
      </c>
      <c r="AV1248" s="13" t="s">
        <v>84</v>
      </c>
      <c r="AW1248" s="13" t="s">
        <v>36</v>
      </c>
      <c r="AX1248" s="13" t="s">
        <v>74</v>
      </c>
      <c r="AY1248" s="235" t="s">
        <v>161</v>
      </c>
    </row>
    <row r="1249" s="13" customFormat="1">
      <c r="A1249" s="13"/>
      <c r="B1249" s="224"/>
      <c r="C1249" s="225"/>
      <c r="D1249" s="226" t="s">
        <v>185</v>
      </c>
      <c r="E1249" s="227" t="s">
        <v>19</v>
      </c>
      <c r="F1249" s="228" t="s">
        <v>1878</v>
      </c>
      <c r="G1249" s="225"/>
      <c r="H1249" s="229">
        <v>0.010999999999999999</v>
      </c>
      <c r="I1249" s="230"/>
      <c r="J1249" s="225"/>
      <c r="K1249" s="225"/>
      <c r="L1249" s="231"/>
      <c r="M1249" s="232"/>
      <c r="N1249" s="233"/>
      <c r="O1249" s="233"/>
      <c r="P1249" s="233"/>
      <c r="Q1249" s="233"/>
      <c r="R1249" s="233"/>
      <c r="S1249" s="233"/>
      <c r="T1249" s="234"/>
      <c r="U1249" s="13"/>
      <c r="V1249" s="13"/>
      <c r="W1249" s="13"/>
      <c r="X1249" s="13"/>
      <c r="Y1249" s="13"/>
      <c r="Z1249" s="13"/>
      <c r="AA1249" s="13"/>
      <c r="AB1249" s="13"/>
      <c r="AC1249" s="13"/>
      <c r="AD1249" s="13"/>
      <c r="AE1249" s="13"/>
      <c r="AT1249" s="235" t="s">
        <v>185</v>
      </c>
      <c r="AU1249" s="235" t="s">
        <v>84</v>
      </c>
      <c r="AV1249" s="13" t="s">
        <v>84</v>
      </c>
      <c r="AW1249" s="13" t="s">
        <v>36</v>
      </c>
      <c r="AX1249" s="13" t="s">
        <v>74</v>
      </c>
      <c r="AY1249" s="235" t="s">
        <v>161</v>
      </c>
    </row>
    <row r="1250" s="14" customFormat="1">
      <c r="A1250" s="14"/>
      <c r="B1250" s="236"/>
      <c r="C1250" s="237"/>
      <c r="D1250" s="226" t="s">
        <v>185</v>
      </c>
      <c r="E1250" s="238" t="s">
        <v>19</v>
      </c>
      <c r="F1250" s="239" t="s">
        <v>187</v>
      </c>
      <c r="G1250" s="237"/>
      <c r="H1250" s="240">
        <v>0.014999999999999999</v>
      </c>
      <c r="I1250" s="241"/>
      <c r="J1250" s="237"/>
      <c r="K1250" s="237"/>
      <c r="L1250" s="242"/>
      <c r="M1250" s="243"/>
      <c r="N1250" s="244"/>
      <c r="O1250" s="244"/>
      <c r="P1250" s="244"/>
      <c r="Q1250" s="244"/>
      <c r="R1250" s="244"/>
      <c r="S1250" s="244"/>
      <c r="T1250" s="245"/>
      <c r="U1250" s="14"/>
      <c r="V1250" s="14"/>
      <c r="W1250" s="14"/>
      <c r="X1250" s="14"/>
      <c r="Y1250" s="14"/>
      <c r="Z1250" s="14"/>
      <c r="AA1250" s="14"/>
      <c r="AB1250" s="14"/>
      <c r="AC1250" s="14"/>
      <c r="AD1250" s="14"/>
      <c r="AE1250" s="14"/>
      <c r="AT1250" s="246" t="s">
        <v>185</v>
      </c>
      <c r="AU1250" s="246" t="s">
        <v>84</v>
      </c>
      <c r="AV1250" s="14" t="s">
        <v>168</v>
      </c>
      <c r="AW1250" s="14" t="s">
        <v>36</v>
      </c>
      <c r="AX1250" s="14" t="s">
        <v>82</v>
      </c>
      <c r="AY1250" s="246" t="s">
        <v>161</v>
      </c>
    </row>
    <row r="1251" s="2" customFormat="1" ht="24.15" customHeight="1">
      <c r="A1251" s="40"/>
      <c r="B1251" s="41"/>
      <c r="C1251" s="247" t="s">
        <v>1879</v>
      </c>
      <c r="D1251" s="247" t="s">
        <v>301</v>
      </c>
      <c r="E1251" s="248" t="s">
        <v>1830</v>
      </c>
      <c r="F1251" s="249" t="s">
        <v>1831</v>
      </c>
      <c r="G1251" s="250" t="s">
        <v>271</v>
      </c>
      <c r="H1251" s="251">
        <v>0.049000000000000002</v>
      </c>
      <c r="I1251" s="252"/>
      <c r="J1251" s="253">
        <f>ROUND(I1251*H1251,2)</f>
        <v>0</v>
      </c>
      <c r="K1251" s="249" t="s">
        <v>167</v>
      </c>
      <c r="L1251" s="254"/>
      <c r="M1251" s="255" t="s">
        <v>19</v>
      </c>
      <c r="N1251" s="256" t="s">
        <v>45</v>
      </c>
      <c r="O1251" s="86"/>
      <c r="P1251" s="215">
        <f>O1251*H1251</f>
        <v>0</v>
      </c>
      <c r="Q1251" s="215">
        <v>1</v>
      </c>
      <c r="R1251" s="215">
        <f>Q1251*H1251</f>
        <v>0.049000000000000002</v>
      </c>
      <c r="S1251" s="215">
        <v>0</v>
      </c>
      <c r="T1251" s="216">
        <f>S1251*H1251</f>
        <v>0</v>
      </c>
      <c r="U1251" s="40"/>
      <c r="V1251" s="40"/>
      <c r="W1251" s="40"/>
      <c r="X1251" s="40"/>
      <c r="Y1251" s="40"/>
      <c r="Z1251" s="40"/>
      <c r="AA1251" s="40"/>
      <c r="AB1251" s="40"/>
      <c r="AC1251" s="40"/>
      <c r="AD1251" s="40"/>
      <c r="AE1251" s="40"/>
      <c r="AR1251" s="217" t="s">
        <v>342</v>
      </c>
      <c r="AT1251" s="217" t="s">
        <v>301</v>
      </c>
      <c r="AU1251" s="217" t="s">
        <v>84</v>
      </c>
      <c r="AY1251" s="19" t="s">
        <v>161</v>
      </c>
      <c r="BE1251" s="218">
        <f>IF(N1251="základní",J1251,0)</f>
        <v>0</v>
      </c>
      <c r="BF1251" s="218">
        <f>IF(N1251="snížená",J1251,0)</f>
        <v>0</v>
      </c>
      <c r="BG1251" s="218">
        <f>IF(N1251="zákl. přenesená",J1251,0)</f>
        <v>0</v>
      </c>
      <c r="BH1251" s="218">
        <f>IF(N1251="sníž. přenesená",J1251,0)</f>
        <v>0</v>
      </c>
      <c r="BI1251" s="218">
        <f>IF(N1251="nulová",J1251,0)</f>
        <v>0</v>
      </c>
      <c r="BJ1251" s="19" t="s">
        <v>82</v>
      </c>
      <c r="BK1251" s="218">
        <f>ROUND(I1251*H1251,2)</f>
        <v>0</v>
      </c>
      <c r="BL1251" s="19" t="s">
        <v>256</v>
      </c>
      <c r="BM1251" s="217" t="s">
        <v>1880</v>
      </c>
    </row>
    <row r="1252" s="13" customFormat="1">
      <c r="A1252" s="13"/>
      <c r="B1252" s="224"/>
      <c r="C1252" s="225"/>
      <c r="D1252" s="226" t="s">
        <v>185</v>
      </c>
      <c r="E1252" s="227" t="s">
        <v>19</v>
      </c>
      <c r="F1252" s="228" t="s">
        <v>1881</v>
      </c>
      <c r="G1252" s="225"/>
      <c r="H1252" s="229">
        <v>0.017999999999999999</v>
      </c>
      <c r="I1252" s="230"/>
      <c r="J1252" s="225"/>
      <c r="K1252" s="225"/>
      <c r="L1252" s="231"/>
      <c r="M1252" s="232"/>
      <c r="N1252" s="233"/>
      <c r="O1252" s="233"/>
      <c r="P1252" s="233"/>
      <c r="Q1252" s="233"/>
      <c r="R1252" s="233"/>
      <c r="S1252" s="233"/>
      <c r="T1252" s="234"/>
      <c r="U1252" s="13"/>
      <c r="V1252" s="13"/>
      <c r="W1252" s="13"/>
      <c r="X1252" s="13"/>
      <c r="Y1252" s="13"/>
      <c r="Z1252" s="13"/>
      <c r="AA1252" s="13"/>
      <c r="AB1252" s="13"/>
      <c r="AC1252" s="13"/>
      <c r="AD1252" s="13"/>
      <c r="AE1252" s="13"/>
      <c r="AT1252" s="235" t="s">
        <v>185</v>
      </c>
      <c r="AU1252" s="235" t="s">
        <v>84</v>
      </c>
      <c r="AV1252" s="13" t="s">
        <v>84</v>
      </c>
      <c r="AW1252" s="13" t="s">
        <v>36</v>
      </c>
      <c r="AX1252" s="13" t="s">
        <v>74</v>
      </c>
      <c r="AY1252" s="235" t="s">
        <v>161</v>
      </c>
    </row>
    <row r="1253" s="13" customFormat="1">
      <c r="A1253" s="13"/>
      <c r="B1253" s="224"/>
      <c r="C1253" s="225"/>
      <c r="D1253" s="226" t="s">
        <v>185</v>
      </c>
      <c r="E1253" s="227" t="s">
        <v>19</v>
      </c>
      <c r="F1253" s="228" t="s">
        <v>1882</v>
      </c>
      <c r="G1253" s="225"/>
      <c r="H1253" s="229">
        <v>0.031</v>
      </c>
      <c r="I1253" s="230"/>
      <c r="J1253" s="225"/>
      <c r="K1253" s="225"/>
      <c r="L1253" s="231"/>
      <c r="M1253" s="232"/>
      <c r="N1253" s="233"/>
      <c r="O1253" s="233"/>
      <c r="P1253" s="233"/>
      <c r="Q1253" s="233"/>
      <c r="R1253" s="233"/>
      <c r="S1253" s="233"/>
      <c r="T1253" s="234"/>
      <c r="U1253" s="13"/>
      <c r="V1253" s="13"/>
      <c r="W1253" s="13"/>
      <c r="X1253" s="13"/>
      <c r="Y1253" s="13"/>
      <c r="Z1253" s="13"/>
      <c r="AA1253" s="13"/>
      <c r="AB1253" s="13"/>
      <c r="AC1253" s="13"/>
      <c r="AD1253" s="13"/>
      <c r="AE1253" s="13"/>
      <c r="AT1253" s="235" t="s">
        <v>185</v>
      </c>
      <c r="AU1253" s="235" t="s">
        <v>84</v>
      </c>
      <c r="AV1253" s="13" t="s">
        <v>84</v>
      </c>
      <c r="AW1253" s="13" t="s">
        <v>36</v>
      </c>
      <c r="AX1253" s="13" t="s">
        <v>74</v>
      </c>
      <c r="AY1253" s="235" t="s">
        <v>161</v>
      </c>
    </row>
    <row r="1254" s="14" customFormat="1">
      <c r="A1254" s="14"/>
      <c r="B1254" s="236"/>
      <c r="C1254" s="237"/>
      <c r="D1254" s="226" t="s">
        <v>185</v>
      </c>
      <c r="E1254" s="238" t="s">
        <v>19</v>
      </c>
      <c r="F1254" s="239" t="s">
        <v>187</v>
      </c>
      <c r="G1254" s="237"/>
      <c r="H1254" s="240">
        <v>0.049000000000000002</v>
      </c>
      <c r="I1254" s="241"/>
      <c r="J1254" s="237"/>
      <c r="K1254" s="237"/>
      <c r="L1254" s="242"/>
      <c r="M1254" s="243"/>
      <c r="N1254" s="244"/>
      <c r="O1254" s="244"/>
      <c r="P1254" s="244"/>
      <c r="Q1254" s="244"/>
      <c r="R1254" s="244"/>
      <c r="S1254" s="244"/>
      <c r="T1254" s="245"/>
      <c r="U1254" s="14"/>
      <c r="V1254" s="14"/>
      <c r="W1254" s="14"/>
      <c r="X1254" s="14"/>
      <c r="Y1254" s="14"/>
      <c r="Z1254" s="14"/>
      <c r="AA1254" s="14"/>
      <c r="AB1254" s="14"/>
      <c r="AC1254" s="14"/>
      <c r="AD1254" s="14"/>
      <c r="AE1254" s="14"/>
      <c r="AT1254" s="246" t="s">
        <v>185</v>
      </c>
      <c r="AU1254" s="246" t="s">
        <v>84</v>
      </c>
      <c r="AV1254" s="14" t="s">
        <v>168</v>
      </c>
      <c r="AW1254" s="14" t="s">
        <v>36</v>
      </c>
      <c r="AX1254" s="14" t="s">
        <v>82</v>
      </c>
      <c r="AY1254" s="246" t="s">
        <v>161</v>
      </c>
    </row>
    <row r="1255" s="2" customFormat="1" ht="21.75" customHeight="1">
      <c r="A1255" s="40"/>
      <c r="B1255" s="41"/>
      <c r="C1255" s="247" t="s">
        <v>1883</v>
      </c>
      <c r="D1255" s="247" t="s">
        <v>301</v>
      </c>
      <c r="E1255" s="248" t="s">
        <v>1865</v>
      </c>
      <c r="F1255" s="249" t="s">
        <v>1866</v>
      </c>
      <c r="G1255" s="250" t="s">
        <v>271</v>
      </c>
      <c r="H1255" s="251">
        <v>0.0050000000000000001</v>
      </c>
      <c r="I1255" s="252"/>
      <c r="J1255" s="253">
        <f>ROUND(I1255*H1255,2)</f>
        <v>0</v>
      </c>
      <c r="K1255" s="249" t="s">
        <v>167</v>
      </c>
      <c r="L1255" s="254"/>
      <c r="M1255" s="255" t="s">
        <v>19</v>
      </c>
      <c r="N1255" s="256" t="s">
        <v>45</v>
      </c>
      <c r="O1255" s="86"/>
      <c r="P1255" s="215">
        <f>O1255*H1255</f>
        <v>0</v>
      </c>
      <c r="Q1255" s="215">
        <v>1</v>
      </c>
      <c r="R1255" s="215">
        <f>Q1255*H1255</f>
        <v>0.0050000000000000001</v>
      </c>
      <c r="S1255" s="215">
        <v>0</v>
      </c>
      <c r="T1255" s="216">
        <f>S1255*H1255</f>
        <v>0</v>
      </c>
      <c r="U1255" s="40"/>
      <c r="V1255" s="40"/>
      <c r="W1255" s="40"/>
      <c r="X1255" s="40"/>
      <c r="Y1255" s="40"/>
      <c r="Z1255" s="40"/>
      <c r="AA1255" s="40"/>
      <c r="AB1255" s="40"/>
      <c r="AC1255" s="40"/>
      <c r="AD1255" s="40"/>
      <c r="AE1255" s="40"/>
      <c r="AR1255" s="217" t="s">
        <v>342</v>
      </c>
      <c r="AT1255" s="217" t="s">
        <v>301</v>
      </c>
      <c r="AU1255" s="217" t="s">
        <v>84</v>
      </c>
      <c r="AY1255" s="19" t="s">
        <v>161</v>
      </c>
      <c r="BE1255" s="218">
        <f>IF(N1255="základní",J1255,0)</f>
        <v>0</v>
      </c>
      <c r="BF1255" s="218">
        <f>IF(N1255="snížená",J1255,0)</f>
        <v>0</v>
      </c>
      <c r="BG1255" s="218">
        <f>IF(N1255="zákl. přenesená",J1255,0)</f>
        <v>0</v>
      </c>
      <c r="BH1255" s="218">
        <f>IF(N1255="sníž. přenesená",J1255,0)</f>
        <v>0</v>
      </c>
      <c r="BI1255" s="218">
        <f>IF(N1255="nulová",J1255,0)</f>
        <v>0</v>
      </c>
      <c r="BJ1255" s="19" t="s">
        <v>82</v>
      </c>
      <c r="BK1255" s="218">
        <f>ROUND(I1255*H1255,2)</f>
        <v>0</v>
      </c>
      <c r="BL1255" s="19" t="s">
        <v>256</v>
      </c>
      <c r="BM1255" s="217" t="s">
        <v>1884</v>
      </c>
    </row>
    <row r="1256" s="13" customFormat="1">
      <c r="A1256" s="13"/>
      <c r="B1256" s="224"/>
      <c r="C1256" s="225"/>
      <c r="D1256" s="226" t="s">
        <v>185</v>
      </c>
      <c r="E1256" s="227" t="s">
        <v>19</v>
      </c>
      <c r="F1256" s="228" t="s">
        <v>1885</v>
      </c>
      <c r="G1256" s="225"/>
      <c r="H1256" s="229">
        <v>0.002</v>
      </c>
      <c r="I1256" s="230"/>
      <c r="J1256" s="225"/>
      <c r="K1256" s="225"/>
      <c r="L1256" s="231"/>
      <c r="M1256" s="232"/>
      <c r="N1256" s="233"/>
      <c r="O1256" s="233"/>
      <c r="P1256" s="233"/>
      <c r="Q1256" s="233"/>
      <c r="R1256" s="233"/>
      <c r="S1256" s="233"/>
      <c r="T1256" s="234"/>
      <c r="U1256" s="13"/>
      <c r="V1256" s="13"/>
      <c r="W1256" s="13"/>
      <c r="X1256" s="13"/>
      <c r="Y1256" s="13"/>
      <c r="Z1256" s="13"/>
      <c r="AA1256" s="13"/>
      <c r="AB1256" s="13"/>
      <c r="AC1256" s="13"/>
      <c r="AD1256" s="13"/>
      <c r="AE1256" s="13"/>
      <c r="AT1256" s="235" t="s">
        <v>185</v>
      </c>
      <c r="AU1256" s="235" t="s">
        <v>84</v>
      </c>
      <c r="AV1256" s="13" t="s">
        <v>84</v>
      </c>
      <c r="AW1256" s="13" t="s">
        <v>36</v>
      </c>
      <c r="AX1256" s="13" t="s">
        <v>74</v>
      </c>
      <c r="AY1256" s="235" t="s">
        <v>161</v>
      </c>
    </row>
    <row r="1257" s="13" customFormat="1">
      <c r="A1257" s="13"/>
      <c r="B1257" s="224"/>
      <c r="C1257" s="225"/>
      <c r="D1257" s="226" t="s">
        <v>185</v>
      </c>
      <c r="E1257" s="227" t="s">
        <v>19</v>
      </c>
      <c r="F1257" s="228" t="s">
        <v>1886</v>
      </c>
      <c r="G1257" s="225"/>
      <c r="H1257" s="229">
        <v>0.0030000000000000001</v>
      </c>
      <c r="I1257" s="230"/>
      <c r="J1257" s="225"/>
      <c r="K1257" s="225"/>
      <c r="L1257" s="231"/>
      <c r="M1257" s="232"/>
      <c r="N1257" s="233"/>
      <c r="O1257" s="233"/>
      <c r="P1257" s="233"/>
      <c r="Q1257" s="233"/>
      <c r="R1257" s="233"/>
      <c r="S1257" s="233"/>
      <c r="T1257" s="234"/>
      <c r="U1257" s="13"/>
      <c r="V1257" s="13"/>
      <c r="W1257" s="13"/>
      <c r="X1257" s="13"/>
      <c r="Y1257" s="13"/>
      <c r="Z1257" s="13"/>
      <c r="AA1257" s="13"/>
      <c r="AB1257" s="13"/>
      <c r="AC1257" s="13"/>
      <c r="AD1257" s="13"/>
      <c r="AE1257" s="13"/>
      <c r="AT1257" s="235" t="s">
        <v>185</v>
      </c>
      <c r="AU1257" s="235" t="s">
        <v>84</v>
      </c>
      <c r="AV1257" s="13" t="s">
        <v>84</v>
      </c>
      <c r="AW1257" s="13" t="s">
        <v>36</v>
      </c>
      <c r="AX1257" s="13" t="s">
        <v>74</v>
      </c>
      <c r="AY1257" s="235" t="s">
        <v>161</v>
      </c>
    </row>
    <row r="1258" s="14" customFormat="1">
      <c r="A1258" s="14"/>
      <c r="B1258" s="236"/>
      <c r="C1258" s="237"/>
      <c r="D1258" s="226" t="s">
        <v>185</v>
      </c>
      <c r="E1258" s="238" t="s">
        <v>19</v>
      </c>
      <c r="F1258" s="239" t="s">
        <v>187</v>
      </c>
      <c r="G1258" s="237"/>
      <c r="H1258" s="240">
        <v>0.0050000000000000001</v>
      </c>
      <c r="I1258" s="241"/>
      <c r="J1258" s="237"/>
      <c r="K1258" s="237"/>
      <c r="L1258" s="242"/>
      <c r="M1258" s="243"/>
      <c r="N1258" s="244"/>
      <c r="O1258" s="244"/>
      <c r="P1258" s="244"/>
      <c r="Q1258" s="244"/>
      <c r="R1258" s="244"/>
      <c r="S1258" s="244"/>
      <c r="T1258" s="245"/>
      <c r="U1258" s="14"/>
      <c r="V1258" s="14"/>
      <c r="W1258" s="14"/>
      <c r="X1258" s="14"/>
      <c r="Y1258" s="14"/>
      <c r="Z1258" s="14"/>
      <c r="AA1258" s="14"/>
      <c r="AB1258" s="14"/>
      <c r="AC1258" s="14"/>
      <c r="AD1258" s="14"/>
      <c r="AE1258" s="14"/>
      <c r="AT1258" s="246" t="s">
        <v>185</v>
      </c>
      <c r="AU1258" s="246" t="s">
        <v>84</v>
      </c>
      <c r="AV1258" s="14" t="s">
        <v>168</v>
      </c>
      <c r="AW1258" s="14" t="s">
        <v>36</v>
      </c>
      <c r="AX1258" s="14" t="s">
        <v>82</v>
      </c>
      <c r="AY1258" s="246" t="s">
        <v>161</v>
      </c>
    </row>
    <row r="1259" s="2" customFormat="1" ht="24.15" customHeight="1">
      <c r="A1259" s="40"/>
      <c r="B1259" s="41"/>
      <c r="C1259" s="206" t="s">
        <v>1887</v>
      </c>
      <c r="D1259" s="206" t="s">
        <v>163</v>
      </c>
      <c r="E1259" s="207" t="s">
        <v>1888</v>
      </c>
      <c r="F1259" s="208" t="s">
        <v>1889</v>
      </c>
      <c r="G1259" s="209" t="s">
        <v>1826</v>
      </c>
      <c r="H1259" s="210">
        <v>163</v>
      </c>
      <c r="I1259" s="211"/>
      <c r="J1259" s="212">
        <f>ROUND(I1259*H1259,2)</f>
        <v>0</v>
      </c>
      <c r="K1259" s="208" t="s">
        <v>167</v>
      </c>
      <c r="L1259" s="46"/>
      <c r="M1259" s="213" t="s">
        <v>19</v>
      </c>
      <c r="N1259" s="214" t="s">
        <v>45</v>
      </c>
      <c r="O1259" s="86"/>
      <c r="P1259" s="215">
        <f>O1259*H1259</f>
        <v>0</v>
      </c>
      <c r="Q1259" s="215">
        <v>5.0000000000000002E-05</v>
      </c>
      <c r="R1259" s="215">
        <f>Q1259*H1259</f>
        <v>0.008150000000000001</v>
      </c>
      <c r="S1259" s="215">
        <v>0</v>
      </c>
      <c r="T1259" s="216">
        <f>S1259*H1259</f>
        <v>0</v>
      </c>
      <c r="U1259" s="40"/>
      <c r="V1259" s="40"/>
      <c r="W1259" s="40"/>
      <c r="X1259" s="40"/>
      <c r="Y1259" s="40"/>
      <c r="Z1259" s="40"/>
      <c r="AA1259" s="40"/>
      <c r="AB1259" s="40"/>
      <c r="AC1259" s="40"/>
      <c r="AD1259" s="40"/>
      <c r="AE1259" s="40"/>
      <c r="AR1259" s="217" t="s">
        <v>256</v>
      </c>
      <c r="AT1259" s="217" t="s">
        <v>163</v>
      </c>
      <c r="AU1259" s="217" t="s">
        <v>84</v>
      </c>
      <c r="AY1259" s="19" t="s">
        <v>161</v>
      </c>
      <c r="BE1259" s="218">
        <f>IF(N1259="základní",J1259,0)</f>
        <v>0</v>
      </c>
      <c r="BF1259" s="218">
        <f>IF(N1259="snížená",J1259,0)</f>
        <v>0</v>
      </c>
      <c r="BG1259" s="218">
        <f>IF(N1259="zákl. přenesená",J1259,0)</f>
        <v>0</v>
      </c>
      <c r="BH1259" s="218">
        <f>IF(N1259="sníž. přenesená",J1259,0)</f>
        <v>0</v>
      </c>
      <c r="BI1259" s="218">
        <f>IF(N1259="nulová",J1259,0)</f>
        <v>0</v>
      </c>
      <c r="BJ1259" s="19" t="s">
        <v>82</v>
      </c>
      <c r="BK1259" s="218">
        <f>ROUND(I1259*H1259,2)</f>
        <v>0</v>
      </c>
      <c r="BL1259" s="19" t="s">
        <v>256</v>
      </c>
      <c r="BM1259" s="217" t="s">
        <v>1890</v>
      </c>
    </row>
    <row r="1260" s="2" customFormat="1">
      <c r="A1260" s="40"/>
      <c r="B1260" s="41"/>
      <c r="C1260" s="42"/>
      <c r="D1260" s="219" t="s">
        <v>170</v>
      </c>
      <c r="E1260" s="42"/>
      <c r="F1260" s="220" t="s">
        <v>1891</v>
      </c>
      <c r="G1260" s="42"/>
      <c r="H1260" s="42"/>
      <c r="I1260" s="221"/>
      <c r="J1260" s="42"/>
      <c r="K1260" s="42"/>
      <c r="L1260" s="46"/>
      <c r="M1260" s="222"/>
      <c r="N1260" s="223"/>
      <c r="O1260" s="86"/>
      <c r="P1260" s="86"/>
      <c r="Q1260" s="86"/>
      <c r="R1260" s="86"/>
      <c r="S1260" s="86"/>
      <c r="T1260" s="87"/>
      <c r="U1260" s="40"/>
      <c r="V1260" s="40"/>
      <c r="W1260" s="40"/>
      <c r="X1260" s="40"/>
      <c r="Y1260" s="40"/>
      <c r="Z1260" s="40"/>
      <c r="AA1260" s="40"/>
      <c r="AB1260" s="40"/>
      <c r="AC1260" s="40"/>
      <c r="AD1260" s="40"/>
      <c r="AE1260" s="40"/>
      <c r="AT1260" s="19" t="s">
        <v>170</v>
      </c>
      <c r="AU1260" s="19" t="s">
        <v>84</v>
      </c>
    </row>
    <row r="1261" s="2" customFormat="1" ht="24.15" customHeight="1">
      <c r="A1261" s="40"/>
      <c r="B1261" s="41"/>
      <c r="C1261" s="247" t="s">
        <v>1892</v>
      </c>
      <c r="D1261" s="247" t="s">
        <v>301</v>
      </c>
      <c r="E1261" s="248" t="s">
        <v>1830</v>
      </c>
      <c r="F1261" s="249" t="s">
        <v>1831</v>
      </c>
      <c r="G1261" s="250" t="s">
        <v>271</v>
      </c>
      <c r="H1261" s="251">
        <v>0.11600000000000001</v>
      </c>
      <c r="I1261" s="252"/>
      <c r="J1261" s="253">
        <f>ROUND(I1261*H1261,2)</f>
        <v>0</v>
      </c>
      <c r="K1261" s="249" t="s">
        <v>167</v>
      </c>
      <c r="L1261" s="254"/>
      <c r="M1261" s="255" t="s">
        <v>19</v>
      </c>
      <c r="N1261" s="256" t="s">
        <v>45</v>
      </c>
      <c r="O1261" s="86"/>
      <c r="P1261" s="215">
        <f>O1261*H1261</f>
        <v>0</v>
      </c>
      <c r="Q1261" s="215">
        <v>1</v>
      </c>
      <c r="R1261" s="215">
        <f>Q1261*H1261</f>
        <v>0.11600000000000001</v>
      </c>
      <c r="S1261" s="215">
        <v>0</v>
      </c>
      <c r="T1261" s="216">
        <f>S1261*H1261</f>
        <v>0</v>
      </c>
      <c r="U1261" s="40"/>
      <c r="V1261" s="40"/>
      <c r="W1261" s="40"/>
      <c r="X1261" s="40"/>
      <c r="Y1261" s="40"/>
      <c r="Z1261" s="40"/>
      <c r="AA1261" s="40"/>
      <c r="AB1261" s="40"/>
      <c r="AC1261" s="40"/>
      <c r="AD1261" s="40"/>
      <c r="AE1261" s="40"/>
      <c r="AR1261" s="217" t="s">
        <v>342</v>
      </c>
      <c r="AT1261" s="217" t="s">
        <v>301</v>
      </c>
      <c r="AU1261" s="217" t="s">
        <v>84</v>
      </c>
      <c r="AY1261" s="19" t="s">
        <v>161</v>
      </c>
      <c r="BE1261" s="218">
        <f>IF(N1261="základní",J1261,0)</f>
        <v>0</v>
      </c>
      <c r="BF1261" s="218">
        <f>IF(N1261="snížená",J1261,0)</f>
        <v>0</v>
      </c>
      <c r="BG1261" s="218">
        <f>IF(N1261="zákl. přenesená",J1261,0)</f>
        <v>0</v>
      </c>
      <c r="BH1261" s="218">
        <f>IF(N1261="sníž. přenesená",J1261,0)</f>
        <v>0</v>
      </c>
      <c r="BI1261" s="218">
        <f>IF(N1261="nulová",J1261,0)</f>
        <v>0</v>
      </c>
      <c r="BJ1261" s="19" t="s">
        <v>82</v>
      </c>
      <c r="BK1261" s="218">
        <f>ROUND(I1261*H1261,2)</f>
        <v>0</v>
      </c>
      <c r="BL1261" s="19" t="s">
        <v>256</v>
      </c>
      <c r="BM1261" s="217" t="s">
        <v>1893</v>
      </c>
    </row>
    <row r="1262" s="13" customFormat="1">
      <c r="A1262" s="13"/>
      <c r="B1262" s="224"/>
      <c r="C1262" s="225"/>
      <c r="D1262" s="226" t="s">
        <v>185</v>
      </c>
      <c r="E1262" s="227" t="s">
        <v>19</v>
      </c>
      <c r="F1262" s="228" t="s">
        <v>1894</v>
      </c>
      <c r="G1262" s="225"/>
      <c r="H1262" s="229">
        <v>0.070000000000000007</v>
      </c>
      <c r="I1262" s="230"/>
      <c r="J1262" s="225"/>
      <c r="K1262" s="225"/>
      <c r="L1262" s="231"/>
      <c r="M1262" s="232"/>
      <c r="N1262" s="233"/>
      <c r="O1262" s="233"/>
      <c r="P1262" s="233"/>
      <c r="Q1262" s="233"/>
      <c r="R1262" s="233"/>
      <c r="S1262" s="233"/>
      <c r="T1262" s="234"/>
      <c r="U1262" s="13"/>
      <c r="V1262" s="13"/>
      <c r="W1262" s="13"/>
      <c r="X1262" s="13"/>
      <c r="Y1262" s="13"/>
      <c r="Z1262" s="13"/>
      <c r="AA1262" s="13"/>
      <c r="AB1262" s="13"/>
      <c r="AC1262" s="13"/>
      <c r="AD1262" s="13"/>
      <c r="AE1262" s="13"/>
      <c r="AT1262" s="235" t="s">
        <v>185</v>
      </c>
      <c r="AU1262" s="235" t="s">
        <v>84</v>
      </c>
      <c r="AV1262" s="13" t="s">
        <v>84</v>
      </c>
      <c r="AW1262" s="13" t="s">
        <v>36</v>
      </c>
      <c r="AX1262" s="13" t="s">
        <v>74</v>
      </c>
      <c r="AY1262" s="235" t="s">
        <v>161</v>
      </c>
    </row>
    <row r="1263" s="13" customFormat="1">
      <c r="A1263" s="13"/>
      <c r="B1263" s="224"/>
      <c r="C1263" s="225"/>
      <c r="D1263" s="226" t="s">
        <v>185</v>
      </c>
      <c r="E1263" s="227" t="s">
        <v>19</v>
      </c>
      <c r="F1263" s="228" t="s">
        <v>1895</v>
      </c>
      <c r="G1263" s="225"/>
      <c r="H1263" s="229">
        <v>0.045999999999999999</v>
      </c>
      <c r="I1263" s="230"/>
      <c r="J1263" s="225"/>
      <c r="K1263" s="225"/>
      <c r="L1263" s="231"/>
      <c r="M1263" s="232"/>
      <c r="N1263" s="233"/>
      <c r="O1263" s="233"/>
      <c r="P1263" s="233"/>
      <c r="Q1263" s="233"/>
      <c r="R1263" s="233"/>
      <c r="S1263" s="233"/>
      <c r="T1263" s="234"/>
      <c r="U1263" s="13"/>
      <c r="V1263" s="13"/>
      <c r="W1263" s="13"/>
      <c r="X1263" s="13"/>
      <c r="Y1263" s="13"/>
      <c r="Z1263" s="13"/>
      <c r="AA1263" s="13"/>
      <c r="AB1263" s="13"/>
      <c r="AC1263" s="13"/>
      <c r="AD1263" s="13"/>
      <c r="AE1263" s="13"/>
      <c r="AT1263" s="235" t="s">
        <v>185</v>
      </c>
      <c r="AU1263" s="235" t="s">
        <v>84</v>
      </c>
      <c r="AV1263" s="13" t="s">
        <v>84</v>
      </c>
      <c r="AW1263" s="13" t="s">
        <v>36</v>
      </c>
      <c r="AX1263" s="13" t="s">
        <v>74</v>
      </c>
      <c r="AY1263" s="235" t="s">
        <v>161</v>
      </c>
    </row>
    <row r="1264" s="14" customFormat="1">
      <c r="A1264" s="14"/>
      <c r="B1264" s="236"/>
      <c r="C1264" s="237"/>
      <c r="D1264" s="226" t="s">
        <v>185</v>
      </c>
      <c r="E1264" s="238" t="s">
        <v>19</v>
      </c>
      <c r="F1264" s="239" t="s">
        <v>187</v>
      </c>
      <c r="G1264" s="237"/>
      <c r="H1264" s="240">
        <v>0.11600000000000001</v>
      </c>
      <c r="I1264" s="241"/>
      <c r="J1264" s="237"/>
      <c r="K1264" s="237"/>
      <c r="L1264" s="242"/>
      <c r="M1264" s="243"/>
      <c r="N1264" s="244"/>
      <c r="O1264" s="244"/>
      <c r="P1264" s="244"/>
      <c r="Q1264" s="244"/>
      <c r="R1264" s="244"/>
      <c r="S1264" s="244"/>
      <c r="T1264" s="245"/>
      <c r="U1264" s="14"/>
      <c r="V1264" s="14"/>
      <c r="W1264" s="14"/>
      <c r="X1264" s="14"/>
      <c r="Y1264" s="14"/>
      <c r="Z1264" s="14"/>
      <c r="AA1264" s="14"/>
      <c r="AB1264" s="14"/>
      <c r="AC1264" s="14"/>
      <c r="AD1264" s="14"/>
      <c r="AE1264" s="14"/>
      <c r="AT1264" s="246" t="s">
        <v>185</v>
      </c>
      <c r="AU1264" s="246" t="s">
        <v>84</v>
      </c>
      <c r="AV1264" s="14" t="s">
        <v>168</v>
      </c>
      <c r="AW1264" s="14" t="s">
        <v>36</v>
      </c>
      <c r="AX1264" s="14" t="s">
        <v>82</v>
      </c>
      <c r="AY1264" s="246" t="s">
        <v>161</v>
      </c>
    </row>
    <row r="1265" s="2" customFormat="1" ht="21.75" customHeight="1">
      <c r="A1265" s="40"/>
      <c r="B1265" s="41"/>
      <c r="C1265" s="247" t="s">
        <v>1896</v>
      </c>
      <c r="D1265" s="247" t="s">
        <v>301</v>
      </c>
      <c r="E1265" s="248" t="s">
        <v>1834</v>
      </c>
      <c r="F1265" s="249" t="s">
        <v>1835</v>
      </c>
      <c r="G1265" s="250" t="s">
        <v>271</v>
      </c>
      <c r="H1265" s="251">
        <v>0.035999999999999997</v>
      </c>
      <c r="I1265" s="252"/>
      <c r="J1265" s="253">
        <f>ROUND(I1265*H1265,2)</f>
        <v>0</v>
      </c>
      <c r="K1265" s="249" t="s">
        <v>167</v>
      </c>
      <c r="L1265" s="254"/>
      <c r="M1265" s="255" t="s">
        <v>19</v>
      </c>
      <c r="N1265" s="256" t="s">
        <v>45</v>
      </c>
      <c r="O1265" s="86"/>
      <c r="P1265" s="215">
        <f>O1265*H1265</f>
        <v>0</v>
      </c>
      <c r="Q1265" s="215">
        <v>1</v>
      </c>
      <c r="R1265" s="215">
        <f>Q1265*H1265</f>
        <v>0.035999999999999997</v>
      </c>
      <c r="S1265" s="215">
        <v>0</v>
      </c>
      <c r="T1265" s="216">
        <f>S1265*H1265</f>
        <v>0</v>
      </c>
      <c r="U1265" s="40"/>
      <c r="V1265" s="40"/>
      <c r="W1265" s="40"/>
      <c r="X1265" s="40"/>
      <c r="Y1265" s="40"/>
      <c r="Z1265" s="40"/>
      <c r="AA1265" s="40"/>
      <c r="AB1265" s="40"/>
      <c r="AC1265" s="40"/>
      <c r="AD1265" s="40"/>
      <c r="AE1265" s="40"/>
      <c r="AR1265" s="217" t="s">
        <v>342</v>
      </c>
      <c r="AT1265" s="217" t="s">
        <v>301</v>
      </c>
      <c r="AU1265" s="217" t="s">
        <v>84</v>
      </c>
      <c r="AY1265" s="19" t="s">
        <v>161</v>
      </c>
      <c r="BE1265" s="218">
        <f>IF(N1265="základní",J1265,0)</f>
        <v>0</v>
      </c>
      <c r="BF1265" s="218">
        <f>IF(N1265="snížená",J1265,0)</f>
        <v>0</v>
      </c>
      <c r="BG1265" s="218">
        <f>IF(N1265="zákl. přenesená",J1265,0)</f>
        <v>0</v>
      </c>
      <c r="BH1265" s="218">
        <f>IF(N1265="sníž. přenesená",J1265,0)</f>
        <v>0</v>
      </c>
      <c r="BI1265" s="218">
        <f>IF(N1265="nulová",J1265,0)</f>
        <v>0</v>
      </c>
      <c r="BJ1265" s="19" t="s">
        <v>82</v>
      </c>
      <c r="BK1265" s="218">
        <f>ROUND(I1265*H1265,2)</f>
        <v>0</v>
      </c>
      <c r="BL1265" s="19" t="s">
        <v>256</v>
      </c>
      <c r="BM1265" s="217" t="s">
        <v>1897</v>
      </c>
    </row>
    <row r="1266" s="13" customFormat="1">
      <c r="A1266" s="13"/>
      <c r="B1266" s="224"/>
      <c r="C1266" s="225"/>
      <c r="D1266" s="226" t="s">
        <v>185</v>
      </c>
      <c r="E1266" s="227" t="s">
        <v>19</v>
      </c>
      <c r="F1266" s="228" t="s">
        <v>1898</v>
      </c>
      <c r="G1266" s="225"/>
      <c r="H1266" s="229">
        <v>0.021000000000000001</v>
      </c>
      <c r="I1266" s="230"/>
      <c r="J1266" s="225"/>
      <c r="K1266" s="225"/>
      <c r="L1266" s="231"/>
      <c r="M1266" s="232"/>
      <c r="N1266" s="233"/>
      <c r="O1266" s="233"/>
      <c r="P1266" s="233"/>
      <c r="Q1266" s="233"/>
      <c r="R1266" s="233"/>
      <c r="S1266" s="233"/>
      <c r="T1266" s="234"/>
      <c r="U1266" s="13"/>
      <c r="V1266" s="13"/>
      <c r="W1266" s="13"/>
      <c r="X1266" s="13"/>
      <c r="Y1266" s="13"/>
      <c r="Z1266" s="13"/>
      <c r="AA1266" s="13"/>
      <c r="AB1266" s="13"/>
      <c r="AC1266" s="13"/>
      <c r="AD1266" s="13"/>
      <c r="AE1266" s="13"/>
      <c r="AT1266" s="235" t="s">
        <v>185</v>
      </c>
      <c r="AU1266" s="235" t="s">
        <v>84</v>
      </c>
      <c r="AV1266" s="13" t="s">
        <v>84</v>
      </c>
      <c r="AW1266" s="13" t="s">
        <v>36</v>
      </c>
      <c r="AX1266" s="13" t="s">
        <v>74</v>
      </c>
      <c r="AY1266" s="235" t="s">
        <v>161</v>
      </c>
    </row>
    <row r="1267" s="13" customFormat="1">
      <c r="A1267" s="13"/>
      <c r="B1267" s="224"/>
      <c r="C1267" s="225"/>
      <c r="D1267" s="226" t="s">
        <v>185</v>
      </c>
      <c r="E1267" s="227" t="s">
        <v>19</v>
      </c>
      <c r="F1267" s="228" t="s">
        <v>1899</v>
      </c>
      <c r="G1267" s="225"/>
      <c r="H1267" s="229">
        <v>0.014999999999999999</v>
      </c>
      <c r="I1267" s="230"/>
      <c r="J1267" s="225"/>
      <c r="K1267" s="225"/>
      <c r="L1267" s="231"/>
      <c r="M1267" s="232"/>
      <c r="N1267" s="233"/>
      <c r="O1267" s="233"/>
      <c r="P1267" s="233"/>
      <c r="Q1267" s="233"/>
      <c r="R1267" s="233"/>
      <c r="S1267" s="233"/>
      <c r="T1267" s="234"/>
      <c r="U1267" s="13"/>
      <c r="V1267" s="13"/>
      <c r="W1267" s="13"/>
      <c r="X1267" s="13"/>
      <c r="Y1267" s="13"/>
      <c r="Z1267" s="13"/>
      <c r="AA1267" s="13"/>
      <c r="AB1267" s="13"/>
      <c r="AC1267" s="13"/>
      <c r="AD1267" s="13"/>
      <c r="AE1267" s="13"/>
      <c r="AT1267" s="235" t="s">
        <v>185</v>
      </c>
      <c r="AU1267" s="235" t="s">
        <v>84</v>
      </c>
      <c r="AV1267" s="13" t="s">
        <v>84</v>
      </c>
      <c r="AW1267" s="13" t="s">
        <v>36</v>
      </c>
      <c r="AX1267" s="13" t="s">
        <v>74</v>
      </c>
      <c r="AY1267" s="235" t="s">
        <v>161</v>
      </c>
    </row>
    <row r="1268" s="14" customFormat="1">
      <c r="A1268" s="14"/>
      <c r="B1268" s="236"/>
      <c r="C1268" s="237"/>
      <c r="D1268" s="226" t="s">
        <v>185</v>
      </c>
      <c r="E1268" s="238" t="s">
        <v>19</v>
      </c>
      <c r="F1268" s="239" t="s">
        <v>187</v>
      </c>
      <c r="G1268" s="237"/>
      <c r="H1268" s="240">
        <v>0.036000000000000004</v>
      </c>
      <c r="I1268" s="241"/>
      <c r="J1268" s="237"/>
      <c r="K1268" s="237"/>
      <c r="L1268" s="242"/>
      <c r="M1268" s="243"/>
      <c r="N1268" s="244"/>
      <c r="O1268" s="244"/>
      <c r="P1268" s="244"/>
      <c r="Q1268" s="244"/>
      <c r="R1268" s="244"/>
      <c r="S1268" s="244"/>
      <c r="T1268" s="245"/>
      <c r="U1268" s="14"/>
      <c r="V1268" s="14"/>
      <c r="W1268" s="14"/>
      <c r="X1268" s="14"/>
      <c r="Y1268" s="14"/>
      <c r="Z1268" s="14"/>
      <c r="AA1268" s="14"/>
      <c r="AB1268" s="14"/>
      <c r="AC1268" s="14"/>
      <c r="AD1268" s="14"/>
      <c r="AE1268" s="14"/>
      <c r="AT1268" s="246" t="s">
        <v>185</v>
      </c>
      <c r="AU1268" s="246" t="s">
        <v>84</v>
      </c>
      <c r="AV1268" s="14" t="s">
        <v>168</v>
      </c>
      <c r="AW1268" s="14" t="s">
        <v>36</v>
      </c>
      <c r="AX1268" s="14" t="s">
        <v>82</v>
      </c>
      <c r="AY1268" s="246" t="s">
        <v>161</v>
      </c>
    </row>
    <row r="1269" s="2" customFormat="1" ht="21.75" customHeight="1">
      <c r="A1269" s="40"/>
      <c r="B1269" s="41"/>
      <c r="C1269" s="247" t="s">
        <v>1900</v>
      </c>
      <c r="D1269" s="247" t="s">
        <v>301</v>
      </c>
      <c r="E1269" s="248" t="s">
        <v>1865</v>
      </c>
      <c r="F1269" s="249" t="s">
        <v>1866</v>
      </c>
      <c r="G1269" s="250" t="s">
        <v>271</v>
      </c>
      <c r="H1269" s="251">
        <v>0.010999999999999999</v>
      </c>
      <c r="I1269" s="252"/>
      <c r="J1269" s="253">
        <f>ROUND(I1269*H1269,2)</f>
        <v>0</v>
      </c>
      <c r="K1269" s="249" t="s">
        <v>167</v>
      </c>
      <c r="L1269" s="254"/>
      <c r="M1269" s="255" t="s">
        <v>19</v>
      </c>
      <c r="N1269" s="256" t="s">
        <v>45</v>
      </c>
      <c r="O1269" s="86"/>
      <c r="P1269" s="215">
        <f>O1269*H1269</f>
        <v>0</v>
      </c>
      <c r="Q1269" s="215">
        <v>1</v>
      </c>
      <c r="R1269" s="215">
        <f>Q1269*H1269</f>
        <v>0.010999999999999999</v>
      </c>
      <c r="S1269" s="215">
        <v>0</v>
      </c>
      <c r="T1269" s="216">
        <f>S1269*H1269</f>
        <v>0</v>
      </c>
      <c r="U1269" s="40"/>
      <c r="V1269" s="40"/>
      <c r="W1269" s="40"/>
      <c r="X1269" s="40"/>
      <c r="Y1269" s="40"/>
      <c r="Z1269" s="40"/>
      <c r="AA1269" s="40"/>
      <c r="AB1269" s="40"/>
      <c r="AC1269" s="40"/>
      <c r="AD1269" s="40"/>
      <c r="AE1269" s="40"/>
      <c r="AR1269" s="217" t="s">
        <v>342</v>
      </c>
      <c r="AT1269" s="217" t="s">
        <v>301</v>
      </c>
      <c r="AU1269" s="217" t="s">
        <v>84</v>
      </c>
      <c r="AY1269" s="19" t="s">
        <v>161</v>
      </c>
      <c r="BE1269" s="218">
        <f>IF(N1269="základní",J1269,0)</f>
        <v>0</v>
      </c>
      <c r="BF1269" s="218">
        <f>IF(N1269="snížená",J1269,0)</f>
        <v>0</v>
      </c>
      <c r="BG1269" s="218">
        <f>IF(N1269="zákl. přenesená",J1269,0)</f>
        <v>0</v>
      </c>
      <c r="BH1269" s="218">
        <f>IF(N1269="sníž. přenesená",J1269,0)</f>
        <v>0</v>
      </c>
      <c r="BI1269" s="218">
        <f>IF(N1269="nulová",J1269,0)</f>
        <v>0</v>
      </c>
      <c r="BJ1269" s="19" t="s">
        <v>82</v>
      </c>
      <c r="BK1269" s="218">
        <f>ROUND(I1269*H1269,2)</f>
        <v>0</v>
      </c>
      <c r="BL1269" s="19" t="s">
        <v>256</v>
      </c>
      <c r="BM1269" s="217" t="s">
        <v>1901</v>
      </c>
    </row>
    <row r="1270" s="13" customFormat="1">
      <c r="A1270" s="13"/>
      <c r="B1270" s="224"/>
      <c r="C1270" s="225"/>
      <c r="D1270" s="226" t="s">
        <v>185</v>
      </c>
      <c r="E1270" s="227" t="s">
        <v>19</v>
      </c>
      <c r="F1270" s="228" t="s">
        <v>1902</v>
      </c>
      <c r="G1270" s="225"/>
      <c r="H1270" s="229">
        <v>0.0070000000000000001</v>
      </c>
      <c r="I1270" s="230"/>
      <c r="J1270" s="225"/>
      <c r="K1270" s="225"/>
      <c r="L1270" s="231"/>
      <c r="M1270" s="232"/>
      <c r="N1270" s="233"/>
      <c r="O1270" s="233"/>
      <c r="P1270" s="233"/>
      <c r="Q1270" s="233"/>
      <c r="R1270" s="233"/>
      <c r="S1270" s="233"/>
      <c r="T1270" s="234"/>
      <c r="U1270" s="13"/>
      <c r="V1270" s="13"/>
      <c r="W1270" s="13"/>
      <c r="X1270" s="13"/>
      <c r="Y1270" s="13"/>
      <c r="Z1270" s="13"/>
      <c r="AA1270" s="13"/>
      <c r="AB1270" s="13"/>
      <c r="AC1270" s="13"/>
      <c r="AD1270" s="13"/>
      <c r="AE1270" s="13"/>
      <c r="AT1270" s="235" t="s">
        <v>185</v>
      </c>
      <c r="AU1270" s="235" t="s">
        <v>84</v>
      </c>
      <c r="AV1270" s="13" t="s">
        <v>84</v>
      </c>
      <c r="AW1270" s="13" t="s">
        <v>36</v>
      </c>
      <c r="AX1270" s="13" t="s">
        <v>74</v>
      </c>
      <c r="AY1270" s="235" t="s">
        <v>161</v>
      </c>
    </row>
    <row r="1271" s="13" customFormat="1">
      <c r="A1271" s="13"/>
      <c r="B1271" s="224"/>
      <c r="C1271" s="225"/>
      <c r="D1271" s="226" t="s">
        <v>185</v>
      </c>
      <c r="E1271" s="227" t="s">
        <v>19</v>
      </c>
      <c r="F1271" s="228" t="s">
        <v>1903</v>
      </c>
      <c r="G1271" s="225"/>
      <c r="H1271" s="229">
        <v>0.0040000000000000001</v>
      </c>
      <c r="I1271" s="230"/>
      <c r="J1271" s="225"/>
      <c r="K1271" s="225"/>
      <c r="L1271" s="231"/>
      <c r="M1271" s="232"/>
      <c r="N1271" s="233"/>
      <c r="O1271" s="233"/>
      <c r="P1271" s="233"/>
      <c r="Q1271" s="233"/>
      <c r="R1271" s="233"/>
      <c r="S1271" s="233"/>
      <c r="T1271" s="234"/>
      <c r="U1271" s="13"/>
      <c r="V1271" s="13"/>
      <c r="W1271" s="13"/>
      <c r="X1271" s="13"/>
      <c r="Y1271" s="13"/>
      <c r="Z1271" s="13"/>
      <c r="AA1271" s="13"/>
      <c r="AB1271" s="13"/>
      <c r="AC1271" s="13"/>
      <c r="AD1271" s="13"/>
      <c r="AE1271" s="13"/>
      <c r="AT1271" s="235" t="s">
        <v>185</v>
      </c>
      <c r="AU1271" s="235" t="s">
        <v>84</v>
      </c>
      <c r="AV1271" s="13" t="s">
        <v>84</v>
      </c>
      <c r="AW1271" s="13" t="s">
        <v>36</v>
      </c>
      <c r="AX1271" s="13" t="s">
        <v>74</v>
      </c>
      <c r="AY1271" s="235" t="s">
        <v>161</v>
      </c>
    </row>
    <row r="1272" s="14" customFormat="1">
      <c r="A1272" s="14"/>
      <c r="B1272" s="236"/>
      <c r="C1272" s="237"/>
      <c r="D1272" s="226" t="s">
        <v>185</v>
      </c>
      <c r="E1272" s="238" t="s">
        <v>19</v>
      </c>
      <c r="F1272" s="239" t="s">
        <v>187</v>
      </c>
      <c r="G1272" s="237"/>
      <c r="H1272" s="240">
        <v>0.010999999999999999</v>
      </c>
      <c r="I1272" s="241"/>
      <c r="J1272" s="237"/>
      <c r="K1272" s="237"/>
      <c r="L1272" s="242"/>
      <c r="M1272" s="243"/>
      <c r="N1272" s="244"/>
      <c r="O1272" s="244"/>
      <c r="P1272" s="244"/>
      <c r="Q1272" s="244"/>
      <c r="R1272" s="244"/>
      <c r="S1272" s="244"/>
      <c r="T1272" s="245"/>
      <c r="U1272" s="14"/>
      <c r="V1272" s="14"/>
      <c r="W1272" s="14"/>
      <c r="X1272" s="14"/>
      <c r="Y1272" s="14"/>
      <c r="Z1272" s="14"/>
      <c r="AA1272" s="14"/>
      <c r="AB1272" s="14"/>
      <c r="AC1272" s="14"/>
      <c r="AD1272" s="14"/>
      <c r="AE1272" s="14"/>
      <c r="AT1272" s="246" t="s">
        <v>185</v>
      </c>
      <c r="AU1272" s="246" t="s">
        <v>84</v>
      </c>
      <c r="AV1272" s="14" t="s">
        <v>168</v>
      </c>
      <c r="AW1272" s="14" t="s">
        <v>36</v>
      </c>
      <c r="AX1272" s="14" t="s">
        <v>82</v>
      </c>
      <c r="AY1272" s="246" t="s">
        <v>161</v>
      </c>
    </row>
    <row r="1273" s="2" customFormat="1" ht="24.15" customHeight="1">
      <c r="A1273" s="40"/>
      <c r="B1273" s="41"/>
      <c r="C1273" s="206" t="s">
        <v>1904</v>
      </c>
      <c r="D1273" s="206" t="s">
        <v>163</v>
      </c>
      <c r="E1273" s="207" t="s">
        <v>1905</v>
      </c>
      <c r="F1273" s="208" t="s">
        <v>1906</v>
      </c>
      <c r="G1273" s="209" t="s">
        <v>1826</v>
      </c>
      <c r="H1273" s="210">
        <v>120</v>
      </c>
      <c r="I1273" s="211"/>
      <c r="J1273" s="212">
        <f>ROUND(I1273*H1273,2)</f>
        <v>0</v>
      </c>
      <c r="K1273" s="208" t="s">
        <v>167</v>
      </c>
      <c r="L1273" s="46"/>
      <c r="M1273" s="213" t="s">
        <v>19</v>
      </c>
      <c r="N1273" s="214" t="s">
        <v>45</v>
      </c>
      <c r="O1273" s="86"/>
      <c r="P1273" s="215">
        <f>O1273*H1273</f>
        <v>0</v>
      </c>
      <c r="Q1273" s="215">
        <v>5.0000000000000002E-05</v>
      </c>
      <c r="R1273" s="215">
        <f>Q1273*H1273</f>
        <v>0.0060000000000000001</v>
      </c>
      <c r="S1273" s="215">
        <v>0</v>
      </c>
      <c r="T1273" s="216">
        <f>S1273*H1273</f>
        <v>0</v>
      </c>
      <c r="U1273" s="40"/>
      <c r="V1273" s="40"/>
      <c r="W1273" s="40"/>
      <c r="X1273" s="40"/>
      <c r="Y1273" s="40"/>
      <c r="Z1273" s="40"/>
      <c r="AA1273" s="40"/>
      <c r="AB1273" s="40"/>
      <c r="AC1273" s="40"/>
      <c r="AD1273" s="40"/>
      <c r="AE1273" s="40"/>
      <c r="AR1273" s="217" t="s">
        <v>256</v>
      </c>
      <c r="AT1273" s="217" t="s">
        <v>163</v>
      </c>
      <c r="AU1273" s="217" t="s">
        <v>84</v>
      </c>
      <c r="AY1273" s="19" t="s">
        <v>161</v>
      </c>
      <c r="BE1273" s="218">
        <f>IF(N1273="základní",J1273,0)</f>
        <v>0</v>
      </c>
      <c r="BF1273" s="218">
        <f>IF(N1273="snížená",J1273,0)</f>
        <v>0</v>
      </c>
      <c r="BG1273" s="218">
        <f>IF(N1273="zákl. přenesená",J1273,0)</f>
        <v>0</v>
      </c>
      <c r="BH1273" s="218">
        <f>IF(N1273="sníž. přenesená",J1273,0)</f>
        <v>0</v>
      </c>
      <c r="BI1273" s="218">
        <f>IF(N1273="nulová",J1273,0)</f>
        <v>0</v>
      </c>
      <c r="BJ1273" s="19" t="s">
        <v>82</v>
      </c>
      <c r="BK1273" s="218">
        <f>ROUND(I1273*H1273,2)</f>
        <v>0</v>
      </c>
      <c r="BL1273" s="19" t="s">
        <v>256</v>
      </c>
      <c r="BM1273" s="217" t="s">
        <v>1907</v>
      </c>
    </row>
    <row r="1274" s="2" customFormat="1">
      <c r="A1274" s="40"/>
      <c r="B1274" s="41"/>
      <c r="C1274" s="42"/>
      <c r="D1274" s="219" t="s">
        <v>170</v>
      </c>
      <c r="E1274" s="42"/>
      <c r="F1274" s="220" t="s">
        <v>1908</v>
      </c>
      <c r="G1274" s="42"/>
      <c r="H1274" s="42"/>
      <c r="I1274" s="221"/>
      <c r="J1274" s="42"/>
      <c r="K1274" s="42"/>
      <c r="L1274" s="46"/>
      <c r="M1274" s="222"/>
      <c r="N1274" s="223"/>
      <c r="O1274" s="86"/>
      <c r="P1274" s="86"/>
      <c r="Q1274" s="86"/>
      <c r="R1274" s="86"/>
      <c r="S1274" s="86"/>
      <c r="T1274" s="87"/>
      <c r="U1274" s="40"/>
      <c r="V1274" s="40"/>
      <c r="W1274" s="40"/>
      <c r="X1274" s="40"/>
      <c r="Y1274" s="40"/>
      <c r="Z1274" s="40"/>
      <c r="AA1274" s="40"/>
      <c r="AB1274" s="40"/>
      <c r="AC1274" s="40"/>
      <c r="AD1274" s="40"/>
      <c r="AE1274" s="40"/>
      <c r="AT1274" s="19" t="s">
        <v>170</v>
      </c>
      <c r="AU1274" s="19" t="s">
        <v>84</v>
      </c>
    </row>
    <row r="1275" s="2" customFormat="1" ht="24.15" customHeight="1">
      <c r="A1275" s="40"/>
      <c r="B1275" s="41"/>
      <c r="C1275" s="247" t="s">
        <v>1909</v>
      </c>
      <c r="D1275" s="247" t="s">
        <v>301</v>
      </c>
      <c r="E1275" s="248" t="s">
        <v>1830</v>
      </c>
      <c r="F1275" s="249" t="s">
        <v>1831</v>
      </c>
      <c r="G1275" s="250" t="s">
        <v>271</v>
      </c>
      <c r="H1275" s="251">
        <v>0.085999999999999993</v>
      </c>
      <c r="I1275" s="252"/>
      <c r="J1275" s="253">
        <f>ROUND(I1275*H1275,2)</f>
        <v>0</v>
      </c>
      <c r="K1275" s="249" t="s">
        <v>167</v>
      </c>
      <c r="L1275" s="254"/>
      <c r="M1275" s="255" t="s">
        <v>19</v>
      </c>
      <c r="N1275" s="256" t="s">
        <v>45</v>
      </c>
      <c r="O1275" s="86"/>
      <c r="P1275" s="215">
        <f>O1275*H1275</f>
        <v>0</v>
      </c>
      <c r="Q1275" s="215">
        <v>1</v>
      </c>
      <c r="R1275" s="215">
        <f>Q1275*H1275</f>
        <v>0.085999999999999993</v>
      </c>
      <c r="S1275" s="215">
        <v>0</v>
      </c>
      <c r="T1275" s="216">
        <f>S1275*H1275</f>
        <v>0</v>
      </c>
      <c r="U1275" s="40"/>
      <c r="V1275" s="40"/>
      <c r="W1275" s="40"/>
      <c r="X1275" s="40"/>
      <c r="Y1275" s="40"/>
      <c r="Z1275" s="40"/>
      <c r="AA1275" s="40"/>
      <c r="AB1275" s="40"/>
      <c r="AC1275" s="40"/>
      <c r="AD1275" s="40"/>
      <c r="AE1275" s="40"/>
      <c r="AR1275" s="217" t="s">
        <v>342</v>
      </c>
      <c r="AT1275" s="217" t="s">
        <v>301</v>
      </c>
      <c r="AU1275" s="217" t="s">
        <v>84</v>
      </c>
      <c r="AY1275" s="19" t="s">
        <v>161</v>
      </c>
      <c r="BE1275" s="218">
        <f>IF(N1275="základní",J1275,0)</f>
        <v>0</v>
      </c>
      <c r="BF1275" s="218">
        <f>IF(N1275="snížená",J1275,0)</f>
        <v>0</v>
      </c>
      <c r="BG1275" s="218">
        <f>IF(N1275="zákl. přenesená",J1275,0)</f>
        <v>0</v>
      </c>
      <c r="BH1275" s="218">
        <f>IF(N1275="sníž. přenesená",J1275,0)</f>
        <v>0</v>
      </c>
      <c r="BI1275" s="218">
        <f>IF(N1275="nulová",J1275,0)</f>
        <v>0</v>
      </c>
      <c r="BJ1275" s="19" t="s">
        <v>82</v>
      </c>
      <c r="BK1275" s="218">
        <f>ROUND(I1275*H1275,2)</f>
        <v>0</v>
      </c>
      <c r="BL1275" s="19" t="s">
        <v>256</v>
      </c>
      <c r="BM1275" s="217" t="s">
        <v>1910</v>
      </c>
    </row>
    <row r="1276" s="13" customFormat="1">
      <c r="A1276" s="13"/>
      <c r="B1276" s="224"/>
      <c r="C1276" s="225"/>
      <c r="D1276" s="226" t="s">
        <v>185</v>
      </c>
      <c r="E1276" s="227" t="s">
        <v>19</v>
      </c>
      <c r="F1276" s="228" t="s">
        <v>1911</v>
      </c>
      <c r="G1276" s="225"/>
      <c r="H1276" s="229">
        <v>0.085999999999999993</v>
      </c>
      <c r="I1276" s="230"/>
      <c r="J1276" s="225"/>
      <c r="K1276" s="225"/>
      <c r="L1276" s="231"/>
      <c r="M1276" s="232"/>
      <c r="N1276" s="233"/>
      <c r="O1276" s="233"/>
      <c r="P1276" s="233"/>
      <c r="Q1276" s="233"/>
      <c r="R1276" s="233"/>
      <c r="S1276" s="233"/>
      <c r="T1276" s="234"/>
      <c r="U1276" s="13"/>
      <c r="V1276" s="13"/>
      <c r="W1276" s="13"/>
      <c r="X1276" s="13"/>
      <c r="Y1276" s="13"/>
      <c r="Z1276" s="13"/>
      <c r="AA1276" s="13"/>
      <c r="AB1276" s="13"/>
      <c r="AC1276" s="13"/>
      <c r="AD1276" s="13"/>
      <c r="AE1276" s="13"/>
      <c r="AT1276" s="235" t="s">
        <v>185</v>
      </c>
      <c r="AU1276" s="235" t="s">
        <v>84</v>
      </c>
      <c r="AV1276" s="13" t="s">
        <v>84</v>
      </c>
      <c r="AW1276" s="13" t="s">
        <v>36</v>
      </c>
      <c r="AX1276" s="13" t="s">
        <v>74</v>
      </c>
      <c r="AY1276" s="235" t="s">
        <v>161</v>
      </c>
    </row>
    <row r="1277" s="14" customFormat="1">
      <c r="A1277" s="14"/>
      <c r="B1277" s="236"/>
      <c r="C1277" s="237"/>
      <c r="D1277" s="226" t="s">
        <v>185</v>
      </c>
      <c r="E1277" s="238" t="s">
        <v>19</v>
      </c>
      <c r="F1277" s="239" t="s">
        <v>187</v>
      </c>
      <c r="G1277" s="237"/>
      <c r="H1277" s="240">
        <v>0.085999999999999993</v>
      </c>
      <c r="I1277" s="241"/>
      <c r="J1277" s="237"/>
      <c r="K1277" s="237"/>
      <c r="L1277" s="242"/>
      <c r="M1277" s="243"/>
      <c r="N1277" s="244"/>
      <c r="O1277" s="244"/>
      <c r="P1277" s="244"/>
      <c r="Q1277" s="244"/>
      <c r="R1277" s="244"/>
      <c r="S1277" s="244"/>
      <c r="T1277" s="245"/>
      <c r="U1277" s="14"/>
      <c r="V1277" s="14"/>
      <c r="W1277" s="14"/>
      <c r="X1277" s="14"/>
      <c r="Y1277" s="14"/>
      <c r="Z1277" s="14"/>
      <c r="AA1277" s="14"/>
      <c r="AB1277" s="14"/>
      <c r="AC1277" s="14"/>
      <c r="AD1277" s="14"/>
      <c r="AE1277" s="14"/>
      <c r="AT1277" s="246" t="s">
        <v>185</v>
      </c>
      <c r="AU1277" s="246" t="s">
        <v>84</v>
      </c>
      <c r="AV1277" s="14" t="s">
        <v>168</v>
      </c>
      <c r="AW1277" s="14" t="s">
        <v>36</v>
      </c>
      <c r="AX1277" s="14" t="s">
        <v>82</v>
      </c>
      <c r="AY1277" s="246" t="s">
        <v>161</v>
      </c>
    </row>
    <row r="1278" s="2" customFormat="1" ht="21.75" customHeight="1">
      <c r="A1278" s="40"/>
      <c r="B1278" s="41"/>
      <c r="C1278" s="247" t="s">
        <v>1912</v>
      </c>
      <c r="D1278" s="247" t="s">
        <v>301</v>
      </c>
      <c r="E1278" s="248" t="s">
        <v>1834</v>
      </c>
      <c r="F1278" s="249" t="s">
        <v>1835</v>
      </c>
      <c r="G1278" s="250" t="s">
        <v>271</v>
      </c>
      <c r="H1278" s="251">
        <v>0.025000000000000001</v>
      </c>
      <c r="I1278" s="252"/>
      <c r="J1278" s="253">
        <f>ROUND(I1278*H1278,2)</f>
        <v>0</v>
      </c>
      <c r="K1278" s="249" t="s">
        <v>167</v>
      </c>
      <c r="L1278" s="254"/>
      <c r="M1278" s="255" t="s">
        <v>19</v>
      </c>
      <c r="N1278" s="256" t="s">
        <v>45</v>
      </c>
      <c r="O1278" s="86"/>
      <c r="P1278" s="215">
        <f>O1278*H1278</f>
        <v>0</v>
      </c>
      <c r="Q1278" s="215">
        <v>1</v>
      </c>
      <c r="R1278" s="215">
        <f>Q1278*H1278</f>
        <v>0.025000000000000001</v>
      </c>
      <c r="S1278" s="215">
        <v>0</v>
      </c>
      <c r="T1278" s="216">
        <f>S1278*H1278</f>
        <v>0</v>
      </c>
      <c r="U1278" s="40"/>
      <c r="V1278" s="40"/>
      <c r="W1278" s="40"/>
      <c r="X1278" s="40"/>
      <c r="Y1278" s="40"/>
      <c r="Z1278" s="40"/>
      <c r="AA1278" s="40"/>
      <c r="AB1278" s="40"/>
      <c r="AC1278" s="40"/>
      <c r="AD1278" s="40"/>
      <c r="AE1278" s="40"/>
      <c r="AR1278" s="217" t="s">
        <v>342</v>
      </c>
      <c r="AT1278" s="217" t="s">
        <v>301</v>
      </c>
      <c r="AU1278" s="217" t="s">
        <v>84</v>
      </c>
      <c r="AY1278" s="19" t="s">
        <v>161</v>
      </c>
      <c r="BE1278" s="218">
        <f>IF(N1278="základní",J1278,0)</f>
        <v>0</v>
      </c>
      <c r="BF1278" s="218">
        <f>IF(N1278="snížená",J1278,0)</f>
        <v>0</v>
      </c>
      <c r="BG1278" s="218">
        <f>IF(N1278="zákl. přenesená",J1278,0)</f>
        <v>0</v>
      </c>
      <c r="BH1278" s="218">
        <f>IF(N1278="sníž. přenesená",J1278,0)</f>
        <v>0</v>
      </c>
      <c r="BI1278" s="218">
        <f>IF(N1278="nulová",J1278,0)</f>
        <v>0</v>
      </c>
      <c r="BJ1278" s="19" t="s">
        <v>82</v>
      </c>
      <c r="BK1278" s="218">
        <f>ROUND(I1278*H1278,2)</f>
        <v>0</v>
      </c>
      <c r="BL1278" s="19" t="s">
        <v>256</v>
      </c>
      <c r="BM1278" s="217" t="s">
        <v>1913</v>
      </c>
    </row>
    <row r="1279" s="13" customFormat="1">
      <c r="A1279" s="13"/>
      <c r="B1279" s="224"/>
      <c r="C1279" s="225"/>
      <c r="D1279" s="226" t="s">
        <v>185</v>
      </c>
      <c r="E1279" s="227" t="s">
        <v>19</v>
      </c>
      <c r="F1279" s="228" t="s">
        <v>1914</v>
      </c>
      <c r="G1279" s="225"/>
      <c r="H1279" s="229">
        <v>0.025000000000000001</v>
      </c>
      <c r="I1279" s="230"/>
      <c r="J1279" s="225"/>
      <c r="K1279" s="225"/>
      <c r="L1279" s="231"/>
      <c r="M1279" s="232"/>
      <c r="N1279" s="233"/>
      <c r="O1279" s="233"/>
      <c r="P1279" s="233"/>
      <c r="Q1279" s="233"/>
      <c r="R1279" s="233"/>
      <c r="S1279" s="233"/>
      <c r="T1279" s="234"/>
      <c r="U1279" s="13"/>
      <c r="V1279" s="13"/>
      <c r="W1279" s="13"/>
      <c r="X1279" s="13"/>
      <c r="Y1279" s="13"/>
      <c r="Z1279" s="13"/>
      <c r="AA1279" s="13"/>
      <c r="AB1279" s="13"/>
      <c r="AC1279" s="13"/>
      <c r="AD1279" s="13"/>
      <c r="AE1279" s="13"/>
      <c r="AT1279" s="235" t="s">
        <v>185</v>
      </c>
      <c r="AU1279" s="235" t="s">
        <v>84</v>
      </c>
      <c r="AV1279" s="13" t="s">
        <v>84</v>
      </c>
      <c r="AW1279" s="13" t="s">
        <v>36</v>
      </c>
      <c r="AX1279" s="13" t="s">
        <v>74</v>
      </c>
      <c r="AY1279" s="235" t="s">
        <v>161</v>
      </c>
    </row>
    <row r="1280" s="14" customFormat="1">
      <c r="A1280" s="14"/>
      <c r="B1280" s="236"/>
      <c r="C1280" s="237"/>
      <c r="D1280" s="226" t="s">
        <v>185</v>
      </c>
      <c r="E1280" s="238" t="s">
        <v>19</v>
      </c>
      <c r="F1280" s="239" t="s">
        <v>187</v>
      </c>
      <c r="G1280" s="237"/>
      <c r="H1280" s="240">
        <v>0.025000000000000001</v>
      </c>
      <c r="I1280" s="241"/>
      <c r="J1280" s="237"/>
      <c r="K1280" s="237"/>
      <c r="L1280" s="242"/>
      <c r="M1280" s="243"/>
      <c r="N1280" s="244"/>
      <c r="O1280" s="244"/>
      <c r="P1280" s="244"/>
      <c r="Q1280" s="244"/>
      <c r="R1280" s="244"/>
      <c r="S1280" s="244"/>
      <c r="T1280" s="245"/>
      <c r="U1280" s="14"/>
      <c r="V1280" s="14"/>
      <c r="W1280" s="14"/>
      <c r="X1280" s="14"/>
      <c r="Y1280" s="14"/>
      <c r="Z1280" s="14"/>
      <c r="AA1280" s="14"/>
      <c r="AB1280" s="14"/>
      <c r="AC1280" s="14"/>
      <c r="AD1280" s="14"/>
      <c r="AE1280" s="14"/>
      <c r="AT1280" s="246" t="s">
        <v>185</v>
      </c>
      <c r="AU1280" s="246" t="s">
        <v>84</v>
      </c>
      <c r="AV1280" s="14" t="s">
        <v>168</v>
      </c>
      <c r="AW1280" s="14" t="s">
        <v>36</v>
      </c>
      <c r="AX1280" s="14" t="s">
        <v>82</v>
      </c>
      <c r="AY1280" s="246" t="s">
        <v>161</v>
      </c>
    </row>
    <row r="1281" s="2" customFormat="1" ht="21.75" customHeight="1">
      <c r="A1281" s="40"/>
      <c r="B1281" s="41"/>
      <c r="C1281" s="247" t="s">
        <v>1915</v>
      </c>
      <c r="D1281" s="247" t="s">
        <v>301</v>
      </c>
      <c r="E1281" s="248" t="s">
        <v>1865</v>
      </c>
      <c r="F1281" s="249" t="s">
        <v>1866</v>
      </c>
      <c r="G1281" s="250" t="s">
        <v>271</v>
      </c>
      <c r="H1281" s="251">
        <v>0.0089999999999999993</v>
      </c>
      <c r="I1281" s="252"/>
      <c r="J1281" s="253">
        <f>ROUND(I1281*H1281,2)</f>
        <v>0</v>
      </c>
      <c r="K1281" s="249" t="s">
        <v>167</v>
      </c>
      <c r="L1281" s="254"/>
      <c r="M1281" s="255" t="s">
        <v>19</v>
      </c>
      <c r="N1281" s="256" t="s">
        <v>45</v>
      </c>
      <c r="O1281" s="86"/>
      <c r="P1281" s="215">
        <f>O1281*H1281</f>
        <v>0</v>
      </c>
      <c r="Q1281" s="215">
        <v>1</v>
      </c>
      <c r="R1281" s="215">
        <f>Q1281*H1281</f>
        <v>0.0089999999999999993</v>
      </c>
      <c r="S1281" s="215">
        <v>0</v>
      </c>
      <c r="T1281" s="216">
        <f>S1281*H1281</f>
        <v>0</v>
      </c>
      <c r="U1281" s="40"/>
      <c r="V1281" s="40"/>
      <c r="W1281" s="40"/>
      <c r="X1281" s="40"/>
      <c r="Y1281" s="40"/>
      <c r="Z1281" s="40"/>
      <c r="AA1281" s="40"/>
      <c r="AB1281" s="40"/>
      <c r="AC1281" s="40"/>
      <c r="AD1281" s="40"/>
      <c r="AE1281" s="40"/>
      <c r="AR1281" s="217" t="s">
        <v>342</v>
      </c>
      <c r="AT1281" s="217" t="s">
        <v>301</v>
      </c>
      <c r="AU1281" s="217" t="s">
        <v>84</v>
      </c>
      <c r="AY1281" s="19" t="s">
        <v>161</v>
      </c>
      <c r="BE1281" s="218">
        <f>IF(N1281="základní",J1281,0)</f>
        <v>0</v>
      </c>
      <c r="BF1281" s="218">
        <f>IF(N1281="snížená",J1281,0)</f>
        <v>0</v>
      </c>
      <c r="BG1281" s="218">
        <f>IF(N1281="zákl. přenesená",J1281,0)</f>
        <v>0</v>
      </c>
      <c r="BH1281" s="218">
        <f>IF(N1281="sníž. přenesená",J1281,0)</f>
        <v>0</v>
      </c>
      <c r="BI1281" s="218">
        <f>IF(N1281="nulová",J1281,0)</f>
        <v>0</v>
      </c>
      <c r="BJ1281" s="19" t="s">
        <v>82</v>
      </c>
      <c r="BK1281" s="218">
        <f>ROUND(I1281*H1281,2)</f>
        <v>0</v>
      </c>
      <c r="BL1281" s="19" t="s">
        <v>256</v>
      </c>
      <c r="BM1281" s="217" t="s">
        <v>1916</v>
      </c>
    </row>
    <row r="1282" s="13" customFormat="1">
      <c r="A1282" s="13"/>
      <c r="B1282" s="224"/>
      <c r="C1282" s="225"/>
      <c r="D1282" s="226" t="s">
        <v>185</v>
      </c>
      <c r="E1282" s="227" t="s">
        <v>19</v>
      </c>
      <c r="F1282" s="228" t="s">
        <v>1917</v>
      </c>
      <c r="G1282" s="225"/>
      <c r="H1282" s="229">
        <v>0.0089999999999999993</v>
      </c>
      <c r="I1282" s="230"/>
      <c r="J1282" s="225"/>
      <c r="K1282" s="225"/>
      <c r="L1282" s="231"/>
      <c r="M1282" s="232"/>
      <c r="N1282" s="233"/>
      <c r="O1282" s="233"/>
      <c r="P1282" s="233"/>
      <c r="Q1282" s="233"/>
      <c r="R1282" s="233"/>
      <c r="S1282" s="233"/>
      <c r="T1282" s="234"/>
      <c r="U1282" s="13"/>
      <c r="V1282" s="13"/>
      <c r="W1282" s="13"/>
      <c r="X1282" s="13"/>
      <c r="Y1282" s="13"/>
      <c r="Z1282" s="13"/>
      <c r="AA1282" s="13"/>
      <c r="AB1282" s="13"/>
      <c r="AC1282" s="13"/>
      <c r="AD1282" s="13"/>
      <c r="AE1282" s="13"/>
      <c r="AT1282" s="235" t="s">
        <v>185</v>
      </c>
      <c r="AU1282" s="235" t="s">
        <v>84</v>
      </c>
      <c r="AV1282" s="13" t="s">
        <v>84</v>
      </c>
      <c r="AW1282" s="13" t="s">
        <v>36</v>
      </c>
      <c r="AX1282" s="13" t="s">
        <v>74</v>
      </c>
      <c r="AY1282" s="235" t="s">
        <v>161</v>
      </c>
    </row>
    <row r="1283" s="14" customFormat="1">
      <c r="A1283" s="14"/>
      <c r="B1283" s="236"/>
      <c r="C1283" s="237"/>
      <c r="D1283" s="226" t="s">
        <v>185</v>
      </c>
      <c r="E1283" s="238" t="s">
        <v>19</v>
      </c>
      <c r="F1283" s="239" t="s">
        <v>187</v>
      </c>
      <c r="G1283" s="237"/>
      <c r="H1283" s="240">
        <v>0.0089999999999999993</v>
      </c>
      <c r="I1283" s="241"/>
      <c r="J1283" s="237"/>
      <c r="K1283" s="237"/>
      <c r="L1283" s="242"/>
      <c r="M1283" s="243"/>
      <c r="N1283" s="244"/>
      <c r="O1283" s="244"/>
      <c r="P1283" s="244"/>
      <c r="Q1283" s="244"/>
      <c r="R1283" s="244"/>
      <c r="S1283" s="244"/>
      <c r="T1283" s="245"/>
      <c r="U1283" s="14"/>
      <c r="V1283" s="14"/>
      <c r="W1283" s="14"/>
      <c r="X1283" s="14"/>
      <c r="Y1283" s="14"/>
      <c r="Z1283" s="14"/>
      <c r="AA1283" s="14"/>
      <c r="AB1283" s="14"/>
      <c r="AC1283" s="14"/>
      <c r="AD1283" s="14"/>
      <c r="AE1283" s="14"/>
      <c r="AT1283" s="246" t="s">
        <v>185</v>
      </c>
      <c r="AU1283" s="246" t="s">
        <v>84</v>
      </c>
      <c r="AV1283" s="14" t="s">
        <v>168</v>
      </c>
      <c r="AW1283" s="14" t="s">
        <v>36</v>
      </c>
      <c r="AX1283" s="14" t="s">
        <v>82</v>
      </c>
      <c r="AY1283" s="246" t="s">
        <v>161</v>
      </c>
    </row>
    <row r="1284" s="2" customFormat="1" ht="37.8" customHeight="1">
      <c r="A1284" s="40"/>
      <c r="B1284" s="41"/>
      <c r="C1284" s="206" t="s">
        <v>1918</v>
      </c>
      <c r="D1284" s="206" t="s">
        <v>163</v>
      </c>
      <c r="E1284" s="207" t="s">
        <v>1919</v>
      </c>
      <c r="F1284" s="208" t="s">
        <v>1920</v>
      </c>
      <c r="G1284" s="209" t="s">
        <v>1826</v>
      </c>
      <c r="H1284" s="210">
        <v>280</v>
      </c>
      <c r="I1284" s="211"/>
      <c r="J1284" s="212">
        <f>ROUND(I1284*H1284,2)</f>
        <v>0</v>
      </c>
      <c r="K1284" s="208" t="s">
        <v>167</v>
      </c>
      <c r="L1284" s="46"/>
      <c r="M1284" s="213" t="s">
        <v>19</v>
      </c>
      <c r="N1284" s="214" t="s">
        <v>45</v>
      </c>
      <c r="O1284" s="86"/>
      <c r="P1284" s="215">
        <f>O1284*H1284</f>
        <v>0</v>
      </c>
      <c r="Q1284" s="215">
        <v>5.0000000000000002E-05</v>
      </c>
      <c r="R1284" s="215">
        <f>Q1284*H1284</f>
        <v>0.014</v>
      </c>
      <c r="S1284" s="215">
        <v>0</v>
      </c>
      <c r="T1284" s="216">
        <f>S1284*H1284</f>
        <v>0</v>
      </c>
      <c r="U1284" s="40"/>
      <c r="V1284" s="40"/>
      <c r="W1284" s="40"/>
      <c r="X1284" s="40"/>
      <c r="Y1284" s="40"/>
      <c r="Z1284" s="40"/>
      <c r="AA1284" s="40"/>
      <c r="AB1284" s="40"/>
      <c r="AC1284" s="40"/>
      <c r="AD1284" s="40"/>
      <c r="AE1284" s="40"/>
      <c r="AR1284" s="217" t="s">
        <v>256</v>
      </c>
      <c r="AT1284" s="217" t="s">
        <v>163</v>
      </c>
      <c r="AU1284" s="217" t="s">
        <v>84</v>
      </c>
      <c r="AY1284" s="19" t="s">
        <v>161</v>
      </c>
      <c r="BE1284" s="218">
        <f>IF(N1284="základní",J1284,0)</f>
        <v>0</v>
      </c>
      <c r="BF1284" s="218">
        <f>IF(N1284="snížená",J1284,0)</f>
        <v>0</v>
      </c>
      <c r="BG1284" s="218">
        <f>IF(N1284="zákl. přenesená",J1284,0)</f>
        <v>0</v>
      </c>
      <c r="BH1284" s="218">
        <f>IF(N1284="sníž. přenesená",J1284,0)</f>
        <v>0</v>
      </c>
      <c r="BI1284" s="218">
        <f>IF(N1284="nulová",J1284,0)</f>
        <v>0</v>
      </c>
      <c r="BJ1284" s="19" t="s">
        <v>82</v>
      </c>
      <c r="BK1284" s="218">
        <f>ROUND(I1284*H1284,2)</f>
        <v>0</v>
      </c>
      <c r="BL1284" s="19" t="s">
        <v>256</v>
      </c>
      <c r="BM1284" s="217" t="s">
        <v>1921</v>
      </c>
    </row>
    <row r="1285" s="2" customFormat="1">
      <c r="A1285" s="40"/>
      <c r="B1285" s="41"/>
      <c r="C1285" s="42"/>
      <c r="D1285" s="219" t="s">
        <v>170</v>
      </c>
      <c r="E1285" s="42"/>
      <c r="F1285" s="220" t="s">
        <v>1922</v>
      </c>
      <c r="G1285" s="42"/>
      <c r="H1285" s="42"/>
      <c r="I1285" s="221"/>
      <c r="J1285" s="42"/>
      <c r="K1285" s="42"/>
      <c r="L1285" s="46"/>
      <c r="M1285" s="222"/>
      <c r="N1285" s="223"/>
      <c r="O1285" s="86"/>
      <c r="P1285" s="86"/>
      <c r="Q1285" s="86"/>
      <c r="R1285" s="86"/>
      <c r="S1285" s="86"/>
      <c r="T1285" s="87"/>
      <c r="U1285" s="40"/>
      <c r="V1285" s="40"/>
      <c r="W1285" s="40"/>
      <c r="X1285" s="40"/>
      <c r="Y1285" s="40"/>
      <c r="Z1285" s="40"/>
      <c r="AA1285" s="40"/>
      <c r="AB1285" s="40"/>
      <c r="AC1285" s="40"/>
      <c r="AD1285" s="40"/>
      <c r="AE1285" s="40"/>
      <c r="AT1285" s="19" t="s">
        <v>170</v>
      </c>
      <c r="AU1285" s="19" t="s">
        <v>84</v>
      </c>
    </row>
    <row r="1286" s="2" customFormat="1" ht="24.15" customHeight="1">
      <c r="A1286" s="40"/>
      <c r="B1286" s="41"/>
      <c r="C1286" s="247" t="s">
        <v>1923</v>
      </c>
      <c r="D1286" s="247" t="s">
        <v>301</v>
      </c>
      <c r="E1286" s="248" t="s">
        <v>1924</v>
      </c>
      <c r="F1286" s="249" t="s">
        <v>1925</v>
      </c>
      <c r="G1286" s="250" t="s">
        <v>590</v>
      </c>
      <c r="H1286" s="251">
        <v>12</v>
      </c>
      <c r="I1286" s="252"/>
      <c r="J1286" s="253">
        <f>ROUND(I1286*H1286,2)</f>
        <v>0</v>
      </c>
      <c r="K1286" s="249" t="s">
        <v>167</v>
      </c>
      <c r="L1286" s="254"/>
      <c r="M1286" s="255" t="s">
        <v>19</v>
      </c>
      <c r="N1286" s="256" t="s">
        <v>45</v>
      </c>
      <c r="O1286" s="86"/>
      <c r="P1286" s="215">
        <f>O1286*H1286</f>
        <v>0</v>
      </c>
      <c r="Q1286" s="215">
        <v>0.010659999999999999</v>
      </c>
      <c r="R1286" s="215">
        <f>Q1286*H1286</f>
        <v>0.12791999999999998</v>
      </c>
      <c r="S1286" s="215">
        <v>0</v>
      </c>
      <c r="T1286" s="216">
        <f>S1286*H1286</f>
        <v>0</v>
      </c>
      <c r="U1286" s="40"/>
      <c r="V1286" s="40"/>
      <c r="W1286" s="40"/>
      <c r="X1286" s="40"/>
      <c r="Y1286" s="40"/>
      <c r="Z1286" s="40"/>
      <c r="AA1286" s="40"/>
      <c r="AB1286" s="40"/>
      <c r="AC1286" s="40"/>
      <c r="AD1286" s="40"/>
      <c r="AE1286" s="40"/>
      <c r="AR1286" s="217" t="s">
        <v>342</v>
      </c>
      <c r="AT1286" s="217" t="s">
        <v>301</v>
      </c>
      <c r="AU1286" s="217" t="s">
        <v>84</v>
      </c>
      <c r="AY1286" s="19" t="s">
        <v>161</v>
      </c>
      <c r="BE1286" s="218">
        <f>IF(N1286="základní",J1286,0)</f>
        <v>0</v>
      </c>
      <c r="BF1286" s="218">
        <f>IF(N1286="snížená",J1286,0)</f>
        <v>0</v>
      </c>
      <c r="BG1286" s="218">
        <f>IF(N1286="zákl. přenesená",J1286,0)</f>
        <v>0</v>
      </c>
      <c r="BH1286" s="218">
        <f>IF(N1286="sníž. přenesená",J1286,0)</f>
        <v>0</v>
      </c>
      <c r="BI1286" s="218">
        <f>IF(N1286="nulová",J1286,0)</f>
        <v>0</v>
      </c>
      <c r="BJ1286" s="19" t="s">
        <v>82</v>
      </c>
      <c r="BK1286" s="218">
        <f>ROUND(I1286*H1286,2)</f>
        <v>0</v>
      </c>
      <c r="BL1286" s="19" t="s">
        <v>256</v>
      </c>
      <c r="BM1286" s="217" t="s">
        <v>1926</v>
      </c>
    </row>
    <row r="1287" s="2" customFormat="1" ht="24.15" customHeight="1">
      <c r="A1287" s="40"/>
      <c r="B1287" s="41"/>
      <c r="C1287" s="247" t="s">
        <v>1927</v>
      </c>
      <c r="D1287" s="247" t="s">
        <v>301</v>
      </c>
      <c r="E1287" s="248" t="s">
        <v>1928</v>
      </c>
      <c r="F1287" s="249" t="s">
        <v>1929</v>
      </c>
      <c r="G1287" s="250" t="s">
        <v>590</v>
      </c>
      <c r="H1287" s="251">
        <v>40</v>
      </c>
      <c r="I1287" s="252"/>
      <c r="J1287" s="253">
        <f>ROUND(I1287*H1287,2)</f>
        <v>0</v>
      </c>
      <c r="K1287" s="249" t="s">
        <v>167</v>
      </c>
      <c r="L1287" s="254"/>
      <c r="M1287" s="255" t="s">
        <v>19</v>
      </c>
      <c r="N1287" s="256" t="s">
        <v>45</v>
      </c>
      <c r="O1287" s="86"/>
      <c r="P1287" s="215">
        <f>O1287*H1287</f>
        <v>0</v>
      </c>
      <c r="Q1287" s="215">
        <v>0.0030100000000000001</v>
      </c>
      <c r="R1287" s="215">
        <f>Q1287*H1287</f>
        <v>0.12040000000000001</v>
      </c>
      <c r="S1287" s="215">
        <v>0</v>
      </c>
      <c r="T1287" s="216">
        <f>S1287*H1287</f>
        <v>0</v>
      </c>
      <c r="U1287" s="40"/>
      <c r="V1287" s="40"/>
      <c r="W1287" s="40"/>
      <c r="X1287" s="40"/>
      <c r="Y1287" s="40"/>
      <c r="Z1287" s="40"/>
      <c r="AA1287" s="40"/>
      <c r="AB1287" s="40"/>
      <c r="AC1287" s="40"/>
      <c r="AD1287" s="40"/>
      <c r="AE1287" s="40"/>
      <c r="AR1287" s="217" t="s">
        <v>342</v>
      </c>
      <c r="AT1287" s="217" t="s">
        <v>301</v>
      </c>
      <c r="AU1287" s="217" t="s">
        <v>84</v>
      </c>
      <c r="AY1287" s="19" t="s">
        <v>161</v>
      </c>
      <c r="BE1287" s="218">
        <f>IF(N1287="základní",J1287,0)</f>
        <v>0</v>
      </c>
      <c r="BF1287" s="218">
        <f>IF(N1287="snížená",J1287,0)</f>
        <v>0</v>
      </c>
      <c r="BG1287" s="218">
        <f>IF(N1287="zákl. přenesená",J1287,0)</f>
        <v>0</v>
      </c>
      <c r="BH1287" s="218">
        <f>IF(N1287="sníž. přenesená",J1287,0)</f>
        <v>0</v>
      </c>
      <c r="BI1287" s="218">
        <f>IF(N1287="nulová",J1287,0)</f>
        <v>0</v>
      </c>
      <c r="BJ1287" s="19" t="s">
        <v>82</v>
      </c>
      <c r="BK1287" s="218">
        <f>ROUND(I1287*H1287,2)</f>
        <v>0</v>
      </c>
      <c r="BL1287" s="19" t="s">
        <v>256</v>
      </c>
      <c r="BM1287" s="217" t="s">
        <v>1930</v>
      </c>
    </row>
    <row r="1288" s="2" customFormat="1" ht="55.5" customHeight="1">
      <c r="A1288" s="40"/>
      <c r="B1288" s="41"/>
      <c r="C1288" s="206" t="s">
        <v>1931</v>
      </c>
      <c r="D1288" s="206" t="s">
        <v>163</v>
      </c>
      <c r="E1288" s="207" t="s">
        <v>1932</v>
      </c>
      <c r="F1288" s="208" t="s">
        <v>1933</v>
      </c>
      <c r="G1288" s="209" t="s">
        <v>1196</v>
      </c>
      <c r="H1288" s="258"/>
      <c r="I1288" s="211"/>
      <c r="J1288" s="212">
        <f>ROUND(I1288*H1288,2)</f>
        <v>0</v>
      </c>
      <c r="K1288" s="208" t="s">
        <v>167</v>
      </c>
      <c r="L1288" s="46"/>
      <c r="M1288" s="213" t="s">
        <v>19</v>
      </c>
      <c r="N1288" s="214" t="s">
        <v>45</v>
      </c>
      <c r="O1288" s="86"/>
      <c r="P1288" s="215">
        <f>O1288*H1288</f>
        <v>0</v>
      </c>
      <c r="Q1288" s="215">
        <v>0</v>
      </c>
      <c r="R1288" s="215">
        <f>Q1288*H1288</f>
        <v>0</v>
      </c>
      <c r="S1288" s="215">
        <v>0</v>
      </c>
      <c r="T1288" s="216">
        <f>S1288*H1288</f>
        <v>0</v>
      </c>
      <c r="U1288" s="40"/>
      <c r="V1288" s="40"/>
      <c r="W1288" s="40"/>
      <c r="X1288" s="40"/>
      <c r="Y1288" s="40"/>
      <c r="Z1288" s="40"/>
      <c r="AA1288" s="40"/>
      <c r="AB1288" s="40"/>
      <c r="AC1288" s="40"/>
      <c r="AD1288" s="40"/>
      <c r="AE1288" s="40"/>
      <c r="AR1288" s="217" t="s">
        <v>256</v>
      </c>
      <c r="AT1288" s="217" t="s">
        <v>163</v>
      </c>
      <c r="AU1288" s="217" t="s">
        <v>84</v>
      </c>
      <c r="AY1288" s="19" t="s">
        <v>161</v>
      </c>
      <c r="BE1288" s="218">
        <f>IF(N1288="základní",J1288,0)</f>
        <v>0</v>
      </c>
      <c r="BF1288" s="218">
        <f>IF(N1288="snížená",J1288,0)</f>
        <v>0</v>
      </c>
      <c r="BG1288" s="218">
        <f>IF(N1288="zákl. přenesená",J1288,0)</f>
        <v>0</v>
      </c>
      <c r="BH1288" s="218">
        <f>IF(N1288="sníž. přenesená",J1288,0)</f>
        <v>0</v>
      </c>
      <c r="BI1288" s="218">
        <f>IF(N1288="nulová",J1288,0)</f>
        <v>0</v>
      </c>
      <c r="BJ1288" s="19" t="s">
        <v>82</v>
      </c>
      <c r="BK1288" s="218">
        <f>ROUND(I1288*H1288,2)</f>
        <v>0</v>
      </c>
      <c r="BL1288" s="19" t="s">
        <v>256</v>
      </c>
      <c r="BM1288" s="217" t="s">
        <v>1934</v>
      </c>
    </row>
    <row r="1289" s="2" customFormat="1">
      <c r="A1289" s="40"/>
      <c r="B1289" s="41"/>
      <c r="C1289" s="42"/>
      <c r="D1289" s="219" t="s">
        <v>170</v>
      </c>
      <c r="E1289" s="42"/>
      <c r="F1289" s="220" t="s">
        <v>1935</v>
      </c>
      <c r="G1289" s="42"/>
      <c r="H1289" s="42"/>
      <c r="I1289" s="221"/>
      <c r="J1289" s="42"/>
      <c r="K1289" s="42"/>
      <c r="L1289" s="46"/>
      <c r="M1289" s="222"/>
      <c r="N1289" s="223"/>
      <c r="O1289" s="86"/>
      <c r="P1289" s="86"/>
      <c r="Q1289" s="86"/>
      <c r="R1289" s="86"/>
      <c r="S1289" s="86"/>
      <c r="T1289" s="87"/>
      <c r="U1289" s="40"/>
      <c r="V1289" s="40"/>
      <c r="W1289" s="40"/>
      <c r="X1289" s="40"/>
      <c r="Y1289" s="40"/>
      <c r="Z1289" s="40"/>
      <c r="AA1289" s="40"/>
      <c r="AB1289" s="40"/>
      <c r="AC1289" s="40"/>
      <c r="AD1289" s="40"/>
      <c r="AE1289" s="40"/>
      <c r="AT1289" s="19" t="s">
        <v>170</v>
      </c>
      <c r="AU1289" s="19" t="s">
        <v>84</v>
      </c>
    </row>
    <row r="1290" s="2" customFormat="1" ht="66.75" customHeight="1">
      <c r="A1290" s="40"/>
      <c r="B1290" s="41"/>
      <c r="C1290" s="206" t="s">
        <v>1936</v>
      </c>
      <c r="D1290" s="206" t="s">
        <v>163</v>
      </c>
      <c r="E1290" s="207" t="s">
        <v>1937</v>
      </c>
      <c r="F1290" s="208" t="s">
        <v>1938</v>
      </c>
      <c r="G1290" s="209" t="s">
        <v>1196</v>
      </c>
      <c r="H1290" s="258"/>
      <c r="I1290" s="211"/>
      <c r="J1290" s="212">
        <f>ROUND(I1290*H1290,2)</f>
        <v>0</v>
      </c>
      <c r="K1290" s="208" t="s">
        <v>167</v>
      </c>
      <c r="L1290" s="46"/>
      <c r="M1290" s="213" t="s">
        <v>19</v>
      </c>
      <c r="N1290" s="214" t="s">
        <v>45</v>
      </c>
      <c r="O1290" s="86"/>
      <c r="P1290" s="215">
        <f>O1290*H1290</f>
        <v>0</v>
      </c>
      <c r="Q1290" s="215">
        <v>0</v>
      </c>
      <c r="R1290" s="215">
        <f>Q1290*H1290</f>
        <v>0</v>
      </c>
      <c r="S1290" s="215">
        <v>0</v>
      </c>
      <c r="T1290" s="216">
        <f>S1290*H1290</f>
        <v>0</v>
      </c>
      <c r="U1290" s="40"/>
      <c r="V1290" s="40"/>
      <c r="W1290" s="40"/>
      <c r="X1290" s="40"/>
      <c r="Y1290" s="40"/>
      <c r="Z1290" s="40"/>
      <c r="AA1290" s="40"/>
      <c r="AB1290" s="40"/>
      <c r="AC1290" s="40"/>
      <c r="AD1290" s="40"/>
      <c r="AE1290" s="40"/>
      <c r="AR1290" s="217" t="s">
        <v>256</v>
      </c>
      <c r="AT1290" s="217" t="s">
        <v>163</v>
      </c>
      <c r="AU1290" s="217" t="s">
        <v>84</v>
      </c>
      <c r="AY1290" s="19" t="s">
        <v>161</v>
      </c>
      <c r="BE1290" s="218">
        <f>IF(N1290="základní",J1290,0)</f>
        <v>0</v>
      </c>
      <c r="BF1290" s="218">
        <f>IF(N1290="snížená",J1290,0)</f>
        <v>0</v>
      </c>
      <c r="BG1290" s="218">
        <f>IF(N1290="zákl. přenesená",J1290,0)</f>
        <v>0</v>
      </c>
      <c r="BH1290" s="218">
        <f>IF(N1290="sníž. přenesená",J1290,0)</f>
        <v>0</v>
      </c>
      <c r="BI1290" s="218">
        <f>IF(N1290="nulová",J1290,0)</f>
        <v>0</v>
      </c>
      <c r="BJ1290" s="19" t="s">
        <v>82</v>
      </c>
      <c r="BK1290" s="218">
        <f>ROUND(I1290*H1290,2)</f>
        <v>0</v>
      </c>
      <c r="BL1290" s="19" t="s">
        <v>256</v>
      </c>
      <c r="BM1290" s="217" t="s">
        <v>1939</v>
      </c>
    </row>
    <row r="1291" s="2" customFormat="1">
      <c r="A1291" s="40"/>
      <c r="B1291" s="41"/>
      <c r="C1291" s="42"/>
      <c r="D1291" s="219" t="s">
        <v>170</v>
      </c>
      <c r="E1291" s="42"/>
      <c r="F1291" s="220" t="s">
        <v>1940</v>
      </c>
      <c r="G1291" s="42"/>
      <c r="H1291" s="42"/>
      <c r="I1291" s="221"/>
      <c r="J1291" s="42"/>
      <c r="K1291" s="42"/>
      <c r="L1291" s="46"/>
      <c r="M1291" s="222"/>
      <c r="N1291" s="223"/>
      <c r="O1291" s="86"/>
      <c r="P1291" s="86"/>
      <c r="Q1291" s="86"/>
      <c r="R1291" s="86"/>
      <c r="S1291" s="86"/>
      <c r="T1291" s="87"/>
      <c r="U1291" s="40"/>
      <c r="V1291" s="40"/>
      <c r="W1291" s="40"/>
      <c r="X1291" s="40"/>
      <c r="Y1291" s="40"/>
      <c r="Z1291" s="40"/>
      <c r="AA1291" s="40"/>
      <c r="AB1291" s="40"/>
      <c r="AC1291" s="40"/>
      <c r="AD1291" s="40"/>
      <c r="AE1291" s="40"/>
      <c r="AT1291" s="19" t="s">
        <v>170</v>
      </c>
      <c r="AU1291" s="19" t="s">
        <v>84</v>
      </c>
    </row>
    <row r="1292" s="12" customFormat="1" ht="22.8" customHeight="1">
      <c r="A1292" s="12"/>
      <c r="B1292" s="190"/>
      <c r="C1292" s="191"/>
      <c r="D1292" s="192" t="s">
        <v>73</v>
      </c>
      <c r="E1292" s="204" t="s">
        <v>1941</v>
      </c>
      <c r="F1292" s="204" t="s">
        <v>1942</v>
      </c>
      <c r="G1292" s="191"/>
      <c r="H1292" s="191"/>
      <c r="I1292" s="194"/>
      <c r="J1292" s="205">
        <f>BK1292</f>
        <v>0</v>
      </c>
      <c r="K1292" s="191"/>
      <c r="L1292" s="196"/>
      <c r="M1292" s="197"/>
      <c r="N1292" s="198"/>
      <c r="O1292" s="198"/>
      <c r="P1292" s="199">
        <f>SUM(P1293:P1363)</f>
        <v>0</v>
      </c>
      <c r="Q1292" s="198"/>
      <c r="R1292" s="199">
        <f>SUM(R1293:R1363)</f>
        <v>11.871302080000001</v>
      </c>
      <c r="S1292" s="198"/>
      <c r="T1292" s="200">
        <f>SUM(T1293:T1363)</f>
        <v>33.203366899999999</v>
      </c>
      <c r="U1292" s="12"/>
      <c r="V1292" s="12"/>
      <c r="W1292" s="12"/>
      <c r="X1292" s="12"/>
      <c r="Y1292" s="12"/>
      <c r="Z1292" s="12"/>
      <c r="AA1292" s="12"/>
      <c r="AB1292" s="12"/>
      <c r="AC1292" s="12"/>
      <c r="AD1292" s="12"/>
      <c r="AE1292" s="12"/>
      <c r="AR1292" s="201" t="s">
        <v>84</v>
      </c>
      <c r="AT1292" s="202" t="s">
        <v>73</v>
      </c>
      <c r="AU1292" s="202" t="s">
        <v>82</v>
      </c>
      <c r="AY1292" s="201" t="s">
        <v>161</v>
      </c>
      <c r="BK1292" s="203">
        <f>SUM(BK1293:BK1363)</f>
        <v>0</v>
      </c>
    </row>
    <row r="1293" s="2" customFormat="1" ht="24.15" customHeight="1">
      <c r="A1293" s="40"/>
      <c r="B1293" s="41"/>
      <c r="C1293" s="206" t="s">
        <v>1943</v>
      </c>
      <c r="D1293" s="206" t="s">
        <v>163</v>
      </c>
      <c r="E1293" s="207" t="s">
        <v>1944</v>
      </c>
      <c r="F1293" s="208" t="s">
        <v>1945</v>
      </c>
      <c r="G1293" s="209" t="s">
        <v>182</v>
      </c>
      <c r="H1293" s="210">
        <v>324.67000000000002</v>
      </c>
      <c r="I1293" s="211"/>
      <c r="J1293" s="212">
        <f>ROUND(I1293*H1293,2)</f>
        <v>0</v>
      </c>
      <c r="K1293" s="208" t="s">
        <v>167</v>
      </c>
      <c r="L1293" s="46"/>
      <c r="M1293" s="213" t="s">
        <v>19</v>
      </c>
      <c r="N1293" s="214" t="s">
        <v>45</v>
      </c>
      <c r="O1293" s="86"/>
      <c r="P1293" s="215">
        <f>O1293*H1293</f>
        <v>0</v>
      </c>
      <c r="Q1293" s="215">
        <v>0</v>
      </c>
      <c r="R1293" s="215">
        <f>Q1293*H1293</f>
        <v>0</v>
      </c>
      <c r="S1293" s="215">
        <v>0</v>
      </c>
      <c r="T1293" s="216">
        <f>S1293*H1293</f>
        <v>0</v>
      </c>
      <c r="U1293" s="40"/>
      <c r="V1293" s="40"/>
      <c r="W1293" s="40"/>
      <c r="X1293" s="40"/>
      <c r="Y1293" s="40"/>
      <c r="Z1293" s="40"/>
      <c r="AA1293" s="40"/>
      <c r="AB1293" s="40"/>
      <c r="AC1293" s="40"/>
      <c r="AD1293" s="40"/>
      <c r="AE1293" s="40"/>
      <c r="AR1293" s="217" t="s">
        <v>256</v>
      </c>
      <c r="AT1293" s="217" t="s">
        <v>163</v>
      </c>
      <c r="AU1293" s="217" t="s">
        <v>84</v>
      </c>
      <c r="AY1293" s="19" t="s">
        <v>161</v>
      </c>
      <c r="BE1293" s="218">
        <f>IF(N1293="základní",J1293,0)</f>
        <v>0</v>
      </c>
      <c r="BF1293" s="218">
        <f>IF(N1293="snížená",J1293,0)</f>
        <v>0</v>
      </c>
      <c r="BG1293" s="218">
        <f>IF(N1293="zákl. přenesená",J1293,0)</f>
        <v>0</v>
      </c>
      <c r="BH1293" s="218">
        <f>IF(N1293="sníž. přenesená",J1293,0)</f>
        <v>0</v>
      </c>
      <c r="BI1293" s="218">
        <f>IF(N1293="nulová",J1293,0)</f>
        <v>0</v>
      </c>
      <c r="BJ1293" s="19" t="s">
        <v>82</v>
      </c>
      <c r="BK1293" s="218">
        <f>ROUND(I1293*H1293,2)</f>
        <v>0</v>
      </c>
      <c r="BL1293" s="19" t="s">
        <v>256</v>
      </c>
      <c r="BM1293" s="217" t="s">
        <v>1946</v>
      </c>
    </row>
    <row r="1294" s="2" customFormat="1">
      <c r="A1294" s="40"/>
      <c r="B1294" s="41"/>
      <c r="C1294" s="42"/>
      <c r="D1294" s="219" t="s">
        <v>170</v>
      </c>
      <c r="E1294" s="42"/>
      <c r="F1294" s="220" t="s">
        <v>1947</v>
      </c>
      <c r="G1294" s="42"/>
      <c r="H1294" s="42"/>
      <c r="I1294" s="221"/>
      <c r="J1294" s="42"/>
      <c r="K1294" s="42"/>
      <c r="L1294" s="46"/>
      <c r="M1294" s="222"/>
      <c r="N1294" s="223"/>
      <c r="O1294" s="86"/>
      <c r="P1294" s="86"/>
      <c r="Q1294" s="86"/>
      <c r="R1294" s="86"/>
      <c r="S1294" s="86"/>
      <c r="T1294" s="87"/>
      <c r="U1294" s="40"/>
      <c r="V1294" s="40"/>
      <c r="W1294" s="40"/>
      <c r="X1294" s="40"/>
      <c r="Y1294" s="40"/>
      <c r="Z1294" s="40"/>
      <c r="AA1294" s="40"/>
      <c r="AB1294" s="40"/>
      <c r="AC1294" s="40"/>
      <c r="AD1294" s="40"/>
      <c r="AE1294" s="40"/>
      <c r="AT1294" s="19" t="s">
        <v>170</v>
      </c>
      <c r="AU1294" s="19" t="s">
        <v>84</v>
      </c>
    </row>
    <row r="1295" s="13" customFormat="1">
      <c r="A1295" s="13"/>
      <c r="B1295" s="224"/>
      <c r="C1295" s="225"/>
      <c r="D1295" s="226" t="s">
        <v>185</v>
      </c>
      <c r="E1295" s="227" t="s">
        <v>19</v>
      </c>
      <c r="F1295" s="228" t="s">
        <v>1948</v>
      </c>
      <c r="G1295" s="225"/>
      <c r="H1295" s="229">
        <v>324.67000000000002</v>
      </c>
      <c r="I1295" s="230"/>
      <c r="J1295" s="225"/>
      <c r="K1295" s="225"/>
      <c r="L1295" s="231"/>
      <c r="M1295" s="232"/>
      <c r="N1295" s="233"/>
      <c r="O1295" s="233"/>
      <c r="P1295" s="233"/>
      <c r="Q1295" s="233"/>
      <c r="R1295" s="233"/>
      <c r="S1295" s="233"/>
      <c r="T1295" s="234"/>
      <c r="U1295" s="13"/>
      <c r="V1295" s="13"/>
      <c r="W1295" s="13"/>
      <c r="X1295" s="13"/>
      <c r="Y1295" s="13"/>
      <c r="Z1295" s="13"/>
      <c r="AA1295" s="13"/>
      <c r="AB1295" s="13"/>
      <c r="AC1295" s="13"/>
      <c r="AD1295" s="13"/>
      <c r="AE1295" s="13"/>
      <c r="AT1295" s="235" t="s">
        <v>185</v>
      </c>
      <c r="AU1295" s="235" t="s">
        <v>84</v>
      </c>
      <c r="AV1295" s="13" t="s">
        <v>84</v>
      </c>
      <c r="AW1295" s="13" t="s">
        <v>36</v>
      </c>
      <c r="AX1295" s="13" t="s">
        <v>74</v>
      </c>
      <c r="AY1295" s="235" t="s">
        <v>161</v>
      </c>
    </row>
    <row r="1296" s="14" customFormat="1">
      <c r="A1296" s="14"/>
      <c r="B1296" s="236"/>
      <c r="C1296" s="237"/>
      <c r="D1296" s="226" t="s">
        <v>185</v>
      </c>
      <c r="E1296" s="238" t="s">
        <v>19</v>
      </c>
      <c r="F1296" s="239" t="s">
        <v>187</v>
      </c>
      <c r="G1296" s="237"/>
      <c r="H1296" s="240">
        <v>324.67000000000002</v>
      </c>
      <c r="I1296" s="241"/>
      <c r="J1296" s="237"/>
      <c r="K1296" s="237"/>
      <c r="L1296" s="242"/>
      <c r="M1296" s="243"/>
      <c r="N1296" s="244"/>
      <c r="O1296" s="244"/>
      <c r="P1296" s="244"/>
      <c r="Q1296" s="244"/>
      <c r="R1296" s="244"/>
      <c r="S1296" s="244"/>
      <c r="T1296" s="245"/>
      <c r="U1296" s="14"/>
      <c r="V1296" s="14"/>
      <c r="W1296" s="14"/>
      <c r="X1296" s="14"/>
      <c r="Y1296" s="14"/>
      <c r="Z1296" s="14"/>
      <c r="AA1296" s="14"/>
      <c r="AB1296" s="14"/>
      <c r="AC1296" s="14"/>
      <c r="AD1296" s="14"/>
      <c r="AE1296" s="14"/>
      <c r="AT1296" s="246" t="s">
        <v>185</v>
      </c>
      <c r="AU1296" s="246" t="s">
        <v>84</v>
      </c>
      <c r="AV1296" s="14" t="s">
        <v>168</v>
      </c>
      <c r="AW1296" s="14" t="s">
        <v>36</v>
      </c>
      <c r="AX1296" s="14" t="s">
        <v>82</v>
      </c>
      <c r="AY1296" s="246" t="s">
        <v>161</v>
      </c>
    </row>
    <row r="1297" s="2" customFormat="1" ht="24.15" customHeight="1">
      <c r="A1297" s="40"/>
      <c r="B1297" s="41"/>
      <c r="C1297" s="206" t="s">
        <v>1949</v>
      </c>
      <c r="D1297" s="206" t="s">
        <v>163</v>
      </c>
      <c r="E1297" s="207" t="s">
        <v>1950</v>
      </c>
      <c r="F1297" s="208" t="s">
        <v>1951</v>
      </c>
      <c r="G1297" s="209" t="s">
        <v>182</v>
      </c>
      <c r="H1297" s="210">
        <v>324.67000000000002</v>
      </c>
      <c r="I1297" s="211"/>
      <c r="J1297" s="212">
        <f>ROUND(I1297*H1297,2)</f>
        <v>0</v>
      </c>
      <c r="K1297" s="208" t="s">
        <v>167</v>
      </c>
      <c r="L1297" s="46"/>
      <c r="M1297" s="213" t="s">
        <v>19</v>
      </c>
      <c r="N1297" s="214" t="s">
        <v>45</v>
      </c>
      <c r="O1297" s="86"/>
      <c r="P1297" s="215">
        <f>O1297*H1297</f>
        <v>0</v>
      </c>
      <c r="Q1297" s="215">
        <v>0.00029999999999999997</v>
      </c>
      <c r="R1297" s="215">
        <f>Q1297*H1297</f>
        <v>0.097401000000000001</v>
      </c>
      <c r="S1297" s="215">
        <v>0</v>
      </c>
      <c r="T1297" s="216">
        <f>S1297*H1297</f>
        <v>0</v>
      </c>
      <c r="U1297" s="40"/>
      <c r="V1297" s="40"/>
      <c r="W1297" s="40"/>
      <c r="X1297" s="40"/>
      <c r="Y1297" s="40"/>
      <c r="Z1297" s="40"/>
      <c r="AA1297" s="40"/>
      <c r="AB1297" s="40"/>
      <c r="AC1297" s="40"/>
      <c r="AD1297" s="40"/>
      <c r="AE1297" s="40"/>
      <c r="AR1297" s="217" t="s">
        <v>256</v>
      </c>
      <c r="AT1297" s="217" t="s">
        <v>163</v>
      </c>
      <c r="AU1297" s="217" t="s">
        <v>84</v>
      </c>
      <c r="AY1297" s="19" t="s">
        <v>161</v>
      </c>
      <c r="BE1297" s="218">
        <f>IF(N1297="základní",J1297,0)</f>
        <v>0</v>
      </c>
      <c r="BF1297" s="218">
        <f>IF(N1297="snížená",J1297,0)</f>
        <v>0</v>
      </c>
      <c r="BG1297" s="218">
        <f>IF(N1297="zákl. přenesená",J1297,0)</f>
        <v>0</v>
      </c>
      <c r="BH1297" s="218">
        <f>IF(N1297="sníž. přenesená",J1297,0)</f>
        <v>0</v>
      </c>
      <c r="BI1297" s="218">
        <f>IF(N1297="nulová",J1297,0)</f>
        <v>0</v>
      </c>
      <c r="BJ1297" s="19" t="s">
        <v>82</v>
      </c>
      <c r="BK1297" s="218">
        <f>ROUND(I1297*H1297,2)</f>
        <v>0</v>
      </c>
      <c r="BL1297" s="19" t="s">
        <v>256</v>
      </c>
      <c r="BM1297" s="217" t="s">
        <v>1952</v>
      </c>
    </row>
    <row r="1298" s="2" customFormat="1">
      <c r="A1298" s="40"/>
      <c r="B1298" s="41"/>
      <c r="C1298" s="42"/>
      <c r="D1298" s="219" t="s">
        <v>170</v>
      </c>
      <c r="E1298" s="42"/>
      <c r="F1298" s="220" t="s">
        <v>1953</v>
      </c>
      <c r="G1298" s="42"/>
      <c r="H1298" s="42"/>
      <c r="I1298" s="221"/>
      <c r="J1298" s="42"/>
      <c r="K1298" s="42"/>
      <c r="L1298" s="46"/>
      <c r="M1298" s="222"/>
      <c r="N1298" s="223"/>
      <c r="O1298" s="86"/>
      <c r="P1298" s="86"/>
      <c r="Q1298" s="86"/>
      <c r="R1298" s="86"/>
      <c r="S1298" s="86"/>
      <c r="T1298" s="87"/>
      <c r="U1298" s="40"/>
      <c r="V1298" s="40"/>
      <c r="W1298" s="40"/>
      <c r="X1298" s="40"/>
      <c r="Y1298" s="40"/>
      <c r="Z1298" s="40"/>
      <c r="AA1298" s="40"/>
      <c r="AB1298" s="40"/>
      <c r="AC1298" s="40"/>
      <c r="AD1298" s="40"/>
      <c r="AE1298" s="40"/>
      <c r="AT1298" s="19" t="s">
        <v>170</v>
      </c>
      <c r="AU1298" s="19" t="s">
        <v>84</v>
      </c>
    </row>
    <row r="1299" s="13" customFormat="1">
      <c r="A1299" s="13"/>
      <c r="B1299" s="224"/>
      <c r="C1299" s="225"/>
      <c r="D1299" s="226" t="s">
        <v>185</v>
      </c>
      <c r="E1299" s="227" t="s">
        <v>19</v>
      </c>
      <c r="F1299" s="228" t="s">
        <v>1948</v>
      </c>
      <c r="G1299" s="225"/>
      <c r="H1299" s="229">
        <v>324.67000000000002</v>
      </c>
      <c r="I1299" s="230"/>
      <c r="J1299" s="225"/>
      <c r="K1299" s="225"/>
      <c r="L1299" s="231"/>
      <c r="M1299" s="232"/>
      <c r="N1299" s="233"/>
      <c r="O1299" s="233"/>
      <c r="P1299" s="233"/>
      <c r="Q1299" s="233"/>
      <c r="R1299" s="233"/>
      <c r="S1299" s="233"/>
      <c r="T1299" s="234"/>
      <c r="U1299" s="13"/>
      <c r="V1299" s="13"/>
      <c r="W1299" s="13"/>
      <c r="X1299" s="13"/>
      <c r="Y1299" s="13"/>
      <c r="Z1299" s="13"/>
      <c r="AA1299" s="13"/>
      <c r="AB1299" s="13"/>
      <c r="AC1299" s="13"/>
      <c r="AD1299" s="13"/>
      <c r="AE1299" s="13"/>
      <c r="AT1299" s="235" t="s">
        <v>185</v>
      </c>
      <c r="AU1299" s="235" t="s">
        <v>84</v>
      </c>
      <c r="AV1299" s="13" t="s">
        <v>84</v>
      </c>
      <c r="AW1299" s="13" t="s">
        <v>36</v>
      </c>
      <c r="AX1299" s="13" t="s">
        <v>82</v>
      </c>
      <c r="AY1299" s="235" t="s">
        <v>161</v>
      </c>
    </row>
    <row r="1300" s="2" customFormat="1" ht="24.15" customHeight="1">
      <c r="A1300" s="40"/>
      <c r="B1300" s="41"/>
      <c r="C1300" s="206" t="s">
        <v>1954</v>
      </c>
      <c r="D1300" s="206" t="s">
        <v>163</v>
      </c>
      <c r="E1300" s="207" t="s">
        <v>1955</v>
      </c>
      <c r="F1300" s="208" t="s">
        <v>1956</v>
      </c>
      <c r="G1300" s="209" t="s">
        <v>182</v>
      </c>
      <c r="H1300" s="210">
        <v>324.67000000000002</v>
      </c>
      <c r="I1300" s="211"/>
      <c r="J1300" s="212">
        <f>ROUND(I1300*H1300,2)</f>
        <v>0</v>
      </c>
      <c r="K1300" s="208" t="s">
        <v>167</v>
      </c>
      <c r="L1300" s="46"/>
      <c r="M1300" s="213" t="s">
        <v>19</v>
      </c>
      <c r="N1300" s="214" t="s">
        <v>45</v>
      </c>
      <c r="O1300" s="86"/>
      <c r="P1300" s="215">
        <f>O1300*H1300</f>
        <v>0</v>
      </c>
      <c r="Q1300" s="215">
        <v>0</v>
      </c>
      <c r="R1300" s="215">
        <f>Q1300*H1300</f>
        <v>0</v>
      </c>
      <c r="S1300" s="215">
        <v>0</v>
      </c>
      <c r="T1300" s="216">
        <f>S1300*H1300</f>
        <v>0</v>
      </c>
      <c r="U1300" s="40"/>
      <c r="V1300" s="40"/>
      <c r="W1300" s="40"/>
      <c r="X1300" s="40"/>
      <c r="Y1300" s="40"/>
      <c r="Z1300" s="40"/>
      <c r="AA1300" s="40"/>
      <c r="AB1300" s="40"/>
      <c r="AC1300" s="40"/>
      <c r="AD1300" s="40"/>
      <c r="AE1300" s="40"/>
      <c r="AR1300" s="217" t="s">
        <v>256</v>
      </c>
      <c r="AT1300" s="217" t="s">
        <v>163</v>
      </c>
      <c r="AU1300" s="217" t="s">
        <v>84</v>
      </c>
      <c r="AY1300" s="19" t="s">
        <v>161</v>
      </c>
      <c r="BE1300" s="218">
        <f>IF(N1300="základní",J1300,0)</f>
        <v>0</v>
      </c>
      <c r="BF1300" s="218">
        <f>IF(N1300="snížená",J1300,0)</f>
        <v>0</v>
      </c>
      <c r="BG1300" s="218">
        <f>IF(N1300="zákl. přenesená",J1300,0)</f>
        <v>0</v>
      </c>
      <c r="BH1300" s="218">
        <f>IF(N1300="sníž. přenesená",J1300,0)</f>
        <v>0</v>
      </c>
      <c r="BI1300" s="218">
        <f>IF(N1300="nulová",J1300,0)</f>
        <v>0</v>
      </c>
      <c r="BJ1300" s="19" t="s">
        <v>82</v>
      </c>
      <c r="BK1300" s="218">
        <f>ROUND(I1300*H1300,2)</f>
        <v>0</v>
      </c>
      <c r="BL1300" s="19" t="s">
        <v>256</v>
      </c>
      <c r="BM1300" s="217" t="s">
        <v>1957</v>
      </c>
    </row>
    <row r="1301" s="2" customFormat="1">
      <c r="A1301" s="40"/>
      <c r="B1301" s="41"/>
      <c r="C1301" s="42"/>
      <c r="D1301" s="219" t="s">
        <v>170</v>
      </c>
      <c r="E1301" s="42"/>
      <c r="F1301" s="220" t="s">
        <v>1958</v>
      </c>
      <c r="G1301" s="42"/>
      <c r="H1301" s="42"/>
      <c r="I1301" s="221"/>
      <c r="J1301" s="42"/>
      <c r="K1301" s="42"/>
      <c r="L1301" s="46"/>
      <c r="M1301" s="222"/>
      <c r="N1301" s="223"/>
      <c r="O1301" s="86"/>
      <c r="P1301" s="86"/>
      <c r="Q1301" s="86"/>
      <c r="R1301" s="86"/>
      <c r="S1301" s="86"/>
      <c r="T1301" s="87"/>
      <c r="U1301" s="40"/>
      <c r="V1301" s="40"/>
      <c r="W1301" s="40"/>
      <c r="X1301" s="40"/>
      <c r="Y1301" s="40"/>
      <c r="Z1301" s="40"/>
      <c r="AA1301" s="40"/>
      <c r="AB1301" s="40"/>
      <c r="AC1301" s="40"/>
      <c r="AD1301" s="40"/>
      <c r="AE1301" s="40"/>
      <c r="AT1301" s="19" t="s">
        <v>170</v>
      </c>
      <c r="AU1301" s="19" t="s">
        <v>84</v>
      </c>
    </row>
    <row r="1302" s="13" customFormat="1">
      <c r="A1302" s="13"/>
      <c r="B1302" s="224"/>
      <c r="C1302" s="225"/>
      <c r="D1302" s="226" t="s">
        <v>185</v>
      </c>
      <c r="E1302" s="227" t="s">
        <v>19</v>
      </c>
      <c r="F1302" s="228" t="s">
        <v>1948</v>
      </c>
      <c r="G1302" s="225"/>
      <c r="H1302" s="229">
        <v>324.67000000000002</v>
      </c>
      <c r="I1302" s="230"/>
      <c r="J1302" s="225"/>
      <c r="K1302" s="225"/>
      <c r="L1302" s="231"/>
      <c r="M1302" s="232"/>
      <c r="N1302" s="233"/>
      <c r="O1302" s="233"/>
      <c r="P1302" s="233"/>
      <c r="Q1302" s="233"/>
      <c r="R1302" s="233"/>
      <c r="S1302" s="233"/>
      <c r="T1302" s="234"/>
      <c r="U1302" s="13"/>
      <c r="V1302" s="13"/>
      <c r="W1302" s="13"/>
      <c r="X1302" s="13"/>
      <c r="Y1302" s="13"/>
      <c r="Z1302" s="13"/>
      <c r="AA1302" s="13"/>
      <c r="AB1302" s="13"/>
      <c r="AC1302" s="13"/>
      <c r="AD1302" s="13"/>
      <c r="AE1302" s="13"/>
      <c r="AT1302" s="235" t="s">
        <v>185</v>
      </c>
      <c r="AU1302" s="235" t="s">
        <v>84</v>
      </c>
      <c r="AV1302" s="13" t="s">
        <v>84</v>
      </c>
      <c r="AW1302" s="13" t="s">
        <v>36</v>
      </c>
      <c r="AX1302" s="13" t="s">
        <v>82</v>
      </c>
      <c r="AY1302" s="235" t="s">
        <v>161</v>
      </c>
    </row>
    <row r="1303" s="2" customFormat="1" ht="24.15" customHeight="1">
      <c r="A1303" s="40"/>
      <c r="B1303" s="41"/>
      <c r="C1303" s="206" t="s">
        <v>1959</v>
      </c>
      <c r="D1303" s="206" t="s">
        <v>163</v>
      </c>
      <c r="E1303" s="207" t="s">
        <v>1960</v>
      </c>
      <c r="F1303" s="208" t="s">
        <v>1961</v>
      </c>
      <c r="G1303" s="209" t="s">
        <v>590</v>
      </c>
      <c r="H1303" s="210">
        <v>68.454999999999998</v>
      </c>
      <c r="I1303" s="211"/>
      <c r="J1303" s="212">
        <f>ROUND(I1303*H1303,2)</f>
        <v>0</v>
      </c>
      <c r="K1303" s="208" t="s">
        <v>167</v>
      </c>
      <c r="L1303" s="46"/>
      <c r="M1303" s="213" t="s">
        <v>19</v>
      </c>
      <c r="N1303" s="214" t="s">
        <v>45</v>
      </c>
      <c r="O1303" s="86"/>
      <c r="P1303" s="215">
        <f>O1303*H1303</f>
        <v>0</v>
      </c>
      <c r="Q1303" s="215">
        <v>0</v>
      </c>
      <c r="R1303" s="215">
        <f>Q1303*H1303</f>
        <v>0</v>
      </c>
      <c r="S1303" s="215">
        <v>0.01174</v>
      </c>
      <c r="T1303" s="216">
        <f>S1303*H1303</f>
        <v>0.80366170000000003</v>
      </c>
      <c r="U1303" s="40"/>
      <c r="V1303" s="40"/>
      <c r="W1303" s="40"/>
      <c r="X1303" s="40"/>
      <c r="Y1303" s="40"/>
      <c r="Z1303" s="40"/>
      <c r="AA1303" s="40"/>
      <c r="AB1303" s="40"/>
      <c r="AC1303" s="40"/>
      <c r="AD1303" s="40"/>
      <c r="AE1303" s="40"/>
      <c r="AR1303" s="217" t="s">
        <v>256</v>
      </c>
      <c r="AT1303" s="217" t="s">
        <v>163</v>
      </c>
      <c r="AU1303" s="217" t="s">
        <v>84</v>
      </c>
      <c r="AY1303" s="19" t="s">
        <v>161</v>
      </c>
      <c r="BE1303" s="218">
        <f>IF(N1303="základní",J1303,0)</f>
        <v>0</v>
      </c>
      <c r="BF1303" s="218">
        <f>IF(N1303="snížená",J1303,0)</f>
        <v>0</v>
      </c>
      <c r="BG1303" s="218">
        <f>IF(N1303="zákl. přenesená",J1303,0)</f>
        <v>0</v>
      </c>
      <c r="BH1303" s="218">
        <f>IF(N1303="sníž. přenesená",J1303,0)</f>
        <v>0</v>
      </c>
      <c r="BI1303" s="218">
        <f>IF(N1303="nulová",J1303,0)</f>
        <v>0</v>
      </c>
      <c r="BJ1303" s="19" t="s">
        <v>82</v>
      </c>
      <c r="BK1303" s="218">
        <f>ROUND(I1303*H1303,2)</f>
        <v>0</v>
      </c>
      <c r="BL1303" s="19" t="s">
        <v>256</v>
      </c>
      <c r="BM1303" s="217" t="s">
        <v>1962</v>
      </c>
    </row>
    <row r="1304" s="2" customFormat="1">
      <c r="A1304" s="40"/>
      <c r="B1304" s="41"/>
      <c r="C1304" s="42"/>
      <c r="D1304" s="219" t="s">
        <v>170</v>
      </c>
      <c r="E1304" s="42"/>
      <c r="F1304" s="220" t="s">
        <v>1963</v>
      </c>
      <c r="G1304" s="42"/>
      <c r="H1304" s="42"/>
      <c r="I1304" s="221"/>
      <c r="J1304" s="42"/>
      <c r="K1304" s="42"/>
      <c r="L1304" s="46"/>
      <c r="M1304" s="222"/>
      <c r="N1304" s="223"/>
      <c r="O1304" s="86"/>
      <c r="P1304" s="86"/>
      <c r="Q1304" s="86"/>
      <c r="R1304" s="86"/>
      <c r="S1304" s="86"/>
      <c r="T1304" s="87"/>
      <c r="U1304" s="40"/>
      <c r="V1304" s="40"/>
      <c r="W1304" s="40"/>
      <c r="X1304" s="40"/>
      <c r="Y1304" s="40"/>
      <c r="Z1304" s="40"/>
      <c r="AA1304" s="40"/>
      <c r="AB1304" s="40"/>
      <c r="AC1304" s="40"/>
      <c r="AD1304" s="40"/>
      <c r="AE1304" s="40"/>
      <c r="AT1304" s="19" t="s">
        <v>170</v>
      </c>
      <c r="AU1304" s="19" t="s">
        <v>84</v>
      </c>
    </row>
    <row r="1305" s="13" customFormat="1">
      <c r="A1305" s="13"/>
      <c r="B1305" s="224"/>
      <c r="C1305" s="225"/>
      <c r="D1305" s="226" t="s">
        <v>185</v>
      </c>
      <c r="E1305" s="227" t="s">
        <v>19</v>
      </c>
      <c r="F1305" s="228" t="s">
        <v>1964</v>
      </c>
      <c r="G1305" s="225"/>
      <c r="H1305" s="229">
        <v>31.25</v>
      </c>
      <c r="I1305" s="230"/>
      <c r="J1305" s="225"/>
      <c r="K1305" s="225"/>
      <c r="L1305" s="231"/>
      <c r="M1305" s="232"/>
      <c r="N1305" s="233"/>
      <c r="O1305" s="233"/>
      <c r="P1305" s="233"/>
      <c r="Q1305" s="233"/>
      <c r="R1305" s="233"/>
      <c r="S1305" s="233"/>
      <c r="T1305" s="234"/>
      <c r="U1305" s="13"/>
      <c r="V1305" s="13"/>
      <c r="W1305" s="13"/>
      <c r="X1305" s="13"/>
      <c r="Y1305" s="13"/>
      <c r="Z1305" s="13"/>
      <c r="AA1305" s="13"/>
      <c r="AB1305" s="13"/>
      <c r="AC1305" s="13"/>
      <c r="AD1305" s="13"/>
      <c r="AE1305" s="13"/>
      <c r="AT1305" s="235" t="s">
        <v>185</v>
      </c>
      <c r="AU1305" s="235" t="s">
        <v>84</v>
      </c>
      <c r="AV1305" s="13" t="s">
        <v>84</v>
      </c>
      <c r="AW1305" s="13" t="s">
        <v>36</v>
      </c>
      <c r="AX1305" s="13" t="s">
        <v>74</v>
      </c>
      <c r="AY1305" s="235" t="s">
        <v>161</v>
      </c>
    </row>
    <row r="1306" s="13" customFormat="1">
      <c r="A1306" s="13"/>
      <c r="B1306" s="224"/>
      <c r="C1306" s="225"/>
      <c r="D1306" s="226" t="s">
        <v>185</v>
      </c>
      <c r="E1306" s="227" t="s">
        <v>19</v>
      </c>
      <c r="F1306" s="228" t="s">
        <v>1965</v>
      </c>
      <c r="G1306" s="225"/>
      <c r="H1306" s="229">
        <v>14.109999999999999</v>
      </c>
      <c r="I1306" s="230"/>
      <c r="J1306" s="225"/>
      <c r="K1306" s="225"/>
      <c r="L1306" s="231"/>
      <c r="M1306" s="232"/>
      <c r="N1306" s="233"/>
      <c r="O1306" s="233"/>
      <c r="P1306" s="233"/>
      <c r="Q1306" s="233"/>
      <c r="R1306" s="233"/>
      <c r="S1306" s="233"/>
      <c r="T1306" s="234"/>
      <c r="U1306" s="13"/>
      <c r="V1306" s="13"/>
      <c r="W1306" s="13"/>
      <c r="X1306" s="13"/>
      <c r="Y1306" s="13"/>
      <c r="Z1306" s="13"/>
      <c r="AA1306" s="13"/>
      <c r="AB1306" s="13"/>
      <c r="AC1306" s="13"/>
      <c r="AD1306" s="13"/>
      <c r="AE1306" s="13"/>
      <c r="AT1306" s="235" t="s">
        <v>185</v>
      </c>
      <c r="AU1306" s="235" t="s">
        <v>84</v>
      </c>
      <c r="AV1306" s="13" t="s">
        <v>84</v>
      </c>
      <c r="AW1306" s="13" t="s">
        <v>36</v>
      </c>
      <c r="AX1306" s="13" t="s">
        <v>74</v>
      </c>
      <c r="AY1306" s="235" t="s">
        <v>161</v>
      </c>
    </row>
    <row r="1307" s="13" customFormat="1">
      <c r="A1307" s="13"/>
      <c r="B1307" s="224"/>
      <c r="C1307" s="225"/>
      <c r="D1307" s="226" t="s">
        <v>185</v>
      </c>
      <c r="E1307" s="227" t="s">
        <v>19</v>
      </c>
      <c r="F1307" s="228" t="s">
        <v>1966</v>
      </c>
      <c r="G1307" s="225"/>
      <c r="H1307" s="229">
        <v>10.84</v>
      </c>
      <c r="I1307" s="230"/>
      <c r="J1307" s="225"/>
      <c r="K1307" s="225"/>
      <c r="L1307" s="231"/>
      <c r="M1307" s="232"/>
      <c r="N1307" s="233"/>
      <c r="O1307" s="233"/>
      <c r="P1307" s="233"/>
      <c r="Q1307" s="233"/>
      <c r="R1307" s="233"/>
      <c r="S1307" s="233"/>
      <c r="T1307" s="234"/>
      <c r="U1307" s="13"/>
      <c r="V1307" s="13"/>
      <c r="W1307" s="13"/>
      <c r="X1307" s="13"/>
      <c r="Y1307" s="13"/>
      <c r="Z1307" s="13"/>
      <c r="AA1307" s="13"/>
      <c r="AB1307" s="13"/>
      <c r="AC1307" s="13"/>
      <c r="AD1307" s="13"/>
      <c r="AE1307" s="13"/>
      <c r="AT1307" s="235" t="s">
        <v>185</v>
      </c>
      <c r="AU1307" s="235" t="s">
        <v>84</v>
      </c>
      <c r="AV1307" s="13" t="s">
        <v>84</v>
      </c>
      <c r="AW1307" s="13" t="s">
        <v>36</v>
      </c>
      <c r="AX1307" s="13" t="s">
        <v>74</v>
      </c>
      <c r="AY1307" s="235" t="s">
        <v>161</v>
      </c>
    </row>
    <row r="1308" s="13" customFormat="1">
      <c r="A1308" s="13"/>
      <c r="B1308" s="224"/>
      <c r="C1308" s="225"/>
      <c r="D1308" s="226" t="s">
        <v>185</v>
      </c>
      <c r="E1308" s="227" t="s">
        <v>19</v>
      </c>
      <c r="F1308" s="228" t="s">
        <v>1967</v>
      </c>
      <c r="G1308" s="225"/>
      <c r="H1308" s="229">
        <v>6.4050000000000002</v>
      </c>
      <c r="I1308" s="230"/>
      <c r="J1308" s="225"/>
      <c r="K1308" s="225"/>
      <c r="L1308" s="231"/>
      <c r="M1308" s="232"/>
      <c r="N1308" s="233"/>
      <c r="O1308" s="233"/>
      <c r="P1308" s="233"/>
      <c r="Q1308" s="233"/>
      <c r="R1308" s="233"/>
      <c r="S1308" s="233"/>
      <c r="T1308" s="234"/>
      <c r="U1308" s="13"/>
      <c r="V1308" s="13"/>
      <c r="W1308" s="13"/>
      <c r="X1308" s="13"/>
      <c r="Y1308" s="13"/>
      <c r="Z1308" s="13"/>
      <c r="AA1308" s="13"/>
      <c r="AB1308" s="13"/>
      <c r="AC1308" s="13"/>
      <c r="AD1308" s="13"/>
      <c r="AE1308" s="13"/>
      <c r="AT1308" s="235" t="s">
        <v>185</v>
      </c>
      <c r="AU1308" s="235" t="s">
        <v>84</v>
      </c>
      <c r="AV1308" s="13" t="s">
        <v>84</v>
      </c>
      <c r="AW1308" s="13" t="s">
        <v>36</v>
      </c>
      <c r="AX1308" s="13" t="s">
        <v>74</v>
      </c>
      <c r="AY1308" s="235" t="s">
        <v>161</v>
      </c>
    </row>
    <row r="1309" s="13" customFormat="1">
      <c r="A1309" s="13"/>
      <c r="B1309" s="224"/>
      <c r="C1309" s="225"/>
      <c r="D1309" s="226" t="s">
        <v>185</v>
      </c>
      <c r="E1309" s="227" t="s">
        <v>19</v>
      </c>
      <c r="F1309" s="228" t="s">
        <v>1968</v>
      </c>
      <c r="G1309" s="225"/>
      <c r="H1309" s="229">
        <v>5.8499999999999996</v>
      </c>
      <c r="I1309" s="230"/>
      <c r="J1309" s="225"/>
      <c r="K1309" s="225"/>
      <c r="L1309" s="231"/>
      <c r="M1309" s="232"/>
      <c r="N1309" s="233"/>
      <c r="O1309" s="233"/>
      <c r="P1309" s="233"/>
      <c r="Q1309" s="233"/>
      <c r="R1309" s="233"/>
      <c r="S1309" s="233"/>
      <c r="T1309" s="234"/>
      <c r="U1309" s="13"/>
      <c r="V1309" s="13"/>
      <c r="W1309" s="13"/>
      <c r="X1309" s="13"/>
      <c r="Y1309" s="13"/>
      <c r="Z1309" s="13"/>
      <c r="AA1309" s="13"/>
      <c r="AB1309" s="13"/>
      <c r="AC1309" s="13"/>
      <c r="AD1309" s="13"/>
      <c r="AE1309" s="13"/>
      <c r="AT1309" s="235" t="s">
        <v>185</v>
      </c>
      <c r="AU1309" s="235" t="s">
        <v>84</v>
      </c>
      <c r="AV1309" s="13" t="s">
        <v>84</v>
      </c>
      <c r="AW1309" s="13" t="s">
        <v>36</v>
      </c>
      <c r="AX1309" s="13" t="s">
        <v>74</v>
      </c>
      <c r="AY1309" s="235" t="s">
        <v>161</v>
      </c>
    </row>
    <row r="1310" s="14" customFormat="1">
      <c r="A1310" s="14"/>
      <c r="B1310" s="236"/>
      <c r="C1310" s="237"/>
      <c r="D1310" s="226" t="s">
        <v>185</v>
      </c>
      <c r="E1310" s="238" t="s">
        <v>19</v>
      </c>
      <c r="F1310" s="239" t="s">
        <v>187</v>
      </c>
      <c r="G1310" s="237"/>
      <c r="H1310" s="240">
        <v>68.454999999999998</v>
      </c>
      <c r="I1310" s="241"/>
      <c r="J1310" s="237"/>
      <c r="K1310" s="237"/>
      <c r="L1310" s="242"/>
      <c r="M1310" s="243"/>
      <c r="N1310" s="244"/>
      <c r="O1310" s="244"/>
      <c r="P1310" s="244"/>
      <c r="Q1310" s="244"/>
      <c r="R1310" s="244"/>
      <c r="S1310" s="244"/>
      <c r="T1310" s="245"/>
      <c r="U1310" s="14"/>
      <c r="V1310" s="14"/>
      <c r="W1310" s="14"/>
      <c r="X1310" s="14"/>
      <c r="Y1310" s="14"/>
      <c r="Z1310" s="14"/>
      <c r="AA1310" s="14"/>
      <c r="AB1310" s="14"/>
      <c r="AC1310" s="14"/>
      <c r="AD1310" s="14"/>
      <c r="AE1310" s="14"/>
      <c r="AT1310" s="246" t="s">
        <v>185</v>
      </c>
      <c r="AU1310" s="246" t="s">
        <v>84</v>
      </c>
      <c r="AV1310" s="14" t="s">
        <v>168</v>
      </c>
      <c r="AW1310" s="14" t="s">
        <v>36</v>
      </c>
      <c r="AX1310" s="14" t="s">
        <v>82</v>
      </c>
      <c r="AY1310" s="246" t="s">
        <v>161</v>
      </c>
    </row>
    <row r="1311" s="2" customFormat="1" ht="37.8" customHeight="1">
      <c r="A1311" s="40"/>
      <c r="B1311" s="41"/>
      <c r="C1311" s="206" t="s">
        <v>1969</v>
      </c>
      <c r="D1311" s="206" t="s">
        <v>163</v>
      </c>
      <c r="E1311" s="207" t="s">
        <v>1970</v>
      </c>
      <c r="F1311" s="208" t="s">
        <v>1971</v>
      </c>
      <c r="G1311" s="209" t="s">
        <v>590</v>
      </c>
      <c r="H1311" s="210">
        <v>96.310000000000002</v>
      </c>
      <c r="I1311" s="211"/>
      <c r="J1311" s="212">
        <f>ROUND(I1311*H1311,2)</f>
        <v>0</v>
      </c>
      <c r="K1311" s="208" t="s">
        <v>167</v>
      </c>
      <c r="L1311" s="46"/>
      <c r="M1311" s="213" t="s">
        <v>19</v>
      </c>
      <c r="N1311" s="214" t="s">
        <v>45</v>
      </c>
      <c r="O1311" s="86"/>
      <c r="P1311" s="215">
        <f>O1311*H1311</f>
        <v>0</v>
      </c>
      <c r="Q1311" s="215">
        <v>0.00042999999999999999</v>
      </c>
      <c r="R1311" s="215">
        <f>Q1311*H1311</f>
        <v>0.0414133</v>
      </c>
      <c r="S1311" s="215">
        <v>0</v>
      </c>
      <c r="T1311" s="216">
        <f>S1311*H1311</f>
        <v>0</v>
      </c>
      <c r="U1311" s="40"/>
      <c r="V1311" s="40"/>
      <c r="W1311" s="40"/>
      <c r="X1311" s="40"/>
      <c r="Y1311" s="40"/>
      <c r="Z1311" s="40"/>
      <c r="AA1311" s="40"/>
      <c r="AB1311" s="40"/>
      <c r="AC1311" s="40"/>
      <c r="AD1311" s="40"/>
      <c r="AE1311" s="40"/>
      <c r="AR1311" s="217" t="s">
        <v>256</v>
      </c>
      <c r="AT1311" s="217" t="s">
        <v>163</v>
      </c>
      <c r="AU1311" s="217" t="s">
        <v>84</v>
      </c>
      <c r="AY1311" s="19" t="s">
        <v>161</v>
      </c>
      <c r="BE1311" s="218">
        <f>IF(N1311="základní",J1311,0)</f>
        <v>0</v>
      </c>
      <c r="BF1311" s="218">
        <f>IF(N1311="snížená",J1311,0)</f>
        <v>0</v>
      </c>
      <c r="BG1311" s="218">
        <f>IF(N1311="zákl. přenesená",J1311,0)</f>
        <v>0</v>
      </c>
      <c r="BH1311" s="218">
        <f>IF(N1311="sníž. přenesená",J1311,0)</f>
        <v>0</v>
      </c>
      <c r="BI1311" s="218">
        <f>IF(N1311="nulová",J1311,0)</f>
        <v>0</v>
      </c>
      <c r="BJ1311" s="19" t="s">
        <v>82</v>
      </c>
      <c r="BK1311" s="218">
        <f>ROUND(I1311*H1311,2)</f>
        <v>0</v>
      </c>
      <c r="BL1311" s="19" t="s">
        <v>256</v>
      </c>
      <c r="BM1311" s="217" t="s">
        <v>1972</v>
      </c>
    </row>
    <row r="1312" s="2" customFormat="1">
      <c r="A1312" s="40"/>
      <c r="B1312" s="41"/>
      <c r="C1312" s="42"/>
      <c r="D1312" s="219" t="s">
        <v>170</v>
      </c>
      <c r="E1312" s="42"/>
      <c r="F1312" s="220" t="s">
        <v>1973</v>
      </c>
      <c r="G1312" s="42"/>
      <c r="H1312" s="42"/>
      <c r="I1312" s="221"/>
      <c r="J1312" s="42"/>
      <c r="K1312" s="42"/>
      <c r="L1312" s="46"/>
      <c r="M1312" s="222"/>
      <c r="N1312" s="223"/>
      <c r="O1312" s="86"/>
      <c r="P1312" s="86"/>
      <c r="Q1312" s="86"/>
      <c r="R1312" s="86"/>
      <c r="S1312" s="86"/>
      <c r="T1312" s="87"/>
      <c r="U1312" s="40"/>
      <c r="V1312" s="40"/>
      <c r="W1312" s="40"/>
      <c r="X1312" s="40"/>
      <c r="Y1312" s="40"/>
      <c r="Z1312" s="40"/>
      <c r="AA1312" s="40"/>
      <c r="AB1312" s="40"/>
      <c r="AC1312" s="40"/>
      <c r="AD1312" s="40"/>
      <c r="AE1312" s="40"/>
      <c r="AT1312" s="19" t="s">
        <v>170</v>
      </c>
      <c r="AU1312" s="19" t="s">
        <v>84</v>
      </c>
    </row>
    <row r="1313" s="13" customFormat="1">
      <c r="A1313" s="13"/>
      <c r="B1313" s="224"/>
      <c r="C1313" s="225"/>
      <c r="D1313" s="226" t="s">
        <v>185</v>
      </c>
      <c r="E1313" s="227" t="s">
        <v>19</v>
      </c>
      <c r="F1313" s="228" t="s">
        <v>1974</v>
      </c>
      <c r="G1313" s="225"/>
      <c r="H1313" s="229">
        <v>36.795000000000002</v>
      </c>
      <c r="I1313" s="230"/>
      <c r="J1313" s="225"/>
      <c r="K1313" s="225"/>
      <c r="L1313" s="231"/>
      <c r="M1313" s="232"/>
      <c r="N1313" s="233"/>
      <c r="O1313" s="233"/>
      <c r="P1313" s="233"/>
      <c r="Q1313" s="233"/>
      <c r="R1313" s="233"/>
      <c r="S1313" s="233"/>
      <c r="T1313" s="234"/>
      <c r="U1313" s="13"/>
      <c r="V1313" s="13"/>
      <c r="W1313" s="13"/>
      <c r="X1313" s="13"/>
      <c r="Y1313" s="13"/>
      <c r="Z1313" s="13"/>
      <c r="AA1313" s="13"/>
      <c r="AB1313" s="13"/>
      <c r="AC1313" s="13"/>
      <c r="AD1313" s="13"/>
      <c r="AE1313" s="13"/>
      <c r="AT1313" s="235" t="s">
        <v>185</v>
      </c>
      <c r="AU1313" s="235" t="s">
        <v>84</v>
      </c>
      <c r="AV1313" s="13" t="s">
        <v>84</v>
      </c>
      <c r="AW1313" s="13" t="s">
        <v>36</v>
      </c>
      <c r="AX1313" s="13" t="s">
        <v>74</v>
      </c>
      <c r="AY1313" s="235" t="s">
        <v>161</v>
      </c>
    </row>
    <row r="1314" s="13" customFormat="1">
      <c r="A1314" s="13"/>
      <c r="B1314" s="224"/>
      <c r="C1314" s="225"/>
      <c r="D1314" s="226" t="s">
        <v>185</v>
      </c>
      <c r="E1314" s="227" t="s">
        <v>19</v>
      </c>
      <c r="F1314" s="228" t="s">
        <v>1975</v>
      </c>
      <c r="G1314" s="225"/>
      <c r="H1314" s="229">
        <v>11.5</v>
      </c>
      <c r="I1314" s="230"/>
      <c r="J1314" s="225"/>
      <c r="K1314" s="225"/>
      <c r="L1314" s="231"/>
      <c r="M1314" s="232"/>
      <c r="N1314" s="233"/>
      <c r="O1314" s="233"/>
      <c r="P1314" s="233"/>
      <c r="Q1314" s="233"/>
      <c r="R1314" s="233"/>
      <c r="S1314" s="233"/>
      <c r="T1314" s="234"/>
      <c r="U1314" s="13"/>
      <c r="V1314" s="13"/>
      <c r="W1314" s="13"/>
      <c r="X1314" s="13"/>
      <c r="Y1314" s="13"/>
      <c r="Z1314" s="13"/>
      <c r="AA1314" s="13"/>
      <c r="AB1314" s="13"/>
      <c r="AC1314" s="13"/>
      <c r="AD1314" s="13"/>
      <c r="AE1314" s="13"/>
      <c r="AT1314" s="235" t="s">
        <v>185</v>
      </c>
      <c r="AU1314" s="235" t="s">
        <v>84</v>
      </c>
      <c r="AV1314" s="13" t="s">
        <v>84</v>
      </c>
      <c r="AW1314" s="13" t="s">
        <v>36</v>
      </c>
      <c r="AX1314" s="13" t="s">
        <v>74</v>
      </c>
      <c r="AY1314" s="235" t="s">
        <v>161</v>
      </c>
    </row>
    <row r="1315" s="13" customFormat="1">
      <c r="A1315" s="13"/>
      <c r="B1315" s="224"/>
      <c r="C1315" s="225"/>
      <c r="D1315" s="226" t="s">
        <v>185</v>
      </c>
      <c r="E1315" s="227" t="s">
        <v>19</v>
      </c>
      <c r="F1315" s="228" t="s">
        <v>1976</v>
      </c>
      <c r="G1315" s="225"/>
      <c r="H1315" s="229">
        <v>12.715</v>
      </c>
      <c r="I1315" s="230"/>
      <c r="J1315" s="225"/>
      <c r="K1315" s="225"/>
      <c r="L1315" s="231"/>
      <c r="M1315" s="232"/>
      <c r="N1315" s="233"/>
      <c r="O1315" s="233"/>
      <c r="P1315" s="233"/>
      <c r="Q1315" s="233"/>
      <c r="R1315" s="233"/>
      <c r="S1315" s="233"/>
      <c r="T1315" s="234"/>
      <c r="U1315" s="13"/>
      <c r="V1315" s="13"/>
      <c r="W1315" s="13"/>
      <c r="X1315" s="13"/>
      <c r="Y1315" s="13"/>
      <c r="Z1315" s="13"/>
      <c r="AA1315" s="13"/>
      <c r="AB1315" s="13"/>
      <c r="AC1315" s="13"/>
      <c r="AD1315" s="13"/>
      <c r="AE1315" s="13"/>
      <c r="AT1315" s="235" t="s">
        <v>185</v>
      </c>
      <c r="AU1315" s="235" t="s">
        <v>84</v>
      </c>
      <c r="AV1315" s="13" t="s">
        <v>84</v>
      </c>
      <c r="AW1315" s="13" t="s">
        <v>36</v>
      </c>
      <c r="AX1315" s="13" t="s">
        <v>74</v>
      </c>
      <c r="AY1315" s="235" t="s">
        <v>161</v>
      </c>
    </row>
    <row r="1316" s="13" customFormat="1">
      <c r="A1316" s="13"/>
      <c r="B1316" s="224"/>
      <c r="C1316" s="225"/>
      <c r="D1316" s="226" t="s">
        <v>185</v>
      </c>
      <c r="E1316" s="227" t="s">
        <v>19</v>
      </c>
      <c r="F1316" s="228" t="s">
        <v>1977</v>
      </c>
      <c r="G1316" s="225"/>
      <c r="H1316" s="229">
        <v>19.399999999999999</v>
      </c>
      <c r="I1316" s="230"/>
      <c r="J1316" s="225"/>
      <c r="K1316" s="225"/>
      <c r="L1316" s="231"/>
      <c r="M1316" s="232"/>
      <c r="N1316" s="233"/>
      <c r="O1316" s="233"/>
      <c r="P1316" s="233"/>
      <c r="Q1316" s="233"/>
      <c r="R1316" s="233"/>
      <c r="S1316" s="233"/>
      <c r="T1316" s="234"/>
      <c r="U1316" s="13"/>
      <c r="V1316" s="13"/>
      <c r="W1316" s="13"/>
      <c r="X1316" s="13"/>
      <c r="Y1316" s="13"/>
      <c r="Z1316" s="13"/>
      <c r="AA1316" s="13"/>
      <c r="AB1316" s="13"/>
      <c r="AC1316" s="13"/>
      <c r="AD1316" s="13"/>
      <c r="AE1316" s="13"/>
      <c r="AT1316" s="235" t="s">
        <v>185</v>
      </c>
      <c r="AU1316" s="235" t="s">
        <v>84</v>
      </c>
      <c r="AV1316" s="13" t="s">
        <v>84</v>
      </c>
      <c r="AW1316" s="13" t="s">
        <v>36</v>
      </c>
      <c r="AX1316" s="13" t="s">
        <v>74</v>
      </c>
      <c r="AY1316" s="235" t="s">
        <v>161</v>
      </c>
    </row>
    <row r="1317" s="13" customFormat="1">
      <c r="A1317" s="13"/>
      <c r="B1317" s="224"/>
      <c r="C1317" s="225"/>
      <c r="D1317" s="226" t="s">
        <v>185</v>
      </c>
      <c r="E1317" s="227" t="s">
        <v>19</v>
      </c>
      <c r="F1317" s="228" t="s">
        <v>1978</v>
      </c>
      <c r="G1317" s="225"/>
      <c r="H1317" s="229">
        <v>15.9</v>
      </c>
      <c r="I1317" s="230"/>
      <c r="J1317" s="225"/>
      <c r="K1317" s="225"/>
      <c r="L1317" s="231"/>
      <c r="M1317" s="232"/>
      <c r="N1317" s="233"/>
      <c r="O1317" s="233"/>
      <c r="P1317" s="233"/>
      <c r="Q1317" s="233"/>
      <c r="R1317" s="233"/>
      <c r="S1317" s="233"/>
      <c r="T1317" s="234"/>
      <c r="U1317" s="13"/>
      <c r="V1317" s="13"/>
      <c r="W1317" s="13"/>
      <c r="X1317" s="13"/>
      <c r="Y1317" s="13"/>
      <c r="Z1317" s="13"/>
      <c r="AA1317" s="13"/>
      <c r="AB1317" s="13"/>
      <c r="AC1317" s="13"/>
      <c r="AD1317" s="13"/>
      <c r="AE1317" s="13"/>
      <c r="AT1317" s="235" t="s">
        <v>185</v>
      </c>
      <c r="AU1317" s="235" t="s">
        <v>84</v>
      </c>
      <c r="AV1317" s="13" t="s">
        <v>84</v>
      </c>
      <c r="AW1317" s="13" t="s">
        <v>36</v>
      </c>
      <c r="AX1317" s="13" t="s">
        <v>74</v>
      </c>
      <c r="AY1317" s="235" t="s">
        <v>161</v>
      </c>
    </row>
    <row r="1318" s="14" customFormat="1">
      <c r="A1318" s="14"/>
      <c r="B1318" s="236"/>
      <c r="C1318" s="237"/>
      <c r="D1318" s="226" t="s">
        <v>185</v>
      </c>
      <c r="E1318" s="238" t="s">
        <v>19</v>
      </c>
      <c r="F1318" s="239" t="s">
        <v>187</v>
      </c>
      <c r="G1318" s="237"/>
      <c r="H1318" s="240">
        <v>96.310000000000002</v>
      </c>
      <c r="I1318" s="241"/>
      <c r="J1318" s="237"/>
      <c r="K1318" s="237"/>
      <c r="L1318" s="242"/>
      <c r="M1318" s="243"/>
      <c r="N1318" s="244"/>
      <c r="O1318" s="244"/>
      <c r="P1318" s="244"/>
      <c r="Q1318" s="244"/>
      <c r="R1318" s="244"/>
      <c r="S1318" s="244"/>
      <c r="T1318" s="245"/>
      <c r="U1318" s="14"/>
      <c r="V1318" s="14"/>
      <c r="W1318" s="14"/>
      <c r="X1318" s="14"/>
      <c r="Y1318" s="14"/>
      <c r="Z1318" s="14"/>
      <c r="AA1318" s="14"/>
      <c r="AB1318" s="14"/>
      <c r="AC1318" s="14"/>
      <c r="AD1318" s="14"/>
      <c r="AE1318" s="14"/>
      <c r="AT1318" s="246" t="s">
        <v>185</v>
      </c>
      <c r="AU1318" s="246" t="s">
        <v>84</v>
      </c>
      <c r="AV1318" s="14" t="s">
        <v>168</v>
      </c>
      <c r="AW1318" s="14" t="s">
        <v>36</v>
      </c>
      <c r="AX1318" s="14" t="s">
        <v>82</v>
      </c>
      <c r="AY1318" s="246" t="s">
        <v>161</v>
      </c>
    </row>
    <row r="1319" s="2" customFormat="1" ht="24.15" customHeight="1">
      <c r="A1319" s="40"/>
      <c r="B1319" s="41"/>
      <c r="C1319" s="247" t="s">
        <v>1979</v>
      </c>
      <c r="D1319" s="247" t="s">
        <v>301</v>
      </c>
      <c r="E1319" s="248" t="s">
        <v>1980</v>
      </c>
      <c r="F1319" s="249" t="s">
        <v>1981</v>
      </c>
      <c r="G1319" s="250" t="s">
        <v>590</v>
      </c>
      <c r="H1319" s="251">
        <v>105.941</v>
      </c>
      <c r="I1319" s="252"/>
      <c r="J1319" s="253">
        <f>ROUND(I1319*H1319,2)</f>
        <v>0</v>
      </c>
      <c r="K1319" s="249" t="s">
        <v>167</v>
      </c>
      <c r="L1319" s="254"/>
      <c r="M1319" s="255" t="s">
        <v>19</v>
      </c>
      <c r="N1319" s="256" t="s">
        <v>45</v>
      </c>
      <c r="O1319" s="86"/>
      <c r="P1319" s="215">
        <f>O1319*H1319</f>
        <v>0</v>
      </c>
      <c r="Q1319" s="215">
        <v>0.00198</v>
      </c>
      <c r="R1319" s="215">
        <f>Q1319*H1319</f>
        <v>0.20976317999999999</v>
      </c>
      <c r="S1319" s="215">
        <v>0</v>
      </c>
      <c r="T1319" s="216">
        <f>S1319*H1319</f>
        <v>0</v>
      </c>
      <c r="U1319" s="40"/>
      <c r="V1319" s="40"/>
      <c r="W1319" s="40"/>
      <c r="X1319" s="40"/>
      <c r="Y1319" s="40"/>
      <c r="Z1319" s="40"/>
      <c r="AA1319" s="40"/>
      <c r="AB1319" s="40"/>
      <c r="AC1319" s="40"/>
      <c r="AD1319" s="40"/>
      <c r="AE1319" s="40"/>
      <c r="AR1319" s="217" t="s">
        <v>342</v>
      </c>
      <c r="AT1319" s="217" t="s">
        <v>301</v>
      </c>
      <c r="AU1319" s="217" t="s">
        <v>84</v>
      </c>
      <c r="AY1319" s="19" t="s">
        <v>161</v>
      </c>
      <c r="BE1319" s="218">
        <f>IF(N1319="základní",J1319,0)</f>
        <v>0</v>
      </c>
      <c r="BF1319" s="218">
        <f>IF(N1319="snížená",J1319,0)</f>
        <v>0</v>
      </c>
      <c r="BG1319" s="218">
        <f>IF(N1319="zákl. přenesená",J1319,0)</f>
        <v>0</v>
      </c>
      <c r="BH1319" s="218">
        <f>IF(N1319="sníž. přenesená",J1319,0)</f>
        <v>0</v>
      </c>
      <c r="BI1319" s="218">
        <f>IF(N1319="nulová",J1319,0)</f>
        <v>0</v>
      </c>
      <c r="BJ1319" s="19" t="s">
        <v>82</v>
      </c>
      <c r="BK1319" s="218">
        <f>ROUND(I1319*H1319,2)</f>
        <v>0</v>
      </c>
      <c r="BL1319" s="19" t="s">
        <v>256</v>
      </c>
      <c r="BM1319" s="217" t="s">
        <v>1982</v>
      </c>
    </row>
    <row r="1320" s="13" customFormat="1">
      <c r="A1320" s="13"/>
      <c r="B1320" s="224"/>
      <c r="C1320" s="225"/>
      <c r="D1320" s="226" t="s">
        <v>185</v>
      </c>
      <c r="E1320" s="225"/>
      <c r="F1320" s="228" t="s">
        <v>1983</v>
      </c>
      <c r="G1320" s="225"/>
      <c r="H1320" s="229">
        <v>105.941</v>
      </c>
      <c r="I1320" s="230"/>
      <c r="J1320" s="225"/>
      <c r="K1320" s="225"/>
      <c r="L1320" s="231"/>
      <c r="M1320" s="232"/>
      <c r="N1320" s="233"/>
      <c r="O1320" s="233"/>
      <c r="P1320" s="233"/>
      <c r="Q1320" s="233"/>
      <c r="R1320" s="233"/>
      <c r="S1320" s="233"/>
      <c r="T1320" s="234"/>
      <c r="U1320" s="13"/>
      <c r="V1320" s="13"/>
      <c r="W1320" s="13"/>
      <c r="X1320" s="13"/>
      <c r="Y1320" s="13"/>
      <c r="Z1320" s="13"/>
      <c r="AA1320" s="13"/>
      <c r="AB1320" s="13"/>
      <c r="AC1320" s="13"/>
      <c r="AD1320" s="13"/>
      <c r="AE1320" s="13"/>
      <c r="AT1320" s="235" t="s">
        <v>185</v>
      </c>
      <c r="AU1320" s="235" t="s">
        <v>84</v>
      </c>
      <c r="AV1320" s="13" t="s">
        <v>84</v>
      </c>
      <c r="AW1320" s="13" t="s">
        <v>4</v>
      </c>
      <c r="AX1320" s="13" t="s">
        <v>82</v>
      </c>
      <c r="AY1320" s="235" t="s">
        <v>161</v>
      </c>
    </row>
    <row r="1321" s="2" customFormat="1" ht="24.15" customHeight="1">
      <c r="A1321" s="40"/>
      <c r="B1321" s="41"/>
      <c r="C1321" s="206" t="s">
        <v>1984</v>
      </c>
      <c r="D1321" s="206" t="s">
        <v>163</v>
      </c>
      <c r="E1321" s="207" t="s">
        <v>1985</v>
      </c>
      <c r="F1321" s="208" t="s">
        <v>1986</v>
      </c>
      <c r="G1321" s="209" t="s">
        <v>182</v>
      </c>
      <c r="H1321" s="210">
        <v>389.56</v>
      </c>
      <c r="I1321" s="211"/>
      <c r="J1321" s="212">
        <f>ROUND(I1321*H1321,2)</f>
        <v>0</v>
      </c>
      <c r="K1321" s="208" t="s">
        <v>167</v>
      </c>
      <c r="L1321" s="46"/>
      <c r="M1321" s="213" t="s">
        <v>19</v>
      </c>
      <c r="N1321" s="214" t="s">
        <v>45</v>
      </c>
      <c r="O1321" s="86"/>
      <c r="P1321" s="215">
        <f>O1321*H1321</f>
        <v>0</v>
      </c>
      <c r="Q1321" s="215">
        <v>0</v>
      </c>
      <c r="R1321" s="215">
        <f>Q1321*H1321</f>
        <v>0</v>
      </c>
      <c r="S1321" s="215">
        <v>0.083169999999999994</v>
      </c>
      <c r="T1321" s="216">
        <f>S1321*H1321</f>
        <v>32.3997052</v>
      </c>
      <c r="U1321" s="40"/>
      <c r="V1321" s="40"/>
      <c r="W1321" s="40"/>
      <c r="X1321" s="40"/>
      <c r="Y1321" s="40"/>
      <c r="Z1321" s="40"/>
      <c r="AA1321" s="40"/>
      <c r="AB1321" s="40"/>
      <c r="AC1321" s="40"/>
      <c r="AD1321" s="40"/>
      <c r="AE1321" s="40"/>
      <c r="AR1321" s="217" t="s">
        <v>256</v>
      </c>
      <c r="AT1321" s="217" t="s">
        <v>163</v>
      </c>
      <c r="AU1321" s="217" t="s">
        <v>84</v>
      </c>
      <c r="AY1321" s="19" t="s">
        <v>161</v>
      </c>
      <c r="BE1321" s="218">
        <f>IF(N1321="základní",J1321,0)</f>
        <v>0</v>
      </c>
      <c r="BF1321" s="218">
        <f>IF(N1321="snížená",J1321,0)</f>
        <v>0</v>
      </c>
      <c r="BG1321" s="218">
        <f>IF(N1321="zákl. přenesená",J1321,0)</f>
        <v>0</v>
      </c>
      <c r="BH1321" s="218">
        <f>IF(N1321="sníž. přenesená",J1321,0)</f>
        <v>0</v>
      </c>
      <c r="BI1321" s="218">
        <f>IF(N1321="nulová",J1321,0)</f>
        <v>0</v>
      </c>
      <c r="BJ1321" s="19" t="s">
        <v>82</v>
      </c>
      <c r="BK1321" s="218">
        <f>ROUND(I1321*H1321,2)</f>
        <v>0</v>
      </c>
      <c r="BL1321" s="19" t="s">
        <v>256</v>
      </c>
      <c r="BM1321" s="217" t="s">
        <v>1987</v>
      </c>
    </row>
    <row r="1322" s="2" customFormat="1">
      <c r="A1322" s="40"/>
      <c r="B1322" s="41"/>
      <c r="C1322" s="42"/>
      <c r="D1322" s="219" t="s">
        <v>170</v>
      </c>
      <c r="E1322" s="42"/>
      <c r="F1322" s="220" t="s">
        <v>1988</v>
      </c>
      <c r="G1322" s="42"/>
      <c r="H1322" s="42"/>
      <c r="I1322" s="221"/>
      <c r="J1322" s="42"/>
      <c r="K1322" s="42"/>
      <c r="L1322" s="46"/>
      <c r="M1322" s="222"/>
      <c r="N1322" s="223"/>
      <c r="O1322" s="86"/>
      <c r="P1322" s="86"/>
      <c r="Q1322" s="86"/>
      <c r="R1322" s="86"/>
      <c r="S1322" s="86"/>
      <c r="T1322" s="87"/>
      <c r="U1322" s="40"/>
      <c r="V1322" s="40"/>
      <c r="W1322" s="40"/>
      <c r="X1322" s="40"/>
      <c r="Y1322" s="40"/>
      <c r="Z1322" s="40"/>
      <c r="AA1322" s="40"/>
      <c r="AB1322" s="40"/>
      <c r="AC1322" s="40"/>
      <c r="AD1322" s="40"/>
      <c r="AE1322" s="40"/>
      <c r="AT1322" s="19" t="s">
        <v>170</v>
      </c>
      <c r="AU1322" s="19" t="s">
        <v>84</v>
      </c>
    </row>
    <row r="1323" s="13" customFormat="1">
      <c r="A1323" s="13"/>
      <c r="B1323" s="224"/>
      <c r="C1323" s="225"/>
      <c r="D1323" s="226" t="s">
        <v>185</v>
      </c>
      <c r="E1323" s="227" t="s">
        <v>19</v>
      </c>
      <c r="F1323" s="228" t="s">
        <v>1989</v>
      </c>
      <c r="G1323" s="225"/>
      <c r="H1323" s="229">
        <v>389.56</v>
      </c>
      <c r="I1323" s="230"/>
      <c r="J1323" s="225"/>
      <c r="K1323" s="225"/>
      <c r="L1323" s="231"/>
      <c r="M1323" s="232"/>
      <c r="N1323" s="233"/>
      <c r="O1323" s="233"/>
      <c r="P1323" s="233"/>
      <c r="Q1323" s="233"/>
      <c r="R1323" s="233"/>
      <c r="S1323" s="233"/>
      <c r="T1323" s="234"/>
      <c r="U1323" s="13"/>
      <c r="V1323" s="13"/>
      <c r="W1323" s="13"/>
      <c r="X1323" s="13"/>
      <c r="Y1323" s="13"/>
      <c r="Z1323" s="13"/>
      <c r="AA1323" s="13"/>
      <c r="AB1323" s="13"/>
      <c r="AC1323" s="13"/>
      <c r="AD1323" s="13"/>
      <c r="AE1323" s="13"/>
      <c r="AT1323" s="235" t="s">
        <v>185</v>
      </c>
      <c r="AU1323" s="235" t="s">
        <v>84</v>
      </c>
      <c r="AV1323" s="13" t="s">
        <v>84</v>
      </c>
      <c r="AW1323" s="13" t="s">
        <v>36</v>
      </c>
      <c r="AX1323" s="13" t="s">
        <v>74</v>
      </c>
      <c r="AY1323" s="235" t="s">
        <v>161</v>
      </c>
    </row>
    <row r="1324" s="14" customFormat="1">
      <c r="A1324" s="14"/>
      <c r="B1324" s="236"/>
      <c r="C1324" s="237"/>
      <c r="D1324" s="226" t="s">
        <v>185</v>
      </c>
      <c r="E1324" s="238" t="s">
        <v>19</v>
      </c>
      <c r="F1324" s="239" t="s">
        <v>187</v>
      </c>
      <c r="G1324" s="237"/>
      <c r="H1324" s="240">
        <v>389.56</v>
      </c>
      <c r="I1324" s="241"/>
      <c r="J1324" s="237"/>
      <c r="K1324" s="237"/>
      <c r="L1324" s="242"/>
      <c r="M1324" s="243"/>
      <c r="N1324" s="244"/>
      <c r="O1324" s="244"/>
      <c r="P1324" s="244"/>
      <c r="Q1324" s="244"/>
      <c r="R1324" s="244"/>
      <c r="S1324" s="244"/>
      <c r="T1324" s="245"/>
      <c r="U1324" s="14"/>
      <c r="V1324" s="14"/>
      <c r="W1324" s="14"/>
      <c r="X1324" s="14"/>
      <c r="Y1324" s="14"/>
      <c r="Z1324" s="14"/>
      <c r="AA1324" s="14"/>
      <c r="AB1324" s="14"/>
      <c r="AC1324" s="14"/>
      <c r="AD1324" s="14"/>
      <c r="AE1324" s="14"/>
      <c r="AT1324" s="246" t="s">
        <v>185</v>
      </c>
      <c r="AU1324" s="246" t="s">
        <v>84</v>
      </c>
      <c r="AV1324" s="14" t="s">
        <v>168</v>
      </c>
      <c r="AW1324" s="14" t="s">
        <v>36</v>
      </c>
      <c r="AX1324" s="14" t="s">
        <v>82</v>
      </c>
      <c r="AY1324" s="246" t="s">
        <v>161</v>
      </c>
    </row>
    <row r="1325" s="2" customFormat="1" ht="44.25" customHeight="1">
      <c r="A1325" s="40"/>
      <c r="B1325" s="41"/>
      <c r="C1325" s="206" t="s">
        <v>1990</v>
      </c>
      <c r="D1325" s="206" t="s">
        <v>163</v>
      </c>
      <c r="E1325" s="207" t="s">
        <v>1991</v>
      </c>
      <c r="F1325" s="208" t="s">
        <v>1992</v>
      </c>
      <c r="G1325" s="209" t="s">
        <v>182</v>
      </c>
      <c r="H1325" s="210">
        <v>264.18000000000001</v>
      </c>
      <c r="I1325" s="211"/>
      <c r="J1325" s="212">
        <f>ROUND(I1325*H1325,2)</f>
        <v>0</v>
      </c>
      <c r="K1325" s="208" t="s">
        <v>167</v>
      </c>
      <c r="L1325" s="46"/>
      <c r="M1325" s="213" t="s">
        <v>19</v>
      </c>
      <c r="N1325" s="214" t="s">
        <v>45</v>
      </c>
      <c r="O1325" s="86"/>
      <c r="P1325" s="215">
        <f>O1325*H1325</f>
        <v>0</v>
      </c>
      <c r="Q1325" s="215">
        <v>0.0060000000000000001</v>
      </c>
      <c r="R1325" s="215">
        <f>Q1325*H1325</f>
        <v>1.58508</v>
      </c>
      <c r="S1325" s="215">
        <v>0</v>
      </c>
      <c r="T1325" s="216">
        <f>S1325*H1325</f>
        <v>0</v>
      </c>
      <c r="U1325" s="40"/>
      <c r="V1325" s="40"/>
      <c r="W1325" s="40"/>
      <c r="X1325" s="40"/>
      <c r="Y1325" s="40"/>
      <c r="Z1325" s="40"/>
      <c r="AA1325" s="40"/>
      <c r="AB1325" s="40"/>
      <c r="AC1325" s="40"/>
      <c r="AD1325" s="40"/>
      <c r="AE1325" s="40"/>
      <c r="AR1325" s="217" t="s">
        <v>256</v>
      </c>
      <c r="AT1325" s="217" t="s">
        <v>163</v>
      </c>
      <c r="AU1325" s="217" t="s">
        <v>84</v>
      </c>
      <c r="AY1325" s="19" t="s">
        <v>161</v>
      </c>
      <c r="BE1325" s="218">
        <f>IF(N1325="základní",J1325,0)</f>
        <v>0</v>
      </c>
      <c r="BF1325" s="218">
        <f>IF(N1325="snížená",J1325,0)</f>
        <v>0</v>
      </c>
      <c r="BG1325" s="218">
        <f>IF(N1325="zákl. přenesená",J1325,0)</f>
        <v>0</v>
      </c>
      <c r="BH1325" s="218">
        <f>IF(N1325="sníž. přenesená",J1325,0)</f>
        <v>0</v>
      </c>
      <c r="BI1325" s="218">
        <f>IF(N1325="nulová",J1325,0)</f>
        <v>0</v>
      </c>
      <c r="BJ1325" s="19" t="s">
        <v>82</v>
      </c>
      <c r="BK1325" s="218">
        <f>ROUND(I1325*H1325,2)</f>
        <v>0</v>
      </c>
      <c r="BL1325" s="19" t="s">
        <v>256</v>
      </c>
      <c r="BM1325" s="217" t="s">
        <v>1993</v>
      </c>
    </row>
    <row r="1326" s="2" customFormat="1">
      <c r="A1326" s="40"/>
      <c r="B1326" s="41"/>
      <c r="C1326" s="42"/>
      <c r="D1326" s="219" t="s">
        <v>170</v>
      </c>
      <c r="E1326" s="42"/>
      <c r="F1326" s="220" t="s">
        <v>1994</v>
      </c>
      <c r="G1326" s="42"/>
      <c r="H1326" s="42"/>
      <c r="I1326" s="221"/>
      <c r="J1326" s="42"/>
      <c r="K1326" s="42"/>
      <c r="L1326" s="46"/>
      <c r="M1326" s="222"/>
      <c r="N1326" s="223"/>
      <c r="O1326" s="86"/>
      <c r="P1326" s="86"/>
      <c r="Q1326" s="86"/>
      <c r="R1326" s="86"/>
      <c r="S1326" s="86"/>
      <c r="T1326" s="87"/>
      <c r="U1326" s="40"/>
      <c r="V1326" s="40"/>
      <c r="W1326" s="40"/>
      <c r="X1326" s="40"/>
      <c r="Y1326" s="40"/>
      <c r="Z1326" s="40"/>
      <c r="AA1326" s="40"/>
      <c r="AB1326" s="40"/>
      <c r="AC1326" s="40"/>
      <c r="AD1326" s="40"/>
      <c r="AE1326" s="40"/>
      <c r="AT1326" s="19" t="s">
        <v>170</v>
      </c>
      <c r="AU1326" s="19" t="s">
        <v>84</v>
      </c>
    </row>
    <row r="1327" s="13" customFormat="1">
      <c r="A1327" s="13"/>
      <c r="B1327" s="224"/>
      <c r="C1327" s="225"/>
      <c r="D1327" s="226" t="s">
        <v>185</v>
      </c>
      <c r="E1327" s="227" t="s">
        <v>19</v>
      </c>
      <c r="F1327" s="228" t="s">
        <v>1995</v>
      </c>
      <c r="G1327" s="225"/>
      <c r="H1327" s="229">
        <v>264.18000000000001</v>
      </c>
      <c r="I1327" s="230"/>
      <c r="J1327" s="225"/>
      <c r="K1327" s="225"/>
      <c r="L1327" s="231"/>
      <c r="M1327" s="232"/>
      <c r="N1327" s="233"/>
      <c r="O1327" s="233"/>
      <c r="P1327" s="233"/>
      <c r="Q1327" s="233"/>
      <c r="R1327" s="233"/>
      <c r="S1327" s="233"/>
      <c r="T1327" s="234"/>
      <c r="U1327" s="13"/>
      <c r="V1327" s="13"/>
      <c r="W1327" s="13"/>
      <c r="X1327" s="13"/>
      <c r="Y1327" s="13"/>
      <c r="Z1327" s="13"/>
      <c r="AA1327" s="13"/>
      <c r="AB1327" s="13"/>
      <c r="AC1327" s="13"/>
      <c r="AD1327" s="13"/>
      <c r="AE1327" s="13"/>
      <c r="AT1327" s="235" t="s">
        <v>185</v>
      </c>
      <c r="AU1327" s="235" t="s">
        <v>84</v>
      </c>
      <c r="AV1327" s="13" t="s">
        <v>84</v>
      </c>
      <c r="AW1327" s="13" t="s">
        <v>36</v>
      </c>
      <c r="AX1327" s="13" t="s">
        <v>74</v>
      </c>
      <c r="AY1327" s="235" t="s">
        <v>161</v>
      </c>
    </row>
    <row r="1328" s="14" customFormat="1">
      <c r="A1328" s="14"/>
      <c r="B1328" s="236"/>
      <c r="C1328" s="237"/>
      <c r="D1328" s="226" t="s">
        <v>185</v>
      </c>
      <c r="E1328" s="238" t="s">
        <v>19</v>
      </c>
      <c r="F1328" s="239" t="s">
        <v>187</v>
      </c>
      <c r="G1328" s="237"/>
      <c r="H1328" s="240">
        <v>264.18000000000001</v>
      </c>
      <c r="I1328" s="241"/>
      <c r="J1328" s="237"/>
      <c r="K1328" s="237"/>
      <c r="L1328" s="242"/>
      <c r="M1328" s="243"/>
      <c r="N1328" s="244"/>
      <c r="O1328" s="244"/>
      <c r="P1328" s="244"/>
      <c r="Q1328" s="244"/>
      <c r="R1328" s="244"/>
      <c r="S1328" s="244"/>
      <c r="T1328" s="245"/>
      <c r="U1328" s="14"/>
      <c r="V1328" s="14"/>
      <c r="W1328" s="14"/>
      <c r="X1328" s="14"/>
      <c r="Y1328" s="14"/>
      <c r="Z1328" s="14"/>
      <c r="AA1328" s="14"/>
      <c r="AB1328" s="14"/>
      <c r="AC1328" s="14"/>
      <c r="AD1328" s="14"/>
      <c r="AE1328" s="14"/>
      <c r="AT1328" s="246" t="s">
        <v>185</v>
      </c>
      <c r="AU1328" s="246" t="s">
        <v>84</v>
      </c>
      <c r="AV1328" s="14" t="s">
        <v>168</v>
      </c>
      <c r="AW1328" s="14" t="s">
        <v>36</v>
      </c>
      <c r="AX1328" s="14" t="s">
        <v>82</v>
      </c>
      <c r="AY1328" s="246" t="s">
        <v>161</v>
      </c>
    </row>
    <row r="1329" s="2" customFormat="1" ht="33" customHeight="1">
      <c r="A1329" s="40"/>
      <c r="B1329" s="41"/>
      <c r="C1329" s="247" t="s">
        <v>1996</v>
      </c>
      <c r="D1329" s="247" t="s">
        <v>301</v>
      </c>
      <c r="E1329" s="248" t="s">
        <v>1997</v>
      </c>
      <c r="F1329" s="249" t="s">
        <v>1998</v>
      </c>
      <c r="G1329" s="250" t="s">
        <v>182</v>
      </c>
      <c r="H1329" s="251">
        <v>295.882</v>
      </c>
      <c r="I1329" s="252"/>
      <c r="J1329" s="253">
        <f>ROUND(I1329*H1329,2)</f>
        <v>0</v>
      </c>
      <c r="K1329" s="249" t="s">
        <v>167</v>
      </c>
      <c r="L1329" s="254"/>
      <c r="M1329" s="255" t="s">
        <v>19</v>
      </c>
      <c r="N1329" s="256" t="s">
        <v>45</v>
      </c>
      <c r="O1329" s="86"/>
      <c r="P1329" s="215">
        <f>O1329*H1329</f>
        <v>0</v>
      </c>
      <c r="Q1329" s="215">
        <v>0.021999999999999999</v>
      </c>
      <c r="R1329" s="215">
        <f>Q1329*H1329</f>
        <v>6.509404</v>
      </c>
      <c r="S1329" s="215">
        <v>0</v>
      </c>
      <c r="T1329" s="216">
        <f>S1329*H1329</f>
        <v>0</v>
      </c>
      <c r="U1329" s="40"/>
      <c r="V1329" s="40"/>
      <c r="W1329" s="40"/>
      <c r="X1329" s="40"/>
      <c r="Y1329" s="40"/>
      <c r="Z1329" s="40"/>
      <c r="AA1329" s="40"/>
      <c r="AB1329" s="40"/>
      <c r="AC1329" s="40"/>
      <c r="AD1329" s="40"/>
      <c r="AE1329" s="40"/>
      <c r="AR1329" s="217" t="s">
        <v>342</v>
      </c>
      <c r="AT1329" s="217" t="s">
        <v>301</v>
      </c>
      <c r="AU1329" s="217" t="s">
        <v>84</v>
      </c>
      <c r="AY1329" s="19" t="s">
        <v>161</v>
      </c>
      <c r="BE1329" s="218">
        <f>IF(N1329="základní",J1329,0)</f>
        <v>0</v>
      </c>
      <c r="BF1329" s="218">
        <f>IF(N1329="snížená",J1329,0)</f>
        <v>0</v>
      </c>
      <c r="BG1329" s="218">
        <f>IF(N1329="zákl. přenesená",J1329,0)</f>
        <v>0</v>
      </c>
      <c r="BH1329" s="218">
        <f>IF(N1329="sníž. přenesená",J1329,0)</f>
        <v>0</v>
      </c>
      <c r="BI1329" s="218">
        <f>IF(N1329="nulová",J1329,0)</f>
        <v>0</v>
      </c>
      <c r="BJ1329" s="19" t="s">
        <v>82</v>
      </c>
      <c r="BK1329" s="218">
        <f>ROUND(I1329*H1329,2)</f>
        <v>0</v>
      </c>
      <c r="BL1329" s="19" t="s">
        <v>256</v>
      </c>
      <c r="BM1329" s="217" t="s">
        <v>1999</v>
      </c>
    </row>
    <row r="1330" s="13" customFormat="1">
      <c r="A1330" s="13"/>
      <c r="B1330" s="224"/>
      <c r="C1330" s="225"/>
      <c r="D1330" s="226" t="s">
        <v>185</v>
      </c>
      <c r="E1330" s="225"/>
      <c r="F1330" s="228" t="s">
        <v>2000</v>
      </c>
      <c r="G1330" s="225"/>
      <c r="H1330" s="229">
        <v>295.882</v>
      </c>
      <c r="I1330" s="230"/>
      <c r="J1330" s="225"/>
      <c r="K1330" s="225"/>
      <c r="L1330" s="231"/>
      <c r="M1330" s="232"/>
      <c r="N1330" s="233"/>
      <c r="O1330" s="233"/>
      <c r="P1330" s="233"/>
      <c r="Q1330" s="233"/>
      <c r="R1330" s="233"/>
      <c r="S1330" s="233"/>
      <c r="T1330" s="234"/>
      <c r="U1330" s="13"/>
      <c r="V1330" s="13"/>
      <c r="W1330" s="13"/>
      <c r="X1330" s="13"/>
      <c r="Y1330" s="13"/>
      <c r="Z1330" s="13"/>
      <c r="AA1330" s="13"/>
      <c r="AB1330" s="13"/>
      <c r="AC1330" s="13"/>
      <c r="AD1330" s="13"/>
      <c r="AE1330" s="13"/>
      <c r="AT1330" s="235" t="s">
        <v>185</v>
      </c>
      <c r="AU1330" s="235" t="s">
        <v>84</v>
      </c>
      <c r="AV1330" s="13" t="s">
        <v>84</v>
      </c>
      <c r="AW1330" s="13" t="s">
        <v>4</v>
      </c>
      <c r="AX1330" s="13" t="s">
        <v>82</v>
      </c>
      <c r="AY1330" s="235" t="s">
        <v>161</v>
      </c>
    </row>
    <row r="1331" s="2" customFormat="1" ht="49.05" customHeight="1">
      <c r="A1331" s="40"/>
      <c r="B1331" s="41"/>
      <c r="C1331" s="206" t="s">
        <v>2001</v>
      </c>
      <c r="D1331" s="206" t="s">
        <v>163</v>
      </c>
      <c r="E1331" s="207" t="s">
        <v>2002</v>
      </c>
      <c r="F1331" s="208" t="s">
        <v>2003</v>
      </c>
      <c r="G1331" s="209" t="s">
        <v>182</v>
      </c>
      <c r="H1331" s="210">
        <v>60.490000000000002</v>
      </c>
      <c r="I1331" s="211"/>
      <c r="J1331" s="212">
        <f>ROUND(I1331*H1331,2)</f>
        <v>0</v>
      </c>
      <c r="K1331" s="208" t="s">
        <v>167</v>
      </c>
      <c r="L1331" s="46"/>
      <c r="M1331" s="213" t="s">
        <v>19</v>
      </c>
      <c r="N1331" s="214" t="s">
        <v>45</v>
      </c>
      <c r="O1331" s="86"/>
      <c r="P1331" s="215">
        <f>O1331*H1331</f>
        <v>0</v>
      </c>
      <c r="Q1331" s="215">
        <v>0.00564</v>
      </c>
      <c r="R1331" s="215">
        <f>Q1331*H1331</f>
        <v>0.34116360000000001</v>
      </c>
      <c r="S1331" s="215">
        <v>0</v>
      </c>
      <c r="T1331" s="216">
        <f>S1331*H1331</f>
        <v>0</v>
      </c>
      <c r="U1331" s="40"/>
      <c r="V1331" s="40"/>
      <c r="W1331" s="40"/>
      <c r="X1331" s="40"/>
      <c r="Y1331" s="40"/>
      <c r="Z1331" s="40"/>
      <c r="AA1331" s="40"/>
      <c r="AB1331" s="40"/>
      <c r="AC1331" s="40"/>
      <c r="AD1331" s="40"/>
      <c r="AE1331" s="40"/>
      <c r="AR1331" s="217" t="s">
        <v>256</v>
      </c>
      <c r="AT1331" s="217" t="s">
        <v>163</v>
      </c>
      <c r="AU1331" s="217" t="s">
        <v>84</v>
      </c>
      <c r="AY1331" s="19" t="s">
        <v>161</v>
      </c>
      <c r="BE1331" s="218">
        <f>IF(N1331="základní",J1331,0)</f>
        <v>0</v>
      </c>
      <c r="BF1331" s="218">
        <f>IF(N1331="snížená",J1331,0)</f>
        <v>0</v>
      </c>
      <c r="BG1331" s="218">
        <f>IF(N1331="zákl. přenesená",J1331,0)</f>
        <v>0</v>
      </c>
      <c r="BH1331" s="218">
        <f>IF(N1331="sníž. přenesená",J1331,0)</f>
        <v>0</v>
      </c>
      <c r="BI1331" s="218">
        <f>IF(N1331="nulová",J1331,0)</f>
        <v>0</v>
      </c>
      <c r="BJ1331" s="19" t="s">
        <v>82</v>
      </c>
      <c r="BK1331" s="218">
        <f>ROUND(I1331*H1331,2)</f>
        <v>0</v>
      </c>
      <c r="BL1331" s="19" t="s">
        <v>256</v>
      </c>
      <c r="BM1331" s="217" t="s">
        <v>2004</v>
      </c>
    </row>
    <row r="1332" s="2" customFormat="1">
      <c r="A1332" s="40"/>
      <c r="B1332" s="41"/>
      <c r="C1332" s="42"/>
      <c r="D1332" s="219" t="s">
        <v>170</v>
      </c>
      <c r="E1332" s="42"/>
      <c r="F1332" s="220" t="s">
        <v>2005</v>
      </c>
      <c r="G1332" s="42"/>
      <c r="H1332" s="42"/>
      <c r="I1332" s="221"/>
      <c r="J1332" s="42"/>
      <c r="K1332" s="42"/>
      <c r="L1332" s="46"/>
      <c r="M1332" s="222"/>
      <c r="N1332" s="223"/>
      <c r="O1332" s="86"/>
      <c r="P1332" s="86"/>
      <c r="Q1332" s="86"/>
      <c r="R1332" s="86"/>
      <c r="S1332" s="86"/>
      <c r="T1332" s="87"/>
      <c r="U1332" s="40"/>
      <c r="V1332" s="40"/>
      <c r="W1332" s="40"/>
      <c r="X1332" s="40"/>
      <c r="Y1332" s="40"/>
      <c r="Z1332" s="40"/>
      <c r="AA1332" s="40"/>
      <c r="AB1332" s="40"/>
      <c r="AC1332" s="40"/>
      <c r="AD1332" s="40"/>
      <c r="AE1332" s="40"/>
      <c r="AT1332" s="19" t="s">
        <v>170</v>
      </c>
      <c r="AU1332" s="19" t="s">
        <v>84</v>
      </c>
    </row>
    <row r="1333" s="13" customFormat="1">
      <c r="A1333" s="13"/>
      <c r="B1333" s="224"/>
      <c r="C1333" s="225"/>
      <c r="D1333" s="226" t="s">
        <v>185</v>
      </c>
      <c r="E1333" s="227" t="s">
        <v>19</v>
      </c>
      <c r="F1333" s="228" t="s">
        <v>2006</v>
      </c>
      <c r="G1333" s="225"/>
      <c r="H1333" s="229">
        <v>60.490000000000002</v>
      </c>
      <c r="I1333" s="230"/>
      <c r="J1333" s="225"/>
      <c r="K1333" s="225"/>
      <c r="L1333" s="231"/>
      <c r="M1333" s="232"/>
      <c r="N1333" s="233"/>
      <c r="O1333" s="233"/>
      <c r="P1333" s="233"/>
      <c r="Q1333" s="233"/>
      <c r="R1333" s="233"/>
      <c r="S1333" s="233"/>
      <c r="T1333" s="234"/>
      <c r="U1333" s="13"/>
      <c r="V1333" s="13"/>
      <c r="W1333" s="13"/>
      <c r="X1333" s="13"/>
      <c r="Y1333" s="13"/>
      <c r="Z1333" s="13"/>
      <c r="AA1333" s="13"/>
      <c r="AB1333" s="13"/>
      <c r="AC1333" s="13"/>
      <c r="AD1333" s="13"/>
      <c r="AE1333" s="13"/>
      <c r="AT1333" s="235" t="s">
        <v>185</v>
      </c>
      <c r="AU1333" s="235" t="s">
        <v>84</v>
      </c>
      <c r="AV1333" s="13" t="s">
        <v>84</v>
      </c>
      <c r="AW1333" s="13" t="s">
        <v>36</v>
      </c>
      <c r="AX1333" s="13" t="s">
        <v>74</v>
      </c>
      <c r="AY1333" s="235" t="s">
        <v>161</v>
      </c>
    </row>
    <row r="1334" s="14" customFormat="1">
      <c r="A1334" s="14"/>
      <c r="B1334" s="236"/>
      <c r="C1334" s="237"/>
      <c r="D1334" s="226" t="s">
        <v>185</v>
      </c>
      <c r="E1334" s="238" t="s">
        <v>19</v>
      </c>
      <c r="F1334" s="239" t="s">
        <v>187</v>
      </c>
      <c r="G1334" s="237"/>
      <c r="H1334" s="240">
        <v>60.490000000000002</v>
      </c>
      <c r="I1334" s="241"/>
      <c r="J1334" s="237"/>
      <c r="K1334" s="237"/>
      <c r="L1334" s="242"/>
      <c r="M1334" s="243"/>
      <c r="N1334" s="244"/>
      <c r="O1334" s="244"/>
      <c r="P1334" s="244"/>
      <c r="Q1334" s="244"/>
      <c r="R1334" s="244"/>
      <c r="S1334" s="244"/>
      <c r="T1334" s="245"/>
      <c r="U1334" s="14"/>
      <c r="V1334" s="14"/>
      <c r="W1334" s="14"/>
      <c r="X1334" s="14"/>
      <c r="Y1334" s="14"/>
      <c r="Z1334" s="14"/>
      <c r="AA1334" s="14"/>
      <c r="AB1334" s="14"/>
      <c r="AC1334" s="14"/>
      <c r="AD1334" s="14"/>
      <c r="AE1334" s="14"/>
      <c r="AT1334" s="246" t="s">
        <v>185</v>
      </c>
      <c r="AU1334" s="246" t="s">
        <v>84</v>
      </c>
      <c r="AV1334" s="14" t="s">
        <v>168</v>
      </c>
      <c r="AW1334" s="14" t="s">
        <v>36</v>
      </c>
      <c r="AX1334" s="14" t="s">
        <v>82</v>
      </c>
      <c r="AY1334" s="246" t="s">
        <v>161</v>
      </c>
    </row>
    <row r="1335" s="2" customFormat="1" ht="33" customHeight="1">
      <c r="A1335" s="40"/>
      <c r="B1335" s="41"/>
      <c r="C1335" s="247" t="s">
        <v>2007</v>
      </c>
      <c r="D1335" s="247" t="s">
        <v>301</v>
      </c>
      <c r="E1335" s="248" t="s">
        <v>2008</v>
      </c>
      <c r="F1335" s="249" t="s">
        <v>2009</v>
      </c>
      <c r="G1335" s="250" t="s">
        <v>182</v>
      </c>
      <c r="H1335" s="251">
        <v>69.563999999999993</v>
      </c>
      <c r="I1335" s="252"/>
      <c r="J1335" s="253">
        <f>ROUND(I1335*H1335,2)</f>
        <v>0</v>
      </c>
      <c r="K1335" s="249" t="s">
        <v>167</v>
      </c>
      <c r="L1335" s="254"/>
      <c r="M1335" s="255" t="s">
        <v>19</v>
      </c>
      <c r="N1335" s="256" t="s">
        <v>45</v>
      </c>
      <c r="O1335" s="86"/>
      <c r="P1335" s="215">
        <f>O1335*H1335</f>
        <v>0</v>
      </c>
      <c r="Q1335" s="215">
        <v>0.033000000000000002</v>
      </c>
      <c r="R1335" s="215">
        <f>Q1335*H1335</f>
        <v>2.2956119999999998</v>
      </c>
      <c r="S1335" s="215">
        <v>0</v>
      </c>
      <c r="T1335" s="216">
        <f>S1335*H1335</f>
        <v>0</v>
      </c>
      <c r="U1335" s="40"/>
      <c r="V1335" s="40"/>
      <c r="W1335" s="40"/>
      <c r="X1335" s="40"/>
      <c r="Y1335" s="40"/>
      <c r="Z1335" s="40"/>
      <c r="AA1335" s="40"/>
      <c r="AB1335" s="40"/>
      <c r="AC1335" s="40"/>
      <c r="AD1335" s="40"/>
      <c r="AE1335" s="40"/>
      <c r="AR1335" s="217" t="s">
        <v>342</v>
      </c>
      <c r="AT1335" s="217" t="s">
        <v>301</v>
      </c>
      <c r="AU1335" s="217" t="s">
        <v>84</v>
      </c>
      <c r="AY1335" s="19" t="s">
        <v>161</v>
      </c>
      <c r="BE1335" s="218">
        <f>IF(N1335="základní",J1335,0)</f>
        <v>0</v>
      </c>
      <c r="BF1335" s="218">
        <f>IF(N1335="snížená",J1335,0)</f>
        <v>0</v>
      </c>
      <c r="BG1335" s="218">
        <f>IF(N1335="zákl. přenesená",J1335,0)</f>
        <v>0</v>
      </c>
      <c r="BH1335" s="218">
        <f>IF(N1335="sníž. přenesená",J1335,0)</f>
        <v>0</v>
      </c>
      <c r="BI1335" s="218">
        <f>IF(N1335="nulová",J1335,0)</f>
        <v>0</v>
      </c>
      <c r="BJ1335" s="19" t="s">
        <v>82</v>
      </c>
      <c r="BK1335" s="218">
        <f>ROUND(I1335*H1335,2)</f>
        <v>0</v>
      </c>
      <c r="BL1335" s="19" t="s">
        <v>256</v>
      </c>
      <c r="BM1335" s="217" t="s">
        <v>2010</v>
      </c>
    </row>
    <row r="1336" s="13" customFormat="1">
      <c r="A1336" s="13"/>
      <c r="B1336" s="224"/>
      <c r="C1336" s="225"/>
      <c r="D1336" s="226" t="s">
        <v>185</v>
      </c>
      <c r="E1336" s="225"/>
      <c r="F1336" s="228" t="s">
        <v>2011</v>
      </c>
      <c r="G1336" s="225"/>
      <c r="H1336" s="229">
        <v>69.563999999999993</v>
      </c>
      <c r="I1336" s="230"/>
      <c r="J1336" s="225"/>
      <c r="K1336" s="225"/>
      <c r="L1336" s="231"/>
      <c r="M1336" s="232"/>
      <c r="N1336" s="233"/>
      <c r="O1336" s="233"/>
      <c r="P1336" s="233"/>
      <c r="Q1336" s="233"/>
      <c r="R1336" s="233"/>
      <c r="S1336" s="233"/>
      <c r="T1336" s="234"/>
      <c r="U1336" s="13"/>
      <c r="V1336" s="13"/>
      <c r="W1336" s="13"/>
      <c r="X1336" s="13"/>
      <c r="Y1336" s="13"/>
      <c r="Z1336" s="13"/>
      <c r="AA1336" s="13"/>
      <c r="AB1336" s="13"/>
      <c r="AC1336" s="13"/>
      <c r="AD1336" s="13"/>
      <c r="AE1336" s="13"/>
      <c r="AT1336" s="235" t="s">
        <v>185</v>
      </c>
      <c r="AU1336" s="235" t="s">
        <v>84</v>
      </c>
      <c r="AV1336" s="13" t="s">
        <v>84</v>
      </c>
      <c r="AW1336" s="13" t="s">
        <v>4</v>
      </c>
      <c r="AX1336" s="13" t="s">
        <v>82</v>
      </c>
      <c r="AY1336" s="235" t="s">
        <v>161</v>
      </c>
    </row>
    <row r="1337" s="2" customFormat="1" ht="24.15" customHeight="1">
      <c r="A1337" s="40"/>
      <c r="B1337" s="41"/>
      <c r="C1337" s="206" t="s">
        <v>2012</v>
      </c>
      <c r="D1337" s="206" t="s">
        <v>163</v>
      </c>
      <c r="E1337" s="207" t="s">
        <v>2013</v>
      </c>
      <c r="F1337" s="208" t="s">
        <v>2014</v>
      </c>
      <c r="G1337" s="209" t="s">
        <v>182</v>
      </c>
      <c r="H1337" s="210">
        <v>324.67000000000002</v>
      </c>
      <c r="I1337" s="211"/>
      <c r="J1337" s="212">
        <f>ROUND(I1337*H1337,2)</f>
        <v>0</v>
      </c>
      <c r="K1337" s="208" t="s">
        <v>167</v>
      </c>
      <c r="L1337" s="46"/>
      <c r="M1337" s="213" t="s">
        <v>19</v>
      </c>
      <c r="N1337" s="214" t="s">
        <v>45</v>
      </c>
      <c r="O1337" s="86"/>
      <c r="P1337" s="215">
        <f>O1337*H1337</f>
        <v>0</v>
      </c>
      <c r="Q1337" s="215">
        <v>0.0015</v>
      </c>
      <c r="R1337" s="215">
        <f>Q1337*H1337</f>
        <v>0.48700500000000002</v>
      </c>
      <c r="S1337" s="215">
        <v>0</v>
      </c>
      <c r="T1337" s="216">
        <f>S1337*H1337</f>
        <v>0</v>
      </c>
      <c r="U1337" s="40"/>
      <c r="V1337" s="40"/>
      <c r="W1337" s="40"/>
      <c r="X1337" s="40"/>
      <c r="Y1337" s="40"/>
      <c r="Z1337" s="40"/>
      <c r="AA1337" s="40"/>
      <c r="AB1337" s="40"/>
      <c r="AC1337" s="40"/>
      <c r="AD1337" s="40"/>
      <c r="AE1337" s="40"/>
      <c r="AR1337" s="217" t="s">
        <v>256</v>
      </c>
      <c r="AT1337" s="217" t="s">
        <v>163</v>
      </c>
      <c r="AU1337" s="217" t="s">
        <v>84</v>
      </c>
      <c r="AY1337" s="19" t="s">
        <v>161</v>
      </c>
      <c r="BE1337" s="218">
        <f>IF(N1337="základní",J1337,0)</f>
        <v>0</v>
      </c>
      <c r="BF1337" s="218">
        <f>IF(N1337="snížená",J1337,0)</f>
        <v>0</v>
      </c>
      <c r="BG1337" s="218">
        <f>IF(N1337="zákl. přenesená",J1337,0)</f>
        <v>0</v>
      </c>
      <c r="BH1337" s="218">
        <f>IF(N1337="sníž. přenesená",J1337,0)</f>
        <v>0</v>
      </c>
      <c r="BI1337" s="218">
        <f>IF(N1337="nulová",J1337,0)</f>
        <v>0</v>
      </c>
      <c r="BJ1337" s="19" t="s">
        <v>82</v>
      </c>
      <c r="BK1337" s="218">
        <f>ROUND(I1337*H1337,2)</f>
        <v>0</v>
      </c>
      <c r="BL1337" s="19" t="s">
        <v>256</v>
      </c>
      <c r="BM1337" s="217" t="s">
        <v>2015</v>
      </c>
    </row>
    <row r="1338" s="2" customFormat="1">
      <c r="A1338" s="40"/>
      <c r="B1338" s="41"/>
      <c r="C1338" s="42"/>
      <c r="D1338" s="219" t="s">
        <v>170</v>
      </c>
      <c r="E1338" s="42"/>
      <c r="F1338" s="220" t="s">
        <v>2016</v>
      </c>
      <c r="G1338" s="42"/>
      <c r="H1338" s="42"/>
      <c r="I1338" s="221"/>
      <c r="J1338" s="42"/>
      <c r="K1338" s="42"/>
      <c r="L1338" s="46"/>
      <c r="M1338" s="222"/>
      <c r="N1338" s="223"/>
      <c r="O1338" s="86"/>
      <c r="P1338" s="86"/>
      <c r="Q1338" s="86"/>
      <c r="R1338" s="86"/>
      <c r="S1338" s="86"/>
      <c r="T1338" s="87"/>
      <c r="U1338" s="40"/>
      <c r="V1338" s="40"/>
      <c r="W1338" s="40"/>
      <c r="X1338" s="40"/>
      <c r="Y1338" s="40"/>
      <c r="Z1338" s="40"/>
      <c r="AA1338" s="40"/>
      <c r="AB1338" s="40"/>
      <c r="AC1338" s="40"/>
      <c r="AD1338" s="40"/>
      <c r="AE1338" s="40"/>
      <c r="AT1338" s="19" t="s">
        <v>170</v>
      </c>
      <c r="AU1338" s="19" t="s">
        <v>84</v>
      </c>
    </row>
    <row r="1339" s="13" customFormat="1">
      <c r="A1339" s="13"/>
      <c r="B1339" s="224"/>
      <c r="C1339" s="225"/>
      <c r="D1339" s="226" t="s">
        <v>185</v>
      </c>
      <c r="E1339" s="227" t="s">
        <v>19</v>
      </c>
      <c r="F1339" s="228" t="s">
        <v>2017</v>
      </c>
      <c r="G1339" s="225"/>
      <c r="H1339" s="229">
        <v>324.67000000000002</v>
      </c>
      <c r="I1339" s="230"/>
      <c r="J1339" s="225"/>
      <c r="K1339" s="225"/>
      <c r="L1339" s="231"/>
      <c r="M1339" s="232"/>
      <c r="N1339" s="233"/>
      <c r="O1339" s="233"/>
      <c r="P1339" s="233"/>
      <c r="Q1339" s="233"/>
      <c r="R1339" s="233"/>
      <c r="S1339" s="233"/>
      <c r="T1339" s="234"/>
      <c r="U1339" s="13"/>
      <c r="V1339" s="13"/>
      <c r="W1339" s="13"/>
      <c r="X1339" s="13"/>
      <c r="Y1339" s="13"/>
      <c r="Z1339" s="13"/>
      <c r="AA1339" s="13"/>
      <c r="AB1339" s="13"/>
      <c r="AC1339" s="13"/>
      <c r="AD1339" s="13"/>
      <c r="AE1339" s="13"/>
      <c r="AT1339" s="235" t="s">
        <v>185</v>
      </c>
      <c r="AU1339" s="235" t="s">
        <v>84</v>
      </c>
      <c r="AV1339" s="13" t="s">
        <v>84</v>
      </c>
      <c r="AW1339" s="13" t="s">
        <v>36</v>
      </c>
      <c r="AX1339" s="13" t="s">
        <v>82</v>
      </c>
      <c r="AY1339" s="235" t="s">
        <v>161</v>
      </c>
    </row>
    <row r="1340" s="2" customFormat="1" ht="16.5" customHeight="1">
      <c r="A1340" s="40"/>
      <c r="B1340" s="41"/>
      <c r="C1340" s="206" t="s">
        <v>2018</v>
      </c>
      <c r="D1340" s="206" t="s">
        <v>163</v>
      </c>
      <c r="E1340" s="207" t="s">
        <v>2019</v>
      </c>
      <c r="F1340" s="208" t="s">
        <v>2020</v>
      </c>
      <c r="G1340" s="209" t="s">
        <v>590</v>
      </c>
      <c r="H1340" s="210">
        <v>150</v>
      </c>
      <c r="I1340" s="211"/>
      <c r="J1340" s="212">
        <f>ROUND(I1340*H1340,2)</f>
        <v>0</v>
      </c>
      <c r="K1340" s="208" t="s">
        <v>167</v>
      </c>
      <c r="L1340" s="46"/>
      <c r="M1340" s="213" t="s">
        <v>19</v>
      </c>
      <c r="N1340" s="214" t="s">
        <v>45</v>
      </c>
      <c r="O1340" s="86"/>
      <c r="P1340" s="215">
        <f>O1340*H1340</f>
        <v>0</v>
      </c>
      <c r="Q1340" s="215">
        <v>9.0000000000000006E-05</v>
      </c>
      <c r="R1340" s="215">
        <f>Q1340*H1340</f>
        <v>0.013500000000000002</v>
      </c>
      <c r="S1340" s="215">
        <v>0</v>
      </c>
      <c r="T1340" s="216">
        <f>S1340*H1340</f>
        <v>0</v>
      </c>
      <c r="U1340" s="40"/>
      <c r="V1340" s="40"/>
      <c r="W1340" s="40"/>
      <c r="X1340" s="40"/>
      <c r="Y1340" s="40"/>
      <c r="Z1340" s="40"/>
      <c r="AA1340" s="40"/>
      <c r="AB1340" s="40"/>
      <c r="AC1340" s="40"/>
      <c r="AD1340" s="40"/>
      <c r="AE1340" s="40"/>
      <c r="AR1340" s="217" t="s">
        <v>256</v>
      </c>
      <c r="AT1340" s="217" t="s">
        <v>163</v>
      </c>
      <c r="AU1340" s="217" t="s">
        <v>84</v>
      </c>
      <c r="AY1340" s="19" t="s">
        <v>161</v>
      </c>
      <c r="BE1340" s="218">
        <f>IF(N1340="základní",J1340,0)</f>
        <v>0</v>
      </c>
      <c r="BF1340" s="218">
        <f>IF(N1340="snížená",J1340,0)</f>
        <v>0</v>
      </c>
      <c r="BG1340" s="218">
        <f>IF(N1340="zákl. přenesená",J1340,0)</f>
        <v>0</v>
      </c>
      <c r="BH1340" s="218">
        <f>IF(N1340="sníž. přenesená",J1340,0)</f>
        <v>0</v>
      </c>
      <c r="BI1340" s="218">
        <f>IF(N1340="nulová",J1340,0)</f>
        <v>0</v>
      </c>
      <c r="BJ1340" s="19" t="s">
        <v>82</v>
      </c>
      <c r="BK1340" s="218">
        <f>ROUND(I1340*H1340,2)</f>
        <v>0</v>
      </c>
      <c r="BL1340" s="19" t="s">
        <v>256</v>
      </c>
      <c r="BM1340" s="217" t="s">
        <v>2021</v>
      </c>
    </row>
    <row r="1341" s="2" customFormat="1">
      <c r="A1341" s="40"/>
      <c r="B1341" s="41"/>
      <c r="C1341" s="42"/>
      <c r="D1341" s="219" t="s">
        <v>170</v>
      </c>
      <c r="E1341" s="42"/>
      <c r="F1341" s="220" t="s">
        <v>2022</v>
      </c>
      <c r="G1341" s="42"/>
      <c r="H1341" s="42"/>
      <c r="I1341" s="221"/>
      <c r="J1341" s="42"/>
      <c r="K1341" s="42"/>
      <c r="L1341" s="46"/>
      <c r="M1341" s="222"/>
      <c r="N1341" s="223"/>
      <c r="O1341" s="86"/>
      <c r="P1341" s="86"/>
      <c r="Q1341" s="86"/>
      <c r="R1341" s="86"/>
      <c r="S1341" s="86"/>
      <c r="T1341" s="87"/>
      <c r="U1341" s="40"/>
      <c r="V1341" s="40"/>
      <c r="W1341" s="40"/>
      <c r="X1341" s="40"/>
      <c r="Y1341" s="40"/>
      <c r="Z1341" s="40"/>
      <c r="AA1341" s="40"/>
      <c r="AB1341" s="40"/>
      <c r="AC1341" s="40"/>
      <c r="AD1341" s="40"/>
      <c r="AE1341" s="40"/>
      <c r="AT1341" s="19" t="s">
        <v>170</v>
      </c>
      <c r="AU1341" s="19" t="s">
        <v>84</v>
      </c>
    </row>
    <row r="1342" s="2" customFormat="1" ht="24.15" customHeight="1">
      <c r="A1342" s="40"/>
      <c r="B1342" s="41"/>
      <c r="C1342" s="206" t="s">
        <v>2023</v>
      </c>
      <c r="D1342" s="206" t="s">
        <v>163</v>
      </c>
      <c r="E1342" s="207" t="s">
        <v>2024</v>
      </c>
      <c r="F1342" s="208" t="s">
        <v>2025</v>
      </c>
      <c r="G1342" s="209" t="s">
        <v>590</v>
      </c>
      <c r="H1342" s="210">
        <v>150</v>
      </c>
      <c r="I1342" s="211"/>
      <c r="J1342" s="212">
        <f>ROUND(I1342*H1342,2)</f>
        <v>0</v>
      </c>
      <c r="K1342" s="208" t="s">
        <v>167</v>
      </c>
      <c r="L1342" s="46"/>
      <c r="M1342" s="213" t="s">
        <v>19</v>
      </c>
      <c r="N1342" s="214" t="s">
        <v>45</v>
      </c>
      <c r="O1342" s="86"/>
      <c r="P1342" s="215">
        <f>O1342*H1342</f>
        <v>0</v>
      </c>
      <c r="Q1342" s="215">
        <v>2.0000000000000002E-05</v>
      </c>
      <c r="R1342" s="215">
        <f>Q1342*H1342</f>
        <v>0.0030000000000000001</v>
      </c>
      <c r="S1342" s="215">
        <v>0</v>
      </c>
      <c r="T1342" s="216">
        <f>S1342*H1342</f>
        <v>0</v>
      </c>
      <c r="U1342" s="40"/>
      <c r="V1342" s="40"/>
      <c r="W1342" s="40"/>
      <c r="X1342" s="40"/>
      <c r="Y1342" s="40"/>
      <c r="Z1342" s="40"/>
      <c r="AA1342" s="40"/>
      <c r="AB1342" s="40"/>
      <c r="AC1342" s="40"/>
      <c r="AD1342" s="40"/>
      <c r="AE1342" s="40"/>
      <c r="AR1342" s="217" t="s">
        <v>256</v>
      </c>
      <c r="AT1342" s="217" t="s">
        <v>163</v>
      </c>
      <c r="AU1342" s="217" t="s">
        <v>84</v>
      </c>
      <c r="AY1342" s="19" t="s">
        <v>161</v>
      </c>
      <c r="BE1342" s="218">
        <f>IF(N1342="základní",J1342,0)</f>
        <v>0</v>
      </c>
      <c r="BF1342" s="218">
        <f>IF(N1342="snížená",J1342,0)</f>
        <v>0</v>
      </c>
      <c r="BG1342" s="218">
        <f>IF(N1342="zákl. přenesená",J1342,0)</f>
        <v>0</v>
      </c>
      <c r="BH1342" s="218">
        <f>IF(N1342="sníž. přenesená",J1342,0)</f>
        <v>0</v>
      </c>
      <c r="BI1342" s="218">
        <f>IF(N1342="nulová",J1342,0)</f>
        <v>0</v>
      </c>
      <c r="BJ1342" s="19" t="s">
        <v>82</v>
      </c>
      <c r="BK1342" s="218">
        <f>ROUND(I1342*H1342,2)</f>
        <v>0</v>
      </c>
      <c r="BL1342" s="19" t="s">
        <v>256</v>
      </c>
      <c r="BM1342" s="217" t="s">
        <v>2026</v>
      </c>
    </row>
    <row r="1343" s="2" customFormat="1">
      <c r="A1343" s="40"/>
      <c r="B1343" s="41"/>
      <c r="C1343" s="42"/>
      <c r="D1343" s="219" t="s">
        <v>170</v>
      </c>
      <c r="E1343" s="42"/>
      <c r="F1343" s="220" t="s">
        <v>2027</v>
      </c>
      <c r="G1343" s="42"/>
      <c r="H1343" s="42"/>
      <c r="I1343" s="221"/>
      <c r="J1343" s="42"/>
      <c r="K1343" s="42"/>
      <c r="L1343" s="46"/>
      <c r="M1343" s="222"/>
      <c r="N1343" s="223"/>
      <c r="O1343" s="86"/>
      <c r="P1343" s="86"/>
      <c r="Q1343" s="86"/>
      <c r="R1343" s="86"/>
      <c r="S1343" s="86"/>
      <c r="T1343" s="87"/>
      <c r="U1343" s="40"/>
      <c r="V1343" s="40"/>
      <c r="W1343" s="40"/>
      <c r="X1343" s="40"/>
      <c r="Y1343" s="40"/>
      <c r="Z1343" s="40"/>
      <c r="AA1343" s="40"/>
      <c r="AB1343" s="40"/>
      <c r="AC1343" s="40"/>
      <c r="AD1343" s="40"/>
      <c r="AE1343" s="40"/>
      <c r="AT1343" s="19" t="s">
        <v>170</v>
      </c>
      <c r="AU1343" s="19" t="s">
        <v>84</v>
      </c>
    </row>
    <row r="1344" s="2" customFormat="1" ht="24.15" customHeight="1">
      <c r="A1344" s="40"/>
      <c r="B1344" s="41"/>
      <c r="C1344" s="206" t="s">
        <v>2028</v>
      </c>
      <c r="D1344" s="206" t="s">
        <v>163</v>
      </c>
      <c r="E1344" s="207" t="s">
        <v>2029</v>
      </c>
      <c r="F1344" s="208" t="s">
        <v>2030</v>
      </c>
      <c r="G1344" s="209" t="s">
        <v>590</v>
      </c>
      <c r="H1344" s="210">
        <v>150</v>
      </c>
      <c r="I1344" s="211"/>
      <c r="J1344" s="212">
        <f>ROUND(I1344*H1344,2)</f>
        <v>0</v>
      </c>
      <c r="K1344" s="208" t="s">
        <v>167</v>
      </c>
      <c r="L1344" s="46"/>
      <c r="M1344" s="213" t="s">
        <v>19</v>
      </c>
      <c r="N1344" s="214" t="s">
        <v>45</v>
      </c>
      <c r="O1344" s="86"/>
      <c r="P1344" s="215">
        <f>O1344*H1344</f>
        <v>0</v>
      </c>
      <c r="Q1344" s="215">
        <v>0.00027999999999999998</v>
      </c>
      <c r="R1344" s="215">
        <f>Q1344*H1344</f>
        <v>0.041999999999999996</v>
      </c>
      <c r="S1344" s="215">
        <v>0</v>
      </c>
      <c r="T1344" s="216">
        <f>S1344*H1344</f>
        <v>0</v>
      </c>
      <c r="U1344" s="40"/>
      <c r="V1344" s="40"/>
      <c r="W1344" s="40"/>
      <c r="X1344" s="40"/>
      <c r="Y1344" s="40"/>
      <c r="Z1344" s="40"/>
      <c r="AA1344" s="40"/>
      <c r="AB1344" s="40"/>
      <c r="AC1344" s="40"/>
      <c r="AD1344" s="40"/>
      <c r="AE1344" s="40"/>
      <c r="AR1344" s="217" t="s">
        <v>256</v>
      </c>
      <c r="AT1344" s="217" t="s">
        <v>163</v>
      </c>
      <c r="AU1344" s="217" t="s">
        <v>84</v>
      </c>
      <c r="AY1344" s="19" t="s">
        <v>161</v>
      </c>
      <c r="BE1344" s="218">
        <f>IF(N1344="základní",J1344,0)</f>
        <v>0</v>
      </c>
      <c r="BF1344" s="218">
        <f>IF(N1344="snížená",J1344,0)</f>
        <v>0</v>
      </c>
      <c r="BG1344" s="218">
        <f>IF(N1344="zákl. přenesená",J1344,0)</f>
        <v>0</v>
      </c>
      <c r="BH1344" s="218">
        <f>IF(N1344="sníž. přenesená",J1344,0)</f>
        <v>0</v>
      </c>
      <c r="BI1344" s="218">
        <f>IF(N1344="nulová",J1344,0)</f>
        <v>0</v>
      </c>
      <c r="BJ1344" s="19" t="s">
        <v>82</v>
      </c>
      <c r="BK1344" s="218">
        <f>ROUND(I1344*H1344,2)</f>
        <v>0</v>
      </c>
      <c r="BL1344" s="19" t="s">
        <v>256</v>
      </c>
      <c r="BM1344" s="217" t="s">
        <v>2031</v>
      </c>
    </row>
    <row r="1345" s="2" customFormat="1">
      <c r="A1345" s="40"/>
      <c r="B1345" s="41"/>
      <c r="C1345" s="42"/>
      <c r="D1345" s="219" t="s">
        <v>170</v>
      </c>
      <c r="E1345" s="42"/>
      <c r="F1345" s="220" t="s">
        <v>2032</v>
      </c>
      <c r="G1345" s="42"/>
      <c r="H1345" s="42"/>
      <c r="I1345" s="221"/>
      <c r="J1345" s="42"/>
      <c r="K1345" s="42"/>
      <c r="L1345" s="46"/>
      <c r="M1345" s="222"/>
      <c r="N1345" s="223"/>
      <c r="O1345" s="86"/>
      <c r="P1345" s="86"/>
      <c r="Q1345" s="86"/>
      <c r="R1345" s="86"/>
      <c r="S1345" s="86"/>
      <c r="T1345" s="87"/>
      <c r="U1345" s="40"/>
      <c r="V1345" s="40"/>
      <c r="W1345" s="40"/>
      <c r="X1345" s="40"/>
      <c r="Y1345" s="40"/>
      <c r="Z1345" s="40"/>
      <c r="AA1345" s="40"/>
      <c r="AB1345" s="40"/>
      <c r="AC1345" s="40"/>
      <c r="AD1345" s="40"/>
      <c r="AE1345" s="40"/>
      <c r="AT1345" s="19" t="s">
        <v>170</v>
      </c>
      <c r="AU1345" s="19" t="s">
        <v>84</v>
      </c>
    </row>
    <row r="1346" s="2" customFormat="1" ht="24.15" customHeight="1">
      <c r="A1346" s="40"/>
      <c r="B1346" s="41"/>
      <c r="C1346" s="206" t="s">
        <v>2033</v>
      </c>
      <c r="D1346" s="206" t="s">
        <v>163</v>
      </c>
      <c r="E1346" s="207" t="s">
        <v>2034</v>
      </c>
      <c r="F1346" s="208" t="s">
        <v>2035</v>
      </c>
      <c r="G1346" s="209" t="s">
        <v>166</v>
      </c>
      <c r="H1346" s="210">
        <v>53</v>
      </c>
      <c r="I1346" s="211"/>
      <c r="J1346" s="212">
        <f>ROUND(I1346*H1346,2)</f>
        <v>0</v>
      </c>
      <c r="K1346" s="208" t="s">
        <v>167</v>
      </c>
      <c r="L1346" s="46"/>
      <c r="M1346" s="213" t="s">
        <v>19</v>
      </c>
      <c r="N1346" s="214" t="s">
        <v>45</v>
      </c>
      <c r="O1346" s="86"/>
      <c r="P1346" s="215">
        <f>O1346*H1346</f>
        <v>0</v>
      </c>
      <c r="Q1346" s="215">
        <v>0.00021000000000000001</v>
      </c>
      <c r="R1346" s="215">
        <f>Q1346*H1346</f>
        <v>0.011130000000000001</v>
      </c>
      <c r="S1346" s="215">
        <v>0</v>
      </c>
      <c r="T1346" s="216">
        <f>S1346*H1346</f>
        <v>0</v>
      </c>
      <c r="U1346" s="40"/>
      <c r="V1346" s="40"/>
      <c r="W1346" s="40"/>
      <c r="X1346" s="40"/>
      <c r="Y1346" s="40"/>
      <c r="Z1346" s="40"/>
      <c r="AA1346" s="40"/>
      <c r="AB1346" s="40"/>
      <c r="AC1346" s="40"/>
      <c r="AD1346" s="40"/>
      <c r="AE1346" s="40"/>
      <c r="AR1346" s="217" t="s">
        <v>256</v>
      </c>
      <c r="AT1346" s="217" t="s">
        <v>163</v>
      </c>
      <c r="AU1346" s="217" t="s">
        <v>84</v>
      </c>
      <c r="AY1346" s="19" t="s">
        <v>161</v>
      </c>
      <c r="BE1346" s="218">
        <f>IF(N1346="základní",J1346,0)</f>
        <v>0</v>
      </c>
      <c r="BF1346" s="218">
        <f>IF(N1346="snížená",J1346,0)</f>
        <v>0</v>
      </c>
      <c r="BG1346" s="218">
        <f>IF(N1346="zákl. přenesená",J1346,0)</f>
        <v>0</v>
      </c>
      <c r="BH1346" s="218">
        <f>IF(N1346="sníž. přenesená",J1346,0)</f>
        <v>0</v>
      </c>
      <c r="BI1346" s="218">
        <f>IF(N1346="nulová",J1346,0)</f>
        <v>0</v>
      </c>
      <c r="BJ1346" s="19" t="s">
        <v>82</v>
      </c>
      <c r="BK1346" s="218">
        <f>ROUND(I1346*H1346,2)</f>
        <v>0</v>
      </c>
      <c r="BL1346" s="19" t="s">
        <v>256</v>
      </c>
      <c r="BM1346" s="217" t="s">
        <v>2036</v>
      </c>
    </row>
    <row r="1347" s="2" customFormat="1">
      <c r="A1347" s="40"/>
      <c r="B1347" s="41"/>
      <c r="C1347" s="42"/>
      <c r="D1347" s="219" t="s">
        <v>170</v>
      </c>
      <c r="E1347" s="42"/>
      <c r="F1347" s="220" t="s">
        <v>2037</v>
      </c>
      <c r="G1347" s="42"/>
      <c r="H1347" s="42"/>
      <c r="I1347" s="221"/>
      <c r="J1347" s="42"/>
      <c r="K1347" s="42"/>
      <c r="L1347" s="46"/>
      <c r="M1347" s="222"/>
      <c r="N1347" s="223"/>
      <c r="O1347" s="86"/>
      <c r="P1347" s="86"/>
      <c r="Q1347" s="86"/>
      <c r="R1347" s="86"/>
      <c r="S1347" s="86"/>
      <c r="T1347" s="87"/>
      <c r="U1347" s="40"/>
      <c r="V1347" s="40"/>
      <c r="W1347" s="40"/>
      <c r="X1347" s="40"/>
      <c r="Y1347" s="40"/>
      <c r="Z1347" s="40"/>
      <c r="AA1347" s="40"/>
      <c r="AB1347" s="40"/>
      <c r="AC1347" s="40"/>
      <c r="AD1347" s="40"/>
      <c r="AE1347" s="40"/>
      <c r="AT1347" s="19" t="s">
        <v>170</v>
      </c>
      <c r="AU1347" s="19" t="s">
        <v>84</v>
      </c>
    </row>
    <row r="1348" s="13" customFormat="1">
      <c r="A1348" s="13"/>
      <c r="B1348" s="224"/>
      <c r="C1348" s="225"/>
      <c r="D1348" s="226" t="s">
        <v>185</v>
      </c>
      <c r="E1348" s="227" t="s">
        <v>19</v>
      </c>
      <c r="F1348" s="228" t="s">
        <v>2038</v>
      </c>
      <c r="G1348" s="225"/>
      <c r="H1348" s="229">
        <v>53</v>
      </c>
      <c r="I1348" s="230"/>
      <c r="J1348" s="225"/>
      <c r="K1348" s="225"/>
      <c r="L1348" s="231"/>
      <c r="M1348" s="232"/>
      <c r="N1348" s="233"/>
      <c r="O1348" s="233"/>
      <c r="P1348" s="233"/>
      <c r="Q1348" s="233"/>
      <c r="R1348" s="233"/>
      <c r="S1348" s="233"/>
      <c r="T1348" s="234"/>
      <c r="U1348" s="13"/>
      <c r="V1348" s="13"/>
      <c r="W1348" s="13"/>
      <c r="X1348" s="13"/>
      <c r="Y1348" s="13"/>
      <c r="Z1348" s="13"/>
      <c r="AA1348" s="13"/>
      <c r="AB1348" s="13"/>
      <c r="AC1348" s="13"/>
      <c r="AD1348" s="13"/>
      <c r="AE1348" s="13"/>
      <c r="AT1348" s="235" t="s">
        <v>185</v>
      </c>
      <c r="AU1348" s="235" t="s">
        <v>84</v>
      </c>
      <c r="AV1348" s="13" t="s">
        <v>84</v>
      </c>
      <c r="AW1348" s="13" t="s">
        <v>36</v>
      </c>
      <c r="AX1348" s="13" t="s">
        <v>82</v>
      </c>
      <c r="AY1348" s="235" t="s">
        <v>161</v>
      </c>
    </row>
    <row r="1349" s="2" customFormat="1" ht="24.15" customHeight="1">
      <c r="A1349" s="40"/>
      <c r="B1349" s="41"/>
      <c r="C1349" s="206" t="s">
        <v>2039</v>
      </c>
      <c r="D1349" s="206" t="s">
        <v>163</v>
      </c>
      <c r="E1349" s="207" t="s">
        <v>2040</v>
      </c>
      <c r="F1349" s="208" t="s">
        <v>2041</v>
      </c>
      <c r="G1349" s="209" t="s">
        <v>166</v>
      </c>
      <c r="H1349" s="210">
        <v>10</v>
      </c>
      <c r="I1349" s="211"/>
      <c r="J1349" s="212">
        <f>ROUND(I1349*H1349,2)</f>
        <v>0</v>
      </c>
      <c r="K1349" s="208" t="s">
        <v>167</v>
      </c>
      <c r="L1349" s="46"/>
      <c r="M1349" s="213" t="s">
        <v>19</v>
      </c>
      <c r="N1349" s="214" t="s">
        <v>45</v>
      </c>
      <c r="O1349" s="86"/>
      <c r="P1349" s="215">
        <f>O1349*H1349</f>
        <v>0</v>
      </c>
      <c r="Q1349" s="215">
        <v>0.00020000000000000001</v>
      </c>
      <c r="R1349" s="215">
        <f>Q1349*H1349</f>
        <v>0.002</v>
      </c>
      <c r="S1349" s="215">
        <v>0</v>
      </c>
      <c r="T1349" s="216">
        <f>S1349*H1349</f>
        <v>0</v>
      </c>
      <c r="U1349" s="40"/>
      <c r="V1349" s="40"/>
      <c r="W1349" s="40"/>
      <c r="X1349" s="40"/>
      <c r="Y1349" s="40"/>
      <c r="Z1349" s="40"/>
      <c r="AA1349" s="40"/>
      <c r="AB1349" s="40"/>
      <c r="AC1349" s="40"/>
      <c r="AD1349" s="40"/>
      <c r="AE1349" s="40"/>
      <c r="AR1349" s="217" t="s">
        <v>256</v>
      </c>
      <c r="AT1349" s="217" t="s">
        <v>163</v>
      </c>
      <c r="AU1349" s="217" t="s">
        <v>84</v>
      </c>
      <c r="AY1349" s="19" t="s">
        <v>161</v>
      </c>
      <c r="BE1349" s="218">
        <f>IF(N1349="základní",J1349,0)</f>
        <v>0</v>
      </c>
      <c r="BF1349" s="218">
        <f>IF(N1349="snížená",J1349,0)</f>
        <v>0</v>
      </c>
      <c r="BG1349" s="218">
        <f>IF(N1349="zákl. přenesená",J1349,0)</f>
        <v>0</v>
      </c>
      <c r="BH1349" s="218">
        <f>IF(N1349="sníž. přenesená",J1349,0)</f>
        <v>0</v>
      </c>
      <c r="BI1349" s="218">
        <f>IF(N1349="nulová",J1349,0)</f>
        <v>0</v>
      </c>
      <c r="BJ1349" s="19" t="s">
        <v>82</v>
      </c>
      <c r="BK1349" s="218">
        <f>ROUND(I1349*H1349,2)</f>
        <v>0</v>
      </c>
      <c r="BL1349" s="19" t="s">
        <v>256</v>
      </c>
      <c r="BM1349" s="217" t="s">
        <v>2042</v>
      </c>
    </row>
    <row r="1350" s="2" customFormat="1">
      <c r="A1350" s="40"/>
      <c r="B1350" s="41"/>
      <c r="C1350" s="42"/>
      <c r="D1350" s="219" t="s">
        <v>170</v>
      </c>
      <c r="E1350" s="42"/>
      <c r="F1350" s="220" t="s">
        <v>2043</v>
      </c>
      <c r="G1350" s="42"/>
      <c r="H1350" s="42"/>
      <c r="I1350" s="221"/>
      <c r="J1350" s="42"/>
      <c r="K1350" s="42"/>
      <c r="L1350" s="46"/>
      <c r="M1350" s="222"/>
      <c r="N1350" s="223"/>
      <c r="O1350" s="86"/>
      <c r="P1350" s="86"/>
      <c r="Q1350" s="86"/>
      <c r="R1350" s="86"/>
      <c r="S1350" s="86"/>
      <c r="T1350" s="87"/>
      <c r="U1350" s="40"/>
      <c r="V1350" s="40"/>
      <c r="W1350" s="40"/>
      <c r="X1350" s="40"/>
      <c r="Y1350" s="40"/>
      <c r="Z1350" s="40"/>
      <c r="AA1350" s="40"/>
      <c r="AB1350" s="40"/>
      <c r="AC1350" s="40"/>
      <c r="AD1350" s="40"/>
      <c r="AE1350" s="40"/>
      <c r="AT1350" s="19" t="s">
        <v>170</v>
      </c>
      <c r="AU1350" s="19" t="s">
        <v>84</v>
      </c>
    </row>
    <row r="1351" s="13" customFormat="1">
      <c r="A1351" s="13"/>
      <c r="B1351" s="224"/>
      <c r="C1351" s="225"/>
      <c r="D1351" s="226" t="s">
        <v>185</v>
      </c>
      <c r="E1351" s="227" t="s">
        <v>19</v>
      </c>
      <c r="F1351" s="228" t="s">
        <v>109</v>
      </c>
      <c r="G1351" s="225"/>
      <c r="H1351" s="229">
        <v>10</v>
      </c>
      <c r="I1351" s="230"/>
      <c r="J1351" s="225"/>
      <c r="K1351" s="225"/>
      <c r="L1351" s="231"/>
      <c r="M1351" s="232"/>
      <c r="N1351" s="233"/>
      <c r="O1351" s="233"/>
      <c r="P1351" s="233"/>
      <c r="Q1351" s="233"/>
      <c r="R1351" s="233"/>
      <c r="S1351" s="233"/>
      <c r="T1351" s="234"/>
      <c r="U1351" s="13"/>
      <c r="V1351" s="13"/>
      <c r="W1351" s="13"/>
      <c r="X1351" s="13"/>
      <c r="Y1351" s="13"/>
      <c r="Z1351" s="13"/>
      <c r="AA1351" s="13"/>
      <c r="AB1351" s="13"/>
      <c r="AC1351" s="13"/>
      <c r="AD1351" s="13"/>
      <c r="AE1351" s="13"/>
      <c r="AT1351" s="235" t="s">
        <v>185</v>
      </c>
      <c r="AU1351" s="235" t="s">
        <v>84</v>
      </c>
      <c r="AV1351" s="13" t="s">
        <v>84</v>
      </c>
      <c r="AW1351" s="13" t="s">
        <v>36</v>
      </c>
      <c r="AX1351" s="13" t="s">
        <v>82</v>
      </c>
      <c r="AY1351" s="235" t="s">
        <v>161</v>
      </c>
    </row>
    <row r="1352" s="2" customFormat="1" ht="24.15" customHeight="1">
      <c r="A1352" s="40"/>
      <c r="B1352" s="41"/>
      <c r="C1352" s="206" t="s">
        <v>2044</v>
      </c>
      <c r="D1352" s="206" t="s">
        <v>163</v>
      </c>
      <c r="E1352" s="207" t="s">
        <v>2045</v>
      </c>
      <c r="F1352" s="208" t="s">
        <v>2046</v>
      </c>
      <c r="G1352" s="209" t="s">
        <v>166</v>
      </c>
      <c r="H1352" s="210">
        <v>20</v>
      </c>
      <c r="I1352" s="211"/>
      <c r="J1352" s="212">
        <f>ROUND(I1352*H1352,2)</f>
        <v>0</v>
      </c>
      <c r="K1352" s="208" t="s">
        <v>167</v>
      </c>
      <c r="L1352" s="46"/>
      <c r="M1352" s="213" t="s">
        <v>19</v>
      </c>
      <c r="N1352" s="214" t="s">
        <v>45</v>
      </c>
      <c r="O1352" s="86"/>
      <c r="P1352" s="215">
        <f>O1352*H1352</f>
        <v>0</v>
      </c>
      <c r="Q1352" s="215">
        <v>0.00018000000000000001</v>
      </c>
      <c r="R1352" s="215">
        <f>Q1352*H1352</f>
        <v>0.0036000000000000003</v>
      </c>
      <c r="S1352" s="215">
        <v>0</v>
      </c>
      <c r="T1352" s="216">
        <f>S1352*H1352</f>
        <v>0</v>
      </c>
      <c r="U1352" s="40"/>
      <c r="V1352" s="40"/>
      <c r="W1352" s="40"/>
      <c r="X1352" s="40"/>
      <c r="Y1352" s="40"/>
      <c r="Z1352" s="40"/>
      <c r="AA1352" s="40"/>
      <c r="AB1352" s="40"/>
      <c r="AC1352" s="40"/>
      <c r="AD1352" s="40"/>
      <c r="AE1352" s="40"/>
      <c r="AR1352" s="217" t="s">
        <v>256</v>
      </c>
      <c r="AT1352" s="217" t="s">
        <v>163</v>
      </c>
      <c r="AU1352" s="217" t="s">
        <v>84</v>
      </c>
      <c r="AY1352" s="19" t="s">
        <v>161</v>
      </c>
      <c r="BE1352" s="218">
        <f>IF(N1352="základní",J1352,0)</f>
        <v>0</v>
      </c>
      <c r="BF1352" s="218">
        <f>IF(N1352="snížená",J1352,0)</f>
        <v>0</v>
      </c>
      <c r="BG1352" s="218">
        <f>IF(N1352="zákl. přenesená",J1352,0)</f>
        <v>0</v>
      </c>
      <c r="BH1352" s="218">
        <f>IF(N1352="sníž. přenesená",J1352,0)</f>
        <v>0</v>
      </c>
      <c r="BI1352" s="218">
        <f>IF(N1352="nulová",J1352,0)</f>
        <v>0</v>
      </c>
      <c r="BJ1352" s="19" t="s">
        <v>82</v>
      </c>
      <c r="BK1352" s="218">
        <f>ROUND(I1352*H1352,2)</f>
        <v>0</v>
      </c>
      <c r="BL1352" s="19" t="s">
        <v>256</v>
      </c>
      <c r="BM1352" s="217" t="s">
        <v>2047</v>
      </c>
    </row>
    <row r="1353" s="2" customFormat="1">
      <c r="A1353" s="40"/>
      <c r="B1353" s="41"/>
      <c r="C1353" s="42"/>
      <c r="D1353" s="219" t="s">
        <v>170</v>
      </c>
      <c r="E1353" s="42"/>
      <c r="F1353" s="220" t="s">
        <v>2048</v>
      </c>
      <c r="G1353" s="42"/>
      <c r="H1353" s="42"/>
      <c r="I1353" s="221"/>
      <c r="J1353" s="42"/>
      <c r="K1353" s="42"/>
      <c r="L1353" s="46"/>
      <c r="M1353" s="222"/>
      <c r="N1353" s="223"/>
      <c r="O1353" s="86"/>
      <c r="P1353" s="86"/>
      <c r="Q1353" s="86"/>
      <c r="R1353" s="86"/>
      <c r="S1353" s="86"/>
      <c r="T1353" s="87"/>
      <c r="U1353" s="40"/>
      <c r="V1353" s="40"/>
      <c r="W1353" s="40"/>
      <c r="X1353" s="40"/>
      <c r="Y1353" s="40"/>
      <c r="Z1353" s="40"/>
      <c r="AA1353" s="40"/>
      <c r="AB1353" s="40"/>
      <c r="AC1353" s="40"/>
      <c r="AD1353" s="40"/>
      <c r="AE1353" s="40"/>
      <c r="AT1353" s="19" t="s">
        <v>170</v>
      </c>
      <c r="AU1353" s="19" t="s">
        <v>84</v>
      </c>
    </row>
    <row r="1354" s="13" customFormat="1">
      <c r="A1354" s="13"/>
      <c r="B1354" s="224"/>
      <c r="C1354" s="225"/>
      <c r="D1354" s="226" t="s">
        <v>185</v>
      </c>
      <c r="E1354" s="227" t="s">
        <v>19</v>
      </c>
      <c r="F1354" s="228" t="s">
        <v>280</v>
      </c>
      <c r="G1354" s="225"/>
      <c r="H1354" s="229">
        <v>20</v>
      </c>
      <c r="I1354" s="230"/>
      <c r="J1354" s="225"/>
      <c r="K1354" s="225"/>
      <c r="L1354" s="231"/>
      <c r="M1354" s="232"/>
      <c r="N1354" s="233"/>
      <c r="O1354" s="233"/>
      <c r="P1354" s="233"/>
      <c r="Q1354" s="233"/>
      <c r="R1354" s="233"/>
      <c r="S1354" s="233"/>
      <c r="T1354" s="234"/>
      <c r="U1354" s="13"/>
      <c r="V1354" s="13"/>
      <c r="W1354" s="13"/>
      <c r="X1354" s="13"/>
      <c r="Y1354" s="13"/>
      <c r="Z1354" s="13"/>
      <c r="AA1354" s="13"/>
      <c r="AB1354" s="13"/>
      <c r="AC1354" s="13"/>
      <c r="AD1354" s="13"/>
      <c r="AE1354" s="13"/>
      <c r="AT1354" s="235" t="s">
        <v>185</v>
      </c>
      <c r="AU1354" s="235" t="s">
        <v>84</v>
      </c>
      <c r="AV1354" s="13" t="s">
        <v>84</v>
      </c>
      <c r="AW1354" s="13" t="s">
        <v>36</v>
      </c>
      <c r="AX1354" s="13" t="s">
        <v>82</v>
      </c>
      <c r="AY1354" s="235" t="s">
        <v>161</v>
      </c>
    </row>
    <row r="1355" s="2" customFormat="1" ht="24.15" customHeight="1">
      <c r="A1355" s="40"/>
      <c r="B1355" s="41"/>
      <c r="C1355" s="206" t="s">
        <v>2049</v>
      </c>
      <c r="D1355" s="206" t="s">
        <v>163</v>
      </c>
      <c r="E1355" s="207" t="s">
        <v>2050</v>
      </c>
      <c r="F1355" s="208" t="s">
        <v>2051</v>
      </c>
      <c r="G1355" s="209" t="s">
        <v>590</v>
      </c>
      <c r="H1355" s="210">
        <v>150</v>
      </c>
      <c r="I1355" s="211"/>
      <c r="J1355" s="212">
        <f>ROUND(I1355*H1355,2)</f>
        <v>0</v>
      </c>
      <c r="K1355" s="208" t="s">
        <v>167</v>
      </c>
      <c r="L1355" s="46"/>
      <c r="M1355" s="213" t="s">
        <v>19</v>
      </c>
      <c r="N1355" s="214" t="s">
        <v>45</v>
      </c>
      <c r="O1355" s="86"/>
      <c r="P1355" s="215">
        <f>O1355*H1355</f>
        <v>0</v>
      </c>
      <c r="Q1355" s="215">
        <v>0.00142</v>
      </c>
      <c r="R1355" s="215">
        <f>Q1355*H1355</f>
        <v>0.213</v>
      </c>
      <c r="S1355" s="215">
        <v>0</v>
      </c>
      <c r="T1355" s="216">
        <f>S1355*H1355</f>
        <v>0</v>
      </c>
      <c r="U1355" s="40"/>
      <c r="V1355" s="40"/>
      <c r="W1355" s="40"/>
      <c r="X1355" s="40"/>
      <c r="Y1355" s="40"/>
      <c r="Z1355" s="40"/>
      <c r="AA1355" s="40"/>
      <c r="AB1355" s="40"/>
      <c r="AC1355" s="40"/>
      <c r="AD1355" s="40"/>
      <c r="AE1355" s="40"/>
      <c r="AR1355" s="217" t="s">
        <v>256</v>
      </c>
      <c r="AT1355" s="217" t="s">
        <v>163</v>
      </c>
      <c r="AU1355" s="217" t="s">
        <v>84</v>
      </c>
      <c r="AY1355" s="19" t="s">
        <v>161</v>
      </c>
      <c r="BE1355" s="218">
        <f>IF(N1355="základní",J1355,0)</f>
        <v>0</v>
      </c>
      <c r="BF1355" s="218">
        <f>IF(N1355="snížená",J1355,0)</f>
        <v>0</v>
      </c>
      <c r="BG1355" s="218">
        <f>IF(N1355="zákl. přenesená",J1355,0)</f>
        <v>0</v>
      </c>
      <c r="BH1355" s="218">
        <f>IF(N1355="sníž. přenesená",J1355,0)</f>
        <v>0</v>
      </c>
      <c r="BI1355" s="218">
        <f>IF(N1355="nulová",J1355,0)</f>
        <v>0</v>
      </c>
      <c r="BJ1355" s="19" t="s">
        <v>82</v>
      </c>
      <c r="BK1355" s="218">
        <f>ROUND(I1355*H1355,2)</f>
        <v>0</v>
      </c>
      <c r="BL1355" s="19" t="s">
        <v>256</v>
      </c>
      <c r="BM1355" s="217" t="s">
        <v>2052</v>
      </c>
    </row>
    <row r="1356" s="2" customFormat="1">
      <c r="A1356" s="40"/>
      <c r="B1356" s="41"/>
      <c r="C1356" s="42"/>
      <c r="D1356" s="219" t="s">
        <v>170</v>
      </c>
      <c r="E1356" s="42"/>
      <c r="F1356" s="220" t="s">
        <v>2053</v>
      </c>
      <c r="G1356" s="42"/>
      <c r="H1356" s="42"/>
      <c r="I1356" s="221"/>
      <c r="J1356" s="42"/>
      <c r="K1356" s="42"/>
      <c r="L1356" s="46"/>
      <c r="M1356" s="222"/>
      <c r="N1356" s="223"/>
      <c r="O1356" s="86"/>
      <c r="P1356" s="86"/>
      <c r="Q1356" s="86"/>
      <c r="R1356" s="86"/>
      <c r="S1356" s="86"/>
      <c r="T1356" s="87"/>
      <c r="U1356" s="40"/>
      <c r="V1356" s="40"/>
      <c r="W1356" s="40"/>
      <c r="X1356" s="40"/>
      <c r="Y1356" s="40"/>
      <c r="Z1356" s="40"/>
      <c r="AA1356" s="40"/>
      <c r="AB1356" s="40"/>
      <c r="AC1356" s="40"/>
      <c r="AD1356" s="40"/>
      <c r="AE1356" s="40"/>
      <c r="AT1356" s="19" t="s">
        <v>170</v>
      </c>
      <c r="AU1356" s="19" t="s">
        <v>84</v>
      </c>
    </row>
    <row r="1357" s="13" customFormat="1">
      <c r="A1357" s="13"/>
      <c r="B1357" s="224"/>
      <c r="C1357" s="225"/>
      <c r="D1357" s="226" t="s">
        <v>185</v>
      </c>
      <c r="E1357" s="227" t="s">
        <v>19</v>
      </c>
      <c r="F1357" s="228" t="s">
        <v>1125</v>
      </c>
      <c r="G1357" s="225"/>
      <c r="H1357" s="229">
        <v>150</v>
      </c>
      <c r="I1357" s="230"/>
      <c r="J1357" s="225"/>
      <c r="K1357" s="225"/>
      <c r="L1357" s="231"/>
      <c r="M1357" s="232"/>
      <c r="N1357" s="233"/>
      <c r="O1357" s="233"/>
      <c r="P1357" s="233"/>
      <c r="Q1357" s="233"/>
      <c r="R1357" s="233"/>
      <c r="S1357" s="233"/>
      <c r="T1357" s="234"/>
      <c r="U1357" s="13"/>
      <c r="V1357" s="13"/>
      <c r="W1357" s="13"/>
      <c r="X1357" s="13"/>
      <c r="Y1357" s="13"/>
      <c r="Z1357" s="13"/>
      <c r="AA1357" s="13"/>
      <c r="AB1357" s="13"/>
      <c r="AC1357" s="13"/>
      <c r="AD1357" s="13"/>
      <c r="AE1357" s="13"/>
      <c r="AT1357" s="235" t="s">
        <v>185</v>
      </c>
      <c r="AU1357" s="235" t="s">
        <v>84</v>
      </c>
      <c r="AV1357" s="13" t="s">
        <v>84</v>
      </c>
      <c r="AW1357" s="13" t="s">
        <v>36</v>
      </c>
      <c r="AX1357" s="13" t="s">
        <v>82</v>
      </c>
      <c r="AY1357" s="235" t="s">
        <v>161</v>
      </c>
    </row>
    <row r="1358" s="2" customFormat="1" ht="24.15" customHeight="1">
      <c r="A1358" s="40"/>
      <c r="B1358" s="41"/>
      <c r="C1358" s="206" t="s">
        <v>2054</v>
      </c>
      <c r="D1358" s="206" t="s">
        <v>163</v>
      </c>
      <c r="E1358" s="207" t="s">
        <v>2055</v>
      </c>
      <c r="F1358" s="208" t="s">
        <v>2056</v>
      </c>
      <c r="G1358" s="209" t="s">
        <v>182</v>
      </c>
      <c r="H1358" s="210">
        <v>324.60000000000002</v>
      </c>
      <c r="I1358" s="211"/>
      <c r="J1358" s="212">
        <f>ROUND(I1358*H1358,2)</f>
        <v>0</v>
      </c>
      <c r="K1358" s="208" t="s">
        <v>167</v>
      </c>
      <c r="L1358" s="46"/>
      <c r="M1358" s="213" t="s">
        <v>19</v>
      </c>
      <c r="N1358" s="214" t="s">
        <v>45</v>
      </c>
      <c r="O1358" s="86"/>
      <c r="P1358" s="215">
        <f>O1358*H1358</f>
        <v>0</v>
      </c>
      <c r="Q1358" s="215">
        <v>5.0000000000000002E-05</v>
      </c>
      <c r="R1358" s="215">
        <f>Q1358*H1358</f>
        <v>0.016230000000000001</v>
      </c>
      <c r="S1358" s="215">
        <v>0</v>
      </c>
      <c r="T1358" s="216">
        <f>S1358*H1358</f>
        <v>0</v>
      </c>
      <c r="U1358" s="40"/>
      <c r="V1358" s="40"/>
      <c r="W1358" s="40"/>
      <c r="X1358" s="40"/>
      <c r="Y1358" s="40"/>
      <c r="Z1358" s="40"/>
      <c r="AA1358" s="40"/>
      <c r="AB1358" s="40"/>
      <c r="AC1358" s="40"/>
      <c r="AD1358" s="40"/>
      <c r="AE1358" s="40"/>
      <c r="AR1358" s="217" t="s">
        <v>256</v>
      </c>
      <c r="AT1358" s="217" t="s">
        <v>163</v>
      </c>
      <c r="AU1358" s="217" t="s">
        <v>84</v>
      </c>
      <c r="AY1358" s="19" t="s">
        <v>161</v>
      </c>
      <c r="BE1358" s="218">
        <f>IF(N1358="základní",J1358,0)</f>
        <v>0</v>
      </c>
      <c r="BF1358" s="218">
        <f>IF(N1358="snížená",J1358,0)</f>
        <v>0</v>
      </c>
      <c r="BG1358" s="218">
        <f>IF(N1358="zákl. přenesená",J1358,0)</f>
        <v>0</v>
      </c>
      <c r="BH1358" s="218">
        <f>IF(N1358="sníž. přenesená",J1358,0)</f>
        <v>0</v>
      </c>
      <c r="BI1358" s="218">
        <f>IF(N1358="nulová",J1358,0)</f>
        <v>0</v>
      </c>
      <c r="BJ1358" s="19" t="s">
        <v>82</v>
      </c>
      <c r="BK1358" s="218">
        <f>ROUND(I1358*H1358,2)</f>
        <v>0</v>
      </c>
      <c r="BL1358" s="19" t="s">
        <v>256</v>
      </c>
      <c r="BM1358" s="217" t="s">
        <v>2057</v>
      </c>
    </row>
    <row r="1359" s="2" customFormat="1">
      <c r="A1359" s="40"/>
      <c r="B1359" s="41"/>
      <c r="C1359" s="42"/>
      <c r="D1359" s="219" t="s">
        <v>170</v>
      </c>
      <c r="E1359" s="42"/>
      <c r="F1359" s="220" t="s">
        <v>2058</v>
      </c>
      <c r="G1359" s="42"/>
      <c r="H1359" s="42"/>
      <c r="I1359" s="221"/>
      <c r="J1359" s="42"/>
      <c r="K1359" s="42"/>
      <c r="L1359" s="46"/>
      <c r="M1359" s="222"/>
      <c r="N1359" s="223"/>
      <c r="O1359" s="86"/>
      <c r="P1359" s="86"/>
      <c r="Q1359" s="86"/>
      <c r="R1359" s="86"/>
      <c r="S1359" s="86"/>
      <c r="T1359" s="87"/>
      <c r="U1359" s="40"/>
      <c r="V1359" s="40"/>
      <c r="W1359" s="40"/>
      <c r="X1359" s="40"/>
      <c r="Y1359" s="40"/>
      <c r="Z1359" s="40"/>
      <c r="AA1359" s="40"/>
      <c r="AB1359" s="40"/>
      <c r="AC1359" s="40"/>
      <c r="AD1359" s="40"/>
      <c r="AE1359" s="40"/>
      <c r="AT1359" s="19" t="s">
        <v>170</v>
      </c>
      <c r="AU1359" s="19" t="s">
        <v>84</v>
      </c>
    </row>
    <row r="1360" s="2" customFormat="1" ht="49.05" customHeight="1">
      <c r="A1360" s="40"/>
      <c r="B1360" s="41"/>
      <c r="C1360" s="206" t="s">
        <v>2059</v>
      </c>
      <c r="D1360" s="206" t="s">
        <v>163</v>
      </c>
      <c r="E1360" s="207" t="s">
        <v>2060</v>
      </c>
      <c r="F1360" s="208" t="s">
        <v>2061</v>
      </c>
      <c r="G1360" s="209" t="s">
        <v>1196</v>
      </c>
      <c r="H1360" s="258"/>
      <c r="I1360" s="211"/>
      <c r="J1360" s="212">
        <f>ROUND(I1360*H1360,2)</f>
        <v>0</v>
      </c>
      <c r="K1360" s="208" t="s">
        <v>167</v>
      </c>
      <c r="L1360" s="46"/>
      <c r="M1360" s="213" t="s">
        <v>19</v>
      </c>
      <c r="N1360" s="214" t="s">
        <v>45</v>
      </c>
      <c r="O1360" s="86"/>
      <c r="P1360" s="215">
        <f>O1360*H1360</f>
        <v>0</v>
      </c>
      <c r="Q1360" s="215">
        <v>0</v>
      </c>
      <c r="R1360" s="215">
        <f>Q1360*H1360</f>
        <v>0</v>
      </c>
      <c r="S1360" s="215">
        <v>0</v>
      </c>
      <c r="T1360" s="216">
        <f>S1360*H1360</f>
        <v>0</v>
      </c>
      <c r="U1360" s="40"/>
      <c r="V1360" s="40"/>
      <c r="W1360" s="40"/>
      <c r="X1360" s="40"/>
      <c r="Y1360" s="40"/>
      <c r="Z1360" s="40"/>
      <c r="AA1360" s="40"/>
      <c r="AB1360" s="40"/>
      <c r="AC1360" s="40"/>
      <c r="AD1360" s="40"/>
      <c r="AE1360" s="40"/>
      <c r="AR1360" s="217" t="s">
        <v>256</v>
      </c>
      <c r="AT1360" s="217" t="s">
        <v>163</v>
      </c>
      <c r="AU1360" s="217" t="s">
        <v>84</v>
      </c>
      <c r="AY1360" s="19" t="s">
        <v>161</v>
      </c>
      <c r="BE1360" s="218">
        <f>IF(N1360="základní",J1360,0)</f>
        <v>0</v>
      </c>
      <c r="BF1360" s="218">
        <f>IF(N1360="snížená",J1360,0)</f>
        <v>0</v>
      </c>
      <c r="BG1360" s="218">
        <f>IF(N1360="zákl. přenesená",J1360,0)</f>
        <v>0</v>
      </c>
      <c r="BH1360" s="218">
        <f>IF(N1360="sníž. přenesená",J1360,0)</f>
        <v>0</v>
      </c>
      <c r="BI1360" s="218">
        <f>IF(N1360="nulová",J1360,0)</f>
        <v>0</v>
      </c>
      <c r="BJ1360" s="19" t="s">
        <v>82</v>
      </c>
      <c r="BK1360" s="218">
        <f>ROUND(I1360*H1360,2)</f>
        <v>0</v>
      </c>
      <c r="BL1360" s="19" t="s">
        <v>256</v>
      </c>
      <c r="BM1360" s="217" t="s">
        <v>2062</v>
      </c>
    </row>
    <row r="1361" s="2" customFormat="1">
      <c r="A1361" s="40"/>
      <c r="B1361" s="41"/>
      <c r="C1361" s="42"/>
      <c r="D1361" s="219" t="s">
        <v>170</v>
      </c>
      <c r="E1361" s="42"/>
      <c r="F1361" s="220" t="s">
        <v>2063</v>
      </c>
      <c r="G1361" s="42"/>
      <c r="H1361" s="42"/>
      <c r="I1361" s="221"/>
      <c r="J1361" s="42"/>
      <c r="K1361" s="42"/>
      <c r="L1361" s="46"/>
      <c r="M1361" s="222"/>
      <c r="N1361" s="223"/>
      <c r="O1361" s="86"/>
      <c r="P1361" s="86"/>
      <c r="Q1361" s="86"/>
      <c r="R1361" s="86"/>
      <c r="S1361" s="86"/>
      <c r="T1361" s="87"/>
      <c r="U1361" s="40"/>
      <c r="V1361" s="40"/>
      <c r="W1361" s="40"/>
      <c r="X1361" s="40"/>
      <c r="Y1361" s="40"/>
      <c r="Z1361" s="40"/>
      <c r="AA1361" s="40"/>
      <c r="AB1361" s="40"/>
      <c r="AC1361" s="40"/>
      <c r="AD1361" s="40"/>
      <c r="AE1361" s="40"/>
      <c r="AT1361" s="19" t="s">
        <v>170</v>
      </c>
      <c r="AU1361" s="19" t="s">
        <v>84</v>
      </c>
    </row>
    <row r="1362" s="2" customFormat="1" ht="66.75" customHeight="1">
      <c r="A1362" s="40"/>
      <c r="B1362" s="41"/>
      <c r="C1362" s="206" t="s">
        <v>2064</v>
      </c>
      <c r="D1362" s="206" t="s">
        <v>163</v>
      </c>
      <c r="E1362" s="207" t="s">
        <v>2065</v>
      </c>
      <c r="F1362" s="208" t="s">
        <v>2066</v>
      </c>
      <c r="G1362" s="209" t="s">
        <v>1196</v>
      </c>
      <c r="H1362" s="258"/>
      <c r="I1362" s="211"/>
      <c r="J1362" s="212">
        <f>ROUND(I1362*H1362,2)</f>
        <v>0</v>
      </c>
      <c r="K1362" s="208" t="s">
        <v>167</v>
      </c>
      <c r="L1362" s="46"/>
      <c r="M1362" s="213" t="s">
        <v>19</v>
      </c>
      <c r="N1362" s="214" t="s">
        <v>45</v>
      </c>
      <c r="O1362" s="86"/>
      <c r="P1362" s="215">
        <f>O1362*H1362</f>
        <v>0</v>
      </c>
      <c r="Q1362" s="215">
        <v>0</v>
      </c>
      <c r="R1362" s="215">
        <f>Q1362*H1362</f>
        <v>0</v>
      </c>
      <c r="S1362" s="215">
        <v>0</v>
      </c>
      <c r="T1362" s="216">
        <f>S1362*H1362</f>
        <v>0</v>
      </c>
      <c r="U1362" s="40"/>
      <c r="V1362" s="40"/>
      <c r="W1362" s="40"/>
      <c r="X1362" s="40"/>
      <c r="Y1362" s="40"/>
      <c r="Z1362" s="40"/>
      <c r="AA1362" s="40"/>
      <c r="AB1362" s="40"/>
      <c r="AC1362" s="40"/>
      <c r="AD1362" s="40"/>
      <c r="AE1362" s="40"/>
      <c r="AR1362" s="217" t="s">
        <v>256</v>
      </c>
      <c r="AT1362" s="217" t="s">
        <v>163</v>
      </c>
      <c r="AU1362" s="217" t="s">
        <v>84</v>
      </c>
      <c r="AY1362" s="19" t="s">
        <v>161</v>
      </c>
      <c r="BE1362" s="218">
        <f>IF(N1362="základní",J1362,0)</f>
        <v>0</v>
      </c>
      <c r="BF1362" s="218">
        <f>IF(N1362="snížená",J1362,0)</f>
        <v>0</v>
      </c>
      <c r="BG1362" s="218">
        <f>IF(N1362="zákl. přenesená",J1362,0)</f>
        <v>0</v>
      </c>
      <c r="BH1362" s="218">
        <f>IF(N1362="sníž. přenesená",J1362,0)</f>
        <v>0</v>
      </c>
      <c r="BI1362" s="218">
        <f>IF(N1362="nulová",J1362,0)</f>
        <v>0</v>
      </c>
      <c r="BJ1362" s="19" t="s">
        <v>82</v>
      </c>
      <c r="BK1362" s="218">
        <f>ROUND(I1362*H1362,2)</f>
        <v>0</v>
      </c>
      <c r="BL1362" s="19" t="s">
        <v>256</v>
      </c>
      <c r="BM1362" s="217" t="s">
        <v>2067</v>
      </c>
    </row>
    <row r="1363" s="2" customFormat="1">
      <c r="A1363" s="40"/>
      <c r="B1363" s="41"/>
      <c r="C1363" s="42"/>
      <c r="D1363" s="219" t="s">
        <v>170</v>
      </c>
      <c r="E1363" s="42"/>
      <c r="F1363" s="220" t="s">
        <v>2068</v>
      </c>
      <c r="G1363" s="42"/>
      <c r="H1363" s="42"/>
      <c r="I1363" s="221"/>
      <c r="J1363" s="42"/>
      <c r="K1363" s="42"/>
      <c r="L1363" s="46"/>
      <c r="M1363" s="222"/>
      <c r="N1363" s="223"/>
      <c r="O1363" s="86"/>
      <c r="P1363" s="86"/>
      <c r="Q1363" s="86"/>
      <c r="R1363" s="86"/>
      <c r="S1363" s="86"/>
      <c r="T1363" s="87"/>
      <c r="U1363" s="40"/>
      <c r="V1363" s="40"/>
      <c r="W1363" s="40"/>
      <c r="X1363" s="40"/>
      <c r="Y1363" s="40"/>
      <c r="Z1363" s="40"/>
      <c r="AA1363" s="40"/>
      <c r="AB1363" s="40"/>
      <c r="AC1363" s="40"/>
      <c r="AD1363" s="40"/>
      <c r="AE1363" s="40"/>
      <c r="AT1363" s="19" t="s">
        <v>170</v>
      </c>
      <c r="AU1363" s="19" t="s">
        <v>84</v>
      </c>
    </row>
    <row r="1364" s="12" customFormat="1" ht="22.8" customHeight="1">
      <c r="A1364" s="12"/>
      <c r="B1364" s="190"/>
      <c r="C1364" s="191"/>
      <c r="D1364" s="192" t="s">
        <v>73</v>
      </c>
      <c r="E1364" s="204" t="s">
        <v>2069</v>
      </c>
      <c r="F1364" s="204" t="s">
        <v>2070</v>
      </c>
      <c r="G1364" s="191"/>
      <c r="H1364" s="191"/>
      <c r="I1364" s="194"/>
      <c r="J1364" s="205">
        <f>BK1364</f>
        <v>0</v>
      </c>
      <c r="K1364" s="191"/>
      <c r="L1364" s="196"/>
      <c r="M1364" s="197"/>
      <c r="N1364" s="198"/>
      <c r="O1364" s="198"/>
      <c r="P1364" s="199">
        <f>SUM(P1365:P1426)</f>
        <v>0</v>
      </c>
      <c r="Q1364" s="198"/>
      <c r="R1364" s="199">
        <f>SUM(R1365:R1426)</f>
        <v>1.9752828399999995</v>
      </c>
      <c r="S1364" s="198"/>
      <c r="T1364" s="200">
        <f>SUM(T1365:T1426)</f>
        <v>0.64227900000000004</v>
      </c>
      <c r="U1364" s="12"/>
      <c r="V1364" s="12"/>
      <c r="W1364" s="12"/>
      <c r="X1364" s="12"/>
      <c r="Y1364" s="12"/>
      <c r="Z1364" s="12"/>
      <c r="AA1364" s="12"/>
      <c r="AB1364" s="12"/>
      <c r="AC1364" s="12"/>
      <c r="AD1364" s="12"/>
      <c r="AE1364" s="12"/>
      <c r="AR1364" s="201" t="s">
        <v>84</v>
      </c>
      <c r="AT1364" s="202" t="s">
        <v>73</v>
      </c>
      <c r="AU1364" s="202" t="s">
        <v>82</v>
      </c>
      <c r="AY1364" s="201" t="s">
        <v>161</v>
      </c>
      <c r="BK1364" s="203">
        <f>SUM(BK1365:BK1426)</f>
        <v>0</v>
      </c>
    </row>
    <row r="1365" s="2" customFormat="1" ht="24.15" customHeight="1">
      <c r="A1365" s="40"/>
      <c r="B1365" s="41"/>
      <c r="C1365" s="206" t="s">
        <v>2071</v>
      </c>
      <c r="D1365" s="206" t="s">
        <v>163</v>
      </c>
      <c r="E1365" s="207" t="s">
        <v>2072</v>
      </c>
      <c r="F1365" s="208" t="s">
        <v>2073</v>
      </c>
      <c r="G1365" s="209" t="s">
        <v>182</v>
      </c>
      <c r="H1365" s="210">
        <v>245.37000000000001</v>
      </c>
      <c r="I1365" s="211"/>
      <c r="J1365" s="212">
        <f>ROUND(I1365*H1365,2)</f>
        <v>0</v>
      </c>
      <c r="K1365" s="208" t="s">
        <v>167</v>
      </c>
      <c r="L1365" s="46"/>
      <c r="M1365" s="213" t="s">
        <v>19</v>
      </c>
      <c r="N1365" s="214" t="s">
        <v>45</v>
      </c>
      <c r="O1365" s="86"/>
      <c r="P1365" s="215">
        <f>O1365*H1365</f>
        <v>0</v>
      </c>
      <c r="Q1365" s="215">
        <v>0</v>
      </c>
      <c r="R1365" s="215">
        <f>Q1365*H1365</f>
        <v>0</v>
      </c>
      <c r="S1365" s="215">
        <v>0</v>
      </c>
      <c r="T1365" s="216">
        <f>S1365*H1365</f>
        <v>0</v>
      </c>
      <c r="U1365" s="40"/>
      <c r="V1365" s="40"/>
      <c r="W1365" s="40"/>
      <c r="X1365" s="40"/>
      <c r="Y1365" s="40"/>
      <c r="Z1365" s="40"/>
      <c r="AA1365" s="40"/>
      <c r="AB1365" s="40"/>
      <c r="AC1365" s="40"/>
      <c r="AD1365" s="40"/>
      <c r="AE1365" s="40"/>
      <c r="AR1365" s="217" t="s">
        <v>256</v>
      </c>
      <c r="AT1365" s="217" t="s">
        <v>163</v>
      </c>
      <c r="AU1365" s="217" t="s">
        <v>84</v>
      </c>
      <c r="AY1365" s="19" t="s">
        <v>161</v>
      </c>
      <c r="BE1365" s="218">
        <f>IF(N1365="základní",J1365,0)</f>
        <v>0</v>
      </c>
      <c r="BF1365" s="218">
        <f>IF(N1365="snížená",J1365,0)</f>
        <v>0</v>
      </c>
      <c r="BG1365" s="218">
        <f>IF(N1365="zákl. přenesená",J1365,0)</f>
        <v>0</v>
      </c>
      <c r="BH1365" s="218">
        <f>IF(N1365="sníž. přenesená",J1365,0)</f>
        <v>0</v>
      </c>
      <c r="BI1365" s="218">
        <f>IF(N1365="nulová",J1365,0)</f>
        <v>0</v>
      </c>
      <c r="BJ1365" s="19" t="s">
        <v>82</v>
      </c>
      <c r="BK1365" s="218">
        <f>ROUND(I1365*H1365,2)</f>
        <v>0</v>
      </c>
      <c r="BL1365" s="19" t="s">
        <v>256</v>
      </c>
      <c r="BM1365" s="217" t="s">
        <v>2074</v>
      </c>
    </row>
    <row r="1366" s="2" customFormat="1">
      <c r="A1366" s="40"/>
      <c r="B1366" s="41"/>
      <c r="C1366" s="42"/>
      <c r="D1366" s="219" t="s">
        <v>170</v>
      </c>
      <c r="E1366" s="42"/>
      <c r="F1366" s="220" t="s">
        <v>2075</v>
      </c>
      <c r="G1366" s="42"/>
      <c r="H1366" s="42"/>
      <c r="I1366" s="221"/>
      <c r="J1366" s="42"/>
      <c r="K1366" s="42"/>
      <c r="L1366" s="46"/>
      <c r="M1366" s="222"/>
      <c r="N1366" s="223"/>
      <c r="O1366" s="86"/>
      <c r="P1366" s="86"/>
      <c r="Q1366" s="86"/>
      <c r="R1366" s="86"/>
      <c r="S1366" s="86"/>
      <c r="T1366" s="87"/>
      <c r="U1366" s="40"/>
      <c r="V1366" s="40"/>
      <c r="W1366" s="40"/>
      <c r="X1366" s="40"/>
      <c r="Y1366" s="40"/>
      <c r="Z1366" s="40"/>
      <c r="AA1366" s="40"/>
      <c r="AB1366" s="40"/>
      <c r="AC1366" s="40"/>
      <c r="AD1366" s="40"/>
      <c r="AE1366" s="40"/>
      <c r="AT1366" s="19" t="s">
        <v>170</v>
      </c>
      <c r="AU1366" s="19" t="s">
        <v>84</v>
      </c>
    </row>
    <row r="1367" s="13" customFormat="1">
      <c r="A1367" s="13"/>
      <c r="B1367" s="224"/>
      <c r="C1367" s="225"/>
      <c r="D1367" s="226" t="s">
        <v>185</v>
      </c>
      <c r="E1367" s="227" t="s">
        <v>19</v>
      </c>
      <c r="F1367" s="228" t="s">
        <v>2076</v>
      </c>
      <c r="G1367" s="225"/>
      <c r="H1367" s="229">
        <v>245.37000000000001</v>
      </c>
      <c r="I1367" s="230"/>
      <c r="J1367" s="225"/>
      <c r="K1367" s="225"/>
      <c r="L1367" s="231"/>
      <c r="M1367" s="232"/>
      <c r="N1367" s="233"/>
      <c r="O1367" s="233"/>
      <c r="P1367" s="233"/>
      <c r="Q1367" s="233"/>
      <c r="R1367" s="233"/>
      <c r="S1367" s="233"/>
      <c r="T1367" s="234"/>
      <c r="U1367" s="13"/>
      <c r="V1367" s="13"/>
      <c r="W1367" s="13"/>
      <c r="X1367" s="13"/>
      <c r="Y1367" s="13"/>
      <c r="Z1367" s="13"/>
      <c r="AA1367" s="13"/>
      <c r="AB1367" s="13"/>
      <c r="AC1367" s="13"/>
      <c r="AD1367" s="13"/>
      <c r="AE1367" s="13"/>
      <c r="AT1367" s="235" t="s">
        <v>185</v>
      </c>
      <c r="AU1367" s="235" t="s">
        <v>84</v>
      </c>
      <c r="AV1367" s="13" t="s">
        <v>84</v>
      </c>
      <c r="AW1367" s="13" t="s">
        <v>36</v>
      </c>
      <c r="AX1367" s="13" t="s">
        <v>74</v>
      </c>
      <c r="AY1367" s="235" t="s">
        <v>161</v>
      </c>
    </row>
    <row r="1368" s="14" customFormat="1">
      <c r="A1368" s="14"/>
      <c r="B1368" s="236"/>
      <c r="C1368" s="237"/>
      <c r="D1368" s="226" t="s">
        <v>185</v>
      </c>
      <c r="E1368" s="238" t="s">
        <v>19</v>
      </c>
      <c r="F1368" s="239" t="s">
        <v>187</v>
      </c>
      <c r="G1368" s="237"/>
      <c r="H1368" s="240">
        <v>245.37000000000001</v>
      </c>
      <c r="I1368" s="241"/>
      <c r="J1368" s="237"/>
      <c r="K1368" s="237"/>
      <c r="L1368" s="242"/>
      <c r="M1368" s="243"/>
      <c r="N1368" s="244"/>
      <c r="O1368" s="244"/>
      <c r="P1368" s="244"/>
      <c r="Q1368" s="244"/>
      <c r="R1368" s="244"/>
      <c r="S1368" s="244"/>
      <c r="T1368" s="245"/>
      <c r="U1368" s="14"/>
      <c r="V1368" s="14"/>
      <c r="W1368" s="14"/>
      <c r="X1368" s="14"/>
      <c r="Y1368" s="14"/>
      <c r="Z1368" s="14"/>
      <c r="AA1368" s="14"/>
      <c r="AB1368" s="14"/>
      <c r="AC1368" s="14"/>
      <c r="AD1368" s="14"/>
      <c r="AE1368" s="14"/>
      <c r="AT1368" s="246" t="s">
        <v>185</v>
      </c>
      <c r="AU1368" s="246" t="s">
        <v>84</v>
      </c>
      <c r="AV1368" s="14" t="s">
        <v>168</v>
      </c>
      <c r="AW1368" s="14" t="s">
        <v>36</v>
      </c>
      <c r="AX1368" s="14" t="s">
        <v>82</v>
      </c>
      <c r="AY1368" s="246" t="s">
        <v>161</v>
      </c>
    </row>
    <row r="1369" s="2" customFormat="1" ht="24.15" customHeight="1">
      <c r="A1369" s="40"/>
      <c r="B1369" s="41"/>
      <c r="C1369" s="206" t="s">
        <v>2077</v>
      </c>
      <c r="D1369" s="206" t="s">
        <v>163</v>
      </c>
      <c r="E1369" s="207" t="s">
        <v>2078</v>
      </c>
      <c r="F1369" s="208" t="s">
        <v>2079</v>
      </c>
      <c r="G1369" s="209" t="s">
        <v>182</v>
      </c>
      <c r="H1369" s="210">
        <v>245.37000000000001</v>
      </c>
      <c r="I1369" s="211"/>
      <c r="J1369" s="212">
        <f>ROUND(I1369*H1369,2)</f>
        <v>0</v>
      </c>
      <c r="K1369" s="208" t="s">
        <v>167</v>
      </c>
      <c r="L1369" s="46"/>
      <c r="M1369" s="213" t="s">
        <v>19</v>
      </c>
      <c r="N1369" s="214" t="s">
        <v>45</v>
      </c>
      <c r="O1369" s="86"/>
      <c r="P1369" s="215">
        <f>O1369*H1369</f>
        <v>0</v>
      </c>
      <c r="Q1369" s="215">
        <v>0</v>
      </c>
      <c r="R1369" s="215">
        <f>Q1369*H1369</f>
        <v>0</v>
      </c>
      <c r="S1369" s="215">
        <v>0</v>
      </c>
      <c r="T1369" s="216">
        <f>S1369*H1369</f>
        <v>0</v>
      </c>
      <c r="U1369" s="40"/>
      <c r="V1369" s="40"/>
      <c r="W1369" s="40"/>
      <c r="X1369" s="40"/>
      <c r="Y1369" s="40"/>
      <c r="Z1369" s="40"/>
      <c r="AA1369" s="40"/>
      <c r="AB1369" s="40"/>
      <c r="AC1369" s="40"/>
      <c r="AD1369" s="40"/>
      <c r="AE1369" s="40"/>
      <c r="AR1369" s="217" t="s">
        <v>256</v>
      </c>
      <c r="AT1369" s="217" t="s">
        <v>163</v>
      </c>
      <c r="AU1369" s="217" t="s">
        <v>84</v>
      </c>
      <c r="AY1369" s="19" t="s">
        <v>161</v>
      </c>
      <c r="BE1369" s="218">
        <f>IF(N1369="základní",J1369,0)</f>
        <v>0</v>
      </c>
      <c r="BF1369" s="218">
        <f>IF(N1369="snížená",J1369,0)</f>
        <v>0</v>
      </c>
      <c r="BG1369" s="218">
        <f>IF(N1369="zákl. přenesená",J1369,0)</f>
        <v>0</v>
      </c>
      <c r="BH1369" s="218">
        <f>IF(N1369="sníž. přenesená",J1369,0)</f>
        <v>0</v>
      </c>
      <c r="BI1369" s="218">
        <f>IF(N1369="nulová",J1369,0)</f>
        <v>0</v>
      </c>
      <c r="BJ1369" s="19" t="s">
        <v>82</v>
      </c>
      <c r="BK1369" s="218">
        <f>ROUND(I1369*H1369,2)</f>
        <v>0</v>
      </c>
      <c r="BL1369" s="19" t="s">
        <v>256</v>
      </c>
      <c r="BM1369" s="217" t="s">
        <v>2080</v>
      </c>
    </row>
    <row r="1370" s="2" customFormat="1">
      <c r="A1370" s="40"/>
      <c r="B1370" s="41"/>
      <c r="C1370" s="42"/>
      <c r="D1370" s="219" t="s">
        <v>170</v>
      </c>
      <c r="E1370" s="42"/>
      <c r="F1370" s="220" t="s">
        <v>2081</v>
      </c>
      <c r="G1370" s="42"/>
      <c r="H1370" s="42"/>
      <c r="I1370" s="221"/>
      <c r="J1370" s="42"/>
      <c r="K1370" s="42"/>
      <c r="L1370" s="46"/>
      <c r="M1370" s="222"/>
      <c r="N1370" s="223"/>
      <c r="O1370" s="86"/>
      <c r="P1370" s="86"/>
      <c r="Q1370" s="86"/>
      <c r="R1370" s="86"/>
      <c r="S1370" s="86"/>
      <c r="T1370" s="87"/>
      <c r="U1370" s="40"/>
      <c r="V1370" s="40"/>
      <c r="W1370" s="40"/>
      <c r="X1370" s="40"/>
      <c r="Y1370" s="40"/>
      <c r="Z1370" s="40"/>
      <c r="AA1370" s="40"/>
      <c r="AB1370" s="40"/>
      <c r="AC1370" s="40"/>
      <c r="AD1370" s="40"/>
      <c r="AE1370" s="40"/>
      <c r="AT1370" s="19" t="s">
        <v>170</v>
      </c>
      <c r="AU1370" s="19" t="s">
        <v>84</v>
      </c>
    </row>
    <row r="1371" s="13" customFormat="1">
      <c r="A1371" s="13"/>
      <c r="B1371" s="224"/>
      <c r="C1371" s="225"/>
      <c r="D1371" s="226" t="s">
        <v>185</v>
      </c>
      <c r="E1371" s="227" t="s">
        <v>19</v>
      </c>
      <c r="F1371" s="228" t="s">
        <v>2076</v>
      </c>
      <c r="G1371" s="225"/>
      <c r="H1371" s="229">
        <v>245.37000000000001</v>
      </c>
      <c r="I1371" s="230"/>
      <c r="J1371" s="225"/>
      <c r="K1371" s="225"/>
      <c r="L1371" s="231"/>
      <c r="M1371" s="232"/>
      <c r="N1371" s="233"/>
      <c r="O1371" s="233"/>
      <c r="P1371" s="233"/>
      <c r="Q1371" s="233"/>
      <c r="R1371" s="233"/>
      <c r="S1371" s="233"/>
      <c r="T1371" s="234"/>
      <c r="U1371" s="13"/>
      <c r="V1371" s="13"/>
      <c r="W1371" s="13"/>
      <c r="X1371" s="13"/>
      <c r="Y1371" s="13"/>
      <c r="Z1371" s="13"/>
      <c r="AA1371" s="13"/>
      <c r="AB1371" s="13"/>
      <c r="AC1371" s="13"/>
      <c r="AD1371" s="13"/>
      <c r="AE1371" s="13"/>
      <c r="AT1371" s="235" t="s">
        <v>185</v>
      </c>
      <c r="AU1371" s="235" t="s">
        <v>84</v>
      </c>
      <c r="AV1371" s="13" t="s">
        <v>84</v>
      </c>
      <c r="AW1371" s="13" t="s">
        <v>36</v>
      </c>
      <c r="AX1371" s="13" t="s">
        <v>82</v>
      </c>
      <c r="AY1371" s="235" t="s">
        <v>161</v>
      </c>
    </row>
    <row r="1372" s="2" customFormat="1" ht="24.15" customHeight="1">
      <c r="A1372" s="40"/>
      <c r="B1372" s="41"/>
      <c r="C1372" s="206" t="s">
        <v>2082</v>
      </c>
      <c r="D1372" s="206" t="s">
        <v>163</v>
      </c>
      <c r="E1372" s="207" t="s">
        <v>2083</v>
      </c>
      <c r="F1372" s="208" t="s">
        <v>2084</v>
      </c>
      <c r="G1372" s="209" t="s">
        <v>590</v>
      </c>
      <c r="H1372" s="210">
        <v>252.80000000000001</v>
      </c>
      <c r="I1372" s="211"/>
      <c r="J1372" s="212">
        <f>ROUND(I1372*H1372,2)</f>
        <v>0</v>
      </c>
      <c r="K1372" s="208" t="s">
        <v>167</v>
      </c>
      <c r="L1372" s="46"/>
      <c r="M1372" s="213" t="s">
        <v>19</v>
      </c>
      <c r="N1372" s="214" t="s">
        <v>45</v>
      </c>
      <c r="O1372" s="86"/>
      <c r="P1372" s="215">
        <f>O1372*H1372</f>
        <v>0</v>
      </c>
      <c r="Q1372" s="215">
        <v>0</v>
      </c>
      <c r="R1372" s="215">
        <f>Q1372*H1372</f>
        <v>0</v>
      </c>
      <c r="S1372" s="215">
        <v>0</v>
      </c>
      <c r="T1372" s="216">
        <f>S1372*H1372</f>
        <v>0</v>
      </c>
      <c r="U1372" s="40"/>
      <c r="V1372" s="40"/>
      <c r="W1372" s="40"/>
      <c r="X1372" s="40"/>
      <c r="Y1372" s="40"/>
      <c r="Z1372" s="40"/>
      <c r="AA1372" s="40"/>
      <c r="AB1372" s="40"/>
      <c r="AC1372" s="40"/>
      <c r="AD1372" s="40"/>
      <c r="AE1372" s="40"/>
      <c r="AR1372" s="217" t="s">
        <v>256</v>
      </c>
      <c r="AT1372" s="217" t="s">
        <v>163</v>
      </c>
      <c r="AU1372" s="217" t="s">
        <v>84</v>
      </c>
      <c r="AY1372" s="19" t="s">
        <v>161</v>
      </c>
      <c r="BE1372" s="218">
        <f>IF(N1372="základní",J1372,0)</f>
        <v>0</v>
      </c>
      <c r="BF1372" s="218">
        <f>IF(N1372="snížená",J1372,0)</f>
        <v>0</v>
      </c>
      <c r="BG1372" s="218">
        <f>IF(N1372="zákl. přenesená",J1372,0)</f>
        <v>0</v>
      </c>
      <c r="BH1372" s="218">
        <f>IF(N1372="sníž. přenesená",J1372,0)</f>
        <v>0</v>
      </c>
      <c r="BI1372" s="218">
        <f>IF(N1372="nulová",J1372,0)</f>
        <v>0</v>
      </c>
      <c r="BJ1372" s="19" t="s">
        <v>82</v>
      </c>
      <c r="BK1372" s="218">
        <f>ROUND(I1372*H1372,2)</f>
        <v>0</v>
      </c>
      <c r="BL1372" s="19" t="s">
        <v>256</v>
      </c>
      <c r="BM1372" s="217" t="s">
        <v>2085</v>
      </c>
    </row>
    <row r="1373" s="2" customFormat="1">
      <c r="A1373" s="40"/>
      <c r="B1373" s="41"/>
      <c r="C1373" s="42"/>
      <c r="D1373" s="219" t="s">
        <v>170</v>
      </c>
      <c r="E1373" s="42"/>
      <c r="F1373" s="220" t="s">
        <v>2086</v>
      </c>
      <c r="G1373" s="42"/>
      <c r="H1373" s="42"/>
      <c r="I1373" s="221"/>
      <c r="J1373" s="42"/>
      <c r="K1373" s="42"/>
      <c r="L1373" s="46"/>
      <c r="M1373" s="222"/>
      <c r="N1373" s="223"/>
      <c r="O1373" s="86"/>
      <c r="P1373" s="86"/>
      <c r="Q1373" s="86"/>
      <c r="R1373" s="86"/>
      <c r="S1373" s="86"/>
      <c r="T1373" s="87"/>
      <c r="U1373" s="40"/>
      <c r="V1373" s="40"/>
      <c r="W1373" s="40"/>
      <c r="X1373" s="40"/>
      <c r="Y1373" s="40"/>
      <c r="Z1373" s="40"/>
      <c r="AA1373" s="40"/>
      <c r="AB1373" s="40"/>
      <c r="AC1373" s="40"/>
      <c r="AD1373" s="40"/>
      <c r="AE1373" s="40"/>
      <c r="AT1373" s="19" t="s">
        <v>170</v>
      </c>
      <c r="AU1373" s="19" t="s">
        <v>84</v>
      </c>
    </row>
    <row r="1374" s="13" customFormat="1">
      <c r="A1374" s="13"/>
      <c r="B1374" s="224"/>
      <c r="C1374" s="225"/>
      <c r="D1374" s="226" t="s">
        <v>185</v>
      </c>
      <c r="E1374" s="227" t="s">
        <v>19</v>
      </c>
      <c r="F1374" s="228" t="s">
        <v>2087</v>
      </c>
      <c r="G1374" s="225"/>
      <c r="H1374" s="229">
        <v>252.80000000000001</v>
      </c>
      <c r="I1374" s="230"/>
      <c r="J1374" s="225"/>
      <c r="K1374" s="225"/>
      <c r="L1374" s="231"/>
      <c r="M1374" s="232"/>
      <c r="N1374" s="233"/>
      <c r="O1374" s="233"/>
      <c r="P1374" s="233"/>
      <c r="Q1374" s="233"/>
      <c r="R1374" s="233"/>
      <c r="S1374" s="233"/>
      <c r="T1374" s="234"/>
      <c r="U1374" s="13"/>
      <c r="V1374" s="13"/>
      <c r="W1374" s="13"/>
      <c r="X1374" s="13"/>
      <c r="Y1374" s="13"/>
      <c r="Z1374" s="13"/>
      <c r="AA1374" s="13"/>
      <c r="AB1374" s="13"/>
      <c r="AC1374" s="13"/>
      <c r="AD1374" s="13"/>
      <c r="AE1374" s="13"/>
      <c r="AT1374" s="235" t="s">
        <v>185</v>
      </c>
      <c r="AU1374" s="235" t="s">
        <v>84</v>
      </c>
      <c r="AV1374" s="13" t="s">
        <v>84</v>
      </c>
      <c r="AW1374" s="13" t="s">
        <v>36</v>
      </c>
      <c r="AX1374" s="13" t="s">
        <v>74</v>
      </c>
      <c r="AY1374" s="235" t="s">
        <v>161</v>
      </c>
    </row>
    <row r="1375" s="14" customFormat="1">
      <c r="A1375" s="14"/>
      <c r="B1375" s="236"/>
      <c r="C1375" s="237"/>
      <c r="D1375" s="226" t="s">
        <v>185</v>
      </c>
      <c r="E1375" s="238" t="s">
        <v>19</v>
      </c>
      <c r="F1375" s="239" t="s">
        <v>187</v>
      </c>
      <c r="G1375" s="237"/>
      <c r="H1375" s="240">
        <v>252.80000000000001</v>
      </c>
      <c r="I1375" s="241"/>
      <c r="J1375" s="237"/>
      <c r="K1375" s="237"/>
      <c r="L1375" s="242"/>
      <c r="M1375" s="243"/>
      <c r="N1375" s="244"/>
      <c r="O1375" s="244"/>
      <c r="P1375" s="244"/>
      <c r="Q1375" s="244"/>
      <c r="R1375" s="244"/>
      <c r="S1375" s="244"/>
      <c r="T1375" s="245"/>
      <c r="U1375" s="14"/>
      <c r="V1375" s="14"/>
      <c r="W1375" s="14"/>
      <c r="X1375" s="14"/>
      <c r="Y1375" s="14"/>
      <c r="Z1375" s="14"/>
      <c r="AA1375" s="14"/>
      <c r="AB1375" s="14"/>
      <c r="AC1375" s="14"/>
      <c r="AD1375" s="14"/>
      <c r="AE1375" s="14"/>
      <c r="AT1375" s="246" t="s">
        <v>185</v>
      </c>
      <c r="AU1375" s="246" t="s">
        <v>84</v>
      </c>
      <c r="AV1375" s="14" t="s">
        <v>168</v>
      </c>
      <c r="AW1375" s="14" t="s">
        <v>36</v>
      </c>
      <c r="AX1375" s="14" t="s">
        <v>82</v>
      </c>
      <c r="AY1375" s="246" t="s">
        <v>161</v>
      </c>
    </row>
    <row r="1376" s="2" customFormat="1" ht="21.75" customHeight="1">
      <c r="A1376" s="40"/>
      <c r="B1376" s="41"/>
      <c r="C1376" s="247" t="s">
        <v>2088</v>
      </c>
      <c r="D1376" s="247" t="s">
        <v>301</v>
      </c>
      <c r="E1376" s="248" t="s">
        <v>2089</v>
      </c>
      <c r="F1376" s="249" t="s">
        <v>2090</v>
      </c>
      <c r="G1376" s="250" t="s">
        <v>590</v>
      </c>
      <c r="H1376" s="251">
        <v>257.85599999999999</v>
      </c>
      <c r="I1376" s="252"/>
      <c r="J1376" s="253">
        <f>ROUND(I1376*H1376,2)</f>
        <v>0</v>
      </c>
      <c r="K1376" s="249" t="s">
        <v>19</v>
      </c>
      <c r="L1376" s="254"/>
      <c r="M1376" s="255" t="s">
        <v>19</v>
      </c>
      <c r="N1376" s="256" t="s">
        <v>45</v>
      </c>
      <c r="O1376" s="86"/>
      <c r="P1376" s="215">
        <f>O1376*H1376</f>
        <v>0</v>
      </c>
      <c r="Q1376" s="215">
        <v>0.00012999999999999999</v>
      </c>
      <c r="R1376" s="215">
        <f>Q1376*H1376</f>
        <v>0.033521279999999994</v>
      </c>
      <c r="S1376" s="215">
        <v>0</v>
      </c>
      <c r="T1376" s="216">
        <f>S1376*H1376</f>
        <v>0</v>
      </c>
      <c r="U1376" s="40"/>
      <c r="V1376" s="40"/>
      <c r="W1376" s="40"/>
      <c r="X1376" s="40"/>
      <c r="Y1376" s="40"/>
      <c r="Z1376" s="40"/>
      <c r="AA1376" s="40"/>
      <c r="AB1376" s="40"/>
      <c r="AC1376" s="40"/>
      <c r="AD1376" s="40"/>
      <c r="AE1376" s="40"/>
      <c r="AR1376" s="217" t="s">
        <v>342</v>
      </c>
      <c r="AT1376" s="217" t="s">
        <v>301</v>
      </c>
      <c r="AU1376" s="217" t="s">
        <v>84</v>
      </c>
      <c r="AY1376" s="19" t="s">
        <v>161</v>
      </c>
      <c r="BE1376" s="218">
        <f>IF(N1376="základní",J1376,0)</f>
        <v>0</v>
      </c>
      <c r="BF1376" s="218">
        <f>IF(N1376="snížená",J1376,0)</f>
        <v>0</v>
      </c>
      <c r="BG1376" s="218">
        <f>IF(N1376="zákl. přenesená",J1376,0)</f>
        <v>0</v>
      </c>
      <c r="BH1376" s="218">
        <f>IF(N1376="sníž. přenesená",J1376,0)</f>
        <v>0</v>
      </c>
      <c r="BI1376" s="218">
        <f>IF(N1376="nulová",J1376,0)</f>
        <v>0</v>
      </c>
      <c r="BJ1376" s="19" t="s">
        <v>82</v>
      </c>
      <c r="BK1376" s="218">
        <f>ROUND(I1376*H1376,2)</f>
        <v>0</v>
      </c>
      <c r="BL1376" s="19" t="s">
        <v>256</v>
      </c>
      <c r="BM1376" s="217" t="s">
        <v>2091</v>
      </c>
    </row>
    <row r="1377" s="13" customFormat="1">
      <c r="A1377" s="13"/>
      <c r="B1377" s="224"/>
      <c r="C1377" s="225"/>
      <c r="D1377" s="226" t="s">
        <v>185</v>
      </c>
      <c r="E1377" s="225"/>
      <c r="F1377" s="228" t="s">
        <v>2092</v>
      </c>
      <c r="G1377" s="225"/>
      <c r="H1377" s="229">
        <v>257.85599999999999</v>
      </c>
      <c r="I1377" s="230"/>
      <c r="J1377" s="225"/>
      <c r="K1377" s="225"/>
      <c r="L1377" s="231"/>
      <c r="M1377" s="232"/>
      <c r="N1377" s="233"/>
      <c r="O1377" s="233"/>
      <c r="P1377" s="233"/>
      <c r="Q1377" s="233"/>
      <c r="R1377" s="233"/>
      <c r="S1377" s="233"/>
      <c r="T1377" s="234"/>
      <c r="U1377" s="13"/>
      <c r="V1377" s="13"/>
      <c r="W1377" s="13"/>
      <c r="X1377" s="13"/>
      <c r="Y1377" s="13"/>
      <c r="Z1377" s="13"/>
      <c r="AA1377" s="13"/>
      <c r="AB1377" s="13"/>
      <c r="AC1377" s="13"/>
      <c r="AD1377" s="13"/>
      <c r="AE1377" s="13"/>
      <c r="AT1377" s="235" t="s">
        <v>185</v>
      </c>
      <c r="AU1377" s="235" t="s">
        <v>84</v>
      </c>
      <c r="AV1377" s="13" t="s">
        <v>84</v>
      </c>
      <c r="AW1377" s="13" t="s">
        <v>4</v>
      </c>
      <c r="AX1377" s="13" t="s">
        <v>82</v>
      </c>
      <c r="AY1377" s="235" t="s">
        <v>161</v>
      </c>
    </row>
    <row r="1378" s="2" customFormat="1" ht="24.15" customHeight="1">
      <c r="A1378" s="40"/>
      <c r="B1378" s="41"/>
      <c r="C1378" s="206" t="s">
        <v>2093</v>
      </c>
      <c r="D1378" s="206" t="s">
        <v>163</v>
      </c>
      <c r="E1378" s="207" t="s">
        <v>2094</v>
      </c>
      <c r="F1378" s="208" t="s">
        <v>2095</v>
      </c>
      <c r="G1378" s="209" t="s">
        <v>182</v>
      </c>
      <c r="H1378" s="210">
        <v>245.37000000000001</v>
      </c>
      <c r="I1378" s="211"/>
      <c r="J1378" s="212">
        <f>ROUND(I1378*H1378,2)</f>
        <v>0</v>
      </c>
      <c r="K1378" s="208" t="s">
        <v>167</v>
      </c>
      <c r="L1378" s="46"/>
      <c r="M1378" s="213" t="s">
        <v>19</v>
      </c>
      <c r="N1378" s="214" t="s">
        <v>45</v>
      </c>
      <c r="O1378" s="86"/>
      <c r="P1378" s="215">
        <f>O1378*H1378</f>
        <v>0</v>
      </c>
      <c r="Q1378" s="215">
        <v>3.0000000000000001E-05</v>
      </c>
      <c r="R1378" s="215">
        <f>Q1378*H1378</f>
        <v>0.0073611000000000006</v>
      </c>
      <c r="S1378" s="215">
        <v>0</v>
      </c>
      <c r="T1378" s="216">
        <f>S1378*H1378</f>
        <v>0</v>
      </c>
      <c r="U1378" s="40"/>
      <c r="V1378" s="40"/>
      <c r="W1378" s="40"/>
      <c r="X1378" s="40"/>
      <c r="Y1378" s="40"/>
      <c r="Z1378" s="40"/>
      <c r="AA1378" s="40"/>
      <c r="AB1378" s="40"/>
      <c r="AC1378" s="40"/>
      <c r="AD1378" s="40"/>
      <c r="AE1378" s="40"/>
      <c r="AR1378" s="217" t="s">
        <v>256</v>
      </c>
      <c r="AT1378" s="217" t="s">
        <v>163</v>
      </c>
      <c r="AU1378" s="217" t="s">
        <v>84</v>
      </c>
      <c r="AY1378" s="19" t="s">
        <v>161</v>
      </c>
      <c r="BE1378" s="218">
        <f>IF(N1378="základní",J1378,0)</f>
        <v>0</v>
      </c>
      <c r="BF1378" s="218">
        <f>IF(N1378="snížená",J1378,0)</f>
        <v>0</v>
      </c>
      <c r="BG1378" s="218">
        <f>IF(N1378="zákl. přenesená",J1378,0)</f>
        <v>0</v>
      </c>
      <c r="BH1378" s="218">
        <f>IF(N1378="sníž. přenesená",J1378,0)</f>
        <v>0</v>
      </c>
      <c r="BI1378" s="218">
        <f>IF(N1378="nulová",J1378,0)</f>
        <v>0</v>
      </c>
      <c r="BJ1378" s="19" t="s">
        <v>82</v>
      </c>
      <c r="BK1378" s="218">
        <f>ROUND(I1378*H1378,2)</f>
        <v>0</v>
      </c>
      <c r="BL1378" s="19" t="s">
        <v>256</v>
      </c>
      <c r="BM1378" s="217" t="s">
        <v>2096</v>
      </c>
    </row>
    <row r="1379" s="2" customFormat="1">
      <c r="A1379" s="40"/>
      <c r="B1379" s="41"/>
      <c r="C1379" s="42"/>
      <c r="D1379" s="219" t="s">
        <v>170</v>
      </c>
      <c r="E1379" s="42"/>
      <c r="F1379" s="220" t="s">
        <v>2097</v>
      </c>
      <c r="G1379" s="42"/>
      <c r="H1379" s="42"/>
      <c r="I1379" s="221"/>
      <c r="J1379" s="42"/>
      <c r="K1379" s="42"/>
      <c r="L1379" s="46"/>
      <c r="M1379" s="222"/>
      <c r="N1379" s="223"/>
      <c r="O1379" s="86"/>
      <c r="P1379" s="86"/>
      <c r="Q1379" s="86"/>
      <c r="R1379" s="86"/>
      <c r="S1379" s="86"/>
      <c r="T1379" s="87"/>
      <c r="U1379" s="40"/>
      <c r="V1379" s="40"/>
      <c r="W1379" s="40"/>
      <c r="X1379" s="40"/>
      <c r="Y1379" s="40"/>
      <c r="Z1379" s="40"/>
      <c r="AA1379" s="40"/>
      <c r="AB1379" s="40"/>
      <c r="AC1379" s="40"/>
      <c r="AD1379" s="40"/>
      <c r="AE1379" s="40"/>
      <c r="AT1379" s="19" t="s">
        <v>170</v>
      </c>
      <c r="AU1379" s="19" t="s">
        <v>84</v>
      </c>
    </row>
    <row r="1380" s="13" customFormat="1">
      <c r="A1380" s="13"/>
      <c r="B1380" s="224"/>
      <c r="C1380" s="225"/>
      <c r="D1380" s="226" t="s">
        <v>185</v>
      </c>
      <c r="E1380" s="227" t="s">
        <v>19</v>
      </c>
      <c r="F1380" s="228" t="s">
        <v>2076</v>
      </c>
      <c r="G1380" s="225"/>
      <c r="H1380" s="229">
        <v>245.37000000000001</v>
      </c>
      <c r="I1380" s="230"/>
      <c r="J1380" s="225"/>
      <c r="K1380" s="225"/>
      <c r="L1380" s="231"/>
      <c r="M1380" s="232"/>
      <c r="N1380" s="233"/>
      <c r="O1380" s="233"/>
      <c r="P1380" s="233"/>
      <c r="Q1380" s="233"/>
      <c r="R1380" s="233"/>
      <c r="S1380" s="233"/>
      <c r="T1380" s="234"/>
      <c r="U1380" s="13"/>
      <c r="V1380" s="13"/>
      <c r="W1380" s="13"/>
      <c r="X1380" s="13"/>
      <c r="Y1380" s="13"/>
      <c r="Z1380" s="13"/>
      <c r="AA1380" s="13"/>
      <c r="AB1380" s="13"/>
      <c r="AC1380" s="13"/>
      <c r="AD1380" s="13"/>
      <c r="AE1380" s="13"/>
      <c r="AT1380" s="235" t="s">
        <v>185</v>
      </c>
      <c r="AU1380" s="235" t="s">
        <v>84</v>
      </c>
      <c r="AV1380" s="13" t="s">
        <v>84</v>
      </c>
      <c r="AW1380" s="13" t="s">
        <v>36</v>
      </c>
      <c r="AX1380" s="13" t="s">
        <v>74</v>
      </c>
      <c r="AY1380" s="235" t="s">
        <v>161</v>
      </c>
    </row>
    <row r="1381" s="14" customFormat="1">
      <c r="A1381" s="14"/>
      <c r="B1381" s="236"/>
      <c r="C1381" s="237"/>
      <c r="D1381" s="226" t="s">
        <v>185</v>
      </c>
      <c r="E1381" s="238" t="s">
        <v>19</v>
      </c>
      <c r="F1381" s="239" t="s">
        <v>187</v>
      </c>
      <c r="G1381" s="237"/>
      <c r="H1381" s="240">
        <v>245.37000000000001</v>
      </c>
      <c r="I1381" s="241"/>
      <c r="J1381" s="237"/>
      <c r="K1381" s="237"/>
      <c r="L1381" s="242"/>
      <c r="M1381" s="243"/>
      <c r="N1381" s="244"/>
      <c r="O1381" s="244"/>
      <c r="P1381" s="244"/>
      <c r="Q1381" s="244"/>
      <c r="R1381" s="244"/>
      <c r="S1381" s="244"/>
      <c r="T1381" s="245"/>
      <c r="U1381" s="14"/>
      <c r="V1381" s="14"/>
      <c r="W1381" s="14"/>
      <c r="X1381" s="14"/>
      <c r="Y1381" s="14"/>
      <c r="Z1381" s="14"/>
      <c r="AA1381" s="14"/>
      <c r="AB1381" s="14"/>
      <c r="AC1381" s="14"/>
      <c r="AD1381" s="14"/>
      <c r="AE1381" s="14"/>
      <c r="AT1381" s="246" t="s">
        <v>185</v>
      </c>
      <c r="AU1381" s="246" t="s">
        <v>84</v>
      </c>
      <c r="AV1381" s="14" t="s">
        <v>168</v>
      </c>
      <c r="AW1381" s="14" t="s">
        <v>36</v>
      </c>
      <c r="AX1381" s="14" t="s">
        <v>82</v>
      </c>
      <c r="AY1381" s="246" t="s">
        <v>161</v>
      </c>
    </row>
    <row r="1382" s="2" customFormat="1" ht="37.8" customHeight="1">
      <c r="A1382" s="40"/>
      <c r="B1382" s="41"/>
      <c r="C1382" s="206" t="s">
        <v>2098</v>
      </c>
      <c r="D1382" s="206" t="s">
        <v>163</v>
      </c>
      <c r="E1382" s="207" t="s">
        <v>2099</v>
      </c>
      <c r="F1382" s="208" t="s">
        <v>2100</v>
      </c>
      <c r="G1382" s="209" t="s">
        <v>182</v>
      </c>
      <c r="H1382" s="210">
        <v>245.37000000000001</v>
      </c>
      <c r="I1382" s="211"/>
      <c r="J1382" s="212">
        <f>ROUND(I1382*H1382,2)</f>
        <v>0</v>
      </c>
      <c r="K1382" s="208" t="s">
        <v>167</v>
      </c>
      <c r="L1382" s="46"/>
      <c r="M1382" s="213" t="s">
        <v>19</v>
      </c>
      <c r="N1382" s="214" t="s">
        <v>45</v>
      </c>
      <c r="O1382" s="86"/>
      <c r="P1382" s="215">
        <f>O1382*H1382</f>
        <v>0</v>
      </c>
      <c r="Q1382" s="215">
        <v>0.0044999999999999997</v>
      </c>
      <c r="R1382" s="215">
        <f>Q1382*H1382</f>
        <v>1.1041649999999998</v>
      </c>
      <c r="S1382" s="215">
        <v>0</v>
      </c>
      <c r="T1382" s="216">
        <f>S1382*H1382</f>
        <v>0</v>
      </c>
      <c r="U1382" s="40"/>
      <c r="V1382" s="40"/>
      <c r="W1382" s="40"/>
      <c r="X1382" s="40"/>
      <c r="Y1382" s="40"/>
      <c r="Z1382" s="40"/>
      <c r="AA1382" s="40"/>
      <c r="AB1382" s="40"/>
      <c r="AC1382" s="40"/>
      <c r="AD1382" s="40"/>
      <c r="AE1382" s="40"/>
      <c r="AR1382" s="217" t="s">
        <v>256</v>
      </c>
      <c r="AT1382" s="217" t="s">
        <v>163</v>
      </c>
      <c r="AU1382" s="217" t="s">
        <v>84</v>
      </c>
      <c r="AY1382" s="19" t="s">
        <v>161</v>
      </c>
      <c r="BE1382" s="218">
        <f>IF(N1382="základní",J1382,0)</f>
        <v>0</v>
      </c>
      <c r="BF1382" s="218">
        <f>IF(N1382="snížená",J1382,0)</f>
        <v>0</v>
      </c>
      <c r="BG1382" s="218">
        <f>IF(N1382="zákl. přenesená",J1382,0)</f>
        <v>0</v>
      </c>
      <c r="BH1382" s="218">
        <f>IF(N1382="sníž. přenesená",J1382,0)</f>
        <v>0</v>
      </c>
      <c r="BI1382" s="218">
        <f>IF(N1382="nulová",J1382,0)</f>
        <v>0</v>
      </c>
      <c r="BJ1382" s="19" t="s">
        <v>82</v>
      </c>
      <c r="BK1382" s="218">
        <f>ROUND(I1382*H1382,2)</f>
        <v>0</v>
      </c>
      <c r="BL1382" s="19" t="s">
        <v>256</v>
      </c>
      <c r="BM1382" s="217" t="s">
        <v>2101</v>
      </c>
    </row>
    <row r="1383" s="2" customFormat="1">
      <c r="A1383" s="40"/>
      <c r="B1383" s="41"/>
      <c r="C1383" s="42"/>
      <c r="D1383" s="219" t="s">
        <v>170</v>
      </c>
      <c r="E1383" s="42"/>
      <c r="F1383" s="220" t="s">
        <v>2102</v>
      </c>
      <c r="G1383" s="42"/>
      <c r="H1383" s="42"/>
      <c r="I1383" s="221"/>
      <c r="J1383" s="42"/>
      <c r="K1383" s="42"/>
      <c r="L1383" s="46"/>
      <c r="M1383" s="222"/>
      <c r="N1383" s="223"/>
      <c r="O1383" s="86"/>
      <c r="P1383" s="86"/>
      <c r="Q1383" s="86"/>
      <c r="R1383" s="86"/>
      <c r="S1383" s="86"/>
      <c r="T1383" s="87"/>
      <c r="U1383" s="40"/>
      <c r="V1383" s="40"/>
      <c r="W1383" s="40"/>
      <c r="X1383" s="40"/>
      <c r="Y1383" s="40"/>
      <c r="Z1383" s="40"/>
      <c r="AA1383" s="40"/>
      <c r="AB1383" s="40"/>
      <c r="AC1383" s="40"/>
      <c r="AD1383" s="40"/>
      <c r="AE1383" s="40"/>
      <c r="AT1383" s="19" t="s">
        <v>170</v>
      </c>
      <c r="AU1383" s="19" t="s">
        <v>84</v>
      </c>
    </row>
    <row r="1384" s="13" customFormat="1">
      <c r="A1384" s="13"/>
      <c r="B1384" s="224"/>
      <c r="C1384" s="225"/>
      <c r="D1384" s="226" t="s">
        <v>185</v>
      </c>
      <c r="E1384" s="227" t="s">
        <v>19</v>
      </c>
      <c r="F1384" s="228" t="s">
        <v>2076</v>
      </c>
      <c r="G1384" s="225"/>
      <c r="H1384" s="229">
        <v>245.37000000000001</v>
      </c>
      <c r="I1384" s="230"/>
      <c r="J1384" s="225"/>
      <c r="K1384" s="225"/>
      <c r="L1384" s="231"/>
      <c r="M1384" s="232"/>
      <c r="N1384" s="233"/>
      <c r="O1384" s="233"/>
      <c r="P1384" s="233"/>
      <c r="Q1384" s="233"/>
      <c r="R1384" s="233"/>
      <c r="S1384" s="233"/>
      <c r="T1384" s="234"/>
      <c r="U1384" s="13"/>
      <c r="V1384" s="13"/>
      <c r="W1384" s="13"/>
      <c r="X1384" s="13"/>
      <c r="Y1384" s="13"/>
      <c r="Z1384" s="13"/>
      <c r="AA1384" s="13"/>
      <c r="AB1384" s="13"/>
      <c r="AC1384" s="13"/>
      <c r="AD1384" s="13"/>
      <c r="AE1384" s="13"/>
      <c r="AT1384" s="235" t="s">
        <v>185</v>
      </c>
      <c r="AU1384" s="235" t="s">
        <v>84</v>
      </c>
      <c r="AV1384" s="13" t="s">
        <v>84</v>
      </c>
      <c r="AW1384" s="13" t="s">
        <v>36</v>
      </c>
      <c r="AX1384" s="13" t="s">
        <v>74</v>
      </c>
      <c r="AY1384" s="235" t="s">
        <v>161</v>
      </c>
    </row>
    <row r="1385" s="14" customFormat="1">
      <c r="A1385" s="14"/>
      <c r="B1385" s="236"/>
      <c r="C1385" s="237"/>
      <c r="D1385" s="226" t="s">
        <v>185</v>
      </c>
      <c r="E1385" s="238" t="s">
        <v>19</v>
      </c>
      <c r="F1385" s="239" t="s">
        <v>187</v>
      </c>
      <c r="G1385" s="237"/>
      <c r="H1385" s="240">
        <v>245.37000000000001</v>
      </c>
      <c r="I1385" s="241"/>
      <c r="J1385" s="237"/>
      <c r="K1385" s="237"/>
      <c r="L1385" s="242"/>
      <c r="M1385" s="243"/>
      <c r="N1385" s="244"/>
      <c r="O1385" s="244"/>
      <c r="P1385" s="244"/>
      <c r="Q1385" s="244"/>
      <c r="R1385" s="244"/>
      <c r="S1385" s="244"/>
      <c r="T1385" s="245"/>
      <c r="U1385" s="14"/>
      <c r="V1385" s="14"/>
      <c r="W1385" s="14"/>
      <c r="X1385" s="14"/>
      <c r="Y1385" s="14"/>
      <c r="Z1385" s="14"/>
      <c r="AA1385" s="14"/>
      <c r="AB1385" s="14"/>
      <c r="AC1385" s="14"/>
      <c r="AD1385" s="14"/>
      <c r="AE1385" s="14"/>
      <c r="AT1385" s="246" t="s">
        <v>185</v>
      </c>
      <c r="AU1385" s="246" t="s">
        <v>84</v>
      </c>
      <c r="AV1385" s="14" t="s">
        <v>168</v>
      </c>
      <c r="AW1385" s="14" t="s">
        <v>36</v>
      </c>
      <c r="AX1385" s="14" t="s">
        <v>82</v>
      </c>
      <c r="AY1385" s="246" t="s">
        <v>161</v>
      </c>
    </row>
    <row r="1386" s="2" customFormat="1" ht="24.15" customHeight="1">
      <c r="A1386" s="40"/>
      <c r="B1386" s="41"/>
      <c r="C1386" s="206" t="s">
        <v>2103</v>
      </c>
      <c r="D1386" s="206" t="s">
        <v>163</v>
      </c>
      <c r="E1386" s="207" t="s">
        <v>2104</v>
      </c>
      <c r="F1386" s="208" t="s">
        <v>2105</v>
      </c>
      <c r="G1386" s="209" t="s">
        <v>182</v>
      </c>
      <c r="H1386" s="210">
        <v>209.16</v>
      </c>
      <c r="I1386" s="211"/>
      <c r="J1386" s="212">
        <f>ROUND(I1386*H1386,2)</f>
        <v>0</v>
      </c>
      <c r="K1386" s="208" t="s">
        <v>167</v>
      </c>
      <c r="L1386" s="46"/>
      <c r="M1386" s="213" t="s">
        <v>19</v>
      </c>
      <c r="N1386" s="214" t="s">
        <v>45</v>
      </c>
      <c r="O1386" s="86"/>
      <c r="P1386" s="215">
        <f>O1386*H1386</f>
        <v>0</v>
      </c>
      <c r="Q1386" s="215">
        <v>0</v>
      </c>
      <c r="R1386" s="215">
        <f>Q1386*H1386</f>
        <v>0</v>
      </c>
      <c r="S1386" s="215">
        <v>0.0030000000000000001</v>
      </c>
      <c r="T1386" s="216">
        <f>S1386*H1386</f>
        <v>0.62748000000000004</v>
      </c>
      <c r="U1386" s="40"/>
      <c r="V1386" s="40"/>
      <c r="W1386" s="40"/>
      <c r="X1386" s="40"/>
      <c r="Y1386" s="40"/>
      <c r="Z1386" s="40"/>
      <c r="AA1386" s="40"/>
      <c r="AB1386" s="40"/>
      <c r="AC1386" s="40"/>
      <c r="AD1386" s="40"/>
      <c r="AE1386" s="40"/>
      <c r="AR1386" s="217" t="s">
        <v>256</v>
      </c>
      <c r="AT1386" s="217" t="s">
        <v>163</v>
      </c>
      <c r="AU1386" s="217" t="s">
        <v>84</v>
      </c>
      <c r="AY1386" s="19" t="s">
        <v>161</v>
      </c>
      <c r="BE1386" s="218">
        <f>IF(N1386="základní",J1386,0)</f>
        <v>0</v>
      </c>
      <c r="BF1386" s="218">
        <f>IF(N1386="snížená",J1386,0)</f>
        <v>0</v>
      </c>
      <c r="BG1386" s="218">
        <f>IF(N1386="zákl. přenesená",J1386,0)</f>
        <v>0</v>
      </c>
      <c r="BH1386" s="218">
        <f>IF(N1386="sníž. přenesená",J1386,0)</f>
        <v>0</v>
      </c>
      <c r="BI1386" s="218">
        <f>IF(N1386="nulová",J1386,0)</f>
        <v>0</v>
      </c>
      <c r="BJ1386" s="19" t="s">
        <v>82</v>
      </c>
      <c r="BK1386" s="218">
        <f>ROUND(I1386*H1386,2)</f>
        <v>0</v>
      </c>
      <c r="BL1386" s="19" t="s">
        <v>256</v>
      </c>
      <c r="BM1386" s="217" t="s">
        <v>2106</v>
      </c>
    </row>
    <row r="1387" s="2" customFormat="1">
      <c r="A1387" s="40"/>
      <c r="B1387" s="41"/>
      <c r="C1387" s="42"/>
      <c r="D1387" s="219" t="s">
        <v>170</v>
      </c>
      <c r="E1387" s="42"/>
      <c r="F1387" s="220" t="s">
        <v>2107</v>
      </c>
      <c r="G1387" s="42"/>
      <c r="H1387" s="42"/>
      <c r="I1387" s="221"/>
      <c r="J1387" s="42"/>
      <c r="K1387" s="42"/>
      <c r="L1387" s="46"/>
      <c r="M1387" s="222"/>
      <c r="N1387" s="223"/>
      <c r="O1387" s="86"/>
      <c r="P1387" s="86"/>
      <c r="Q1387" s="86"/>
      <c r="R1387" s="86"/>
      <c r="S1387" s="86"/>
      <c r="T1387" s="87"/>
      <c r="U1387" s="40"/>
      <c r="V1387" s="40"/>
      <c r="W1387" s="40"/>
      <c r="X1387" s="40"/>
      <c r="Y1387" s="40"/>
      <c r="Z1387" s="40"/>
      <c r="AA1387" s="40"/>
      <c r="AB1387" s="40"/>
      <c r="AC1387" s="40"/>
      <c r="AD1387" s="40"/>
      <c r="AE1387" s="40"/>
      <c r="AT1387" s="19" t="s">
        <v>170</v>
      </c>
      <c r="AU1387" s="19" t="s">
        <v>84</v>
      </c>
    </row>
    <row r="1388" s="13" customFormat="1">
      <c r="A1388" s="13"/>
      <c r="B1388" s="224"/>
      <c r="C1388" s="225"/>
      <c r="D1388" s="226" t="s">
        <v>185</v>
      </c>
      <c r="E1388" s="227" t="s">
        <v>19</v>
      </c>
      <c r="F1388" s="228" t="s">
        <v>2108</v>
      </c>
      <c r="G1388" s="225"/>
      <c r="H1388" s="229">
        <v>209.16</v>
      </c>
      <c r="I1388" s="230"/>
      <c r="J1388" s="225"/>
      <c r="K1388" s="225"/>
      <c r="L1388" s="231"/>
      <c r="M1388" s="232"/>
      <c r="N1388" s="233"/>
      <c r="O1388" s="233"/>
      <c r="P1388" s="233"/>
      <c r="Q1388" s="233"/>
      <c r="R1388" s="233"/>
      <c r="S1388" s="233"/>
      <c r="T1388" s="234"/>
      <c r="U1388" s="13"/>
      <c r="V1388" s="13"/>
      <c r="W1388" s="13"/>
      <c r="X1388" s="13"/>
      <c r="Y1388" s="13"/>
      <c r="Z1388" s="13"/>
      <c r="AA1388" s="13"/>
      <c r="AB1388" s="13"/>
      <c r="AC1388" s="13"/>
      <c r="AD1388" s="13"/>
      <c r="AE1388" s="13"/>
      <c r="AT1388" s="235" t="s">
        <v>185</v>
      </c>
      <c r="AU1388" s="235" t="s">
        <v>84</v>
      </c>
      <c r="AV1388" s="13" t="s">
        <v>84</v>
      </c>
      <c r="AW1388" s="13" t="s">
        <v>36</v>
      </c>
      <c r="AX1388" s="13" t="s">
        <v>82</v>
      </c>
      <c r="AY1388" s="235" t="s">
        <v>161</v>
      </c>
    </row>
    <row r="1389" s="2" customFormat="1" ht="24.15" customHeight="1">
      <c r="A1389" s="40"/>
      <c r="B1389" s="41"/>
      <c r="C1389" s="206" t="s">
        <v>2109</v>
      </c>
      <c r="D1389" s="206" t="s">
        <v>163</v>
      </c>
      <c r="E1389" s="207" t="s">
        <v>2110</v>
      </c>
      <c r="F1389" s="208" t="s">
        <v>2111</v>
      </c>
      <c r="G1389" s="209" t="s">
        <v>182</v>
      </c>
      <c r="H1389" s="210">
        <v>245.37000000000001</v>
      </c>
      <c r="I1389" s="211"/>
      <c r="J1389" s="212">
        <f>ROUND(I1389*H1389,2)</f>
        <v>0</v>
      </c>
      <c r="K1389" s="208" t="s">
        <v>167</v>
      </c>
      <c r="L1389" s="46"/>
      <c r="M1389" s="213" t="s">
        <v>19</v>
      </c>
      <c r="N1389" s="214" t="s">
        <v>45</v>
      </c>
      <c r="O1389" s="86"/>
      <c r="P1389" s="215">
        <f>O1389*H1389</f>
        <v>0</v>
      </c>
      <c r="Q1389" s="215">
        <v>0.00050000000000000001</v>
      </c>
      <c r="R1389" s="215">
        <f>Q1389*H1389</f>
        <v>0.122685</v>
      </c>
      <c r="S1389" s="215">
        <v>0</v>
      </c>
      <c r="T1389" s="216">
        <f>S1389*H1389</f>
        <v>0</v>
      </c>
      <c r="U1389" s="40"/>
      <c r="V1389" s="40"/>
      <c r="W1389" s="40"/>
      <c r="X1389" s="40"/>
      <c r="Y1389" s="40"/>
      <c r="Z1389" s="40"/>
      <c r="AA1389" s="40"/>
      <c r="AB1389" s="40"/>
      <c r="AC1389" s="40"/>
      <c r="AD1389" s="40"/>
      <c r="AE1389" s="40"/>
      <c r="AR1389" s="217" t="s">
        <v>256</v>
      </c>
      <c r="AT1389" s="217" t="s">
        <v>163</v>
      </c>
      <c r="AU1389" s="217" t="s">
        <v>84</v>
      </c>
      <c r="AY1389" s="19" t="s">
        <v>161</v>
      </c>
      <c r="BE1389" s="218">
        <f>IF(N1389="základní",J1389,0)</f>
        <v>0</v>
      </c>
      <c r="BF1389" s="218">
        <f>IF(N1389="snížená",J1389,0)</f>
        <v>0</v>
      </c>
      <c r="BG1389" s="218">
        <f>IF(N1389="zákl. přenesená",J1389,0)</f>
        <v>0</v>
      </c>
      <c r="BH1389" s="218">
        <f>IF(N1389="sníž. přenesená",J1389,0)</f>
        <v>0</v>
      </c>
      <c r="BI1389" s="218">
        <f>IF(N1389="nulová",J1389,0)</f>
        <v>0</v>
      </c>
      <c r="BJ1389" s="19" t="s">
        <v>82</v>
      </c>
      <c r="BK1389" s="218">
        <f>ROUND(I1389*H1389,2)</f>
        <v>0</v>
      </c>
      <c r="BL1389" s="19" t="s">
        <v>256</v>
      </c>
      <c r="BM1389" s="217" t="s">
        <v>2112</v>
      </c>
    </row>
    <row r="1390" s="2" customFormat="1">
      <c r="A1390" s="40"/>
      <c r="B1390" s="41"/>
      <c r="C1390" s="42"/>
      <c r="D1390" s="219" t="s">
        <v>170</v>
      </c>
      <c r="E1390" s="42"/>
      <c r="F1390" s="220" t="s">
        <v>2113</v>
      </c>
      <c r="G1390" s="42"/>
      <c r="H1390" s="42"/>
      <c r="I1390" s="221"/>
      <c r="J1390" s="42"/>
      <c r="K1390" s="42"/>
      <c r="L1390" s="46"/>
      <c r="M1390" s="222"/>
      <c r="N1390" s="223"/>
      <c r="O1390" s="86"/>
      <c r="P1390" s="86"/>
      <c r="Q1390" s="86"/>
      <c r="R1390" s="86"/>
      <c r="S1390" s="86"/>
      <c r="T1390" s="87"/>
      <c r="U1390" s="40"/>
      <c r="V1390" s="40"/>
      <c r="W1390" s="40"/>
      <c r="X1390" s="40"/>
      <c r="Y1390" s="40"/>
      <c r="Z1390" s="40"/>
      <c r="AA1390" s="40"/>
      <c r="AB1390" s="40"/>
      <c r="AC1390" s="40"/>
      <c r="AD1390" s="40"/>
      <c r="AE1390" s="40"/>
      <c r="AT1390" s="19" t="s">
        <v>170</v>
      </c>
      <c r="AU1390" s="19" t="s">
        <v>84</v>
      </c>
    </row>
    <row r="1391" s="13" customFormat="1">
      <c r="A1391" s="13"/>
      <c r="B1391" s="224"/>
      <c r="C1391" s="225"/>
      <c r="D1391" s="226" t="s">
        <v>185</v>
      </c>
      <c r="E1391" s="227" t="s">
        <v>19</v>
      </c>
      <c r="F1391" s="228" t="s">
        <v>2076</v>
      </c>
      <c r="G1391" s="225"/>
      <c r="H1391" s="229">
        <v>245.37000000000001</v>
      </c>
      <c r="I1391" s="230"/>
      <c r="J1391" s="225"/>
      <c r="K1391" s="225"/>
      <c r="L1391" s="231"/>
      <c r="M1391" s="232"/>
      <c r="N1391" s="233"/>
      <c r="O1391" s="233"/>
      <c r="P1391" s="233"/>
      <c r="Q1391" s="233"/>
      <c r="R1391" s="233"/>
      <c r="S1391" s="233"/>
      <c r="T1391" s="234"/>
      <c r="U1391" s="13"/>
      <c r="V1391" s="13"/>
      <c r="W1391" s="13"/>
      <c r="X1391" s="13"/>
      <c r="Y1391" s="13"/>
      <c r="Z1391" s="13"/>
      <c r="AA1391" s="13"/>
      <c r="AB1391" s="13"/>
      <c r="AC1391" s="13"/>
      <c r="AD1391" s="13"/>
      <c r="AE1391" s="13"/>
      <c r="AT1391" s="235" t="s">
        <v>185</v>
      </c>
      <c r="AU1391" s="235" t="s">
        <v>84</v>
      </c>
      <c r="AV1391" s="13" t="s">
        <v>84</v>
      </c>
      <c r="AW1391" s="13" t="s">
        <v>36</v>
      </c>
      <c r="AX1391" s="13" t="s">
        <v>82</v>
      </c>
      <c r="AY1391" s="235" t="s">
        <v>161</v>
      </c>
    </row>
    <row r="1392" s="2" customFormat="1" ht="37.8" customHeight="1">
      <c r="A1392" s="40"/>
      <c r="B1392" s="41"/>
      <c r="C1392" s="247" t="s">
        <v>2114</v>
      </c>
      <c r="D1392" s="247" t="s">
        <v>301</v>
      </c>
      <c r="E1392" s="248" t="s">
        <v>2115</v>
      </c>
      <c r="F1392" s="249" t="s">
        <v>2116</v>
      </c>
      <c r="G1392" s="250" t="s">
        <v>182</v>
      </c>
      <c r="H1392" s="251">
        <v>245.37000000000001</v>
      </c>
      <c r="I1392" s="252"/>
      <c r="J1392" s="253">
        <f>ROUND(I1392*H1392,2)</f>
        <v>0</v>
      </c>
      <c r="K1392" s="249" t="s">
        <v>167</v>
      </c>
      <c r="L1392" s="254"/>
      <c r="M1392" s="255" t="s">
        <v>19</v>
      </c>
      <c r="N1392" s="256" t="s">
        <v>45</v>
      </c>
      <c r="O1392" s="86"/>
      <c r="P1392" s="215">
        <f>O1392*H1392</f>
        <v>0</v>
      </c>
      <c r="Q1392" s="215">
        <v>0.0027499999999999998</v>
      </c>
      <c r="R1392" s="215">
        <f>Q1392*H1392</f>
        <v>0.67476749999999996</v>
      </c>
      <c r="S1392" s="215">
        <v>0</v>
      </c>
      <c r="T1392" s="216">
        <f>S1392*H1392</f>
        <v>0</v>
      </c>
      <c r="U1392" s="40"/>
      <c r="V1392" s="40"/>
      <c r="W1392" s="40"/>
      <c r="X1392" s="40"/>
      <c r="Y1392" s="40"/>
      <c r="Z1392" s="40"/>
      <c r="AA1392" s="40"/>
      <c r="AB1392" s="40"/>
      <c r="AC1392" s="40"/>
      <c r="AD1392" s="40"/>
      <c r="AE1392" s="40"/>
      <c r="AR1392" s="217" t="s">
        <v>342</v>
      </c>
      <c r="AT1392" s="217" t="s">
        <v>301</v>
      </c>
      <c r="AU1392" s="217" t="s">
        <v>84</v>
      </c>
      <c r="AY1392" s="19" t="s">
        <v>161</v>
      </c>
      <c r="BE1392" s="218">
        <f>IF(N1392="základní",J1392,0)</f>
        <v>0</v>
      </c>
      <c r="BF1392" s="218">
        <f>IF(N1392="snížená",J1392,0)</f>
        <v>0</v>
      </c>
      <c r="BG1392" s="218">
        <f>IF(N1392="zákl. přenesená",J1392,0)</f>
        <v>0</v>
      </c>
      <c r="BH1392" s="218">
        <f>IF(N1392="sníž. přenesená",J1392,0)</f>
        <v>0</v>
      </c>
      <c r="BI1392" s="218">
        <f>IF(N1392="nulová",J1392,0)</f>
        <v>0</v>
      </c>
      <c r="BJ1392" s="19" t="s">
        <v>82</v>
      </c>
      <c r="BK1392" s="218">
        <f>ROUND(I1392*H1392,2)</f>
        <v>0</v>
      </c>
      <c r="BL1392" s="19" t="s">
        <v>256</v>
      </c>
      <c r="BM1392" s="217" t="s">
        <v>2117</v>
      </c>
    </row>
    <row r="1393" s="2" customFormat="1" ht="21.75" customHeight="1">
      <c r="A1393" s="40"/>
      <c r="B1393" s="41"/>
      <c r="C1393" s="206" t="s">
        <v>2118</v>
      </c>
      <c r="D1393" s="206" t="s">
        <v>163</v>
      </c>
      <c r="E1393" s="207" t="s">
        <v>2119</v>
      </c>
      <c r="F1393" s="208" t="s">
        <v>2120</v>
      </c>
      <c r="G1393" s="209" t="s">
        <v>590</v>
      </c>
      <c r="H1393" s="210">
        <v>49.329999999999998</v>
      </c>
      <c r="I1393" s="211"/>
      <c r="J1393" s="212">
        <f>ROUND(I1393*H1393,2)</f>
        <v>0</v>
      </c>
      <c r="K1393" s="208" t="s">
        <v>167</v>
      </c>
      <c r="L1393" s="46"/>
      <c r="M1393" s="213" t="s">
        <v>19</v>
      </c>
      <c r="N1393" s="214" t="s">
        <v>45</v>
      </c>
      <c r="O1393" s="86"/>
      <c r="P1393" s="215">
        <f>O1393*H1393</f>
        <v>0</v>
      </c>
      <c r="Q1393" s="215">
        <v>0</v>
      </c>
      <c r="R1393" s="215">
        <f>Q1393*H1393</f>
        <v>0</v>
      </c>
      <c r="S1393" s="215">
        <v>0.00029999999999999997</v>
      </c>
      <c r="T1393" s="216">
        <f>S1393*H1393</f>
        <v>0.014798999999999998</v>
      </c>
      <c r="U1393" s="40"/>
      <c r="V1393" s="40"/>
      <c r="W1393" s="40"/>
      <c r="X1393" s="40"/>
      <c r="Y1393" s="40"/>
      <c r="Z1393" s="40"/>
      <c r="AA1393" s="40"/>
      <c r="AB1393" s="40"/>
      <c r="AC1393" s="40"/>
      <c r="AD1393" s="40"/>
      <c r="AE1393" s="40"/>
      <c r="AR1393" s="217" t="s">
        <v>256</v>
      </c>
      <c r="AT1393" s="217" t="s">
        <v>163</v>
      </c>
      <c r="AU1393" s="217" t="s">
        <v>84</v>
      </c>
      <c r="AY1393" s="19" t="s">
        <v>161</v>
      </c>
      <c r="BE1393" s="218">
        <f>IF(N1393="základní",J1393,0)</f>
        <v>0</v>
      </c>
      <c r="BF1393" s="218">
        <f>IF(N1393="snížená",J1393,0)</f>
        <v>0</v>
      </c>
      <c r="BG1393" s="218">
        <f>IF(N1393="zákl. přenesená",J1393,0)</f>
        <v>0</v>
      </c>
      <c r="BH1393" s="218">
        <f>IF(N1393="sníž. přenesená",J1393,0)</f>
        <v>0</v>
      </c>
      <c r="BI1393" s="218">
        <f>IF(N1393="nulová",J1393,0)</f>
        <v>0</v>
      </c>
      <c r="BJ1393" s="19" t="s">
        <v>82</v>
      </c>
      <c r="BK1393" s="218">
        <f>ROUND(I1393*H1393,2)</f>
        <v>0</v>
      </c>
      <c r="BL1393" s="19" t="s">
        <v>256</v>
      </c>
      <c r="BM1393" s="217" t="s">
        <v>2121</v>
      </c>
    </row>
    <row r="1394" s="2" customFormat="1">
      <c r="A1394" s="40"/>
      <c r="B1394" s="41"/>
      <c r="C1394" s="42"/>
      <c r="D1394" s="219" t="s">
        <v>170</v>
      </c>
      <c r="E1394" s="42"/>
      <c r="F1394" s="220" t="s">
        <v>2122</v>
      </c>
      <c r="G1394" s="42"/>
      <c r="H1394" s="42"/>
      <c r="I1394" s="221"/>
      <c r="J1394" s="42"/>
      <c r="K1394" s="42"/>
      <c r="L1394" s="46"/>
      <c r="M1394" s="222"/>
      <c r="N1394" s="223"/>
      <c r="O1394" s="86"/>
      <c r="P1394" s="86"/>
      <c r="Q1394" s="86"/>
      <c r="R1394" s="86"/>
      <c r="S1394" s="86"/>
      <c r="T1394" s="87"/>
      <c r="U1394" s="40"/>
      <c r="V1394" s="40"/>
      <c r="W1394" s="40"/>
      <c r="X1394" s="40"/>
      <c r="Y1394" s="40"/>
      <c r="Z1394" s="40"/>
      <c r="AA1394" s="40"/>
      <c r="AB1394" s="40"/>
      <c r="AC1394" s="40"/>
      <c r="AD1394" s="40"/>
      <c r="AE1394" s="40"/>
      <c r="AT1394" s="19" t="s">
        <v>170</v>
      </c>
      <c r="AU1394" s="19" t="s">
        <v>84</v>
      </c>
    </row>
    <row r="1395" s="13" customFormat="1">
      <c r="A1395" s="13"/>
      <c r="B1395" s="224"/>
      <c r="C1395" s="225"/>
      <c r="D1395" s="226" t="s">
        <v>185</v>
      </c>
      <c r="E1395" s="227" t="s">
        <v>19</v>
      </c>
      <c r="F1395" s="228" t="s">
        <v>2123</v>
      </c>
      <c r="G1395" s="225"/>
      <c r="H1395" s="229">
        <v>13.449999999999999</v>
      </c>
      <c r="I1395" s="230"/>
      <c r="J1395" s="225"/>
      <c r="K1395" s="225"/>
      <c r="L1395" s="231"/>
      <c r="M1395" s="232"/>
      <c r="N1395" s="233"/>
      <c r="O1395" s="233"/>
      <c r="P1395" s="233"/>
      <c r="Q1395" s="233"/>
      <c r="R1395" s="233"/>
      <c r="S1395" s="233"/>
      <c r="T1395" s="234"/>
      <c r="U1395" s="13"/>
      <c r="V1395" s="13"/>
      <c r="W1395" s="13"/>
      <c r="X1395" s="13"/>
      <c r="Y1395" s="13"/>
      <c r="Z1395" s="13"/>
      <c r="AA1395" s="13"/>
      <c r="AB1395" s="13"/>
      <c r="AC1395" s="13"/>
      <c r="AD1395" s="13"/>
      <c r="AE1395" s="13"/>
      <c r="AT1395" s="235" t="s">
        <v>185</v>
      </c>
      <c r="AU1395" s="235" t="s">
        <v>84</v>
      </c>
      <c r="AV1395" s="13" t="s">
        <v>84</v>
      </c>
      <c r="AW1395" s="13" t="s">
        <v>36</v>
      </c>
      <c r="AX1395" s="13" t="s">
        <v>74</v>
      </c>
      <c r="AY1395" s="235" t="s">
        <v>161</v>
      </c>
    </row>
    <row r="1396" s="13" customFormat="1">
      <c r="A1396" s="13"/>
      <c r="B1396" s="224"/>
      <c r="C1396" s="225"/>
      <c r="D1396" s="226" t="s">
        <v>185</v>
      </c>
      <c r="E1396" s="227" t="s">
        <v>19</v>
      </c>
      <c r="F1396" s="228" t="s">
        <v>2124</v>
      </c>
      <c r="G1396" s="225"/>
      <c r="H1396" s="229">
        <v>10.18</v>
      </c>
      <c r="I1396" s="230"/>
      <c r="J1396" s="225"/>
      <c r="K1396" s="225"/>
      <c r="L1396" s="231"/>
      <c r="M1396" s="232"/>
      <c r="N1396" s="233"/>
      <c r="O1396" s="233"/>
      <c r="P1396" s="233"/>
      <c r="Q1396" s="233"/>
      <c r="R1396" s="233"/>
      <c r="S1396" s="233"/>
      <c r="T1396" s="234"/>
      <c r="U1396" s="13"/>
      <c r="V1396" s="13"/>
      <c r="W1396" s="13"/>
      <c r="X1396" s="13"/>
      <c r="Y1396" s="13"/>
      <c r="Z1396" s="13"/>
      <c r="AA1396" s="13"/>
      <c r="AB1396" s="13"/>
      <c r="AC1396" s="13"/>
      <c r="AD1396" s="13"/>
      <c r="AE1396" s="13"/>
      <c r="AT1396" s="235" t="s">
        <v>185</v>
      </c>
      <c r="AU1396" s="235" t="s">
        <v>84</v>
      </c>
      <c r="AV1396" s="13" t="s">
        <v>84</v>
      </c>
      <c r="AW1396" s="13" t="s">
        <v>36</v>
      </c>
      <c r="AX1396" s="13" t="s">
        <v>74</v>
      </c>
      <c r="AY1396" s="235" t="s">
        <v>161</v>
      </c>
    </row>
    <row r="1397" s="13" customFormat="1">
      <c r="A1397" s="13"/>
      <c r="B1397" s="224"/>
      <c r="C1397" s="225"/>
      <c r="D1397" s="226" t="s">
        <v>185</v>
      </c>
      <c r="E1397" s="227" t="s">
        <v>19</v>
      </c>
      <c r="F1397" s="228" t="s">
        <v>2125</v>
      </c>
      <c r="G1397" s="225"/>
      <c r="H1397" s="229">
        <v>11.699999999999999</v>
      </c>
      <c r="I1397" s="230"/>
      <c r="J1397" s="225"/>
      <c r="K1397" s="225"/>
      <c r="L1397" s="231"/>
      <c r="M1397" s="232"/>
      <c r="N1397" s="233"/>
      <c r="O1397" s="233"/>
      <c r="P1397" s="233"/>
      <c r="Q1397" s="233"/>
      <c r="R1397" s="233"/>
      <c r="S1397" s="233"/>
      <c r="T1397" s="234"/>
      <c r="U1397" s="13"/>
      <c r="V1397" s="13"/>
      <c r="W1397" s="13"/>
      <c r="X1397" s="13"/>
      <c r="Y1397" s="13"/>
      <c r="Z1397" s="13"/>
      <c r="AA1397" s="13"/>
      <c r="AB1397" s="13"/>
      <c r="AC1397" s="13"/>
      <c r="AD1397" s="13"/>
      <c r="AE1397" s="13"/>
      <c r="AT1397" s="235" t="s">
        <v>185</v>
      </c>
      <c r="AU1397" s="235" t="s">
        <v>84</v>
      </c>
      <c r="AV1397" s="13" t="s">
        <v>84</v>
      </c>
      <c r="AW1397" s="13" t="s">
        <v>36</v>
      </c>
      <c r="AX1397" s="13" t="s">
        <v>74</v>
      </c>
      <c r="AY1397" s="235" t="s">
        <v>161</v>
      </c>
    </row>
    <row r="1398" s="13" customFormat="1">
      <c r="A1398" s="13"/>
      <c r="B1398" s="224"/>
      <c r="C1398" s="225"/>
      <c r="D1398" s="226" t="s">
        <v>185</v>
      </c>
      <c r="E1398" s="227" t="s">
        <v>19</v>
      </c>
      <c r="F1398" s="228" t="s">
        <v>2126</v>
      </c>
      <c r="G1398" s="225"/>
      <c r="H1398" s="229">
        <v>14</v>
      </c>
      <c r="I1398" s="230"/>
      <c r="J1398" s="225"/>
      <c r="K1398" s="225"/>
      <c r="L1398" s="231"/>
      <c r="M1398" s="232"/>
      <c r="N1398" s="233"/>
      <c r="O1398" s="233"/>
      <c r="P1398" s="233"/>
      <c r="Q1398" s="233"/>
      <c r="R1398" s="233"/>
      <c r="S1398" s="233"/>
      <c r="T1398" s="234"/>
      <c r="U1398" s="13"/>
      <c r="V1398" s="13"/>
      <c r="W1398" s="13"/>
      <c r="X1398" s="13"/>
      <c r="Y1398" s="13"/>
      <c r="Z1398" s="13"/>
      <c r="AA1398" s="13"/>
      <c r="AB1398" s="13"/>
      <c r="AC1398" s="13"/>
      <c r="AD1398" s="13"/>
      <c r="AE1398" s="13"/>
      <c r="AT1398" s="235" t="s">
        <v>185</v>
      </c>
      <c r="AU1398" s="235" t="s">
        <v>84</v>
      </c>
      <c r="AV1398" s="13" t="s">
        <v>84</v>
      </c>
      <c r="AW1398" s="13" t="s">
        <v>36</v>
      </c>
      <c r="AX1398" s="13" t="s">
        <v>74</v>
      </c>
      <c r="AY1398" s="235" t="s">
        <v>161</v>
      </c>
    </row>
    <row r="1399" s="14" customFormat="1">
      <c r="A1399" s="14"/>
      <c r="B1399" s="236"/>
      <c r="C1399" s="237"/>
      <c r="D1399" s="226" t="s">
        <v>185</v>
      </c>
      <c r="E1399" s="238" t="s">
        <v>19</v>
      </c>
      <c r="F1399" s="239" t="s">
        <v>187</v>
      </c>
      <c r="G1399" s="237"/>
      <c r="H1399" s="240">
        <v>49.329999999999998</v>
      </c>
      <c r="I1399" s="241"/>
      <c r="J1399" s="237"/>
      <c r="K1399" s="237"/>
      <c r="L1399" s="242"/>
      <c r="M1399" s="243"/>
      <c r="N1399" s="244"/>
      <c r="O1399" s="244"/>
      <c r="P1399" s="244"/>
      <c r="Q1399" s="244"/>
      <c r="R1399" s="244"/>
      <c r="S1399" s="244"/>
      <c r="T1399" s="245"/>
      <c r="U1399" s="14"/>
      <c r="V1399" s="14"/>
      <c r="W1399" s="14"/>
      <c r="X1399" s="14"/>
      <c r="Y1399" s="14"/>
      <c r="Z1399" s="14"/>
      <c r="AA1399" s="14"/>
      <c r="AB1399" s="14"/>
      <c r="AC1399" s="14"/>
      <c r="AD1399" s="14"/>
      <c r="AE1399" s="14"/>
      <c r="AT1399" s="246" t="s">
        <v>185</v>
      </c>
      <c r="AU1399" s="246" t="s">
        <v>84</v>
      </c>
      <c r="AV1399" s="14" t="s">
        <v>168</v>
      </c>
      <c r="AW1399" s="14" t="s">
        <v>36</v>
      </c>
      <c r="AX1399" s="14" t="s">
        <v>82</v>
      </c>
      <c r="AY1399" s="246" t="s">
        <v>161</v>
      </c>
    </row>
    <row r="1400" s="2" customFormat="1" ht="21.75" customHeight="1">
      <c r="A1400" s="40"/>
      <c r="B1400" s="41"/>
      <c r="C1400" s="206" t="s">
        <v>2127</v>
      </c>
      <c r="D1400" s="206" t="s">
        <v>163</v>
      </c>
      <c r="E1400" s="207" t="s">
        <v>2128</v>
      </c>
      <c r="F1400" s="208" t="s">
        <v>2129</v>
      </c>
      <c r="G1400" s="209" t="s">
        <v>590</v>
      </c>
      <c r="H1400" s="210">
        <v>37.134999999999998</v>
      </c>
      <c r="I1400" s="211"/>
      <c r="J1400" s="212">
        <f>ROUND(I1400*H1400,2)</f>
        <v>0</v>
      </c>
      <c r="K1400" s="208" t="s">
        <v>167</v>
      </c>
      <c r="L1400" s="46"/>
      <c r="M1400" s="213" t="s">
        <v>19</v>
      </c>
      <c r="N1400" s="214" t="s">
        <v>45</v>
      </c>
      <c r="O1400" s="86"/>
      <c r="P1400" s="215">
        <f>O1400*H1400</f>
        <v>0</v>
      </c>
      <c r="Q1400" s="215">
        <v>1.0000000000000001E-05</v>
      </c>
      <c r="R1400" s="215">
        <f>Q1400*H1400</f>
        <v>0.00037135</v>
      </c>
      <c r="S1400" s="215">
        <v>0</v>
      </c>
      <c r="T1400" s="216">
        <f>S1400*H1400</f>
        <v>0</v>
      </c>
      <c r="U1400" s="40"/>
      <c r="V1400" s="40"/>
      <c r="W1400" s="40"/>
      <c r="X1400" s="40"/>
      <c r="Y1400" s="40"/>
      <c r="Z1400" s="40"/>
      <c r="AA1400" s="40"/>
      <c r="AB1400" s="40"/>
      <c r="AC1400" s="40"/>
      <c r="AD1400" s="40"/>
      <c r="AE1400" s="40"/>
      <c r="AR1400" s="217" t="s">
        <v>256</v>
      </c>
      <c r="AT1400" s="217" t="s">
        <v>163</v>
      </c>
      <c r="AU1400" s="217" t="s">
        <v>84</v>
      </c>
      <c r="AY1400" s="19" t="s">
        <v>161</v>
      </c>
      <c r="BE1400" s="218">
        <f>IF(N1400="základní",J1400,0)</f>
        <v>0</v>
      </c>
      <c r="BF1400" s="218">
        <f>IF(N1400="snížená",J1400,0)</f>
        <v>0</v>
      </c>
      <c r="BG1400" s="218">
        <f>IF(N1400="zákl. přenesená",J1400,0)</f>
        <v>0</v>
      </c>
      <c r="BH1400" s="218">
        <f>IF(N1400="sníž. přenesená",J1400,0)</f>
        <v>0</v>
      </c>
      <c r="BI1400" s="218">
        <f>IF(N1400="nulová",J1400,0)</f>
        <v>0</v>
      </c>
      <c r="BJ1400" s="19" t="s">
        <v>82</v>
      </c>
      <c r="BK1400" s="218">
        <f>ROUND(I1400*H1400,2)</f>
        <v>0</v>
      </c>
      <c r="BL1400" s="19" t="s">
        <v>256</v>
      </c>
      <c r="BM1400" s="217" t="s">
        <v>2130</v>
      </c>
    </row>
    <row r="1401" s="2" customFormat="1">
      <c r="A1401" s="40"/>
      <c r="B1401" s="41"/>
      <c r="C1401" s="42"/>
      <c r="D1401" s="219" t="s">
        <v>170</v>
      </c>
      <c r="E1401" s="42"/>
      <c r="F1401" s="220" t="s">
        <v>2131</v>
      </c>
      <c r="G1401" s="42"/>
      <c r="H1401" s="42"/>
      <c r="I1401" s="221"/>
      <c r="J1401" s="42"/>
      <c r="K1401" s="42"/>
      <c r="L1401" s="46"/>
      <c r="M1401" s="222"/>
      <c r="N1401" s="223"/>
      <c r="O1401" s="86"/>
      <c r="P1401" s="86"/>
      <c r="Q1401" s="86"/>
      <c r="R1401" s="86"/>
      <c r="S1401" s="86"/>
      <c r="T1401" s="87"/>
      <c r="U1401" s="40"/>
      <c r="V1401" s="40"/>
      <c r="W1401" s="40"/>
      <c r="X1401" s="40"/>
      <c r="Y1401" s="40"/>
      <c r="Z1401" s="40"/>
      <c r="AA1401" s="40"/>
      <c r="AB1401" s="40"/>
      <c r="AC1401" s="40"/>
      <c r="AD1401" s="40"/>
      <c r="AE1401" s="40"/>
      <c r="AT1401" s="19" t="s">
        <v>170</v>
      </c>
      <c r="AU1401" s="19" t="s">
        <v>84</v>
      </c>
    </row>
    <row r="1402" s="15" customFormat="1">
      <c r="A1402" s="15"/>
      <c r="B1402" s="259"/>
      <c r="C1402" s="260"/>
      <c r="D1402" s="226" t="s">
        <v>185</v>
      </c>
      <c r="E1402" s="261" t="s">
        <v>19</v>
      </c>
      <c r="F1402" s="262" t="s">
        <v>2132</v>
      </c>
      <c r="G1402" s="260"/>
      <c r="H1402" s="261" t="s">
        <v>19</v>
      </c>
      <c r="I1402" s="263"/>
      <c r="J1402" s="260"/>
      <c r="K1402" s="260"/>
      <c r="L1402" s="264"/>
      <c r="M1402" s="265"/>
      <c r="N1402" s="266"/>
      <c r="O1402" s="266"/>
      <c r="P1402" s="266"/>
      <c r="Q1402" s="266"/>
      <c r="R1402" s="266"/>
      <c r="S1402" s="266"/>
      <c r="T1402" s="267"/>
      <c r="U1402" s="15"/>
      <c r="V1402" s="15"/>
      <c r="W1402" s="15"/>
      <c r="X1402" s="15"/>
      <c r="Y1402" s="15"/>
      <c r="Z1402" s="15"/>
      <c r="AA1402" s="15"/>
      <c r="AB1402" s="15"/>
      <c r="AC1402" s="15"/>
      <c r="AD1402" s="15"/>
      <c r="AE1402" s="15"/>
      <c r="AT1402" s="268" t="s">
        <v>185</v>
      </c>
      <c r="AU1402" s="268" t="s">
        <v>84</v>
      </c>
      <c r="AV1402" s="15" t="s">
        <v>82</v>
      </c>
      <c r="AW1402" s="15" t="s">
        <v>36</v>
      </c>
      <c r="AX1402" s="15" t="s">
        <v>74</v>
      </c>
      <c r="AY1402" s="268" t="s">
        <v>161</v>
      </c>
    </row>
    <row r="1403" s="13" customFormat="1">
      <c r="A1403" s="13"/>
      <c r="B1403" s="224"/>
      <c r="C1403" s="225"/>
      <c r="D1403" s="226" t="s">
        <v>185</v>
      </c>
      <c r="E1403" s="227" t="s">
        <v>19</v>
      </c>
      <c r="F1403" s="228" t="s">
        <v>2133</v>
      </c>
      <c r="G1403" s="225"/>
      <c r="H1403" s="229">
        <v>11.6</v>
      </c>
      <c r="I1403" s="230"/>
      <c r="J1403" s="225"/>
      <c r="K1403" s="225"/>
      <c r="L1403" s="231"/>
      <c r="M1403" s="232"/>
      <c r="N1403" s="233"/>
      <c r="O1403" s="233"/>
      <c r="P1403" s="233"/>
      <c r="Q1403" s="233"/>
      <c r="R1403" s="233"/>
      <c r="S1403" s="233"/>
      <c r="T1403" s="234"/>
      <c r="U1403" s="13"/>
      <c r="V1403" s="13"/>
      <c r="W1403" s="13"/>
      <c r="X1403" s="13"/>
      <c r="Y1403" s="13"/>
      <c r="Z1403" s="13"/>
      <c r="AA1403" s="13"/>
      <c r="AB1403" s="13"/>
      <c r="AC1403" s="13"/>
      <c r="AD1403" s="13"/>
      <c r="AE1403" s="13"/>
      <c r="AT1403" s="235" t="s">
        <v>185</v>
      </c>
      <c r="AU1403" s="235" t="s">
        <v>84</v>
      </c>
      <c r="AV1403" s="13" t="s">
        <v>84</v>
      </c>
      <c r="AW1403" s="13" t="s">
        <v>36</v>
      </c>
      <c r="AX1403" s="13" t="s">
        <v>74</v>
      </c>
      <c r="AY1403" s="235" t="s">
        <v>161</v>
      </c>
    </row>
    <row r="1404" s="15" customFormat="1">
      <c r="A1404" s="15"/>
      <c r="B1404" s="259"/>
      <c r="C1404" s="260"/>
      <c r="D1404" s="226" t="s">
        <v>185</v>
      </c>
      <c r="E1404" s="261" t="s">
        <v>19</v>
      </c>
      <c r="F1404" s="262" t="s">
        <v>2134</v>
      </c>
      <c r="G1404" s="260"/>
      <c r="H1404" s="261" t="s">
        <v>19</v>
      </c>
      <c r="I1404" s="263"/>
      <c r="J1404" s="260"/>
      <c r="K1404" s="260"/>
      <c r="L1404" s="264"/>
      <c r="M1404" s="265"/>
      <c r="N1404" s="266"/>
      <c r="O1404" s="266"/>
      <c r="P1404" s="266"/>
      <c r="Q1404" s="266"/>
      <c r="R1404" s="266"/>
      <c r="S1404" s="266"/>
      <c r="T1404" s="267"/>
      <c r="U1404" s="15"/>
      <c r="V1404" s="15"/>
      <c r="W1404" s="15"/>
      <c r="X1404" s="15"/>
      <c r="Y1404" s="15"/>
      <c r="Z1404" s="15"/>
      <c r="AA1404" s="15"/>
      <c r="AB1404" s="15"/>
      <c r="AC1404" s="15"/>
      <c r="AD1404" s="15"/>
      <c r="AE1404" s="15"/>
      <c r="AT1404" s="268" t="s">
        <v>185</v>
      </c>
      <c r="AU1404" s="268" t="s">
        <v>84</v>
      </c>
      <c r="AV1404" s="15" t="s">
        <v>82</v>
      </c>
      <c r="AW1404" s="15" t="s">
        <v>36</v>
      </c>
      <c r="AX1404" s="15" t="s">
        <v>74</v>
      </c>
      <c r="AY1404" s="268" t="s">
        <v>161</v>
      </c>
    </row>
    <row r="1405" s="13" customFormat="1">
      <c r="A1405" s="13"/>
      <c r="B1405" s="224"/>
      <c r="C1405" s="225"/>
      <c r="D1405" s="226" t="s">
        <v>185</v>
      </c>
      <c r="E1405" s="227" t="s">
        <v>19</v>
      </c>
      <c r="F1405" s="228" t="s">
        <v>2135</v>
      </c>
      <c r="G1405" s="225"/>
      <c r="H1405" s="229">
        <v>12.77</v>
      </c>
      <c r="I1405" s="230"/>
      <c r="J1405" s="225"/>
      <c r="K1405" s="225"/>
      <c r="L1405" s="231"/>
      <c r="M1405" s="232"/>
      <c r="N1405" s="233"/>
      <c r="O1405" s="233"/>
      <c r="P1405" s="233"/>
      <c r="Q1405" s="233"/>
      <c r="R1405" s="233"/>
      <c r="S1405" s="233"/>
      <c r="T1405" s="234"/>
      <c r="U1405" s="13"/>
      <c r="V1405" s="13"/>
      <c r="W1405" s="13"/>
      <c r="X1405" s="13"/>
      <c r="Y1405" s="13"/>
      <c r="Z1405" s="13"/>
      <c r="AA1405" s="13"/>
      <c r="AB1405" s="13"/>
      <c r="AC1405" s="13"/>
      <c r="AD1405" s="13"/>
      <c r="AE1405" s="13"/>
      <c r="AT1405" s="235" t="s">
        <v>185</v>
      </c>
      <c r="AU1405" s="235" t="s">
        <v>84</v>
      </c>
      <c r="AV1405" s="13" t="s">
        <v>84</v>
      </c>
      <c r="AW1405" s="13" t="s">
        <v>36</v>
      </c>
      <c r="AX1405" s="13" t="s">
        <v>74</v>
      </c>
      <c r="AY1405" s="235" t="s">
        <v>161</v>
      </c>
    </row>
    <row r="1406" s="15" customFormat="1">
      <c r="A1406" s="15"/>
      <c r="B1406" s="259"/>
      <c r="C1406" s="260"/>
      <c r="D1406" s="226" t="s">
        <v>185</v>
      </c>
      <c r="E1406" s="261" t="s">
        <v>19</v>
      </c>
      <c r="F1406" s="262" t="s">
        <v>2136</v>
      </c>
      <c r="G1406" s="260"/>
      <c r="H1406" s="261" t="s">
        <v>19</v>
      </c>
      <c r="I1406" s="263"/>
      <c r="J1406" s="260"/>
      <c r="K1406" s="260"/>
      <c r="L1406" s="264"/>
      <c r="M1406" s="265"/>
      <c r="N1406" s="266"/>
      <c r="O1406" s="266"/>
      <c r="P1406" s="266"/>
      <c r="Q1406" s="266"/>
      <c r="R1406" s="266"/>
      <c r="S1406" s="266"/>
      <c r="T1406" s="267"/>
      <c r="U1406" s="15"/>
      <c r="V1406" s="15"/>
      <c r="W1406" s="15"/>
      <c r="X1406" s="15"/>
      <c r="Y1406" s="15"/>
      <c r="Z1406" s="15"/>
      <c r="AA1406" s="15"/>
      <c r="AB1406" s="15"/>
      <c r="AC1406" s="15"/>
      <c r="AD1406" s="15"/>
      <c r="AE1406" s="15"/>
      <c r="AT1406" s="268" t="s">
        <v>185</v>
      </c>
      <c r="AU1406" s="268" t="s">
        <v>84</v>
      </c>
      <c r="AV1406" s="15" t="s">
        <v>82</v>
      </c>
      <c r="AW1406" s="15" t="s">
        <v>36</v>
      </c>
      <c r="AX1406" s="15" t="s">
        <v>74</v>
      </c>
      <c r="AY1406" s="268" t="s">
        <v>161</v>
      </c>
    </row>
    <row r="1407" s="13" customFormat="1">
      <c r="A1407" s="13"/>
      <c r="B1407" s="224"/>
      <c r="C1407" s="225"/>
      <c r="D1407" s="226" t="s">
        <v>185</v>
      </c>
      <c r="E1407" s="227" t="s">
        <v>19</v>
      </c>
      <c r="F1407" s="228" t="s">
        <v>2137</v>
      </c>
      <c r="G1407" s="225"/>
      <c r="H1407" s="229">
        <v>12.765000000000001</v>
      </c>
      <c r="I1407" s="230"/>
      <c r="J1407" s="225"/>
      <c r="K1407" s="225"/>
      <c r="L1407" s="231"/>
      <c r="M1407" s="232"/>
      <c r="N1407" s="233"/>
      <c r="O1407" s="233"/>
      <c r="P1407" s="233"/>
      <c r="Q1407" s="233"/>
      <c r="R1407" s="233"/>
      <c r="S1407" s="233"/>
      <c r="T1407" s="234"/>
      <c r="U1407" s="13"/>
      <c r="V1407" s="13"/>
      <c r="W1407" s="13"/>
      <c r="X1407" s="13"/>
      <c r="Y1407" s="13"/>
      <c r="Z1407" s="13"/>
      <c r="AA1407" s="13"/>
      <c r="AB1407" s="13"/>
      <c r="AC1407" s="13"/>
      <c r="AD1407" s="13"/>
      <c r="AE1407" s="13"/>
      <c r="AT1407" s="235" t="s">
        <v>185</v>
      </c>
      <c r="AU1407" s="235" t="s">
        <v>84</v>
      </c>
      <c r="AV1407" s="13" t="s">
        <v>84</v>
      </c>
      <c r="AW1407" s="13" t="s">
        <v>36</v>
      </c>
      <c r="AX1407" s="13" t="s">
        <v>74</v>
      </c>
      <c r="AY1407" s="235" t="s">
        <v>161</v>
      </c>
    </row>
    <row r="1408" s="14" customFormat="1">
      <c r="A1408" s="14"/>
      <c r="B1408" s="236"/>
      <c r="C1408" s="237"/>
      <c r="D1408" s="226" t="s">
        <v>185</v>
      </c>
      <c r="E1408" s="238" t="s">
        <v>19</v>
      </c>
      <c r="F1408" s="239" t="s">
        <v>187</v>
      </c>
      <c r="G1408" s="237"/>
      <c r="H1408" s="240">
        <v>37.134999999999998</v>
      </c>
      <c r="I1408" s="241"/>
      <c r="J1408" s="237"/>
      <c r="K1408" s="237"/>
      <c r="L1408" s="242"/>
      <c r="M1408" s="243"/>
      <c r="N1408" s="244"/>
      <c r="O1408" s="244"/>
      <c r="P1408" s="244"/>
      <c r="Q1408" s="244"/>
      <c r="R1408" s="244"/>
      <c r="S1408" s="244"/>
      <c r="T1408" s="245"/>
      <c r="U1408" s="14"/>
      <c r="V1408" s="14"/>
      <c r="W1408" s="14"/>
      <c r="X1408" s="14"/>
      <c r="Y1408" s="14"/>
      <c r="Z1408" s="14"/>
      <c r="AA1408" s="14"/>
      <c r="AB1408" s="14"/>
      <c r="AC1408" s="14"/>
      <c r="AD1408" s="14"/>
      <c r="AE1408" s="14"/>
      <c r="AT1408" s="246" t="s">
        <v>185</v>
      </c>
      <c r="AU1408" s="246" t="s">
        <v>84</v>
      </c>
      <c r="AV1408" s="14" t="s">
        <v>168</v>
      </c>
      <c r="AW1408" s="14" t="s">
        <v>36</v>
      </c>
      <c r="AX1408" s="14" t="s">
        <v>82</v>
      </c>
      <c r="AY1408" s="246" t="s">
        <v>161</v>
      </c>
    </row>
    <row r="1409" s="2" customFormat="1" ht="16.5" customHeight="1">
      <c r="A1409" s="40"/>
      <c r="B1409" s="41"/>
      <c r="C1409" s="247" t="s">
        <v>2138</v>
      </c>
      <c r="D1409" s="247" t="s">
        <v>301</v>
      </c>
      <c r="E1409" s="248" t="s">
        <v>2139</v>
      </c>
      <c r="F1409" s="249" t="s">
        <v>2140</v>
      </c>
      <c r="G1409" s="250" t="s">
        <v>590</v>
      </c>
      <c r="H1409" s="251">
        <v>37.878</v>
      </c>
      <c r="I1409" s="252"/>
      <c r="J1409" s="253">
        <f>ROUND(I1409*H1409,2)</f>
        <v>0</v>
      </c>
      <c r="K1409" s="249" t="s">
        <v>167</v>
      </c>
      <c r="L1409" s="254"/>
      <c r="M1409" s="255" t="s">
        <v>19</v>
      </c>
      <c r="N1409" s="256" t="s">
        <v>45</v>
      </c>
      <c r="O1409" s="86"/>
      <c r="P1409" s="215">
        <f>O1409*H1409</f>
        <v>0</v>
      </c>
      <c r="Q1409" s="215">
        <v>0.00035</v>
      </c>
      <c r="R1409" s="215">
        <f>Q1409*H1409</f>
        <v>0.0132573</v>
      </c>
      <c r="S1409" s="215">
        <v>0</v>
      </c>
      <c r="T1409" s="216">
        <f>S1409*H1409</f>
        <v>0</v>
      </c>
      <c r="U1409" s="40"/>
      <c r="V1409" s="40"/>
      <c r="W1409" s="40"/>
      <c r="X1409" s="40"/>
      <c r="Y1409" s="40"/>
      <c r="Z1409" s="40"/>
      <c r="AA1409" s="40"/>
      <c r="AB1409" s="40"/>
      <c r="AC1409" s="40"/>
      <c r="AD1409" s="40"/>
      <c r="AE1409" s="40"/>
      <c r="AR1409" s="217" t="s">
        <v>342</v>
      </c>
      <c r="AT1409" s="217" t="s">
        <v>301</v>
      </c>
      <c r="AU1409" s="217" t="s">
        <v>84</v>
      </c>
      <c r="AY1409" s="19" t="s">
        <v>161</v>
      </c>
      <c r="BE1409" s="218">
        <f>IF(N1409="základní",J1409,0)</f>
        <v>0</v>
      </c>
      <c r="BF1409" s="218">
        <f>IF(N1409="snížená",J1409,0)</f>
        <v>0</v>
      </c>
      <c r="BG1409" s="218">
        <f>IF(N1409="zákl. přenesená",J1409,0)</f>
        <v>0</v>
      </c>
      <c r="BH1409" s="218">
        <f>IF(N1409="sníž. přenesená",J1409,0)</f>
        <v>0</v>
      </c>
      <c r="BI1409" s="218">
        <f>IF(N1409="nulová",J1409,0)</f>
        <v>0</v>
      </c>
      <c r="BJ1409" s="19" t="s">
        <v>82</v>
      </c>
      <c r="BK1409" s="218">
        <f>ROUND(I1409*H1409,2)</f>
        <v>0</v>
      </c>
      <c r="BL1409" s="19" t="s">
        <v>256</v>
      </c>
      <c r="BM1409" s="217" t="s">
        <v>2141</v>
      </c>
    </row>
    <row r="1410" s="13" customFormat="1">
      <c r="A1410" s="13"/>
      <c r="B1410" s="224"/>
      <c r="C1410" s="225"/>
      <c r="D1410" s="226" t="s">
        <v>185</v>
      </c>
      <c r="E1410" s="225"/>
      <c r="F1410" s="228" t="s">
        <v>2142</v>
      </c>
      <c r="G1410" s="225"/>
      <c r="H1410" s="229">
        <v>37.878</v>
      </c>
      <c r="I1410" s="230"/>
      <c r="J1410" s="225"/>
      <c r="K1410" s="225"/>
      <c r="L1410" s="231"/>
      <c r="M1410" s="232"/>
      <c r="N1410" s="233"/>
      <c r="O1410" s="233"/>
      <c r="P1410" s="233"/>
      <c r="Q1410" s="233"/>
      <c r="R1410" s="233"/>
      <c r="S1410" s="233"/>
      <c r="T1410" s="234"/>
      <c r="U1410" s="13"/>
      <c r="V1410" s="13"/>
      <c r="W1410" s="13"/>
      <c r="X1410" s="13"/>
      <c r="Y1410" s="13"/>
      <c r="Z1410" s="13"/>
      <c r="AA1410" s="13"/>
      <c r="AB1410" s="13"/>
      <c r="AC1410" s="13"/>
      <c r="AD1410" s="13"/>
      <c r="AE1410" s="13"/>
      <c r="AT1410" s="235" t="s">
        <v>185</v>
      </c>
      <c r="AU1410" s="235" t="s">
        <v>84</v>
      </c>
      <c r="AV1410" s="13" t="s">
        <v>84</v>
      </c>
      <c r="AW1410" s="13" t="s">
        <v>4</v>
      </c>
      <c r="AX1410" s="13" t="s">
        <v>82</v>
      </c>
      <c r="AY1410" s="235" t="s">
        <v>161</v>
      </c>
    </row>
    <row r="1411" s="2" customFormat="1" ht="16.5" customHeight="1">
      <c r="A1411" s="40"/>
      <c r="B1411" s="41"/>
      <c r="C1411" s="206" t="s">
        <v>2143</v>
      </c>
      <c r="D1411" s="206" t="s">
        <v>163</v>
      </c>
      <c r="E1411" s="207" t="s">
        <v>2144</v>
      </c>
      <c r="F1411" s="208" t="s">
        <v>2145</v>
      </c>
      <c r="G1411" s="209" t="s">
        <v>590</v>
      </c>
      <c r="H1411" s="210">
        <v>13.039999999999999</v>
      </c>
      <c r="I1411" s="211"/>
      <c r="J1411" s="212">
        <f>ROUND(I1411*H1411,2)</f>
        <v>0</v>
      </c>
      <c r="K1411" s="208" t="s">
        <v>167</v>
      </c>
      <c r="L1411" s="46"/>
      <c r="M1411" s="213" t="s">
        <v>19</v>
      </c>
      <c r="N1411" s="214" t="s">
        <v>45</v>
      </c>
      <c r="O1411" s="86"/>
      <c r="P1411" s="215">
        <f>O1411*H1411</f>
        <v>0</v>
      </c>
      <c r="Q1411" s="215">
        <v>0</v>
      </c>
      <c r="R1411" s="215">
        <f>Q1411*H1411</f>
        <v>0</v>
      </c>
      <c r="S1411" s="215">
        <v>0</v>
      </c>
      <c r="T1411" s="216">
        <f>S1411*H1411</f>
        <v>0</v>
      </c>
      <c r="U1411" s="40"/>
      <c r="V1411" s="40"/>
      <c r="W1411" s="40"/>
      <c r="X1411" s="40"/>
      <c r="Y1411" s="40"/>
      <c r="Z1411" s="40"/>
      <c r="AA1411" s="40"/>
      <c r="AB1411" s="40"/>
      <c r="AC1411" s="40"/>
      <c r="AD1411" s="40"/>
      <c r="AE1411" s="40"/>
      <c r="AR1411" s="217" t="s">
        <v>256</v>
      </c>
      <c r="AT1411" s="217" t="s">
        <v>163</v>
      </c>
      <c r="AU1411" s="217" t="s">
        <v>84</v>
      </c>
      <c r="AY1411" s="19" t="s">
        <v>161</v>
      </c>
      <c r="BE1411" s="218">
        <f>IF(N1411="základní",J1411,0)</f>
        <v>0</v>
      </c>
      <c r="BF1411" s="218">
        <f>IF(N1411="snížená",J1411,0)</f>
        <v>0</v>
      </c>
      <c r="BG1411" s="218">
        <f>IF(N1411="zákl. přenesená",J1411,0)</f>
        <v>0</v>
      </c>
      <c r="BH1411" s="218">
        <f>IF(N1411="sníž. přenesená",J1411,0)</f>
        <v>0</v>
      </c>
      <c r="BI1411" s="218">
        <f>IF(N1411="nulová",J1411,0)</f>
        <v>0</v>
      </c>
      <c r="BJ1411" s="19" t="s">
        <v>82</v>
      </c>
      <c r="BK1411" s="218">
        <f>ROUND(I1411*H1411,2)</f>
        <v>0</v>
      </c>
      <c r="BL1411" s="19" t="s">
        <v>256</v>
      </c>
      <c r="BM1411" s="217" t="s">
        <v>2146</v>
      </c>
    </row>
    <row r="1412" s="2" customFormat="1">
      <c r="A1412" s="40"/>
      <c r="B1412" s="41"/>
      <c r="C1412" s="42"/>
      <c r="D1412" s="219" t="s">
        <v>170</v>
      </c>
      <c r="E1412" s="42"/>
      <c r="F1412" s="220" t="s">
        <v>2147</v>
      </c>
      <c r="G1412" s="42"/>
      <c r="H1412" s="42"/>
      <c r="I1412" s="221"/>
      <c r="J1412" s="42"/>
      <c r="K1412" s="42"/>
      <c r="L1412" s="46"/>
      <c r="M1412" s="222"/>
      <c r="N1412" s="223"/>
      <c r="O1412" s="86"/>
      <c r="P1412" s="86"/>
      <c r="Q1412" s="86"/>
      <c r="R1412" s="86"/>
      <c r="S1412" s="86"/>
      <c r="T1412" s="87"/>
      <c r="U1412" s="40"/>
      <c r="V1412" s="40"/>
      <c r="W1412" s="40"/>
      <c r="X1412" s="40"/>
      <c r="Y1412" s="40"/>
      <c r="Z1412" s="40"/>
      <c r="AA1412" s="40"/>
      <c r="AB1412" s="40"/>
      <c r="AC1412" s="40"/>
      <c r="AD1412" s="40"/>
      <c r="AE1412" s="40"/>
      <c r="AT1412" s="19" t="s">
        <v>170</v>
      </c>
      <c r="AU1412" s="19" t="s">
        <v>84</v>
      </c>
    </row>
    <row r="1413" s="13" customFormat="1">
      <c r="A1413" s="13"/>
      <c r="B1413" s="224"/>
      <c r="C1413" s="225"/>
      <c r="D1413" s="226" t="s">
        <v>185</v>
      </c>
      <c r="E1413" s="227" t="s">
        <v>19</v>
      </c>
      <c r="F1413" s="228" t="s">
        <v>2148</v>
      </c>
      <c r="G1413" s="225"/>
      <c r="H1413" s="229">
        <v>13.039999999999999</v>
      </c>
      <c r="I1413" s="230"/>
      <c r="J1413" s="225"/>
      <c r="K1413" s="225"/>
      <c r="L1413" s="231"/>
      <c r="M1413" s="232"/>
      <c r="N1413" s="233"/>
      <c r="O1413" s="233"/>
      <c r="P1413" s="233"/>
      <c r="Q1413" s="233"/>
      <c r="R1413" s="233"/>
      <c r="S1413" s="233"/>
      <c r="T1413" s="234"/>
      <c r="U1413" s="13"/>
      <c r="V1413" s="13"/>
      <c r="W1413" s="13"/>
      <c r="X1413" s="13"/>
      <c r="Y1413" s="13"/>
      <c r="Z1413" s="13"/>
      <c r="AA1413" s="13"/>
      <c r="AB1413" s="13"/>
      <c r="AC1413" s="13"/>
      <c r="AD1413" s="13"/>
      <c r="AE1413" s="13"/>
      <c r="AT1413" s="235" t="s">
        <v>185</v>
      </c>
      <c r="AU1413" s="235" t="s">
        <v>84</v>
      </c>
      <c r="AV1413" s="13" t="s">
        <v>84</v>
      </c>
      <c r="AW1413" s="13" t="s">
        <v>36</v>
      </c>
      <c r="AX1413" s="13" t="s">
        <v>74</v>
      </c>
      <c r="AY1413" s="235" t="s">
        <v>161</v>
      </c>
    </row>
    <row r="1414" s="14" customFormat="1">
      <c r="A1414" s="14"/>
      <c r="B1414" s="236"/>
      <c r="C1414" s="237"/>
      <c r="D1414" s="226" t="s">
        <v>185</v>
      </c>
      <c r="E1414" s="238" t="s">
        <v>19</v>
      </c>
      <c r="F1414" s="239" t="s">
        <v>187</v>
      </c>
      <c r="G1414" s="237"/>
      <c r="H1414" s="240">
        <v>13.039999999999999</v>
      </c>
      <c r="I1414" s="241"/>
      <c r="J1414" s="237"/>
      <c r="K1414" s="237"/>
      <c r="L1414" s="242"/>
      <c r="M1414" s="243"/>
      <c r="N1414" s="244"/>
      <c r="O1414" s="244"/>
      <c r="P1414" s="244"/>
      <c r="Q1414" s="244"/>
      <c r="R1414" s="244"/>
      <c r="S1414" s="244"/>
      <c r="T1414" s="245"/>
      <c r="U1414" s="14"/>
      <c r="V1414" s="14"/>
      <c r="W1414" s="14"/>
      <c r="X1414" s="14"/>
      <c r="Y1414" s="14"/>
      <c r="Z1414" s="14"/>
      <c r="AA1414" s="14"/>
      <c r="AB1414" s="14"/>
      <c r="AC1414" s="14"/>
      <c r="AD1414" s="14"/>
      <c r="AE1414" s="14"/>
      <c r="AT1414" s="246" t="s">
        <v>185</v>
      </c>
      <c r="AU1414" s="246" t="s">
        <v>84</v>
      </c>
      <c r="AV1414" s="14" t="s">
        <v>168</v>
      </c>
      <c r="AW1414" s="14" t="s">
        <v>36</v>
      </c>
      <c r="AX1414" s="14" t="s">
        <v>82</v>
      </c>
      <c r="AY1414" s="246" t="s">
        <v>161</v>
      </c>
    </row>
    <row r="1415" s="2" customFormat="1" ht="24.15" customHeight="1">
      <c r="A1415" s="40"/>
      <c r="B1415" s="41"/>
      <c r="C1415" s="247" t="s">
        <v>2149</v>
      </c>
      <c r="D1415" s="247" t="s">
        <v>301</v>
      </c>
      <c r="E1415" s="248" t="s">
        <v>2150</v>
      </c>
      <c r="F1415" s="249" t="s">
        <v>2151</v>
      </c>
      <c r="G1415" s="250" t="s">
        <v>590</v>
      </c>
      <c r="H1415" s="251">
        <v>13.301</v>
      </c>
      <c r="I1415" s="252"/>
      <c r="J1415" s="253">
        <f>ROUND(I1415*H1415,2)</f>
        <v>0</v>
      </c>
      <c r="K1415" s="249" t="s">
        <v>167</v>
      </c>
      <c r="L1415" s="254"/>
      <c r="M1415" s="255" t="s">
        <v>19</v>
      </c>
      <c r="N1415" s="256" t="s">
        <v>45</v>
      </c>
      <c r="O1415" s="86"/>
      <c r="P1415" s="215">
        <f>O1415*H1415</f>
        <v>0</v>
      </c>
      <c r="Q1415" s="215">
        <v>0.00021000000000000001</v>
      </c>
      <c r="R1415" s="215">
        <f>Q1415*H1415</f>
        <v>0.00279321</v>
      </c>
      <c r="S1415" s="215">
        <v>0</v>
      </c>
      <c r="T1415" s="216">
        <f>S1415*H1415</f>
        <v>0</v>
      </c>
      <c r="U1415" s="40"/>
      <c r="V1415" s="40"/>
      <c r="W1415" s="40"/>
      <c r="X1415" s="40"/>
      <c r="Y1415" s="40"/>
      <c r="Z1415" s="40"/>
      <c r="AA1415" s="40"/>
      <c r="AB1415" s="40"/>
      <c r="AC1415" s="40"/>
      <c r="AD1415" s="40"/>
      <c r="AE1415" s="40"/>
      <c r="AR1415" s="217" t="s">
        <v>342</v>
      </c>
      <c r="AT1415" s="217" t="s">
        <v>301</v>
      </c>
      <c r="AU1415" s="217" t="s">
        <v>84</v>
      </c>
      <c r="AY1415" s="19" t="s">
        <v>161</v>
      </c>
      <c r="BE1415" s="218">
        <f>IF(N1415="základní",J1415,0)</f>
        <v>0</v>
      </c>
      <c r="BF1415" s="218">
        <f>IF(N1415="snížená",J1415,0)</f>
        <v>0</v>
      </c>
      <c r="BG1415" s="218">
        <f>IF(N1415="zákl. přenesená",J1415,0)</f>
        <v>0</v>
      </c>
      <c r="BH1415" s="218">
        <f>IF(N1415="sníž. přenesená",J1415,0)</f>
        <v>0</v>
      </c>
      <c r="BI1415" s="218">
        <f>IF(N1415="nulová",J1415,0)</f>
        <v>0</v>
      </c>
      <c r="BJ1415" s="19" t="s">
        <v>82</v>
      </c>
      <c r="BK1415" s="218">
        <f>ROUND(I1415*H1415,2)</f>
        <v>0</v>
      </c>
      <c r="BL1415" s="19" t="s">
        <v>256</v>
      </c>
      <c r="BM1415" s="217" t="s">
        <v>2152</v>
      </c>
    </row>
    <row r="1416" s="13" customFormat="1">
      <c r="A1416" s="13"/>
      <c r="B1416" s="224"/>
      <c r="C1416" s="225"/>
      <c r="D1416" s="226" t="s">
        <v>185</v>
      </c>
      <c r="E1416" s="225"/>
      <c r="F1416" s="228" t="s">
        <v>2153</v>
      </c>
      <c r="G1416" s="225"/>
      <c r="H1416" s="229">
        <v>13.301</v>
      </c>
      <c r="I1416" s="230"/>
      <c r="J1416" s="225"/>
      <c r="K1416" s="225"/>
      <c r="L1416" s="231"/>
      <c r="M1416" s="232"/>
      <c r="N1416" s="233"/>
      <c r="O1416" s="233"/>
      <c r="P1416" s="233"/>
      <c r="Q1416" s="233"/>
      <c r="R1416" s="233"/>
      <c r="S1416" s="233"/>
      <c r="T1416" s="234"/>
      <c r="U1416" s="13"/>
      <c r="V1416" s="13"/>
      <c r="W1416" s="13"/>
      <c r="X1416" s="13"/>
      <c r="Y1416" s="13"/>
      <c r="Z1416" s="13"/>
      <c r="AA1416" s="13"/>
      <c r="AB1416" s="13"/>
      <c r="AC1416" s="13"/>
      <c r="AD1416" s="13"/>
      <c r="AE1416" s="13"/>
      <c r="AT1416" s="235" t="s">
        <v>185</v>
      </c>
      <c r="AU1416" s="235" t="s">
        <v>84</v>
      </c>
      <c r="AV1416" s="13" t="s">
        <v>84</v>
      </c>
      <c r="AW1416" s="13" t="s">
        <v>4</v>
      </c>
      <c r="AX1416" s="13" t="s">
        <v>82</v>
      </c>
      <c r="AY1416" s="235" t="s">
        <v>161</v>
      </c>
    </row>
    <row r="1417" s="2" customFormat="1" ht="24.15" customHeight="1">
      <c r="A1417" s="40"/>
      <c r="B1417" s="41"/>
      <c r="C1417" s="206" t="s">
        <v>2154</v>
      </c>
      <c r="D1417" s="206" t="s">
        <v>163</v>
      </c>
      <c r="E1417" s="207" t="s">
        <v>2155</v>
      </c>
      <c r="F1417" s="208" t="s">
        <v>2156</v>
      </c>
      <c r="G1417" s="209" t="s">
        <v>182</v>
      </c>
      <c r="H1417" s="210">
        <v>245.37000000000001</v>
      </c>
      <c r="I1417" s="211"/>
      <c r="J1417" s="212">
        <f>ROUND(I1417*H1417,2)</f>
        <v>0</v>
      </c>
      <c r="K1417" s="208" t="s">
        <v>167</v>
      </c>
      <c r="L1417" s="46"/>
      <c r="M1417" s="213" t="s">
        <v>19</v>
      </c>
      <c r="N1417" s="214" t="s">
        <v>45</v>
      </c>
      <c r="O1417" s="86"/>
      <c r="P1417" s="215">
        <f>O1417*H1417</f>
        <v>0</v>
      </c>
      <c r="Q1417" s="215">
        <v>0</v>
      </c>
      <c r="R1417" s="215">
        <f>Q1417*H1417</f>
        <v>0</v>
      </c>
      <c r="S1417" s="215">
        <v>0</v>
      </c>
      <c r="T1417" s="216">
        <f>S1417*H1417</f>
        <v>0</v>
      </c>
      <c r="U1417" s="40"/>
      <c r="V1417" s="40"/>
      <c r="W1417" s="40"/>
      <c r="X1417" s="40"/>
      <c r="Y1417" s="40"/>
      <c r="Z1417" s="40"/>
      <c r="AA1417" s="40"/>
      <c r="AB1417" s="40"/>
      <c r="AC1417" s="40"/>
      <c r="AD1417" s="40"/>
      <c r="AE1417" s="40"/>
      <c r="AR1417" s="217" t="s">
        <v>256</v>
      </c>
      <c r="AT1417" s="217" t="s">
        <v>163</v>
      </c>
      <c r="AU1417" s="217" t="s">
        <v>84</v>
      </c>
      <c r="AY1417" s="19" t="s">
        <v>161</v>
      </c>
      <c r="BE1417" s="218">
        <f>IF(N1417="základní",J1417,0)</f>
        <v>0</v>
      </c>
      <c r="BF1417" s="218">
        <f>IF(N1417="snížená",J1417,0)</f>
        <v>0</v>
      </c>
      <c r="BG1417" s="218">
        <f>IF(N1417="zákl. přenesená",J1417,0)</f>
        <v>0</v>
      </c>
      <c r="BH1417" s="218">
        <f>IF(N1417="sníž. přenesená",J1417,0)</f>
        <v>0</v>
      </c>
      <c r="BI1417" s="218">
        <f>IF(N1417="nulová",J1417,0)</f>
        <v>0</v>
      </c>
      <c r="BJ1417" s="19" t="s">
        <v>82</v>
      </c>
      <c r="BK1417" s="218">
        <f>ROUND(I1417*H1417,2)</f>
        <v>0</v>
      </c>
      <c r="BL1417" s="19" t="s">
        <v>256</v>
      </c>
      <c r="BM1417" s="217" t="s">
        <v>2157</v>
      </c>
    </row>
    <row r="1418" s="2" customFormat="1">
      <c r="A1418" s="40"/>
      <c r="B1418" s="41"/>
      <c r="C1418" s="42"/>
      <c r="D1418" s="219" t="s">
        <v>170</v>
      </c>
      <c r="E1418" s="42"/>
      <c r="F1418" s="220" t="s">
        <v>2158</v>
      </c>
      <c r="G1418" s="42"/>
      <c r="H1418" s="42"/>
      <c r="I1418" s="221"/>
      <c r="J1418" s="42"/>
      <c r="K1418" s="42"/>
      <c r="L1418" s="46"/>
      <c r="M1418" s="222"/>
      <c r="N1418" s="223"/>
      <c r="O1418" s="86"/>
      <c r="P1418" s="86"/>
      <c r="Q1418" s="86"/>
      <c r="R1418" s="86"/>
      <c r="S1418" s="86"/>
      <c r="T1418" s="87"/>
      <c r="U1418" s="40"/>
      <c r="V1418" s="40"/>
      <c r="W1418" s="40"/>
      <c r="X1418" s="40"/>
      <c r="Y1418" s="40"/>
      <c r="Z1418" s="40"/>
      <c r="AA1418" s="40"/>
      <c r="AB1418" s="40"/>
      <c r="AC1418" s="40"/>
      <c r="AD1418" s="40"/>
      <c r="AE1418" s="40"/>
      <c r="AT1418" s="19" t="s">
        <v>170</v>
      </c>
      <c r="AU1418" s="19" t="s">
        <v>84</v>
      </c>
    </row>
    <row r="1419" s="2" customFormat="1" ht="16.5" customHeight="1">
      <c r="A1419" s="40"/>
      <c r="B1419" s="41"/>
      <c r="C1419" s="206" t="s">
        <v>2159</v>
      </c>
      <c r="D1419" s="206" t="s">
        <v>163</v>
      </c>
      <c r="E1419" s="207" t="s">
        <v>2160</v>
      </c>
      <c r="F1419" s="208" t="s">
        <v>2161</v>
      </c>
      <c r="G1419" s="209" t="s">
        <v>590</v>
      </c>
      <c r="H1419" s="210">
        <v>100</v>
      </c>
      <c r="I1419" s="211"/>
      <c r="J1419" s="212">
        <f>ROUND(I1419*H1419,2)</f>
        <v>0</v>
      </c>
      <c r="K1419" s="208" t="s">
        <v>167</v>
      </c>
      <c r="L1419" s="46"/>
      <c r="M1419" s="213" t="s">
        <v>19</v>
      </c>
      <c r="N1419" s="214" t="s">
        <v>45</v>
      </c>
      <c r="O1419" s="86"/>
      <c r="P1419" s="215">
        <f>O1419*H1419</f>
        <v>0</v>
      </c>
      <c r="Q1419" s="215">
        <v>9.0000000000000006E-05</v>
      </c>
      <c r="R1419" s="215">
        <f>Q1419*H1419</f>
        <v>0.0090000000000000011</v>
      </c>
      <c r="S1419" s="215">
        <v>0</v>
      </c>
      <c r="T1419" s="216">
        <f>S1419*H1419</f>
        <v>0</v>
      </c>
      <c r="U1419" s="40"/>
      <c r="V1419" s="40"/>
      <c r="W1419" s="40"/>
      <c r="X1419" s="40"/>
      <c r="Y1419" s="40"/>
      <c r="Z1419" s="40"/>
      <c r="AA1419" s="40"/>
      <c r="AB1419" s="40"/>
      <c r="AC1419" s="40"/>
      <c r="AD1419" s="40"/>
      <c r="AE1419" s="40"/>
      <c r="AR1419" s="217" t="s">
        <v>256</v>
      </c>
      <c r="AT1419" s="217" t="s">
        <v>163</v>
      </c>
      <c r="AU1419" s="217" t="s">
        <v>84</v>
      </c>
      <c r="AY1419" s="19" t="s">
        <v>161</v>
      </c>
      <c r="BE1419" s="218">
        <f>IF(N1419="základní",J1419,0)</f>
        <v>0</v>
      </c>
      <c r="BF1419" s="218">
        <f>IF(N1419="snížená",J1419,0)</f>
        <v>0</v>
      </c>
      <c r="BG1419" s="218">
        <f>IF(N1419="zákl. přenesená",J1419,0)</f>
        <v>0</v>
      </c>
      <c r="BH1419" s="218">
        <f>IF(N1419="sníž. přenesená",J1419,0)</f>
        <v>0</v>
      </c>
      <c r="BI1419" s="218">
        <f>IF(N1419="nulová",J1419,0)</f>
        <v>0</v>
      </c>
      <c r="BJ1419" s="19" t="s">
        <v>82</v>
      </c>
      <c r="BK1419" s="218">
        <f>ROUND(I1419*H1419,2)</f>
        <v>0</v>
      </c>
      <c r="BL1419" s="19" t="s">
        <v>256</v>
      </c>
      <c r="BM1419" s="217" t="s">
        <v>2162</v>
      </c>
    </row>
    <row r="1420" s="2" customFormat="1">
      <c r="A1420" s="40"/>
      <c r="B1420" s="41"/>
      <c r="C1420" s="42"/>
      <c r="D1420" s="219" t="s">
        <v>170</v>
      </c>
      <c r="E1420" s="42"/>
      <c r="F1420" s="220" t="s">
        <v>2163</v>
      </c>
      <c r="G1420" s="42"/>
      <c r="H1420" s="42"/>
      <c r="I1420" s="221"/>
      <c r="J1420" s="42"/>
      <c r="K1420" s="42"/>
      <c r="L1420" s="46"/>
      <c r="M1420" s="222"/>
      <c r="N1420" s="223"/>
      <c r="O1420" s="86"/>
      <c r="P1420" s="86"/>
      <c r="Q1420" s="86"/>
      <c r="R1420" s="86"/>
      <c r="S1420" s="86"/>
      <c r="T1420" s="87"/>
      <c r="U1420" s="40"/>
      <c r="V1420" s="40"/>
      <c r="W1420" s="40"/>
      <c r="X1420" s="40"/>
      <c r="Y1420" s="40"/>
      <c r="Z1420" s="40"/>
      <c r="AA1420" s="40"/>
      <c r="AB1420" s="40"/>
      <c r="AC1420" s="40"/>
      <c r="AD1420" s="40"/>
      <c r="AE1420" s="40"/>
      <c r="AT1420" s="19" t="s">
        <v>170</v>
      </c>
      <c r="AU1420" s="19" t="s">
        <v>84</v>
      </c>
    </row>
    <row r="1421" s="2" customFormat="1" ht="24.15" customHeight="1">
      <c r="A1421" s="40"/>
      <c r="B1421" s="41"/>
      <c r="C1421" s="206" t="s">
        <v>2164</v>
      </c>
      <c r="D1421" s="206" t="s">
        <v>163</v>
      </c>
      <c r="E1421" s="207" t="s">
        <v>2165</v>
      </c>
      <c r="F1421" s="208" t="s">
        <v>2166</v>
      </c>
      <c r="G1421" s="209" t="s">
        <v>182</v>
      </c>
      <c r="H1421" s="210">
        <v>245.37000000000001</v>
      </c>
      <c r="I1421" s="211"/>
      <c r="J1421" s="212">
        <f>ROUND(I1421*H1421,2)</f>
        <v>0</v>
      </c>
      <c r="K1421" s="208" t="s">
        <v>167</v>
      </c>
      <c r="L1421" s="46"/>
      <c r="M1421" s="213" t="s">
        <v>19</v>
      </c>
      <c r="N1421" s="214" t="s">
        <v>45</v>
      </c>
      <c r="O1421" s="86"/>
      <c r="P1421" s="215">
        <f>O1421*H1421</f>
        <v>0</v>
      </c>
      <c r="Q1421" s="215">
        <v>3.0000000000000001E-05</v>
      </c>
      <c r="R1421" s="215">
        <f>Q1421*H1421</f>
        <v>0.0073611000000000006</v>
      </c>
      <c r="S1421" s="215">
        <v>0</v>
      </c>
      <c r="T1421" s="216">
        <f>S1421*H1421</f>
        <v>0</v>
      </c>
      <c r="U1421" s="40"/>
      <c r="V1421" s="40"/>
      <c r="W1421" s="40"/>
      <c r="X1421" s="40"/>
      <c r="Y1421" s="40"/>
      <c r="Z1421" s="40"/>
      <c r="AA1421" s="40"/>
      <c r="AB1421" s="40"/>
      <c r="AC1421" s="40"/>
      <c r="AD1421" s="40"/>
      <c r="AE1421" s="40"/>
      <c r="AR1421" s="217" t="s">
        <v>256</v>
      </c>
      <c r="AT1421" s="217" t="s">
        <v>163</v>
      </c>
      <c r="AU1421" s="217" t="s">
        <v>84</v>
      </c>
      <c r="AY1421" s="19" t="s">
        <v>161</v>
      </c>
      <c r="BE1421" s="218">
        <f>IF(N1421="základní",J1421,0)</f>
        <v>0</v>
      </c>
      <c r="BF1421" s="218">
        <f>IF(N1421="snížená",J1421,0)</f>
        <v>0</v>
      </c>
      <c r="BG1421" s="218">
        <f>IF(N1421="zákl. přenesená",J1421,0)</f>
        <v>0</v>
      </c>
      <c r="BH1421" s="218">
        <f>IF(N1421="sníž. přenesená",J1421,0)</f>
        <v>0</v>
      </c>
      <c r="BI1421" s="218">
        <f>IF(N1421="nulová",J1421,0)</f>
        <v>0</v>
      </c>
      <c r="BJ1421" s="19" t="s">
        <v>82</v>
      </c>
      <c r="BK1421" s="218">
        <f>ROUND(I1421*H1421,2)</f>
        <v>0</v>
      </c>
      <c r="BL1421" s="19" t="s">
        <v>256</v>
      </c>
      <c r="BM1421" s="217" t="s">
        <v>2167</v>
      </c>
    </row>
    <row r="1422" s="2" customFormat="1">
      <c r="A1422" s="40"/>
      <c r="B1422" s="41"/>
      <c r="C1422" s="42"/>
      <c r="D1422" s="219" t="s">
        <v>170</v>
      </c>
      <c r="E1422" s="42"/>
      <c r="F1422" s="220" t="s">
        <v>2168</v>
      </c>
      <c r="G1422" s="42"/>
      <c r="H1422" s="42"/>
      <c r="I1422" s="221"/>
      <c r="J1422" s="42"/>
      <c r="K1422" s="42"/>
      <c r="L1422" s="46"/>
      <c r="M1422" s="222"/>
      <c r="N1422" s="223"/>
      <c r="O1422" s="86"/>
      <c r="P1422" s="86"/>
      <c r="Q1422" s="86"/>
      <c r="R1422" s="86"/>
      <c r="S1422" s="86"/>
      <c r="T1422" s="87"/>
      <c r="U1422" s="40"/>
      <c r="V1422" s="40"/>
      <c r="W1422" s="40"/>
      <c r="X1422" s="40"/>
      <c r="Y1422" s="40"/>
      <c r="Z1422" s="40"/>
      <c r="AA1422" s="40"/>
      <c r="AB1422" s="40"/>
      <c r="AC1422" s="40"/>
      <c r="AD1422" s="40"/>
      <c r="AE1422" s="40"/>
      <c r="AT1422" s="19" t="s">
        <v>170</v>
      </c>
      <c r="AU1422" s="19" t="s">
        <v>84</v>
      </c>
    </row>
    <row r="1423" s="2" customFormat="1" ht="49.05" customHeight="1">
      <c r="A1423" s="40"/>
      <c r="B1423" s="41"/>
      <c r="C1423" s="206" t="s">
        <v>2169</v>
      </c>
      <c r="D1423" s="206" t="s">
        <v>163</v>
      </c>
      <c r="E1423" s="207" t="s">
        <v>2170</v>
      </c>
      <c r="F1423" s="208" t="s">
        <v>2171</v>
      </c>
      <c r="G1423" s="209" t="s">
        <v>1196</v>
      </c>
      <c r="H1423" s="258"/>
      <c r="I1423" s="211"/>
      <c r="J1423" s="212">
        <f>ROUND(I1423*H1423,2)</f>
        <v>0</v>
      </c>
      <c r="K1423" s="208" t="s">
        <v>167</v>
      </c>
      <c r="L1423" s="46"/>
      <c r="M1423" s="213" t="s">
        <v>19</v>
      </c>
      <c r="N1423" s="214" t="s">
        <v>45</v>
      </c>
      <c r="O1423" s="86"/>
      <c r="P1423" s="215">
        <f>O1423*H1423</f>
        <v>0</v>
      </c>
      <c r="Q1423" s="215">
        <v>0</v>
      </c>
      <c r="R1423" s="215">
        <f>Q1423*H1423</f>
        <v>0</v>
      </c>
      <c r="S1423" s="215">
        <v>0</v>
      </c>
      <c r="T1423" s="216">
        <f>S1423*H1423</f>
        <v>0</v>
      </c>
      <c r="U1423" s="40"/>
      <c r="V1423" s="40"/>
      <c r="W1423" s="40"/>
      <c r="X1423" s="40"/>
      <c r="Y1423" s="40"/>
      <c r="Z1423" s="40"/>
      <c r="AA1423" s="40"/>
      <c r="AB1423" s="40"/>
      <c r="AC1423" s="40"/>
      <c r="AD1423" s="40"/>
      <c r="AE1423" s="40"/>
      <c r="AR1423" s="217" t="s">
        <v>256</v>
      </c>
      <c r="AT1423" s="217" t="s">
        <v>163</v>
      </c>
      <c r="AU1423" s="217" t="s">
        <v>84</v>
      </c>
      <c r="AY1423" s="19" t="s">
        <v>161</v>
      </c>
      <c r="BE1423" s="218">
        <f>IF(N1423="základní",J1423,0)</f>
        <v>0</v>
      </c>
      <c r="BF1423" s="218">
        <f>IF(N1423="snížená",J1423,0)</f>
        <v>0</v>
      </c>
      <c r="BG1423" s="218">
        <f>IF(N1423="zákl. přenesená",J1423,0)</f>
        <v>0</v>
      </c>
      <c r="BH1423" s="218">
        <f>IF(N1423="sníž. přenesená",J1423,0)</f>
        <v>0</v>
      </c>
      <c r="BI1423" s="218">
        <f>IF(N1423="nulová",J1423,0)</f>
        <v>0</v>
      </c>
      <c r="BJ1423" s="19" t="s">
        <v>82</v>
      </c>
      <c r="BK1423" s="218">
        <f>ROUND(I1423*H1423,2)</f>
        <v>0</v>
      </c>
      <c r="BL1423" s="19" t="s">
        <v>256</v>
      </c>
      <c r="BM1423" s="217" t="s">
        <v>2172</v>
      </c>
    </row>
    <row r="1424" s="2" customFormat="1">
      <c r="A1424" s="40"/>
      <c r="B1424" s="41"/>
      <c r="C1424" s="42"/>
      <c r="D1424" s="219" t="s">
        <v>170</v>
      </c>
      <c r="E1424" s="42"/>
      <c r="F1424" s="220" t="s">
        <v>2173</v>
      </c>
      <c r="G1424" s="42"/>
      <c r="H1424" s="42"/>
      <c r="I1424" s="221"/>
      <c r="J1424" s="42"/>
      <c r="K1424" s="42"/>
      <c r="L1424" s="46"/>
      <c r="M1424" s="222"/>
      <c r="N1424" s="223"/>
      <c r="O1424" s="86"/>
      <c r="P1424" s="86"/>
      <c r="Q1424" s="86"/>
      <c r="R1424" s="86"/>
      <c r="S1424" s="86"/>
      <c r="T1424" s="87"/>
      <c r="U1424" s="40"/>
      <c r="V1424" s="40"/>
      <c r="W1424" s="40"/>
      <c r="X1424" s="40"/>
      <c r="Y1424" s="40"/>
      <c r="Z1424" s="40"/>
      <c r="AA1424" s="40"/>
      <c r="AB1424" s="40"/>
      <c r="AC1424" s="40"/>
      <c r="AD1424" s="40"/>
      <c r="AE1424" s="40"/>
      <c r="AT1424" s="19" t="s">
        <v>170</v>
      </c>
      <c r="AU1424" s="19" t="s">
        <v>84</v>
      </c>
    </row>
    <row r="1425" s="2" customFormat="1" ht="66.75" customHeight="1">
      <c r="A1425" s="40"/>
      <c r="B1425" s="41"/>
      <c r="C1425" s="206" t="s">
        <v>2174</v>
      </c>
      <c r="D1425" s="206" t="s">
        <v>163</v>
      </c>
      <c r="E1425" s="207" t="s">
        <v>2175</v>
      </c>
      <c r="F1425" s="208" t="s">
        <v>2176</v>
      </c>
      <c r="G1425" s="209" t="s">
        <v>1196</v>
      </c>
      <c r="H1425" s="258"/>
      <c r="I1425" s="211"/>
      <c r="J1425" s="212">
        <f>ROUND(I1425*H1425,2)</f>
        <v>0</v>
      </c>
      <c r="K1425" s="208" t="s">
        <v>167</v>
      </c>
      <c r="L1425" s="46"/>
      <c r="M1425" s="213" t="s">
        <v>19</v>
      </c>
      <c r="N1425" s="214" t="s">
        <v>45</v>
      </c>
      <c r="O1425" s="86"/>
      <c r="P1425" s="215">
        <f>O1425*H1425</f>
        <v>0</v>
      </c>
      <c r="Q1425" s="215">
        <v>0</v>
      </c>
      <c r="R1425" s="215">
        <f>Q1425*H1425</f>
        <v>0</v>
      </c>
      <c r="S1425" s="215">
        <v>0</v>
      </c>
      <c r="T1425" s="216">
        <f>S1425*H1425</f>
        <v>0</v>
      </c>
      <c r="U1425" s="40"/>
      <c r="V1425" s="40"/>
      <c r="W1425" s="40"/>
      <c r="X1425" s="40"/>
      <c r="Y1425" s="40"/>
      <c r="Z1425" s="40"/>
      <c r="AA1425" s="40"/>
      <c r="AB1425" s="40"/>
      <c r="AC1425" s="40"/>
      <c r="AD1425" s="40"/>
      <c r="AE1425" s="40"/>
      <c r="AR1425" s="217" t="s">
        <v>256</v>
      </c>
      <c r="AT1425" s="217" t="s">
        <v>163</v>
      </c>
      <c r="AU1425" s="217" t="s">
        <v>84</v>
      </c>
      <c r="AY1425" s="19" t="s">
        <v>161</v>
      </c>
      <c r="BE1425" s="218">
        <f>IF(N1425="základní",J1425,0)</f>
        <v>0</v>
      </c>
      <c r="BF1425" s="218">
        <f>IF(N1425="snížená",J1425,0)</f>
        <v>0</v>
      </c>
      <c r="BG1425" s="218">
        <f>IF(N1425="zákl. přenesená",J1425,0)</f>
        <v>0</v>
      </c>
      <c r="BH1425" s="218">
        <f>IF(N1425="sníž. přenesená",J1425,0)</f>
        <v>0</v>
      </c>
      <c r="BI1425" s="218">
        <f>IF(N1425="nulová",J1425,0)</f>
        <v>0</v>
      </c>
      <c r="BJ1425" s="19" t="s">
        <v>82</v>
      </c>
      <c r="BK1425" s="218">
        <f>ROUND(I1425*H1425,2)</f>
        <v>0</v>
      </c>
      <c r="BL1425" s="19" t="s">
        <v>256</v>
      </c>
      <c r="BM1425" s="217" t="s">
        <v>2177</v>
      </c>
    </row>
    <row r="1426" s="2" customFormat="1">
      <c r="A1426" s="40"/>
      <c r="B1426" s="41"/>
      <c r="C1426" s="42"/>
      <c r="D1426" s="219" t="s">
        <v>170</v>
      </c>
      <c r="E1426" s="42"/>
      <c r="F1426" s="220" t="s">
        <v>2178</v>
      </c>
      <c r="G1426" s="42"/>
      <c r="H1426" s="42"/>
      <c r="I1426" s="221"/>
      <c r="J1426" s="42"/>
      <c r="K1426" s="42"/>
      <c r="L1426" s="46"/>
      <c r="M1426" s="222"/>
      <c r="N1426" s="223"/>
      <c r="O1426" s="86"/>
      <c r="P1426" s="86"/>
      <c r="Q1426" s="86"/>
      <c r="R1426" s="86"/>
      <c r="S1426" s="86"/>
      <c r="T1426" s="87"/>
      <c r="U1426" s="40"/>
      <c r="V1426" s="40"/>
      <c r="W1426" s="40"/>
      <c r="X1426" s="40"/>
      <c r="Y1426" s="40"/>
      <c r="Z1426" s="40"/>
      <c r="AA1426" s="40"/>
      <c r="AB1426" s="40"/>
      <c r="AC1426" s="40"/>
      <c r="AD1426" s="40"/>
      <c r="AE1426" s="40"/>
      <c r="AT1426" s="19" t="s">
        <v>170</v>
      </c>
      <c r="AU1426" s="19" t="s">
        <v>84</v>
      </c>
    </row>
    <row r="1427" s="12" customFormat="1" ht="22.8" customHeight="1">
      <c r="A1427" s="12"/>
      <c r="B1427" s="190"/>
      <c r="C1427" s="191"/>
      <c r="D1427" s="192" t="s">
        <v>73</v>
      </c>
      <c r="E1427" s="204" t="s">
        <v>2179</v>
      </c>
      <c r="F1427" s="204" t="s">
        <v>2180</v>
      </c>
      <c r="G1427" s="191"/>
      <c r="H1427" s="191"/>
      <c r="I1427" s="194"/>
      <c r="J1427" s="205">
        <f>BK1427</f>
        <v>0</v>
      </c>
      <c r="K1427" s="191"/>
      <c r="L1427" s="196"/>
      <c r="M1427" s="197"/>
      <c r="N1427" s="198"/>
      <c r="O1427" s="198"/>
      <c r="P1427" s="199">
        <f>SUM(P1428:P1541)</f>
        <v>0</v>
      </c>
      <c r="Q1427" s="198"/>
      <c r="R1427" s="199">
        <f>SUM(R1428:R1541)</f>
        <v>12.80909035</v>
      </c>
      <c r="S1427" s="198"/>
      <c r="T1427" s="200">
        <f>SUM(T1428:T1541)</f>
        <v>8.1600000000000001</v>
      </c>
      <c r="U1427" s="12"/>
      <c r="V1427" s="12"/>
      <c r="W1427" s="12"/>
      <c r="X1427" s="12"/>
      <c r="Y1427" s="12"/>
      <c r="Z1427" s="12"/>
      <c r="AA1427" s="12"/>
      <c r="AB1427" s="12"/>
      <c r="AC1427" s="12"/>
      <c r="AD1427" s="12"/>
      <c r="AE1427" s="12"/>
      <c r="AR1427" s="201" t="s">
        <v>84</v>
      </c>
      <c r="AT1427" s="202" t="s">
        <v>73</v>
      </c>
      <c r="AU1427" s="202" t="s">
        <v>82</v>
      </c>
      <c r="AY1427" s="201" t="s">
        <v>161</v>
      </c>
      <c r="BK1427" s="203">
        <f>SUM(BK1428:BK1541)</f>
        <v>0</v>
      </c>
    </row>
    <row r="1428" s="2" customFormat="1" ht="24.15" customHeight="1">
      <c r="A1428" s="40"/>
      <c r="B1428" s="41"/>
      <c r="C1428" s="206" t="s">
        <v>2181</v>
      </c>
      <c r="D1428" s="206" t="s">
        <v>163</v>
      </c>
      <c r="E1428" s="207" t="s">
        <v>2182</v>
      </c>
      <c r="F1428" s="208" t="s">
        <v>2183</v>
      </c>
      <c r="G1428" s="209" t="s">
        <v>182</v>
      </c>
      <c r="H1428" s="210">
        <v>458.72699999999998</v>
      </c>
      <c r="I1428" s="211"/>
      <c r="J1428" s="212">
        <f>ROUND(I1428*H1428,2)</f>
        <v>0</v>
      </c>
      <c r="K1428" s="208" t="s">
        <v>167</v>
      </c>
      <c r="L1428" s="46"/>
      <c r="M1428" s="213" t="s">
        <v>19</v>
      </c>
      <c r="N1428" s="214" t="s">
        <v>45</v>
      </c>
      <c r="O1428" s="86"/>
      <c r="P1428" s="215">
        <f>O1428*H1428</f>
        <v>0</v>
      </c>
      <c r="Q1428" s="215">
        <v>0</v>
      </c>
      <c r="R1428" s="215">
        <f>Q1428*H1428</f>
        <v>0</v>
      </c>
      <c r="S1428" s="215">
        <v>0</v>
      </c>
      <c r="T1428" s="216">
        <f>S1428*H1428</f>
        <v>0</v>
      </c>
      <c r="U1428" s="40"/>
      <c r="V1428" s="40"/>
      <c r="W1428" s="40"/>
      <c r="X1428" s="40"/>
      <c r="Y1428" s="40"/>
      <c r="Z1428" s="40"/>
      <c r="AA1428" s="40"/>
      <c r="AB1428" s="40"/>
      <c r="AC1428" s="40"/>
      <c r="AD1428" s="40"/>
      <c r="AE1428" s="40"/>
      <c r="AR1428" s="217" t="s">
        <v>256</v>
      </c>
      <c r="AT1428" s="217" t="s">
        <v>163</v>
      </c>
      <c r="AU1428" s="217" t="s">
        <v>84</v>
      </c>
      <c r="AY1428" s="19" t="s">
        <v>161</v>
      </c>
      <c r="BE1428" s="218">
        <f>IF(N1428="základní",J1428,0)</f>
        <v>0</v>
      </c>
      <c r="BF1428" s="218">
        <f>IF(N1428="snížená",J1428,0)</f>
        <v>0</v>
      </c>
      <c r="BG1428" s="218">
        <f>IF(N1428="zákl. přenesená",J1428,0)</f>
        <v>0</v>
      </c>
      <c r="BH1428" s="218">
        <f>IF(N1428="sníž. přenesená",J1428,0)</f>
        <v>0</v>
      </c>
      <c r="BI1428" s="218">
        <f>IF(N1428="nulová",J1428,0)</f>
        <v>0</v>
      </c>
      <c r="BJ1428" s="19" t="s">
        <v>82</v>
      </c>
      <c r="BK1428" s="218">
        <f>ROUND(I1428*H1428,2)</f>
        <v>0</v>
      </c>
      <c r="BL1428" s="19" t="s">
        <v>256</v>
      </c>
      <c r="BM1428" s="217" t="s">
        <v>2184</v>
      </c>
    </row>
    <row r="1429" s="2" customFormat="1">
      <c r="A1429" s="40"/>
      <c r="B1429" s="41"/>
      <c r="C1429" s="42"/>
      <c r="D1429" s="219" t="s">
        <v>170</v>
      </c>
      <c r="E1429" s="42"/>
      <c r="F1429" s="220" t="s">
        <v>2185</v>
      </c>
      <c r="G1429" s="42"/>
      <c r="H1429" s="42"/>
      <c r="I1429" s="221"/>
      <c r="J1429" s="42"/>
      <c r="K1429" s="42"/>
      <c r="L1429" s="46"/>
      <c r="M1429" s="222"/>
      <c r="N1429" s="223"/>
      <c r="O1429" s="86"/>
      <c r="P1429" s="86"/>
      <c r="Q1429" s="86"/>
      <c r="R1429" s="86"/>
      <c r="S1429" s="86"/>
      <c r="T1429" s="87"/>
      <c r="U1429" s="40"/>
      <c r="V1429" s="40"/>
      <c r="W1429" s="40"/>
      <c r="X1429" s="40"/>
      <c r="Y1429" s="40"/>
      <c r="Z1429" s="40"/>
      <c r="AA1429" s="40"/>
      <c r="AB1429" s="40"/>
      <c r="AC1429" s="40"/>
      <c r="AD1429" s="40"/>
      <c r="AE1429" s="40"/>
      <c r="AT1429" s="19" t="s">
        <v>170</v>
      </c>
      <c r="AU1429" s="19" t="s">
        <v>84</v>
      </c>
    </row>
    <row r="1430" s="13" customFormat="1">
      <c r="A1430" s="13"/>
      <c r="B1430" s="224"/>
      <c r="C1430" s="225"/>
      <c r="D1430" s="226" t="s">
        <v>185</v>
      </c>
      <c r="E1430" s="227" t="s">
        <v>19</v>
      </c>
      <c r="F1430" s="228" t="s">
        <v>2186</v>
      </c>
      <c r="G1430" s="225"/>
      <c r="H1430" s="229">
        <v>10.4</v>
      </c>
      <c r="I1430" s="230"/>
      <c r="J1430" s="225"/>
      <c r="K1430" s="225"/>
      <c r="L1430" s="231"/>
      <c r="M1430" s="232"/>
      <c r="N1430" s="233"/>
      <c r="O1430" s="233"/>
      <c r="P1430" s="233"/>
      <c r="Q1430" s="233"/>
      <c r="R1430" s="233"/>
      <c r="S1430" s="233"/>
      <c r="T1430" s="234"/>
      <c r="U1430" s="13"/>
      <c r="V1430" s="13"/>
      <c r="W1430" s="13"/>
      <c r="X1430" s="13"/>
      <c r="Y1430" s="13"/>
      <c r="Z1430" s="13"/>
      <c r="AA1430" s="13"/>
      <c r="AB1430" s="13"/>
      <c r="AC1430" s="13"/>
      <c r="AD1430" s="13"/>
      <c r="AE1430" s="13"/>
      <c r="AT1430" s="235" t="s">
        <v>185</v>
      </c>
      <c r="AU1430" s="235" t="s">
        <v>84</v>
      </c>
      <c r="AV1430" s="13" t="s">
        <v>84</v>
      </c>
      <c r="AW1430" s="13" t="s">
        <v>36</v>
      </c>
      <c r="AX1430" s="13" t="s">
        <v>74</v>
      </c>
      <c r="AY1430" s="235" t="s">
        <v>161</v>
      </c>
    </row>
    <row r="1431" s="13" customFormat="1">
      <c r="A1431" s="13"/>
      <c r="B1431" s="224"/>
      <c r="C1431" s="225"/>
      <c r="D1431" s="226" t="s">
        <v>185</v>
      </c>
      <c r="E1431" s="227" t="s">
        <v>19</v>
      </c>
      <c r="F1431" s="228" t="s">
        <v>2187</v>
      </c>
      <c r="G1431" s="225"/>
      <c r="H1431" s="229">
        <v>20.800000000000001</v>
      </c>
      <c r="I1431" s="230"/>
      <c r="J1431" s="225"/>
      <c r="K1431" s="225"/>
      <c r="L1431" s="231"/>
      <c r="M1431" s="232"/>
      <c r="N1431" s="233"/>
      <c r="O1431" s="233"/>
      <c r="P1431" s="233"/>
      <c r="Q1431" s="233"/>
      <c r="R1431" s="233"/>
      <c r="S1431" s="233"/>
      <c r="T1431" s="234"/>
      <c r="U1431" s="13"/>
      <c r="V1431" s="13"/>
      <c r="W1431" s="13"/>
      <c r="X1431" s="13"/>
      <c r="Y1431" s="13"/>
      <c r="Z1431" s="13"/>
      <c r="AA1431" s="13"/>
      <c r="AB1431" s="13"/>
      <c r="AC1431" s="13"/>
      <c r="AD1431" s="13"/>
      <c r="AE1431" s="13"/>
      <c r="AT1431" s="235" t="s">
        <v>185</v>
      </c>
      <c r="AU1431" s="235" t="s">
        <v>84</v>
      </c>
      <c r="AV1431" s="13" t="s">
        <v>84</v>
      </c>
      <c r="AW1431" s="13" t="s">
        <v>36</v>
      </c>
      <c r="AX1431" s="13" t="s">
        <v>74</v>
      </c>
      <c r="AY1431" s="235" t="s">
        <v>161</v>
      </c>
    </row>
    <row r="1432" s="13" customFormat="1">
      <c r="A1432" s="13"/>
      <c r="B1432" s="224"/>
      <c r="C1432" s="225"/>
      <c r="D1432" s="226" t="s">
        <v>185</v>
      </c>
      <c r="E1432" s="227" t="s">
        <v>19</v>
      </c>
      <c r="F1432" s="228" t="s">
        <v>2188</v>
      </c>
      <c r="G1432" s="225"/>
      <c r="H1432" s="229">
        <v>92.009</v>
      </c>
      <c r="I1432" s="230"/>
      <c r="J1432" s="225"/>
      <c r="K1432" s="225"/>
      <c r="L1432" s="231"/>
      <c r="M1432" s="232"/>
      <c r="N1432" s="233"/>
      <c r="O1432" s="233"/>
      <c r="P1432" s="233"/>
      <c r="Q1432" s="233"/>
      <c r="R1432" s="233"/>
      <c r="S1432" s="233"/>
      <c r="T1432" s="234"/>
      <c r="U1432" s="13"/>
      <c r="V1432" s="13"/>
      <c r="W1432" s="13"/>
      <c r="X1432" s="13"/>
      <c r="Y1432" s="13"/>
      <c r="Z1432" s="13"/>
      <c r="AA1432" s="13"/>
      <c r="AB1432" s="13"/>
      <c r="AC1432" s="13"/>
      <c r="AD1432" s="13"/>
      <c r="AE1432" s="13"/>
      <c r="AT1432" s="235" t="s">
        <v>185</v>
      </c>
      <c r="AU1432" s="235" t="s">
        <v>84</v>
      </c>
      <c r="AV1432" s="13" t="s">
        <v>84</v>
      </c>
      <c r="AW1432" s="13" t="s">
        <v>36</v>
      </c>
      <c r="AX1432" s="13" t="s">
        <v>74</v>
      </c>
      <c r="AY1432" s="235" t="s">
        <v>161</v>
      </c>
    </row>
    <row r="1433" s="13" customFormat="1">
      <c r="A1433" s="13"/>
      <c r="B1433" s="224"/>
      <c r="C1433" s="225"/>
      <c r="D1433" s="226" t="s">
        <v>185</v>
      </c>
      <c r="E1433" s="227" t="s">
        <v>19</v>
      </c>
      <c r="F1433" s="228" t="s">
        <v>2189</v>
      </c>
      <c r="G1433" s="225"/>
      <c r="H1433" s="229">
        <v>18.620000000000001</v>
      </c>
      <c r="I1433" s="230"/>
      <c r="J1433" s="225"/>
      <c r="K1433" s="225"/>
      <c r="L1433" s="231"/>
      <c r="M1433" s="232"/>
      <c r="N1433" s="233"/>
      <c r="O1433" s="233"/>
      <c r="P1433" s="233"/>
      <c r="Q1433" s="233"/>
      <c r="R1433" s="233"/>
      <c r="S1433" s="233"/>
      <c r="T1433" s="234"/>
      <c r="U1433" s="13"/>
      <c r="V1433" s="13"/>
      <c r="W1433" s="13"/>
      <c r="X1433" s="13"/>
      <c r="Y1433" s="13"/>
      <c r="Z1433" s="13"/>
      <c r="AA1433" s="13"/>
      <c r="AB1433" s="13"/>
      <c r="AC1433" s="13"/>
      <c r="AD1433" s="13"/>
      <c r="AE1433" s="13"/>
      <c r="AT1433" s="235" t="s">
        <v>185</v>
      </c>
      <c r="AU1433" s="235" t="s">
        <v>84</v>
      </c>
      <c r="AV1433" s="13" t="s">
        <v>84</v>
      </c>
      <c r="AW1433" s="13" t="s">
        <v>36</v>
      </c>
      <c r="AX1433" s="13" t="s">
        <v>74</v>
      </c>
      <c r="AY1433" s="235" t="s">
        <v>161</v>
      </c>
    </row>
    <row r="1434" s="13" customFormat="1">
      <c r="A1434" s="13"/>
      <c r="B1434" s="224"/>
      <c r="C1434" s="225"/>
      <c r="D1434" s="226" t="s">
        <v>185</v>
      </c>
      <c r="E1434" s="227" t="s">
        <v>19</v>
      </c>
      <c r="F1434" s="228" t="s">
        <v>2190</v>
      </c>
      <c r="G1434" s="225"/>
      <c r="H1434" s="229">
        <v>27.911000000000001</v>
      </c>
      <c r="I1434" s="230"/>
      <c r="J1434" s="225"/>
      <c r="K1434" s="225"/>
      <c r="L1434" s="231"/>
      <c r="M1434" s="232"/>
      <c r="N1434" s="233"/>
      <c r="O1434" s="233"/>
      <c r="P1434" s="233"/>
      <c r="Q1434" s="233"/>
      <c r="R1434" s="233"/>
      <c r="S1434" s="233"/>
      <c r="T1434" s="234"/>
      <c r="U1434" s="13"/>
      <c r="V1434" s="13"/>
      <c r="W1434" s="13"/>
      <c r="X1434" s="13"/>
      <c r="Y1434" s="13"/>
      <c r="Z1434" s="13"/>
      <c r="AA1434" s="13"/>
      <c r="AB1434" s="13"/>
      <c r="AC1434" s="13"/>
      <c r="AD1434" s="13"/>
      <c r="AE1434" s="13"/>
      <c r="AT1434" s="235" t="s">
        <v>185</v>
      </c>
      <c r="AU1434" s="235" t="s">
        <v>84</v>
      </c>
      <c r="AV1434" s="13" t="s">
        <v>84</v>
      </c>
      <c r="AW1434" s="13" t="s">
        <v>36</v>
      </c>
      <c r="AX1434" s="13" t="s">
        <v>74</v>
      </c>
      <c r="AY1434" s="235" t="s">
        <v>161</v>
      </c>
    </row>
    <row r="1435" s="13" customFormat="1">
      <c r="A1435" s="13"/>
      <c r="B1435" s="224"/>
      <c r="C1435" s="225"/>
      <c r="D1435" s="226" t="s">
        <v>185</v>
      </c>
      <c r="E1435" s="227" t="s">
        <v>19</v>
      </c>
      <c r="F1435" s="228" t="s">
        <v>2191</v>
      </c>
      <c r="G1435" s="225"/>
      <c r="H1435" s="229">
        <v>17.309999999999999</v>
      </c>
      <c r="I1435" s="230"/>
      <c r="J1435" s="225"/>
      <c r="K1435" s="225"/>
      <c r="L1435" s="231"/>
      <c r="M1435" s="232"/>
      <c r="N1435" s="233"/>
      <c r="O1435" s="233"/>
      <c r="P1435" s="233"/>
      <c r="Q1435" s="233"/>
      <c r="R1435" s="233"/>
      <c r="S1435" s="233"/>
      <c r="T1435" s="234"/>
      <c r="U1435" s="13"/>
      <c r="V1435" s="13"/>
      <c r="W1435" s="13"/>
      <c r="X1435" s="13"/>
      <c r="Y1435" s="13"/>
      <c r="Z1435" s="13"/>
      <c r="AA1435" s="13"/>
      <c r="AB1435" s="13"/>
      <c r="AC1435" s="13"/>
      <c r="AD1435" s="13"/>
      <c r="AE1435" s="13"/>
      <c r="AT1435" s="235" t="s">
        <v>185</v>
      </c>
      <c r="AU1435" s="235" t="s">
        <v>84</v>
      </c>
      <c r="AV1435" s="13" t="s">
        <v>84</v>
      </c>
      <c r="AW1435" s="13" t="s">
        <v>36</v>
      </c>
      <c r="AX1435" s="13" t="s">
        <v>74</v>
      </c>
      <c r="AY1435" s="235" t="s">
        <v>161</v>
      </c>
    </row>
    <row r="1436" s="13" customFormat="1">
      <c r="A1436" s="13"/>
      <c r="B1436" s="224"/>
      <c r="C1436" s="225"/>
      <c r="D1436" s="226" t="s">
        <v>185</v>
      </c>
      <c r="E1436" s="227" t="s">
        <v>19</v>
      </c>
      <c r="F1436" s="228" t="s">
        <v>2192</v>
      </c>
      <c r="G1436" s="225"/>
      <c r="H1436" s="229">
        <v>63.524999999999999</v>
      </c>
      <c r="I1436" s="230"/>
      <c r="J1436" s="225"/>
      <c r="K1436" s="225"/>
      <c r="L1436" s="231"/>
      <c r="M1436" s="232"/>
      <c r="N1436" s="233"/>
      <c r="O1436" s="233"/>
      <c r="P1436" s="233"/>
      <c r="Q1436" s="233"/>
      <c r="R1436" s="233"/>
      <c r="S1436" s="233"/>
      <c r="T1436" s="234"/>
      <c r="U1436" s="13"/>
      <c r="V1436" s="13"/>
      <c r="W1436" s="13"/>
      <c r="X1436" s="13"/>
      <c r="Y1436" s="13"/>
      <c r="Z1436" s="13"/>
      <c r="AA1436" s="13"/>
      <c r="AB1436" s="13"/>
      <c r="AC1436" s="13"/>
      <c r="AD1436" s="13"/>
      <c r="AE1436" s="13"/>
      <c r="AT1436" s="235" t="s">
        <v>185</v>
      </c>
      <c r="AU1436" s="235" t="s">
        <v>84</v>
      </c>
      <c r="AV1436" s="13" t="s">
        <v>84</v>
      </c>
      <c r="AW1436" s="13" t="s">
        <v>36</v>
      </c>
      <c r="AX1436" s="13" t="s">
        <v>74</v>
      </c>
      <c r="AY1436" s="235" t="s">
        <v>161</v>
      </c>
    </row>
    <row r="1437" s="13" customFormat="1">
      <c r="A1437" s="13"/>
      <c r="B1437" s="224"/>
      <c r="C1437" s="225"/>
      <c r="D1437" s="226" t="s">
        <v>185</v>
      </c>
      <c r="E1437" s="227" t="s">
        <v>19</v>
      </c>
      <c r="F1437" s="228" t="s">
        <v>2193</v>
      </c>
      <c r="G1437" s="225"/>
      <c r="H1437" s="229">
        <v>12.92</v>
      </c>
      <c r="I1437" s="230"/>
      <c r="J1437" s="225"/>
      <c r="K1437" s="225"/>
      <c r="L1437" s="231"/>
      <c r="M1437" s="232"/>
      <c r="N1437" s="233"/>
      <c r="O1437" s="233"/>
      <c r="P1437" s="233"/>
      <c r="Q1437" s="233"/>
      <c r="R1437" s="233"/>
      <c r="S1437" s="233"/>
      <c r="T1437" s="234"/>
      <c r="U1437" s="13"/>
      <c r="V1437" s="13"/>
      <c r="W1437" s="13"/>
      <c r="X1437" s="13"/>
      <c r="Y1437" s="13"/>
      <c r="Z1437" s="13"/>
      <c r="AA1437" s="13"/>
      <c r="AB1437" s="13"/>
      <c r="AC1437" s="13"/>
      <c r="AD1437" s="13"/>
      <c r="AE1437" s="13"/>
      <c r="AT1437" s="235" t="s">
        <v>185</v>
      </c>
      <c r="AU1437" s="235" t="s">
        <v>84</v>
      </c>
      <c r="AV1437" s="13" t="s">
        <v>84</v>
      </c>
      <c r="AW1437" s="13" t="s">
        <v>36</v>
      </c>
      <c r="AX1437" s="13" t="s">
        <v>74</v>
      </c>
      <c r="AY1437" s="235" t="s">
        <v>161</v>
      </c>
    </row>
    <row r="1438" s="13" customFormat="1">
      <c r="A1438" s="13"/>
      <c r="B1438" s="224"/>
      <c r="C1438" s="225"/>
      <c r="D1438" s="226" t="s">
        <v>185</v>
      </c>
      <c r="E1438" s="227" t="s">
        <v>19</v>
      </c>
      <c r="F1438" s="228" t="s">
        <v>2194</v>
      </c>
      <c r="G1438" s="225"/>
      <c r="H1438" s="229">
        <v>16.93</v>
      </c>
      <c r="I1438" s="230"/>
      <c r="J1438" s="225"/>
      <c r="K1438" s="225"/>
      <c r="L1438" s="231"/>
      <c r="M1438" s="232"/>
      <c r="N1438" s="233"/>
      <c r="O1438" s="233"/>
      <c r="P1438" s="233"/>
      <c r="Q1438" s="233"/>
      <c r="R1438" s="233"/>
      <c r="S1438" s="233"/>
      <c r="T1438" s="234"/>
      <c r="U1438" s="13"/>
      <c r="V1438" s="13"/>
      <c r="W1438" s="13"/>
      <c r="X1438" s="13"/>
      <c r="Y1438" s="13"/>
      <c r="Z1438" s="13"/>
      <c r="AA1438" s="13"/>
      <c r="AB1438" s="13"/>
      <c r="AC1438" s="13"/>
      <c r="AD1438" s="13"/>
      <c r="AE1438" s="13"/>
      <c r="AT1438" s="235" t="s">
        <v>185</v>
      </c>
      <c r="AU1438" s="235" t="s">
        <v>84</v>
      </c>
      <c r="AV1438" s="13" t="s">
        <v>84</v>
      </c>
      <c r="AW1438" s="13" t="s">
        <v>36</v>
      </c>
      <c r="AX1438" s="13" t="s">
        <v>74</v>
      </c>
      <c r="AY1438" s="235" t="s">
        <v>161</v>
      </c>
    </row>
    <row r="1439" s="13" customFormat="1">
      <c r="A1439" s="13"/>
      <c r="B1439" s="224"/>
      <c r="C1439" s="225"/>
      <c r="D1439" s="226" t="s">
        <v>185</v>
      </c>
      <c r="E1439" s="227" t="s">
        <v>19</v>
      </c>
      <c r="F1439" s="228" t="s">
        <v>2195</v>
      </c>
      <c r="G1439" s="225"/>
      <c r="H1439" s="229">
        <v>24.120000000000001</v>
      </c>
      <c r="I1439" s="230"/>
      <c r="J1439" s="225"/>
      <c r="K1439" s="225"/>
      <c r="L1439" s="231"/>
      <c r="M1439" s="232"/>
      <c r="N1439" s="233"/>
      <c r="O1439" s="233"/>
      <c r="P1439" s="233"/>
      <c r="Q1439" s="233"/>
      <c r="R1439" s="233"/>
      <c r="S1439" s="233"/>
      <c r="T1439" s="234"/>
      <c r="U1439" s="13"/>
      <c r="V1439" s="13"/>
      <c r="W1439" s="13"/>
      <c r="X1439" s="13"/>
      <c r="Y1439" s="13"/>
      <c r="Z1439" s="13"/>
      <c r="AA1439" s="13"/>
      <c r="AB1439" s="13"/>
      <c r="AC1439" s="13"/>
      <c r="AD1439" s="13"/>
      <c r="AE1439" s="13"/>
      <c r="AT1439" s="235" t="s">
        <v>185</v>
      </c>
      <c r="AU1439" s="235" t="s">
        <v>84</v>
      </c>
      <c r="AV1439" s="13" t="s">
        <v>84</v>
      </c>
      <c r="AW1439" s="13" t="s">
        <v>36</v>
      </c>
      <c r="AX1439" s="13" t="s">
        <v>74</v>
      </c>
      <c r="AY1439" s="235" t="s">
        <v>161</v>
      </c>
    </row>
    <row r="1440" s="13" customFormat="1">
      <c r="A1440" s="13"/>
      <c r="B1440" s="224"/>
      <c r="C1440" s="225"/>
      <c r="D1440" s="226" t="s">
        <v>185</v>
      </c>
      <c r="E1440" s="227" t="s">
        <v>19</v>
      </c>
      <c r="F1440" s="228" t="s">
        <v>2196</v>
      </c>
      <c r="G1440" s="225"/>
      <c r="H1440" s="229">
        <v>32.191000000000003</v>
      </c>
      <c r="I1440" s="230"/>
      <c r="J1440" s="225"/>
      <c r="K1440" s="225"/>
      <c r="L1440" s="231"/>
      <c r="M1440" s="232"/>
      <c r="N1440" s="233"/>
      <c r="O1440" s="233"/>
      <c r="P1440" s="233"/>
      <c r="Q1440" s="233"/>
      <c r="R1440" s="233"/>
      <c r="S1440" s="233"/>
      <c r="T1440" s="234"/>
      <c r="U1440" s="13"/>
      <c r="V1440" s="13"/>
      <c r="W1440" s="13"/>
      <c r="X1440" s="13"/>
      <c r="Y1440" s="13"/>
      <c r="Z1440" s="13"/>
      <c r="AA1440" s="13"/>
      <c r="AB1440" s="13"/>
      <c r="AC1440" s="13"/>
      <c r="AD1440" s="13"/>
      <c r="AE1440" s="13"/>
      <c r="AT1440" s="235" t="s">
        <v>185</v>
      </c>
      <c r="AU1440" s="235" t="s">
        <v>84</v>
      </c>
      <c r="AV1440" s="13" t="s">
        <v>84</v>
      </c>
      <c r="AW1440" s="13" t="s">
        <v>36</v>
      </c>
      <c r="AX1440" s="13" t="s">
        <v>74</v>
      </c>
      <c r="AY1440" s="235" t="s">
        <v>161</v>
      </c>
    </row>
    <row r="1441" s="13" customFormat="1">
      <c r="A1441" s="13"/>
      <c r="B1441" s="224"/>
      <c r="C1441" s="225"/>
      <c r="D1441" s="226" t="s">
        <v>185</v>
      </c>
      <c r="E1441" s="227" t="s">
        <v>19</v>
      </c>
      <c r="F1441" s="228" t="s">
        <v>2197</v>
      </c>
      <c r="G1441" s="225"/>
      <c r="H1441" s="229">
        <v>1.02</v>
      </c>
      <c r="I1441" s="230"/>
      <c r="J1441" s="225"/>
      <c r="K1441" s="225"/>
      <c r="L1441" s="231"/>
      <c r="M1441" s="232"/>
      <c r="N1441" s="233"/>
      <c r="O1441" s="233"/>
      <c r="P1441" s="233"/>
      <c r="Q1441" s="233"/>
      <c r="R1441" s="233"/>
      <c r="S1441" s="233"/>
      <c r="T1441" s="234"/>
      <c r="U1441" s="13"/>
      <c r="V1441" s="13"/>
      <c r="W1441" s="13"/>
      <c r="X1441" s="13"/>
      <c r="Y1441" s="13"/>
      <c r="Z1441" s="13"/>
      <c r="AA1441" s="13"/>
      <c r="AB1441" s="13"/>
      <c r="AC1441" s="13"/>
      <c r="AD1441" s="13"/>
      <c r="AE1441" s="13"/>
      <c r="AT1441" s="235" t="s">
        <v>185</v>
      </c>
      <c r="AU1441" s="235" t="s">
        <v>84</v>
      </c>
      <c r="AV1441" s="13" t="s">
        <v>84</v>
      </c>
      <c r="AW1441" s="13" t="s">
        <v>36</v>
      </c>
      <c r="AX1441" s="13" t="s">
        <v>74</v>
      </c>
      <c r="AY1441" s="235" t="s">
        <v>161</v>
      </c>
    </row>
    <row r="1442" s="13" customFormat="1">
      <c r="A1442" s="13"/>
      <c r="B1442" s="224"/>
      <c r="C1442" s="225"/>
      <c r="D1442" s="226" t="s">
        <v>185</v>
      </c>
      <c r="E1442" s="227" t="s">
        <v>19</v>
      </c>
      <c r="F1442" s="228" t="s">
        <v>2198</v>
      </c>
      <c r="G1442" s="225"/>
      <c r="H1442" s="229">
        <v>25</v>
      </c>
      <c r="I1442" s="230"/>
      <c r="J1442" s="225"/>
      <c r="K1442" s="225"/>
      <c r="L1442" s="231"/>
      <c r="M1442" s="232"/>
      <c r="N1442" s="233"/>
      <c r="O1442" s="233"/>
      <c r="P1442" s="233"/>
      <c r="Q1442" s="233"/>
      <c r="R1442" s="233"/>
      <c r="S1442" s="233"/>
      <c r="T1442" s="234"/>
      <c r="U1442" s="13"/>
      <c r="V1442" s="13"/>
      <c r="W1442" s="13"/>
      <c r="X1442" s="13"/>
      <c r="Y1442" s="13"/>
      <c r="Z1442" s="13"/>
      <c r="AA1442" s="13"/>
      <c r="AB1442" s="13"/>
      <c r="AC1442" s="13"/>
      <c r="AD1442" s="13"/>
      <c r="AE1442" s="13"/>
      <c r="AT1442" s="235" t="s">
        <v>185</v>
      </c>
      <c r="AU1442" s="235" t="s">
        <v>84</v>
      </c>
      <c r="AV1442" s="13" t="s">
        <v>84</v>
      </c>
      <c r="AW1442" s="13" t="s">
        <v>36</v>
      </c>
      <c r="AX1442" s="13" t="s">
        <v>74</v>
      </c>
      <c r="AY1442" s="235" t="s">
        <v>161</v>
      </c>
    </row>
    <row r="1443" s="13" customFormat="1">
      <c r="A1443" s="13"/>
      <c r="B1443" s="224"/>
      <c r="C1443" s="225"/>
      <c r="D1443" s="226" t="s">
        <v>185</v>
      </c>
      <c r="E1443" s="227" t="s">
        <v>19</v>
      </c>
      <c r="F1443" s="228" t="s">
        <v>2199</v>
      </c>
      <c r="G1443" s="225"/>
      <c r="H1443" s="229">
        <v>8.3000000000000007</v>
      </c>
      <c r="I1443" s="230"/>
      <c r="J1443" s="225"/>
      <c r="K1443" s="225"/>
      <c r="L1443" s="231"/>
      <c r="M1443" s="232"/>
      <c r="N1443" s="233"/>
      <c r="O1443" s="233"/>
      <c r="P1443" s="233"/>
      <c r="Q1443" s="233"/>
      <c r="R1443" s="233"/>
      <c r="S1443" s="233"/>
      <c r="T1443" s="234"/>
      <c r="U1443" s="13"/>
      <c r="V1443" s="13"/>
      <c r="W1443" s="13"/>
      <c r="X1443" s="13"/>
      <c r="Y1443" s="13"/>
      <c r="Z1443" s="13"/>
      <c r="AA1443" s="13"/>
      <c r="AB1443" s="13"/>
      <c r="AC1443" s="13"/>
      <c r="AD1443" s="13"/>
      <c r="AE1443" s="13"/>
      <c r="AT1443" s="235" t="s">
        <v>185</v>
      </c>
      <c r="AU1443" s="235" t="s">
        <v>84</v>
      </c>
      <c r="AV1443" s="13" t="s">
        <v>84</v>
      </c>
      <c r="AW1443" s="13" t="s">
        <v>36</v>
      </c>
      <c r="AX1443" s="13" t="s">
        <v>74</v>
      </c>
      <c r="AY1443" s="235" t="s">
        <v>161</v>
      </c>
    </row>
    <row r="1444" s="13" customFormat="1">
      <c r="A1444" s="13"/>
      <c r="B1444" s="224"/>
      <c r="C1444" s="225"/>
      <c r="D1444" s="226" t="s">
        <v>185</v>
      </c>
      <c r="E1444" s="227" t="s">
        <v>19</v>
      </c>
      <c r="F1444" s="228" t="s">
        <v>2200</v>
      </c>
      <c r="G1444" s="225"/>
      <c r="H1444" s="229">
        <v>30.698</v>
      </c>
      <c r="I1444" s="230"/>
      <c r="J1444" s="225"/>
      <c r="K1444" s="225"/>
      <c r="L1444" s="231"/>
      <c r="M1444" s="232"/>
      <c r="N1444" s="233"/>
      <c r="O1444" s="233"/>
      <c r="P1444" s="233"/>
      <c r="Q1444" s="233"/>
      <c r="R1444" s="233"/>
      <c r="S1444" s="233"/>
      <c r="T1444" s="234"/>
      <c r="U1444" s="13"/>
      <c r="V1444" s="13"/>
      <c r="W1444" s="13"/>
      <c r="X1444" s="13"/>
      <c r="Y1444" s="13"/>
      <c r="Z1444" s="13"/>
      <c r="AA1444" s="13"/>
      <c r="AB1444" s="13"/>
      <c r="AC1444" s="13"/>
      <c r="AD1444" s="13"/>
      <c r="AE1444" s="13"/>
      <c r="AT1444" s="235" t="s">
        <v>185</v>
      </c>
      <c r="AU1444" s="235" t="s">
        <v>84</v>
      </c>
      <c r="AV1444" s="13" t="s">
        <v>84</v>
      </c>
      <c r="AW1444" s="13" t="s">
        <v>36</v>
      </c>
      <c r="AX1444" s="13" t="s">
        <v>74</v>
      </c>
      <c r="AY1444" s="235" t="s">
        <v>161</v>
      </c>
    </row>
    <row r="1445" s="13" customFormat="1">
      <c r="A1445" s="13"/>
      <c r="B1445" s="224"/>
      <c r="C1445" s="225"/>
      <c r="D1445" s="226" t="s">
        <v>185</v>
      </c>
      <c r="E1445" s="227" t="s">
        <v>19</v>
      </c>
      <c r="F1445" s="228" t="s">
        <v>2201</v>
      </c>
      <c r="G1445" s="225"/>
      <c r="H1445" s="229">
        <v>35.128</v>
      </c>
      <c r="I1445" s="230"/>
      <c r="J1445" s="225"/>
      <c r="K1445" s="225"/>
      <c r="L1445" s="231"/>
      <c r="M1445" s="232"/>
      <c r="N1445" s="233"/>
      <c r="O1445" s="233"/>
      <c r="P1445" s="233"/>
      <c r="Q1445" s="233"/>
      <c r="R1445" s="233"/>
      <c r="S1445" s="233"/>
      <c r="T1445" s="234"/>
      <c r="U1445" s="13"/>
      <c r="V1445" s="13"/>
      <c r="W1445" s="13"/>
      <c r="X1445" s="13"/>
      <c r="Y1445" s="13"/>
      <c r="Z1445" s="13"/>
      <c r="AA1445" s="13"/>
      <c r="AB1445" s="13"/>
      <c r="AC1445" s="13"/>
      <c r="AD1445" s="13"/>
      <c r="AE1445" s="13"/>
      <c r="AT1445" s="235" t="s">
        <v>185</v>
      </c>
      <c r="AU1445" s="235" t="s">
        <v>84</v>
      </c>
      <c r="AV1445" s="13" t="s">
        <v>84</v>
      </c>
      <c r="AW1445" s="13" t="s">
        <v>36</v>
      </c>
      <c r="AX1445" s="13" t="s">
        <v>74</v>
      </c>
      <c r="AY1445" s="235" t="s">
        <v>161</v>
      </c>
    </row>
    <row r="1446" s="13" customFormat="1">
      <c r="A1446" s="13"/>
      <c r="B1446" s="224"/>
      <c r="C1446" s="225"/>
      <c r="D1446" s="226" t="s">
        <v>185</v>
      </c>
      <c r="E1446" s="227" t="s">
        <v>19</v>
      </c>
      <c r="F1446" s="228" t="s">
        <v>2202</v>
      </c>
      <c r="G1446" s="225"/>
      <c r="H1446" s="229">
        <v>8.5999999999999996</v>
      </c>
      <c r="I1446" s="230"/>
      <c r="J1446" s="225"/>
      <c r="K1446" s="225"/>
      <c r="L1446" s="231"/>
      <c r="M1446" s="232"/>
      <c r="N1446" s="233"/>
      <c r="O1446" s="233"/>
      <c r="P1446" s="233"/>
      <c r="Q1446" s="233"/>
      <c r="R1446" s="233"/>
      <c r="S1446" s="233"/>
      <c r="T1446" s="234"/>
      <c r="U1446" s="13"/>
      <c r="V1446" s="13"/>
      <c r="W1446" s="13"/>
      <c r="X1446" s="13"/>
      <c r="Y1446" s="13"/>
      <c r="Z1446" s="13"/>
      <c r="AA1446" s="13"/>
      <c r="AB1446" s="13"/>
      <c r="AC1446" s="13"/>
      <c r="AD1446" s="13"/>
      <c r="AE1446" s="13"/>
      <c r="AT1446" s="235" t="s">
        <v>185</v>
      </c>
      <c r="AU1446" s="235" t="s">
        <v>84</v>
      </c>
      <c r="AV1446" s="13" t="s">
        <v>84</v>
      </c>
      <c r="AW1446" s="13" t="s">
        <v>36</v>
      </c>
      <c r="AX1446" s="13" t="s">
        <v>74</v>
      </c>
      <c r="AY1446" s="235" t="s">
        <v>161</v>
      </c>
    </row>
    <row r="1447" s="13" customFormat="1">
      <c r="A1447" s="13"/>
      <c r="B1447" s="224"/>
      <c r="C1447" s="225"/>
      <c r="D1447" s="226" t="s">
        <v>185</v>
      </c>
      <c r="E1447" s="227" t="s">
        <v>19</v>
      </c>
      <c r="F1447" s="228" t="s">
        <v>2203</v>
      </c>
      <c r="G1447" s="225"/>
      <c r="H1447" s="229">
        <v>13.244999999999999</v>
      </c>
      <c r="I1447" s="230"/>
      <c r="J1447" s="225"/>
      <c r="K1447" s="225"/>
      <c r="L1447" s="231"/>
      <c r="M1447" s="232"/>
      <c r="N1447" s="233"/>
      <c r="O1447" s="233"/>
      <c r="P1447" s="233"/>
      <c r="Q1447" s="233"/>
      <c r="R1447" s="233"/>
      <c r="S1447" s="233"/>
      <c r="T1447" s="234"/>
      <c r="U1447" s="13"/>
      <c r="V1447" s="13"/>
      <c r="W1447" s="13"/>
      <c r="X1447" s="13"/>
      <c r="Y1447" s="13"/>
      <c r="Z1447" s="13"/>
      <c r="AA1447" s="13"/>
      <c r="AB1447" s="13"/>
      <c r="AC1447" s="13"/>
      <c r="AD1447" s="13"/>
      <c r="AE1447" s="13"/>
      <c r="AT1447" s="235" t="s">
        <v>185</v>
      </c>
      <c r="AU1447" s="235" t="s">
        <v>84</v>
      </c>
      <c r="AV1447" s="13" t="s">
        <v>84</v>
      </c>
      <c r="AW1447" s="13" t="s">
        <v>36</v>
      </c>
      <c r="AX1447" s="13" t="s">
        <v>74</v>
      </c>
      <c r="AY1447" s="235" t="s">
        <v>161</v>
      </c>
    </row>
    <row r="1448" s="14" customFormat="1">
      <c r="A1448" s="14"/>
      <c r="B1448" s="236"/>
      <c r="C1448" s="237"/>
      <c r="D1448" s="226" t="s">
        <v>185</v>
      </c>
      <c r="E1448" s="238" t="s">
        <v>19</v>
      </c>
      <c r="F1448" s="239" t="s">
        <v>187</v>
      </c>
      <c r="G1448" s="237"/>
      <c r="H1448" s="240">
        <v>458.72699999999998</v>
      </c>
      <c r="I1448" s="241"/>
      <c r="J1448" s="237"/>
      <c r="K1448" s="237"/>
      <c r="L1448" s="242"/>
      <c r="M1448" s="243"/>
      <c r="N1448" s="244"/>
      <c r="O1448" s="244"/>
      <c r="P1448" s="244"/>
      <c r="Q1448" s="244"/>
      <c r="R1448" s="244"/>
      <c r="S1448" s="244"/>
      <c r="T1448" s="245"/>
      <c r="U1448" s="14"/>
      <c r="V1448" s="14"/>
      <c r="W1448" s="14"/>
      <c r="X1448" s="14"/>
      <c r="Y1448" s="14"/>
      <c r="Z1448" s="14"/>
      <c r="AA1448" s="14"/>
      <c r="AB1448" s="14"/>
      <c r="AC1448" s="14"/>
      <c r="AD1448" s="14"/>
      <c r="AE1448" s="14"/>
      <c r="AT1448" s="246" t="s">
        <v>185</v>
      </c>
      <c r="AU1448" s="246" t="s">
        <v>84</v>
      </c>
      <c r="AV1448" s="14" t="s">
        <v>168</v>
      </c>
      <c r="AW1448" s="14" t="s">
        <v>36</v>
      </c>
      <c r="AX1448" s="14" t="s">
        <v>82</v>
      </c>
      <c r="AY1448" s="246" t="s">
        <v>161</v>
      </c>
    </row>
    <row r="1449" s="2" customFormat="1" ht="24.15" customHeight="1">
      <c r="A1449" s="40"/>
      <c r="B1449" s="41"/>
      <c r="C1449" s="206" t="s">
        <v>2204</v>
      </c>
      <c r="D1449" s="206" t="s">
        <v>163</v>
      </c>
      <c r="E1449" s="207" t="s">
        <v>2205</v>
      </c>
      <c r="F1449" s="208" t="s">
        <v>2206</v>
      </c>
      <c r="G1449" s="209" t="s">
        <v>182</v>
      </c>
      <c r="H1449" s="210">
        <v>458.72699999999998</v>
      </c>
      <c r="I1449" s="211"/>
      <c r="J1449" s="212">
        <f>ROUND(I1449*H1449,2)</f>
        <v>0</v>
      </c>
      <c r="K1449" s="208" t="s">
        <v>167</v>
      </c>
      <c r="L1449" s="46"/>
      <c r="M1449" s="213" t="s">
        <v>19</v>
      </c>
      <c r="N1449" s="214" t="s">
        <v>45</v>
      </c>
      <c r="O1449" s="86"/>
      <c r="P1449" s="215">
        <f>O1449*H1449</f>
        <v>0</v>
      </c>
      <c r="Q1449" s="215">
        <v>0.00029999999999999997</v>
      </c>
      <c r="R1449" s="215">
        <f>Q1449*H1449</f>
        <v>0.13761809999999999</v>
      </c>
      <c r="S1449" s="215">
        <v>0</v>
      </c>
      <c r="T1449" s="216">
        <f>S1449*H1449</f>
        <v>0</v>
      </c>
      <c r="U1449" s="40"/>
      <c r="V1449" s="40"/>
      <c r="W1449" s="40"/>
      <c r="X1449" s="40"/>
      <c r="Y1449" s="40"/>
      <c r="Z1449" s="40"/>
      <c r="AA1449" s="40"/>
      <c r="AB1449" s="40"/>
      <c r="AC1449" s="40"/>
      <c r="AD1449" s="40"/>
      <c r="AE1449" s="40"/>
      <c r="AR1449" s="217" t="s">
        <v>256</v>
      </c>
      <c r="AT1449" s="217" t="s">
        <v>163</v>
      </c>
      <c r="AU1449" s="217" t="s">
        <v>84</v>
      </c>
      <c r="AY1449" s="19" t="s">
        <v>161</v>
      </c>
      <c r="BE1449" s="218">
        <f>IF(N1449="základní",J1449,0)</f>
        <v>0</v>
      </c>
      <c r="BF1449" s="218">
        <f>IF(N1449="snížená",J1449,0)</f>
        <v>0</v>
      </c>
      <c r="BG1449" s="218">
        <f>IF(N1449="zákl. přenesená",J1449,0)</f>
        <v>0</v>
      </c>
      <c r="BH1449" s="218">
        <f>IF(N1449="sníž. přenesená",J1449,0)</f>
        <v>0</v>
      </c>
      <c r="BI1449" s="218">
        <f>IF(N1449="nulová",J1449,0)</f>
        <v>0</v>
      </c>
      <c r="BJ1449" s="19" t="s">
        <v>82</v>
      </c>
      <c r="BK1449" s="218">
        <f>ROUND(I1449*H1449,2)</f>
        <v>0</v>
      </c>
      <c r="BL1449" s="19" t="s">
        <v>256</v>
      </c>
      <c r="BM1449" s="217" t="s">
        <v>2207</v>
      </c>
    </row>
    <row r="1450" s="2" customFormat="1">
      <c r="A1450" s="40"/>
      <c r="B1450" s="41"/>
      <c r="C1450" s="42"/>
      <c r="D1450" s="219" t="s">
        <v>170</v>
      </c>
      <c r="E1450" s="42"/>
      <c r="F1450" s="220" t="s">
        <v>2208</v>
      </c>
      <c r="G1450" s="42"/>
      <c r="H1450" s="42"/>
      <c r="I1450" s="221"/>
      <c r="J1450" s="42"/>
      <c r="K1450" s="42"/>
      <c r="L1450" s="46"/>
      <c r="M1450" s="222"/>
      <c r="N1450" s="223"/>
      <c r="O1450" s="86"/>
      <c r="P1450" s="86"/>
      <c r="Q1450" s="86"/>
      <c r="R1450" s="86"/>
      <c r="S1450" s="86"/>
      <c r="T1450" s="87"/>
      <c r="U1450" s="40"/>
      <c r="V1450" s="40"/>
      <c r="W1450" s="40"/>
      <c r="X1450" s="40"/>
      <c r="Y1450" s="40"/>
      <c r="Z1450" s="40"/>
      <c r="AA1450" s="40"/>
      <c r="AB1450" s="40"/>
      <c r="AC1450" s="40"/>
      <c r="AD1450" s="40"/>
      <c r="AE1450" s="40"/>
      <c r="AT1450" s="19" t="s">
        <v>170</v>
      </c>
      <c r="AU1450" s="19" t="s">
        <v>84</v>
      </c>
    </row>
    <row r="1451" s="13" customFormat="1">
      <c r="A1451" s="13"/>
      <c r="B1451" s="224"/>
      <c r="C1451" s="225"/>
      <c r="D1451" s="226" t="s">
        <v>185</v>
      </c>
      <c r="E1451" s="227" t="s">
        <v>19</v>
      </c>
      <c r="F1451" s="228" t="s">
        <v>2186</v>
      </c>
      <c r="G1451" s="225"/>
      <c r="H1451" s="229">
        <v>10.4</v>
      </c>
      <c r="I1451" s="230"/>
      <c r="J1451" s="225"/>
      <c r="K1451" s="225"/>
      <c r="L1451" s="231"/>
      <c r="M1451" s="232"/>
      <c r="N1451" s="233"/>
      <c r="O1451" s="233"/>
      <c r="P1451" s="233"/>
      <c r="Q1451" s="233"/>
      <c r="R1451" s="233"/>
      <c r="S1451" s="233"/>
      <c r="T1451" s="234"/>
      <c r="U1451" s="13"/>
      <c r="V1451" s="13"/>
      <c r="W1451" s="13"/>
      <c r="X1451" s="13"/>
      <c r="Y1451" s="13"/>
      <c r="Z1451" s="13"/>
      <c r="AA1451" s="13"/>
      <c r="AB1451" s="13"/>
      <c r="AC1451" s="13"/>
      <c r="AD1451" s="13"/>
      <c r="AE1451" s="13"/>
      <c r="AT1451" s="235" t="s">
        <v>185</v>
      </c>
      <c r="AU1451" s="235" t="s">
        <v>84</v>
      </c>
      <c r="AV1451" s="13" t="s">
        <v>84</v>
      </c>
      <c r="AW1451" s="13" t="s">
        <v>36</v>
      </c>
      <c r="AX1451" s="13" t="s">
        <v>74</v>
      </c>
      <c r="AY1451" s="235" t="s">
        <v>161</v>
      </c>
    </row>
    <row r="1452" s="13" customFormat="1">
      <c r="A1452" s="13"/>
      <c r="B1452" s="224"/>
      <c r="C1452" s="225"/>
      <c r="D1452" s="226" t="s">
        <v>185</v>
      </c>
      <c r="E1452" s="227" t="s">
        <v>19</v>
      </c>
      <c r="F1452" s="228" t="s">
        <v>2187</v>
      </c>
      <c r="G1452" s="225"/>
      <c r="H1452" s="229">
        <v>20.800000000000001</v>
      </c>
      <c r="I1452" s="230"/>
      <c r="J1452" s="225"/>
      <c r="K1452" s="225"/>
      <c r="L1452" s="231"/>
      <c r="M1452" s="232"/>
      <c r="N1452" s="233"/>
      <c r="O1452" s="233"/>
      <c r="P1452" s="233"/>
      <c r="Q1452" s="233"/>
      <c r="R1452" s="233"/>
      <c r="S1452" s="233"/>
      <c r="T1452" s="234"/>
      <c r="U1452" s="13"/>
      <c r="V1452" s="13"/>
      <c r="W1452" s="13"/>
      <c r="X1452" s="13"/>
      <c r="Y1452" s="13"/>
      <c r="Z1452" s="13"/>
      <c r="AA1452" s="13"/>
      <c r="AB1452" s="13"/>
      <c r="AC1452" s="13"/>
      <c r="AD1452" s="13"/>
      <c r="AE1452" s="13"/>
      <c r="AT1452" s="235" t="s">
        <v>185</v>
      </c>
      <c r="AU1452" s="235" t="s">
        <v>84</v>
      </c>
      <c r="AV1452" s="13" t="s">
        <v>84</v>
      </c>
      <c r="AW1452" s="13" t="s">
        <v>36</v>
      </c>
      <c r="AX1452" s="13" t="s">
        <v>74</v>
      </c>
      <c r="AY1452" s="235" t="s">
        <v>161</v>
      </c>
    </row>
    <row r="1453" s="13" customFormat="1">
      <c r="A1453" s="13"/>
      <c r="B1453" s="224"/>
      <c r="C1453" s="225"/>
      <c r="D1453" s="226" t="s">
        <v>185</v>
      </c>
      <c r="E1453" s="227" t="s">
        <v>19</v>
      </c>
      <c r="F1453" s="228" t="s">
        <v>2188</v>
      </c>
      <c r="G1453" s="225"/>
      <c r="H1453" s="229">
        <v>92.009</v>
      </c>
      <c r="I1453" s="230"/>
      <c r="J1453" s="225"/>
      <c r="K1453" s="225"/>
      <c r="L1453" s="231"/>
      <c r="M1453" s="232"/>
      <c r="N1453" s="233"/>
      <c r="O1453" s="233"/>
      <c r="P1453" s="233"/>
      <c r="Q1453" s="233"/>
      <c r="R1453" s="233"/>
      <c r="S1453" s="233"/>
      <c r="T1453" s="234"/>
      <c r="U1453" s="13"/>
      <c r="V1453" s="13"/>
      <c r="W1453" s="13"/>
      <c r="X1453" s="13"/>
      <c r="Y1453" s="13"/>
      <c r="Z1453" s="13"/>
      <c r="AA1453" s="13"/>
      <c r="AB1453" s="13"/>
      <c r="AC1453" s="13"/>
      <c r="AD1453" s="13"/>
      <c r="AE1453" s="13"/>
      <c r="AT1453" s="235" t="s">
        <v>185</v>
      </c>
      <c r="AU1453" s="235" t="s">
        <v>84</v>
      </c>
      <c r="AV1453" s="13" t="s">
        <v>84</v>
      </c>
      <c r="AW1453" s="13" t="s">
        <v>36</v>
      </c>
      <c r="AX1453" s="13" t="s">
        <v>74</v>
      </c>
      <c r="AY1453" s="235" t="s">
        <v>161</v>
      </c>
    </row>
    <row r="1454" s="13" customFormat="1">
      <c r="A1454" s="13"/>
      <c r="B1454" s="224"/>
      <c r="C1454" s="225"/>
      <c r="D1454" s="226" t="s">
        <v>185</v>
      </c>
      <c r="E1454" s="227" t="s">
        <v>19</v>
      </c>
      <c r="F1454" s="228" t="s">
        <v>2189</v>
      </c>
      <c r="G1454" s="225"/>
      <c r="H1454" s="229">
        <v>18.620000000000001</v>
      </c>
      <c r="I1454" s="230"/>
      <c r="J1454" s="225"/>
      <c r="K1454" s="225"/>
      <c r="L1454" s="231"/>
      <c r="M1454" s="232"/>
      <c r="N1454" s="233"/>
      <c r="O1454" s="233"/>
      <c r="P1454" s="233"/>
      <c r="Q1454" s="233"/>
      <c r="R1454" s="233"/>
      <c r="S1454" s="233"/>
      <c r="T1454" s="234"/>
      <c r="U1454" s="13"/>
      <c r="V1454" s="13"/>
      <c r="W1454" s="13"/>
      <c r="X1454" s="13"/>
      <c r="Y1454" s="13"/>
      <c r="Z1454" s="13"/>
      <c r="AA1454" s="13"/>
      <c r="AB1454" s="13"/>
      <c r="AC1454" s="13"/>
      <c r="AD1454" s="13"/>
      <c r="AE1454" s="13"/>
      <c r="AT1454" s="235" t="s">
        <v>185</v>
      </c>
      <c r="AU1454" s="235" t="s">
        <v>84</v>
      </c>
      <c r="AV1454" s="13" t="s">
        <v>84</v>
      </c>
      <c r="AW1454" s="13" t="s">
        <v>36</v>
      </c>
      <c r="AX1454" s="13" t="s">
        <v>74</v>
      </c>
      <c r="AY1454" s="235" t="s">
        <v>161</v>
      </c>
    </row>
    <row r="1455" s="13" customFormat="1">
      <c r="A1455" s="13"/>
      <c r="B1455" s="224"/>
      <c r="C1455" s="225"/>
      <c r="D1455" s="226" t="s">
        <v>185</v>
      </c>
      <c r="E1455" s="227" t="s">
        <v>19</v>
      </c>
      <c r="F1455" s="228" t="s">
        <v>2190</v>
      </c>
      <c r="G1455" s="225"/>
      <c r="H1455" s="229">
        <v>27.911000000000001</v>
      </c>
      <c r="I1455" s="230"/>
      <c r="J1455" s="225"/>
      <c r="K1455" s="225"/>
      <c r="L1455" s="231"/>
      <c r="M1455" s="232"/>
      <c r="N1455" s="233"/>
      <c r="O1455" s="233"/>
      <c r="P1455" s="233"/>
      <c r="Q1455" s="233"/>
      <c r="R1455" s="233"/>
      <c r="S1455" s="233"/>
      <c r="T1455" s="234"/>
      <c r="U1455" s="13"/>
      <c r="V1455" s="13"/>
      <c r="W1455" s="13"/>
      <c r="X1455" s="13"/>
      <c r="Y1455" s="13"/>
      <c r="Z1455" s="13"/>
      <c r="AA1455" s="13"/>
      <c r="AB1455" s="13"/>
      <c r="AC1455" s="13"/>
      <c r="AD1455" s="13"/>
      <c r="AE1455" s="13"/>
      <c r="AT1455" s="235" t="s">
        <v>185</v>
      </c>
      <c r="AU1455" s="235" t="s">
        <v>84</v>
      </c>
      <c r="AV1455" s="13" t="s">
        <v>84</v>
      </c>
      <c r="AW1455" s="13" t="s">
        <v>36</v>
      </c>
      <c r="AX1455" s="13" t="s">
        <v>74</v>
      </c>
      <c r="AY1455" s="235" t="s">
        <v>161</v>
      </c>
    </row>
    <row r="1456" s="13" customFormat="1">
      <c r="A1456" s="13"/>
      <c r="B1456" s="224"/>
      <c r="C1456" s="225"/>
      <c r="D1456" s="226" t="s">
        <v>185</v>
      </c>
      <c r="E1456" s="227" t="s">
        <v>19</v>
      </c>
      <c r="F1456" s="228" t="s">
        <v>2191</v>
      </c>
      <c r="G1456" s="225"/>
      <c r="H1456" s="229">
        <v>17.309999999999999</v>
      </c>
      <c r="I1456" s="230"/>
      <c r="J1456" s="225"/>
      <c r="K1456" s="225"/>
      <c r="L1456" s="231"/>
      <c r="M1456" s="232"/>
      <c r="N1456" s="233"/>
      <c r="O1456" s="233"/>
      <c r="P1456" s="233"/>
      <c r="Q1456" s="233"/>
      <c r="R1456" s="233"/>
      <c r="S1456" s="233"/>
      <c r="T1456" s="234"/>
      <c r="U1456" s="13"/>
      <c r="V1456" s="13"/>
      <c r="W1456" s="13"/>
      <c r="X1456" s="13"/>
      <c r="Y1456" s="13"/>
      <c r="Z1456" s="13"/>
      <c r="AA1456" s="13"/>
      <c r="AB1456" s="13"/>
      <c r="AC1456" s="13"/>
      <c r="AD1456" s="13"/>
      <c r="AE1456" s="13"/>
      <c r="AT1456" s="235" t="s">
        <v>185</v>
      </c>
      <c r="AU1456" s="235" t="s">
        <v>84</v>
      </c>
      <c r="AV1456" s="13" t="s">
        <v>84</v>
      </c>
      <c r="AW1456" s="13" t="s">
        <v>36</v>
      </c>
      <c r="AX1456" s="13" t="s">
        <v>74</v>
      </c>
      <c r="AY1456" s="235" t="s">
        <v>161</v>
      </c>
    </row>
    <row r="1457" s="13" customFormat="1">
      <c r="A1457" s="13"/>
      <c r="B1457" s="224"/>
      <c r="C1457" s="225"/>
      <c r="D1457" s="226" t="s">
        <v>185</v>
      </c>
      <c r="E1457" s="227" t="s">
        <v>19</v>
      </c>
      <c r="F1457" s="228" t="s">
        <v>2192</v>
      </c>
      <c r="G1457" s="225"/>
      <c r="H1457" s="229">
        <v>63.524999999999999</v>
      </c>
      <c r="I1457" s="230"/>
      <c r="J1457" s="225"/>
      <c r="K1457" s="225"/>
      <c r="L1457" s="231"/>
      <c r="M1457" s="232"/>
      <c r="N1457" s="233"/>
      <c r="O1457" s="233"/>
      <c r="P1457" s="233"/>
      <c r="Q1457" s="233"/>
      <c r="R1457" s="233"/>
      <c r="S1457" s="233"/>
      <c r="T1457" s="234"/>
      <c r="U1457" s="13"/>
      <c r="V1457" s="13"/>
      <c r="W1457" s="13"/>
      <c r="X1457" s="13"/>
      <c r="Y1457" s="13"/>
      <c r="Z1457" s="13"/>
      <c r="AA1457" s="13"/>
      <c r="AB1457" s="13"/>
      <c r="AC1457" s="13"/>
      <c r="AD1457" s="13"/>
      <c r="AE1457" s="13"/>
      <c r="AT1457" s="235" t="s">
        <v>185</v>
      </c>
      <c r="AU1457" s="235" t="s">
        <v>84</v>
      </c>
      <c r="AV1457" s="13" t="s">
        <v>84</v>
      </c>
      <c r="AW1457" s="13" t="s">
        <v>36</v>
      </c>
      <c r="AX1457" s="13" t="s">
        <v>74</v>
      </c>
      <c r="AY1457" s="235" t="s">
        <v>161</v>
      </c>
    </row>
    <row r="1458" s="13" customFormat="1">
      <c r="A1458" s="13"/>
      <c r="B1458" s="224"/>
      <c r="C1458" s="225"/>
      <c r="D1458" s="226" t="s">
        <v>185</v>
      </c>
      <c r="E1458" s="227" t="s">
        <v>19</v>
      </c>
      <c r="F1458" s="228" t="s">
        <v>2193</v>
      </c>
      <c r="G1458" s="225"/>
      <c r="H1458" s="229">
        <v>12.92</v>
      </c>
      <c r="I1458" s="230"/>
      <c r="J1458" s="225"/>
      <c r="K1458" s="225"/>
      <c r="L1458" s="231"/>
      <c r="M1458" s="232"/>
      <c r="N1458" s="233"/>
      <c r="O1458" s="233"/>
      <c r="P1458" s="233"/>
      <c r="Q1458" s="233"/>
      <c r="R1458" s="233"/>
      <c r="S1458" s="233"/>
      <c r="T1458" s="234"/>
      <c r="U1458" s="13"/>
      <c r="V1458" s="13"/>
      <c r="W1458" s="13"/>
      <c r="X1458" s="13"/>
      <c r="Y1458" s="13"/>
      <c r="Z1458" s="13"/>
      <c r="AA1458" s="13"/>
      <c r="AB1458" s="13"/>
      <c r="AC1458" s="13"/>
      <c r="AD1458" s="13"/>
      <c r="AE1458" s="13"/>
      <c r="AT1458" s="235" t="s">
        <v>185</v>
      </c>
      <c r="AU1458" s="235" t="s">
        <v>84</v>
      </c>
      <c r="AV1458" s="13" t="s">
        <v>84</v>
      </c>
      <c r="AW1458" s="13" t="s">
        <v>36</v>
      </c>
      <c r="AX1458" s="13" t="s">
        <v>74</v>
      </c>
      <c r="AY1458" s="235" t="s">
        <v>161</v>
      </c>
    </row>
    <row r="1459" s="13" customFormat="1">
      <c r="A1459" s="13"/>
      <c r="B1459" s="224"/>
      <c r="C1459" s="225"/>
      <c r="D1459" s="226" t="s">
        <v>185</v>
      </c>
      <c r="E1459" s="227" t="s">
        <v>19</v>
      </c>
      <c r="F1459" s="228" t="s">
        <v>2194</v>
      </c>
      <c r="G1459" s="225"/>
      <c r="H1459" s="229">
        <v>16.93</v>
      </c>
      <c r="I1459" s="230"/>
      <c r="J1459" s="225"/>
      <c r="K1459" s="225"/>
      <c r="L1459" s="231"/>
      <c r="M1459" s="232"/>
      <c r="N1459" s="233"/>
      <c r="O1459" s="233"/>
      <c r="P1459" s="233"/>
      <c r="Q1459" s="233"/>
      <c r="R1459" s="233"/>
      <c r="S1459" s="233"/>
      <c r="T1459" s="234"/>
      <c r="U1459" s="13"/>
      <c r="V1459" s="13"/>
      <c r="W1459" s="13"/>
      <c r="X1459" s="13"/>
      <c r="Y1459" s="13"/>
      <c r="Z1459" s="13"/>
      <c r="AA1459" s="13"/>
      <c r="AB1459" s="13"/>
      <c r="AC1459" s="13"/>
      <c r="AD1459" s="13"/>
      <c r="AE1459" s="13"/>
      <c r="AT1459" s="235" t="s">
        <v>185</v>
      </c>
      <c r="AU1459" s="235" t="s">
        <v>84</v>
      </c>
      <c r="AV1459" s="13" t="s">
        <v>84</v>
      </c>
      <c r="AW1459" s="13" t="s">
        <v>36</v>
      </c>
      <c r="AX1459" s="13" t="s">
        <v>74</v>
      </c>
      <c r="AY1459" s="235" t="s">
        <v>161</v>
      </c>
    </row>
    <row r="1460" s="13" customFormat="1">
      <c r="A1460" s="13"/>
      <c r="B1460" s="224"/>
      <c r="C1460" s="225"/>
      <c r="D1460" s="226" t="s">
        <v>185</v>
      </c>
      <c r="E1460" s="227" t="s">
        <v>19</v>
      </c>
      <c r="F1460" s="228" t="s">
        <v>2195</v>
      </c>
      <c r="G1460" s="225"/>
      <c r="H1460" s="229">
        <v>24.120000000000001</v>
      </c>
      <c r="I1460" s="230"/>
      <c r="J1460" s="225"/>
      <c r="K1460" s="225"/>
      <c r="L1460" s="231"/>
      <c r="M1460" s="232"/>
      <c r="N1460" s="233"/>
      <c r="O1460" s="233"/>
      <c r="P1460" s="233"/>
      <c r="Q1460" s="233"/>
      <c r="R1460" s="233"/>
      <c r="S1460" s="233"/>
      <c r="T1460" s="234"/>
      <c r="U1460" s="13"/>
      <c r="V1460" s="13"/>
      <c r="W1460" s="13"/>
      <c r="X1460" s="13"/>
      <c r="Y1460" s="13"/>
      <c r="Z1460" s="13"/>
      <c r="AA1460" s="13"/>
      <c r="AB1460" s="13"/>
      <c r="AC1460" s="13"/>
      <c r="AD1460" s="13"/>
      <c r="AE1460" s="13"/>
      <c r="AT1460" s="235" t="s">
        <v>185</v>
      </c>
      <c r="AU1460" s="235" t="s">
        <v>84</v>
      </c>
      <c r="AV1460" s="13" t="s">
        <v>84</v>
      </c>
      <c r="AW1460" s="13" t="s">
        <v>36</v>
      </c>
      <c r="AX1460" s="13" t="s">
        <v>74</v>
      </c>
      <c r="AY1460" s="235" t="s">
        <v>161</v>
      </c>
    </row>
    <row r="1461" s="13" customFormat="1">
      <c r="A1461" s="13"/>
      <c r="B1461" s="224"/>
      <c r="C1461" s="225"/>
      <c r="D1461" s="226" t="s">
        <v>185</v>
      </c>
      <c r="E1461" s="227" t="s">
        <v>19</v>
      </c>
      <c r="F1461" s="228" t="s">
        <v>2196</v>
      </c>
      <c r="G1461" s="225"/>
      <c r="H1461" s="229">
        <v>32.191000000000003</v>
      </c>
      <c r="I1461" s="230"/>
      <c r="J1461" s="225"/>
      <c r="K1461" s="225"/>
      <c r="L1461" s="231"/>
      <c r="M1461" s="232"/>
      <c r="N1461" s="233"/>
      <c r="O1461" s="233"/>
      <c r="P1461" s="233"/>
      <c r="Q1461" s="233"/>
      <c r="R1461" s="233"/>
      <c r="S1461" s="233"/>
      <c r="T1461" s="234"/>
      <c r="U1461" s="13"/>
      <c r="V1461" s="13"/>
      <c r="W1461" s="13"/>
      <c r="X1461" s="13"/>
      <c r="Y1461" s="13"/>
      <c r="Z1461" s="13"/>
      <c r="AA1461" s="13"/>
      <c r="AB1461" s="13"/>
      <c r="AC1461" s="13"/>
      <c r="AD1461" s="13"/>
      <c r="AE1461" s="13"/>
      <c r="AT1461" s="235" t="s">
        <v>185</v>
      </c>
      <c r="AU1461" s="235" t="s">
        <v>84</v>
      </c>
      <c r="AV1461" s="13" t="s">
        <v>84</v>
      </c>
      <c r="AW1461" s="13" t="s">
        <v>36</v>
      </c>
      <c r="AX1461" s="13" t="s">
        <v>74</v>
      </c>
      <c r="AY1461" s="235" t="s">
        <v>161</v>
      </c>
    </row>
    <row r="1462" s="13" customFormat="1">
      <c r="A1462" s="13"/>
      <c r="B1462" s="224"/>
      <c r="C1462" s="225"/>
      <c r="D1462" s="226" t="s">
        <v>185</v>
      </c>
      <c r="E1462" s="227" t="s">
        <v>19</v>
      </c>
      <c r="F1462" s="228" t="s">
        <v>2197</v>
      </c>
      <c r="G1462" s="225"/>
      <c r="H1462" s="229">
        <v>1.02</v>
      </c>
      <c r="I1462" s="230"/>
      <c r="J1462" s="225"/>
      <c r="K1462" s="225"/>
      <c r="L1462" s="231"/>
      <c r="M1462" s="232"/>
      <c r="N1462" s="233"/>
      <c r="O1462" s="233"/>
      <c r="P1462" s="233"/>
      <c r="Q1462" s="233"/>
      <c r="R1462" s="233"/>
      <c r="S1462" s="233"/>
      <c r="T1462" s="234"/>
      <c r="U1462" s="13"/>
      <c r="V1462" s="13"/>
      <c r="W1462" s="13"/>
      <c r="X1462" s="13"/>
      <c r="Y1462" s="13"/>
      <c r="Z1462" s="13"/>
      <c r="AA1462" s="13"/>
      <c r="AB1462" s="13"/>
      <c r="AC1462" s="13"/>
      <c r="AD1462" s="13"/>
      <c r="AE1462" s="13"/>
      <c r="AT1462" s="235" t="s">
        <v>185</v>
      </c>
      <c r="AU1462" s="235" t="s">
        <v>84</v>
      </c>
      <c r="AV1462" s="13" t="s">
        <v>84</v>
      </c>
      <c r="AW1462" s="13" t="s">
        <v>36</v>
      </c>
      <c r="AX1462" s="13" t="s">
        <v>74</v>
      </c>
      <c r="AY1462" s="235" t="s">
        <v>161</v>
      </c>
    </row>
    <row r="1463" s="13" customFormat="1">
      <c r="A1463" s="13"/>
      <c r="B1463" s="224"/>
      <c r="C1463" s="225"/>
      <c r="D1463" s="226" t="s">
        <v>185</v>
      </c>
      <c r="E1463" s="227" t="s">
        <v>19</v>
      </c>
      <c r="F1463" s="228" t="s">
        <v>2198</v>
      </c>
      <c r="G1463" s="225"/>
      <c r="H1463" s="229">
        <v>25</v>
      </c>
      <c r="I1463" s="230"/>
      <c r="J1463" s="225"/>
      <c r="K1463" s="225"/>
      <c r="L1463" s="231"/>
      <c r="M1463" s="232"/>
      <c r="N1463" s="233"/>
      <c r="O1463" s="233"/>
      <c r="P1463" s="233"/>
      <c r="Q1463" s="233"/>
      <c r="R1463" s="233"/>
      <c r="S1463" s="233"/>
      <c r="T1463" s="234"/>
      <c r="U1463" s="13"/>
      <c r="V1463" s="13"/>
      <c r="W1463" s="13"/>
      <c r="X1463" s="13"/>
      <c r="Y1463" s="13"/>
      <c r="Z1463" s="13"/>
      <c r="AA1463" s="13"/>
      <c r="AB1463" s="13"/>
      <c r="AC1463" s="13"/>
      <c r="AD1463" s="13"/>
      <c r="AE1463" s="13"/>
      <c r="AT1463" s="235" t="s">
        <v>185</v>
      </c>
      <c r="AU1463" s="235" t="s">
        <v>84</v>
      </c>
      <c r="AV1463" s="13" t="s">
        <v>84</v>
      </c>
      <c r="AW1463" s="13" t="s">
        <v>36</v>
      </c>
      <c r="AX1463" s="13" t="s">
        <v>74</v>
      </c>
      <c r="AY1463" s="235" t="s">
        <v>161</v>
      </c>
    </row>
    <row r="1464" s="13" customFormat="1">
      <c r="A1464" s="13"/>
      <c r="B1464" s="224"/>
      <c r="C1464" s="225"/>
      <c r="D1464" s="226" t="s">
        <v>185</v>
      </c>
      <c r="E1464" s="227" t="s">
        <v>19</v>
      </c>
      <c r="F1464" s="228" t="s">
        <v>2199</v>
      </c>
      <c r="G1464" s="225"/>
      <c r="H1464" s="229">
        <v>8.3000000000000007</v>
      </c>
      <c r="I1464" s="230"/>
      <c r="J1464" s="225"/>
      <c r="K1464" s="225"/>
      <c r="L1464" s="231"/>
      <c r="M1464" s="232"/>
      <c r="N1464" s="233"/>
      <c r="O1464" s="233"/>
      <c r="P1464" s="233"/>
      <c r="Q1464" s="233"/>
      <c r="R1464" s="233"/>
      <c r="S1464" s="233"/>
      <c r="T1464" s="234"/>
      <c r="U1464" s="13"/>
      <c r="V1464" s="13"/>
      <c r="W1464" s="13"/>
      <c r="X1464" s="13"/>
      <c r="Y1464" s="13"/>
      <c r="Z1464" s="13"/>
      <c r="AA1464" s="13"/>
      <c r="AB1464" s="13"/>
      <c r="AC1464" s="13"/>
      <c r="AD1464" s="13"/>
      <c r="AE1464" s="13"/>
      <c r="AT1464" s="235" t="s">
        <v>185</v>
      </c>
      <c r="AU1464" s="235" t="s">
        <v>84</v>
      </c>
      <c r="AV1464" s="13" t="s">
        <v>84</v>
      </c>
      <c r="AW1464" s="13" t="s">
        <v>36</v>
      </c>
      <c r="AX1464" s="13" t="s">
        <v>74</v>
      </c>
      <c r="AY1464" s="235" t="s">
        <v>161</v>
      </c>
    </row>
    <row r="1465" s="13" customFormat="1">
      <c r="A1465" s="13"/>
      <c r="B1465" s="224"/>
      <c r="C1465" s="225"/>
      <c r="D1465" s="226" t="s">
        <v>185</v>
      </c>
      <c r="E1465" s="227" t="s">
        <v>19</v>
      </c>
      <c r="F1465" s="228" t="s">
        <v>2200</v>
      </c>
      <c r="G1465" s="225"/>
      <c r="H1465" s="229">
        <v>30.698</v>
      </c>
      <c r="I1465" s="230"/>
      <c r="J1465" s="225"/>
      <c r="K1465" s="225"/>
      <c r="L1465" s="231"/>
      <c r="M1465" s="232"/>
      <c r="N1465" s="233"/>
      <c r="O1465" s="233"/>
      <c r="P1465" s="233"/>
      <c r="Q1465" s="233"/>
      <c r="R1465" s="233"/>
      <c r="S1465" s="233"/>
      <c r="T1465" s="234"/>
      <c r="U1465" s="13"/>
      <c r="V1465" s="13"/>
      <c r="W1465" s="13"/>
      <c r="X1465" s="13"/>
      <c r="Y1465" s="13"/>
      <c r="Z1465" s="13"/>
      <c r="AA1465" s="13"/>
      <c r="AB1465" s="13"/>
      <c r="AC1465" s="13"/>
      <c r="AD1465" s="13"/>
      <c r="AE1465" s="13"/>
      <c r="AT1465" s="235" t="s">
        <v>185</v>
      </c>
      <c r="AU1465" s="235" t="s">
        <v>84</v>
      </c>
      <c r="AV1465" s="13" t="s">
        <v>84</v>
      </c>
      <c r="AW1465" s="13" t="s">
        <v>36</v>
      </c>
      <c r="AX1465" s="13" t="s">
        <v>74</v>
      </c>
      <c r="AY1465" s="235" t="s">
        <v>161</v>
      </c>
    </row>
    <row r="1466" s="13" customFormat="1">
      <c r="A1466" s="13"/>
      <c r="B1466" s="224"/>
      <c r="C1466" s="225"/>
      <c r="D1466" s="226" t="s">
        <v>185</v>
      </c>
      <c r="E1466" s="227" t="s">
        <v>19</v>
      </c>
      <c r="F1466" s="228" t="s">
        <v>2201</v>
      </c>
      <c r="G1466" s="225"/>
      <c r="H1466" s="229">
        <v>35.128</v>
      </c>
      <c r="I1466" s="230"/>
      <c r="J1466" s="225"/>
      <c r="K1466" s="225"/>
      <c r="L1466" s="231"/>
      <c r="M1466" s="232"/>
      <c r="N1466" s="233"/>
      <c r="O1466" s="233"/>
      <c r="P1466" s="233"/>
      <c r="Q1466" s="233"/>
      <c r="R1466" s="233"/>
      <c r="S1466" s="233"/>
      <c r="T1466" s="234"/>
      <c r="U1466" s="13"/>
      <c r="V1466" s="13"/>
      <c r="W1466" s="13"/>
      <c r="X1466" s="13"/>
      <c r="Y1466" s="13"/>
      <c r="Z1466" s="13"/>
      <c r="AA1466" s="13"/>
      <c r="AB1466" s="13"/>
      <c r="AC1466" s="13"/>
      <c r="AD1466" s="13"/>
      <c r="AE1466" s="13"/>
      <c r="AT1466" s="235" t="s">
        <v>185</v>
      </c>
      <c r="AU1466" s="235" t="s">
        <v>84</v>
      </c>
      <c r="AV1466" s="13" t="s">
        <v>84</v>
      </c>
      <c r="AW1466" s="13" t="s">
        <v>36</v>
      </c>
      <c r="AX1466" s="13" t="s">
        <v>74</v>
      </c>
      <c r="AY1466" s="235" t="s">
        <v>161</v>
      </c>
    </row>
    <row r="1467" s="13" customFormat="1">
      <c r="A1467" s="13"/>
      <c r="B1467" s="224"/>
      <c r="C1467" s="225"/>
      <c r="D1467" s="226" t="s">
        <v>185</v>
      </c>
      <c r="E1467" s="227" t="s">
        <v>19</v>
      </c>
      <c r="F1467" s="228" t="s">
        <v>2202</v>
      </c>
      <c r="G1467" s="225"/>
      <c r="H1467" s="229">
        <v>8.5999999999999996</v>
      </c>
      <c r="I1467" s="230"/>
      <c r="J1467" s="225"/>
      <c r="K1467" s="225"/>
      <c r="L1467" s="231"/>
      <c r="M1467" s="232"/>
      <c r="N1467" s="233"/>
      <c r="O1467" s="233"/>
      <c r="P1467" s="233"/>
      <c r="Q1467" s="233"/>
      <c r="R1467" s="233"/>
      <c r="S1467" s="233"/>
      <c r="T1467" s="234"/>
      <c r="U1467" s="13"/>
      <c r="V1467" s="13"/>
      <c r="W1467" s="13"/>
      <c r="X1467" s="13"/>
      <c r="Y1467" s="13"/>
      <c r="Z1467" s="13"/>
      <c r="AA1467" s="13"/>
      <c r="AB1467" s="13"/>
      <c r="AC1467" s="13"/>
      <c r="AD1467" s="13"/>
      <c r="AE1467" s="13"/>
      <c r="AT1467" s="235" t="s">
        <v>185</v>
      </c>
      <c r="AU1467" s="235" t="s">
        <v>84</v>
      </c>
      <c r="AV1467" s="13" t="s">
        <v>84</v>
      </c>
      <c r="AW1467" s="13" t="s">
        <v>36</v>
      </c>
      <c r="AX1467" s="13" t="s">
        <v>74</v>
      </c>
      <c r="AY1467" s="235" t="s">
        <v>161</v>
      </c>
    </row>
    <row r="1468" s="13" customFormat="1">
      <c r="A1468" s="13"/>
      <c r="B1468" s="224"/>
      <c r="C1468" s="225"/>
      <c r="D1468" s="226" t="s">
        <v>185</v>
      </c>
      <c r="E1468" s="227" t="s">
        <v>19</v>
      </c>
      <c r="F1468" s="228" t="s">
        <v>2203</v>
      </c>
      <c r="G1468" s="225"/>
      <c r="H1468" s="229">
        <v>13.244999999999999</v>
      </c>
      <c r="I1468" s="230"/>
      <c r="J1468" s="225"/>
      <c r="K1468" s="225"/>
      <c r="L1468" s="231"/>
      <c r="M1468" s="232"/>
      <c r="N1468" s="233"/>
      <c r="O1468" s="233"/>
      <c r="P1468" s="233"/>
      <c r="Q1468" s="233"/>
      <c r="R1468" s="233"/>
      <c r="S1468" s="233"/>
      <c r="T1468" s="234"/>
      <c r="U1468" s="13"/>
      <c r="V1468" s="13"/>
      <c r="W1468" s="13"/>
      <c r="X1468" s="13"/>
      <c r="Y1468" s="13"/>
      <c r="Z1468" s="13"/>
      <c r="AA1468" s="13"/>
      <c r="AB1468" s="13"/>
      <c r="AC1468" s="13"/>
      <c r="AD1468" s="13"/>
      <c r="AE1468" s="13"/>
      <c r="AT1468" s="235" t="s">
        <v>185</v>
      </c>
      <c r="AU1468" s="235" t="s">
        <v>84</v>
      </c>
      <c r="AV1468" s="13" t="s">
        <v>84</v>
      </c>
      <c r="AW1468" s="13" t="s">
        <v>36</v>
      </c>
      <c r="AX1468" s="13" t="s">
        <v>74</v>
      </c>
      <c r="AY1468" s="235" t="s">
        <v>161</v>
      </c>
    </row>
    <row r="1469" s="14" customFormat="1">
      <c r="A1469" s="14"/>
      <c r="B1469" s="236"/>
      <c r="C1469" s="237"/>
      <c r="D1469" s="226" t="s">
        <v>185</v>
      </c>
      <c r="E1469" s="238" t="s">
        <v>19</v>
      </c>
      <c r="F1469" s="239" t="s">
        <v>187</v>
      </c>
      <c r="G1469" s="237"/>
      <c r="H1469" s="240">
        <v>458.72699999999998</v>
      </c>
      <c r="I1469" s="241"/>
      <c r="J1469" s="237"/>
      <c r="K1469" s="237"/>
      <c r="L1469" s="242"/>
      <c r="M1469" s="243"/>
      <c r="N1469" s="244"/>
      <c r="O1469" s="244"/>
      <c r="P1469" s="244"/>
      <c r="Q1469" s="244"/>
      <c r="R1469" s="244"/>
      <c r="S1469" s="244"/>
      <c r="T1469" s="245"/>
      <c r="U1469" s="14"/>
      <c r="V1469" s="14"/>
      <c r="W1469" s="14"/>
      <c r="X1469" s="14"/>
      <c r="Y1469" s="14"/>
      <c r="Z1469" s="14"/>
      <c r="AA1469" s="14"/>
      <c r="AB1469" s="14"/>
      <c r="AC1469" s="14"/>
      <c r="AD1469" s="14"/>
      <c r="AE1469" s="14"/>
      <c r="AT1469" s="246" t="s">
        <v>185</v>
      </c>
      <c r="AU1469" s="246" t="s">
        <v>84</v>
      </c>
      <c r="AV1469" s="14" t="s">
        <v>168</v>
      </c>
      <c r="AW1469" s="14" t="s">
        <v>36</v>
      </c>
      <c r="AX1469" s="14" t="s">
        <v>82</v>
      </c>
      <c r="AY1469" s="246" t="s">
        <v>161</v>
      </c>
    </row>
    <row r="1470" s="2" customFormat="1" ht="24.15" customHeight="1">
      <c r="A1470" s="40"/>
      <c r="B1470" s="41"/>
      <c r="C1470" s="206" t="s">
        <v>2209</v>
      </c>
      <c r="D1470" s="206" t="s">
        <v>163</v>
      </c>
      <c r="E1470" s="207" t="s">
        <v>2210</v>
      </c>
      <c r="F1470" s="208" t="s">
        <v>2211</v>
      </c>
      <c r="G1470" s="209" t="s">
        <v>182</v>
      </c>
      <c r="H1470" s="210">
        <v>458.72699999999998</v>
      </c>
      <c r="I1470" s="211"/>
      <c r="J1470" s="212">
        <f>ROUND(I1470*H1470,2)</f>
        <v>0</v>
      </c>
      <c r="K1470" s="208" t="s">
        <v>167</v>
      </c>
      <c r="L1470" s="46"/>
      <c r="M1470" s="213" t="s">
        <v>19</v>
      </c>
      <c r="N1470" s="214" t="s">
        <v>45</v>
      </c>
      <c r="O1470" s="86"/>
      <c r="P1470" s="215">
        <f>O1470*H1470</f>
        <v>0</v>
      </c>
      <c r="Q1470" s="215">
        <v>0.0015</v>
      </c>
      <c r="R1470" s="215">
        <f>Q1470*H1470</f>
        <v>0.68809049999999994</v>
      </c>
      <c r="S1470" s="215">
        <v>0</v>
      </c>
      <c r="T1470" s="216">
        <f>S1470*H1470</f>
        <v>0</v>
      </c>
      <c r="U1470" s="40"/>
      <c r="V1470" s="40"/>
      <c r="W1470" s="40"/>
      <c r="X1470" s="40"/>
      <c r="Y1470" s="40"/>
      <c r="Z1470" s="40"/>
      <c r="AA1470" s="40"/>
      <c r="AB1470" s="40"/>
      <c r="AC1470" s="40"/>
      <c r="AD1470" s="40"/>
      <c r="AE1470" s="40"/>
      <c r="AR1470" s="217" t="s">
        <v>256</v>
      </c>
      <c r="AT1470" s="217" t="s">
        <v>163</v>
      </c>
      <c r="AU1470" s="217" t="s">
        <v>84</v>
      </c>
      <c r="AY1470" s="19" t="s">
        <v>161</v>
      </c>
      <c r="BE1470" s="218">
        <f>IF(N1470="základní",J1470,0)</f>
        <v>0</v>
      </c>
      <c r="BF1470" s="218">
        <f>IF(N1470="snížená",J1470,0)</f>
        <v>0</v>
      </c>
      <c r="BG1470" s="218">
        <f>IF(N1470="zákl. přenesená",J1470,0)</f>
        <v>0</v>
      </c>
      <c r="BH1470" s="218">
        <f>IF(N1470="sníž. přenesená",J1470,0)</f>
        <v>0</v>
      </c>
      <c r="BI1470" s="218">
        <f>IF(N1470="nulová",J1470,0)</f>
        <v>0</v>
      </c>
      <c r="BJ1470" s="19" t="s">
        <v>82</v>
      </c>
      <c r="BK1470" s="218">
        <f>ROUND(I1470*H1470,2)</f>
        <v>0</v>
      </c>
      <c r="BL1470" s="19" t="s">
        <v>256</v>
      </c>
      <c r="BM1470" s="217" t="s">
        <v>2212</v>
      </c>
    </row>
    <row r="1471" s="2" customFormat="1">
      <c r="A1471" s="40"/>
      <c r="B1471" s="41"/>
      <c r="C1471" s="42"/>
      <c r="D1471" s="219" t="s">
        <v>170</v>
      </c>
      <c r="E1471" s="42"/>
      <c r="F1471" s="220" t="s">
        <v>2213</v>
      </c>
      <c r="G1471" s="42"/>
      <c r="H1471" s="42"/>
      <c r="I1471" s="221"/>
      <c r="J1471" s="42"/>
      <c r="K1471" s="42"/>
      <c r="L1471" s="46"/>
      <c r="M1471" s="222"/>
      <c r="N1471" s="223"/>
      <c r="O1471" s="86"/>
      <c r="P1471" s="86"/>
      <c r="Q1471" s="86"/>
      <c r="R1471" s="86"/>
      <c r="S1471" s="86"/>
      <c r="T1471" s="87"/>
      <c r="U1471" s="40"/>
      <c r="V1471" s="40"/>
      <c r="W1471" s="40"/>
      <c r="X1471" s="40"/>
      <c r="Y1471" s="40"/>
      <c r="Z1471" s="40"/>
      <c r="AA1471" s="40"/>
      <c r="AB1471" s="40"/>
      <c r="AC1471" s="40"/>
      <c r="AD1471" s="40"/>
      <c r="AE1471" s="40"/>
      <c r="AT1471" s="19" t="s">
        <v>170</v>
      </c>
      <c r="AU1471" s="19" t="s">
        <v>84</v>
      </c>
    </row>
    <row r="1472" s="13" customFormat="1">
      <c r="A1472" s="13"/>
      <c r="B1472" s="224"/>
      <c r="C1472" s="225"/>
      <c r="D1472" s="226" t="s">
        <v>185</v>
      </c>
      <c r="E1472" s="227" t="s">
        <v>19</v>
      </c>
      <c r="F1472" s="228" t="s">
        <v>2186</v>
      </c>
      <c r="G1472" s="225"/>
      <c r="H1472" s="229">
        <v>10.4</v>
      </c>
      <c r="I1472" s="230"/>
      <c r="J1472" s="225"/>
      <c r="K1472" s="225"/>
      <c r="L1472" s="231"/>
      <c r="M1472" s="232"/>
      <c r="N1472" s="233"/>
      <c r="O1472" s="233"/>
      <c r="P1472" s="233"/>
      <c r="Q1472" s="233"/>
      <c r="R1472" s="233"/>
      <c r="S1472" s="233"/>
      <c r="T1472" s="234"/>
      <c r="U1472" s="13"/>
      <c r="V1472" s="13"/>
      <c r="W1472" s="13"/>
      <c r="X1472" s="13"/>
      <c r="Y1472" s="13"/>
      <c r="Z1472" s="13"/>
      <c r="AA1472" s="13"/>
      <c r="AB1472" s="13"/>
      <c r="AC1472" s="13"/>
      <c r="AD1472" s="13"/>
      <c r="AE1472" s="13"/>
      <c r="AT1472" s="235" t="s">
        <v>185</v>
      </c>
      <c r="AU1472" s="235" t="s">
        <v>84</v>
      </c>
      <c r="AV1472" s="13" t="s">
        <v>84</v>
      </c>
      <c r="AW1472" s="13" t="s">
        <v>36</v>
      </c>
      <c r="AX1472" s="13" t="s">
        <v>74</v>
      </c>
      <c r="AY1472" s="235" t="s">
        <v>161</v>
      </c>
    </row>
    <row r="1473" s="13" customFormat="1">
      <c r="A1473" s="13"/>
      <c r="B1473" s="224"/>
      <c r="C1473" s="225"/>
      <c r="D1473" s="226" t="s">
        <v>185</v>
      </c>
      <c r="E1473" s="227" t="s">
        <v>19</v>
      </c>
      <c r="F1473" s="228" t="s">
        <v>2187</v>
      </c>
      <c r="G1473" s="225"/>
      <c r="H1473" s="229">
        <v>20.800000000000001</v>
      </c>
      <c r="I1473" s="230"/>
      <c r="J1473" s="225"/>
      <c r="K1473" s="225"/>
      <c r="L1473" s="231"/>
      <c r="M1473" s="232"/>
      <c r="N1473" s="233"/>
      <c r="O1473" s="233"/>
      <c r="P1473" s="233"/>
      <c r="Q1473" s="233"/>
      <c r="R1473" s="233"/>
      <c r="S1473" s="233"/>
      <c r="T1473" s="234"/>
      <c r="U1473" s="13"/>
      <c r="V1473" s="13"/>
      <c r="W1473" s="13"/>
      <c r="X1473" s="13"/>
      <c r="Y1473" s="13"/>
      <c r="Z1473" s="13"/>
      <c r="AA1473" s="13"/>
      <c r="AB1473" s="13"/>
      <c r="AC1473" s="13"/>
      <c r="AD1473" s="13"/>
      <c r="AE1473" s="13"/>
      <c r="AT1473" s="235" t="s">
        <v>185</v>
      </c>
      <c r="AU1473" s="235" t="s">
        <v>84</v>
      </c>
      <c r="AV1473" s="13" t="s">
        <v>84</v>
      </c>
      <c r="AW1473" s="13" t="s">
        <v>36</v>
      </c>
      <c r="AX1473" s="13" t="s">
        <v>74</v>
      </c>
      <c r="AY1473" s="235" t="s">
        <v>161</v>
      </c>
    </row>
    <row r="1474" s="13" customFormat="1">
      <c r="A1474" s="13"/>
      <c r="B1474" s="224"/>
      <c r="C1474" s="225"/>
      <c r="D1474" s="226" t="s">
        <v>185</v>
      </c>
      <c r="E1474" s="227" t="s">
        <v>19</v>
      </c>
      <c r="F1474" s="228" t="s">
        <v>2188</v>
      </c>
      <c r="G1474" s="225"/>
      <c r="H1474" s="229">
        <v>92.009</v>
      </c>
      <c r="I1474" s="230"/>
      <c r="J1474" s="225"/>
      <c r="K1474" s="225"/>
      <c r="L1474" s="231"/>
      <c r="M1474" s="232"/>
      <c r="N1474" s="233"/>
      <c r="O1474" s="233"/>
      <c r="P1474" s="233"/>
      <c r="Q1474" s="233"/>
      <c r="R1474" s="233"/>
      <c r="S1474" s="233"/>
      <c r="T1474" s="234"/>
      <c r="U1474" s="13"/>
      <c r="V1474" s="13"/>
      <c r="W1474" s="13"/>
      <c r="X1474" s="13"/>
      <c r="Y1474" s="13"/>
      <c r="Z1474" s="13"/>
      <c r="AA1474" s="13"/>
      <c r="AB1474" s="13"/>
      <c r="AC1474" s="13"/>
      <c r="AD1474" s="13"/>
      <c r="AE1474" s="13"/>
      <c r="AT1474" s="235" t="s">
        <v>185</v>
      </c>
      <c r="AU1474" s="235" t="s">
        <v>84</v>
      </c>
      <c r="AV1474" s="13" t="s">
        <v>84</v>
      </c>
      <c r="AW1474" s="13" t="s">
        <v>36</v>
      </c>
      <c r="AX1474" s="13" t="s">
        <v>74</v>
      </c>
      <c r="AY1474" s="235" t="s">
        <v>161</v>
      </c>
    </row>
    <row r="1475" s="13" customFormat="1">
      <c r="A1475" s="13"/>
      <c r="B1475" s="224"/>
      <c r="C1475" s="225"/>
      <c r="D1475" s="226" t="s">
        <v>185</v>
      </c>
      <c r="E1475" s="227" t="s">
        <v>19</v>
      </c>
      <c r="F1475" s="228" t="s">
        <v>2189</v>
      </c>
      <c r="G1475" s="225"/>
      <c r="H1475" s="229">
        <v>18.620000000000001</v>
      </c>
      <c r="I1475" s="230"/>
      <c r="J1475" s="225"/>
      <c r="K1475" s="225"/>
      <c r="L1475" s="231"/>
      <c r="M1475" s="232"/>
      <c r="N1475" s="233"/>
      <c r="O1475" s="233"/>
      <c r="P1475" s="233"/>
      <c r="Q1475" s="233"/>
      <c r="R1475" s="233"/>
      <c r="S1475" s="233"/>
      <c r="T1475" s="234"/>
      <c r="U1475" s="13"/>
      <c r="V1475" s="13"/>
      <c r="W1475" s="13"/>
      <c r="X1475" s="13"/>
      <c r="Y1475" s="13"/>
      <c r="Z1475" s="13"/>
      <c r="AA1475" s="13"/>
      <c r="AB1475" s="13"/>
      <c r="AC1475" s="13"/>
      <c r="AD1475" s="13"/>
      <c r="AE1475" s="13"/>
      <c r="AT1475" s="235" t="s">
        <v>185</v>
      </c>
      <c r="AU1475" s="235" t="s">
        <v>84</v>
      </c>
      <c r="AV1475" s="13" t="s">
        <v>84</v>
      </c>
      <c r="AW1475" s="13" t="s">
        <v>36</v>
      </c>
      <c r="AX1475" s="13" t="s">
        <v>74</v>
      </c>
      <c r="AY1475" s="235" t="s">
        <v>161</v>
      </c>
    </row>
    <row r="1476" s="13" customFormat="1">
      <c r="A1476" s="13"/>
      <c r="B1476" s="224"/>
      <c r="C1476" s="225"/>
      <c r="D1476" s="226" t="s">
        <v>185</v>
      </c>
      <c r="E1476" s="227" t="s">
        <v>19</v>
      </c>
      <c r="F1476" s="228" t="s">
        <v>2190</v>
      </c>
      <c r="G1476" s="225"/>
      <c r="H1476" s="229">
        <v>27.911000000000001</v>
      </c>
      <c r="I1476" s="230"/>
      <c r="J1476" s="225"/>
      <c r="K1476" s="225"/>
      <c r="L1476" s="231"/>
      <c r="M1476" s="232"/>
      <c r="N1476" s="233"/>
      <c r="O1476" s="233"/>
      <c r="P1476" s="233"/>
      <c r="Q1476" s="233"/>
      <c r="R1476" s="233"/>
      <c r="S1476" s="233"/>
      <c r="T1476" s="234"/>
      <c r="U1476" s="13"/>
      <c r="V1476" s="13"/>
      <c r="W1476" s="13"/>
      <c r="X1476" s="13"/>
      <c r="Y1476" s="13"/>
      <c r="Z1476" s="13"/>
      <c r="AA1476" s="13"/>
      <c r="AB1476" s="13"/>
      <c r="AC1476" s="13"/>
      <c r="AD1476" s="13"/>
      <c r="AE1476" s="13"/>
      <c r="AT1476" s="235" t="s">
        <v>185</v>
      </c>
      <c r="AU1476" s="235" t="s">
        <v>84</v>
      </c>
      <c r="AV1476" s="13" t="s">
        <v>84</v>
      </c>
      <c r="AW1476" s="13" t="s">
        <v>36</v>
      </c>
      <c r="AX1476" s="13" t="s">
        <v>74</v>
      </c>
      <c r="AY1476" s="235" t="s">
        <v>161</v>
      </c>
    </row>
    <row r="1477" s="13" customFormat="1">
      <c r="A1477" s="13"/>
      <c r="B1477" s="224"/>
      <c r="C1477" s="225"/>
      <c r="D1477" s="226" t="s">
        <v>185</v>
      </c>
      <c r="E1477" s="227" t="s">
        <v>19</v>
      </c>
      <c r="F1477" s="228" t="s">
        <v>2191</v>
      </c>
      <c r="G1477" s="225"/>
      <c r="H1477" s="229">
        <v>17.309999999999999</v>
      </c>
      <c r="I1477" s="230"/>
      <c r="J1477" s="225"/>
      <c r="K1477" s="225"/>
      <c r="L1477" s="231"/>
      <c r="M1477" s="232"/>
      <c r="N1477" s="233"/>
      <c r="O1477" s="233"/>
      <c r="P1477" s="233"/>
      <c r="Q1477" s="233"/>
      <c r="R1477" s="233"/>
      <c r="S1477" s="233"/>
      <c r="T1477" s="234"/>
      <c r="U1477" s="13"/>
      <c r="V1477" s="13"/>
      <c r="W1477" s="13"/>
      <c r="X1477" s="13"/>
      <c r="Y1477" s="13"/>
      <c r="Z1477" s="13"/>
      <c r="AA1477" s="13"/>
      <c r="AB1477" s="13"/>
      <c r="AC1477" s="13"/>
      <c r="AD1477" s="13"/>
      <c r="AE1477" s="13"/>
      <c r="AT1477" s="235" t="s">
        <v>185</v>
      </c>
      <c r="AU1477" s="235" t="s">
        <v>84</v>
      </c>
      <c r="AV1477" s="13" t="s">
        <v>84</v>
      </c>
      <c r="AW1477" s="13" t="s">
        <v>36</v>
      </c>
      <c r="AX1477" s="13" t="s">
        <v>74</v>
      </c>
      <c r="AY1477" s="235" t="s">
        <v>161</v>
      </c>
    </row>
    <row r="1478" s="13" customFormat="1">
      <c r="A1478" s="13"/>
      <c r="B1478" s="224"/>
      <c r="C1478" s="225"/>
      <c r="D1478" s="226" t="s">
        <v>185</v>
      </c>
      <c r="E1478" s="227" t="s">
        <v>19</v>
      </c>
      <c r="F1478" s="228" t="s">
        <v>2192</v>
      </c>
      <c r="G1478" s="225"/>
      <c r="H1478" s="229">
        <v>63.524999999999999</v>
      </c>
      <c r="I1478" s="230"/>
      <c r="J1478" s="225"/>
      <c r="K1478" s="225"/>
      <c r="L1478" s="231"/>
      <c r="M1478" s="232"/>
      <c r="N1478" s="233"/>
      <c r="O1478" s="233"/>
      <c r="P1478" s="233"/>
      <c r="Q1478" s="233"/>
      <c r="R1478" s="233"/>
      <c r="S1478" s="233"/>
      <c r="T1478" s="234"/>
      <c r="U1478" s="13"/>
      <c r="V1478" s="13"/>
      <c r="W1478" s="13"/>
      <c r="X1478" s="13"/>
      <c r="Y1478" s="13"/>
      <c r="Z1478" s="13"/>
      <c r="AA1478" s="13"/>
      <c r="AB1478" s="13"/>
      <c r="AC1478" s="13"/>
      <c r="AD1478" s="13"/>
      <c r="AE1478" s="13"/>
      <c r="AT1478" s="235" t="s">
        <v>185</v>
      </c>
      <c r="AU1478" s="235" t="s">
        <v>84</v>
      </c>
      <c r="AV1478" s="13" t="s">
        <v>84</v>
      </c>
      <c r="AW1478" s="13" t="s">
        <v>36</v>
      </c>
      <c r="AX1478" s="13" t="s">
        <v>74</v>
      </c>
      <c r="AY1478" s="235" t="s">
        <v>161</v>
      </c>
    </row>
    <row r="1479" s="13" customFormat="1">
      <c r="A1479" s="13"/>
      <c r="B1479" s="224"/>
      <c r="C1479" s="225"/>
      <c r="D1479" s="226" t="s">
        <v>185</v>
      </c>
      <c r="E1479" s="227" t="s">
        <v>19</v>
      </c>
      <c r="F1479" s="228" t="s">
        <v>2193</v>
      </c>
      <c r="G1479" s="225"/>
      <c r="H1479" s="229">
        <v>12.92</v>
      </c>
      <c r="I1479" s="230"/>
      <c r="J1479" s="225"/>
      <c r="K1479" s="225"/>
      <c r="L1479" s="231"/>
      <c r="M1479" s="232"/>
      <c r="N1479" s="233"/>
      <c r="O1479" s="233"/>
      <c r="P1479" s="233"/>
      <c r="Q1479" s="233"/>
      <c r="R1479" s="233"/>
      <c r="S1479" s="233"/>
      <c r="T1479" s="234"/>
      <c r="U1479" s="13"/>
      <c r="V1479" s="13"/>
      <c r="W1479" s="13"/>
      <c r="X1479" s="13"/>
      <c r="Y1479" s="13"/>
      <c r="Z1479" s="13"/>
      <c r="AA1479" s="13"/>
      <c r="AB1479" s="13"/>
      <c r="AC1479" s="13"/>
      <c r="AD1479" s="13"/>
      <c r="AE1479" s="13"/>
      <c r="AT1479" s="235" t="s">
        <v>185</v>
      </c>
      <c r="AU1479" s="235" t="s">
        <v>84</v>
      </c>
      <c r="AV1479" s="13" t="s">
        <v>84</v>
      </c>
      <c r="AW1479" s="13" t="s">
        <v>36</v>
      </c>
      <c r="AX1479" s="13" t="s">
        <v>74</v>
      </c>
      <c r="AY1479" s="235" t="s">
        <v>161</v>
      </c>
    </row>
    <row r="1480" s="13" customFormat="1">
      <c r="A1480" s="13"/>
      <c r="B1480" s="224"/>
      <c r="C1480" s="225"/>
      <c r="D1480" s="226" t="s">
        <v>185</v>
      </c>
      <c r="E1480" s="227" t="s">
        <v>19</v>
      </c>
      <c r="F1480" s="228" t="s">
        <v>2194</v>
      </c>
      <c r="G1480" s="225"/>
      <c r="H1480" s="229">
        <v>16.93</v>
      </c>
      <c r="I1480" s="230"/>
      <c r="J1480" s="225"/>
      <c r="K1480" s="225"/>
      <c r="L1480" s="231"/>
      <c r="M1480" s="232"/>
      <c r="N1480" s="233"/>
      <c r="O1480" s="233"/>
      <c r="P1480" s="233"/>
      <c r="Q1480" s="233"/>
      <c r="R1480" s="233"/>
      <c r="S1480" s="233"/>
      <c r="T1480" s="234"/>
      <c r="U1480" s="13"/>
      <c r="V1480" s="13"/>
      <c r="W1480" s="13"/>
      <c r="X1480" s="13"/>
      <c r="Y1480" s="13"/>
      <c r="Z1480" s="13"/>
      <c r="AA1480" s="13"/>
      <c r="AB1480" s="13"/>
      <c r="AC1480" s="13"/>
      <c r="AD1480" s="13"/>
      <c r="AE1480" s="13"/>
      <c r="AT1480" s="235" t="s">
        <v>185</v>
      </c>
      <c r="AU1480" s="235" t="s">
        <v>84</v>
      </c>
      <c r="AV1480" s="13" t="s">
        <v>84</v>
      </c>
      <c r="AW1480" s="13" t="s">
        <v>36</v>
      </c>
      <c r="AX1480" s="13" t="s">
        <v>74</v>
      </c>
      <c r="AY1480" s="235" t="s">
        <v>161</v>
      </c>
    </row>
    <row r="1481" s="13" customFormat="1">
      <c r="A1481" s="13"/>
      <c r="B1481" s="224"/>
      <c r="C1481" s="225"/>
      <c r="D1481" s="226" t="s">
        <v>185</v>
      </c>
      <c r="E1481" s="227" t="s">
        <v>19</v>
      </c>
      <c r="F1481" s="228" t="s">
        <v>2195</v>
      </c>
      <c r="G1481" s="225"/>
      <c r="H1481" s="229">
        <v>24.120000000000001</v>
      </c>
      <c r="I1481" s="230"/>
      <c r="J1481" s="225"/>
      <c r="K1481" s="225"/>
      <c r="L1481" s="231"/>
      <c r="M1481" s="232"/>
      <c r="N1481" s="233"/>
      <c r="O1481" s="233"/>
      <c r="P1481" s="233"/>
      <c r="Q1481" s="233"/>
      <c r="R1481" s="233"/>
      <c r="S1481" s="233"/>
      <c r="T1481" s="234"/>
      <c r="U1481" s="13"/>
      <c r="V1481" s="13"/>
      <c r="W1481" s="13"/>
      <c r="X1481" s="13"/>
      <c r="Y1481" s="13"/>
      <c r="Z1481" s="13"/>
      <c r="AA1481" s="13"/>
      <c r="AB1481" s="13"/>
      <c r="AC1481" s="13"/>
      <c r="AD1481" s="13"/>
      <c r="AE1481" s="13"/>
      <c r="AT1481" s="235" t="s">
        <v>185</v>
      </c>
      <c r="AU1481" s="235" t="s">
        <v>84</v>
      </c>
      <c r="AV1481" s="13" t="s">
        <v>84</v>
      </c>
      <c r="AW1481" s="13" t="s">
        <v>36</v>
      </c>
      <c r="AX1481" s="13" t="s">
        <v>74</v>
      </c>
      <c r="AY1481" s="235" t="s">
        <v>161</v>
      </c>
    </row>
    <row r="1482" s="13" customFormat="1">
      <c r="A1482" s="13"/>
      <c r="B1482" s="224"/>
      <c r="C1482" s="225"/>
      <c r="D1482" s="226" t="s">
        <v>185</v>
      </c>
      <c r="E1482" s="227" t="s">
        <v>19</v>
      </c>
      <c r="F1482" s="228" t="s">
        <v>2196</v>
      </c>
      <c r="G1482" s="225"/>
      <c r="H1482" s="229">
        <v>32.191000000000003</v>
      </c>
      <c r="I1482" s="230"/>
      <c r="J1482" s="225"/>
      <c r="K1482" s="225"/>
      <c r="L1482" s="231"/>
      <c r="M1482" s="232"/>
      <c r="N1482" s="233"/>
      <c r="O1482" s="233"/>
      <c r="P1482" s="233"/>
      <c r="Q1482" s="233"/>
      <c r="R1482" s="233"/>
      <c r="S1482" s="233"/>
      <c r="T1482" s="234"/>
      <c r="U1482" s="13"/>
      <c r="V1482" s="13"/>
      <c r="W1482" s="13"/>
      <c r="X1482" s="13"/>
      <c r="Y1482" s="13"/>
      <c r="Z1482" s="13"/>
      <c r="AA1482" s="13"/>
      <c r="AB1482" s="13"/>
      <c r="AC1482" s="13"/>
      <c r="AD1482" s="13"/>
      <c r="AE1482" s="13"/>
      <c r="AT1482" s="235" t="s">
        <v>185</v>
      </c>
      <c r="AU1482" s="235" t="s">
        <v>84</v>
      </c>
      <c r="AV1482" s="13" t="s">
        <v>84</v>
      </c>
      <c r="AW1482" s="13" t="s">
        <v>36</v>
      </c>
      <c r="AX1482" s="13" t="s">
        <v>74</v>
      </c>
      <c r="AY1482" s="235" t="s">
        <v>161</v>
      </c>
    </row>
    <row r="1483" s="13" customFormat="1">
      <c r="A1483" s="13"/>
      <c r="B1483" s="224"/>
      <c r="C1483" s="225"/>
      <c r="D1483" s="226" t="s">
        <v>185</v>
      </c>
      <c r="E1483" s="227" t="s">
        <v>19</v>
      </c>
      <c r="F1483" s="228" t="s">
        <v>2197</v>
      </c>
      <c r="G1483" s="225"/>
      <c r="H1483" s="229">
        <v>1.02</v>
      </c>
      <c r="I1483" s="230"/>
      <c r="J1483" s="225"/>
      <c r="K1483" s="225"/>
      <c r="L1483" s="231"/>
      <c r="M1483" s="232"/>
      <c r="N1483" s="233"/>
      <c r="O1483" s="233"/>
      <c r="P1483" s="233"/>
      <c r="Q1483" s="233"/>
      <c r="R1483" s="233"/>
      <c r="S1483" s="233"/>
      <c r="T1483" s="234"/>
      <c r="U1483" s="13"/>
      <c r="V1483" s="13"/>
      <c r="W1483" s="13"/>
      <c r="X1483" s="13"/>
      <c r="Y1483" s="13"/>
      <c r="Z1483" s="13"/>
      <c r="AA1483" s="13"/>
      <c r="AB1483" s="13"/>
      <c r="AC1483" s="13"/>
      <c r="AD1483" s="13"/>
      <c r="AE1483" s="13"/>
      <c r="AT1483" s="235" t="s">
        <v>185</v>
      </c>
      <c r="AU1483" s="235" t="s">
        <v>84</v>
      </c>
      <c r="AV1483" s="13" t="s">
        <v>84</v>
      </c>
      <c r="AW1483" s="13" t="s">
        <v>36</v>
      </c>
      <c r="AX1483" s="13" t="s">
        <v>74</v>
      </c>
      <c r="AY1483" s="235" t="s">
        <v>161</v>
      </c>
    </row>
    <row r="1484" s="13" customFormat="1">
      <c r="A1484" s="13"/>
      <c r="B1484" s="224"/>
      <c r="C1484" s="225"/>
      <c r="D1484" s="226" t="s">
        <v>185</v>
      </c>
      <c r="E1484" s="227" t="s">
        <v>19</v>
      </c>
      <c r="F1484" s="228" t="s">
        <v>2198</v>
      </c>
      <c r="G1484" s="225"/>
      <c r="H1484" s="229">
        <v>25</v>
      </c>
      <c r="I1484" s="230"/>
      <c r="J1484" s="225"/>
      <c r="K1484" s="225"/>
      <c r="L1484" s="231"/>
      <c r="M1484" s="232"/>
      <c r="N1484" s="233"/>
      <c r="O1484" s="233"/>
      <c r="P1484" s="233"/>
      <c r="Q1484" s="233"/>
      <c r="R1484" s="233"/>
      <c r="S1484" s="233"/>
      <c r="T1484" s="234"/>
      <c r="U1484" s="13"/>
      <c r="V1484" s="13"/>
      <c r="W1484" s="13"/>
      <c r="X1484" s="13"/>
      <c r="Y1484" s="13"/>
      <c r="Z1484" s="13"/>
      <c r="AA1484" s="13"/>
      <c r="AB1484" s="13"/>
      <c r="AC1484" s="13"/>
      <c r="AD1484" s="13"/>
      <c r="AE1484" s="13"/>
      <c r="AT1484" s="235" t="s">
        <v>185</v>
      </c>
      <c r="AU1484" s="235" t="s">
        <v>84</v>
      </c>
      <c r="AV1484" s="13" t="s">
        <v>84</v>
      </c>
      <c r="AW1484" s="13" t="s">
        <v>36</v>
      </c>
      <c r="AX1484" s="13" t="s">
        <v>74</v>
      </c>
      <c r="AY1484" s="235" t="s">
        <v>161</v>
      </c>
    </row>
    <row r="1485" s="13" customFormat="1">
      <c r="A1485" s="13"/>
      <c r="B1485" s="224"/>
      <c r="C1485" s="225"/>
      <c r="D1485" s="226" t="s">
        <v>185</v>
      </c>
      <c r="E1485" s="227" t="s">
        <v>19</v>
      </c>
      <c r="F1485" s="228" t="s">
        <v>2199</v>
      </c>
      <c r="G1485" s="225"/>
      <c r="H1485" s="229">
        <v>8.3000000000000007</v>
      </c>
      <c r="I1485" s="230"/>
      <c r="J1485" s="225"/>
      <c r="K1485" s="225"/>
      <c r="L1485" s="231"/>
      <c r="M1485" s="232"/>
      <c r="N1485" s="233"/>
      <c r="O1485" s="233"/>
      <c r="P1485" s="233"/>
      <c r="Q1485" s="233"/>
      <c r="R1485" s="233"/>
      <c r="S1485" s="233"/>
      <c r="T1485" s="234"/>
      <c r="U1485" s="13"/>
      <c r="V1485" s="13"/>
      <c r="W1485" s="13"/>
      <c r="X1485" s="13"/>
      <c r="Y1485" s="13"/>
      <c r="Z1485" s="13"/>
      <c r="AA1485" s="13"/>
      <c r="AB1485" s="13"/>
      <c r="AC1485" s="13"/>
      <c r="AD1485" s="13"/>
      <c r="AE1485" s="13"/>
      <c r="AT1485" s="235" t="s">
        <v>185</v>
      </c>
      <c r="AU1485" s="235" t="s">
        <v>84</v>
      </c>
      <c r="AV1485" s="13" t="s">
        <v>84</v>
      </c>
      <c r="AW1485" s="13" t="s">
        <v>36</v>
      </c>
      <c r="AX1485" s="13" t="s">
        <v>74</v>
      </c>
      <c r="AY1485" s="235" t="s">
        <v>161</v>
      </c>
    </row>
    <row r="1486" s="13" customFormat="1">
      <c r="A1486" s="13"/>
      <c r="B1486" s="224"/>
      <c r="C1486" s="225"/>
      <c r="D1486" s="226" t="s">
        <v>185</v>
      </c>
      <c r="E1486" s="227" t="s">
        <v>19</v>
      </c>
      <c r="F1486" s="228" t="s">
        <v>2200</v>
      </c>
      <c r="G1486" s="225"/>
      <c r="H1486" s="229">
        <v>30.698</v>
      </c>
      <c r="I1486" s="230"/>
      <c r="J1486" s="225"/>
      <c r="K1486" s="225"/>
      <c r="L1486" s="231"/>
      <c r="M1486" s="232"/>
      <c r="N1486" s="233"/>
      <c r="O1486" s="233"/>
      <c r="P1486" s="233"/>
      <c r="Q1486" s="233"/>
      <c r="R1486" s="233"/>
      <c r="S1486" s="233"/>
      <c r="T1486" s="234"/>
      <c r="U1486" s="13"/>
      <c r="V1486" s="13"/>
      <c r="W1486" s="13"/>
      <c r="X1486" s="13"/>
      <c r="Y1486" s="13"/>
      <c r="Z1486" s="13"/>
      <c r="AA1486" s="13"/>
      <c r="AB1486" s="13"/>
      <c r="AC1486" s="13"/>
      <c r="AD1486" s="13"/>
      <c r="AE1486" s="13"/>
      <c r="AT1486" s="235" t="s">
        <v>185</v>
      </c>
      <c r="AU1486" s="235" t="s">
        <v>84</v>
      </c>
      <c r="AV1486" s="13" t="s">
        <v>84</v>
      </c>
      <c r="AW1486" s="13" t="s">
        <v>36</v>
      </c>
      <c r="AX1486" s="13" t="s">
        <v>74</v>
      </c>
      <c r="AY1486" s="235" t="s">
        <v>161</v>
      </c>
    </row>
    <row r="1487" s="13" customFormat="1">
      <c r="A1487" s="13"/>
      <c r="B1487" s="224"/>
      <c r="C1487" s="225"/>
      <c r="D1487" s="226" t="s">
        <v>185</v>
      </c>
      <c r="E1487" s="227" t="s">
        <v>19</v>
      </c>
      <c r="F1487" s="228" t="s">
        <v>2201</v>
      </c>
      <c r="G1487" s="225"/>
      <c r="H1487" s="229">
        <v>35.128</v>
      </c>
      <c r="I1487" s="230"/>
      <c r="J1487" s="225"/>
      <c r="K1487" s="225"/>
      <c r="L1487" s="231"/>
      <c r="M1487" s="232"/>
      <c r="N1487" s="233"/>
      <c r="O1487" s="233"/>
      <c r="P1487" s="233"/>
      <c r="Q1487" s="233"/>
      <c r="R1487" s="233"/>
      <c r="S1487" s="233"/>
      <c r="T1487" s="234"/>
      <c r="U1487" s="13"/>
      <c r="V1487" s="13"/>
      <c r="W1487" s="13"/>
      <c r="X1487" s="13"/>
      <c r="Y1487" s="13"/>
      <c r="Z1487" s="13"/>
      <c r="AA1487" s="13"/>
      <c r="AB1487" s="13"/>
      <c r="AC1487" s="13"/>
      <c r="AD1487" s="13"/>
      <c r="AE1487" s="13"/>
      <c r="AT1487" s="235" t="s">
        <v>185</v>
      </c>
      <c r="AU1487" s="235" t="s">
        <v>84</v>
      </c>
      <c r="AV1487" s="13" t="s">
        <v>84</v>
      </c>
      <c r="AW1487" s="13" t="s">
        <v>36</v>
      </c>
      <c r="AX1487" s="13" t="s">
        <v>74</v>
      </c>
      <c r="AY1487" s="235" t="s">
        <v>161</v>
      </c>
    </row>
    <row r="1488" s="13" customFormat="1">
      <c r="A1488" s="13"/>
      <c r="B1488" s="224"/>
      <c r="C1488" s="225"/>
      <c r="D1488" s="226" t="s">
        <v>185</v>
      </c>
      <c r="E1488" s="227" t="s">
        <v>19</v>
      </c>
      <c r="F1488" s="228" t="s">
        <v>2202</v>
      </c>
      <c r="G1488" s="225"/>
      <c r="H1488" s="229">
        <v>8.5999999999999996</v>
      </c>
      <c r="I1488" s="230"/>
      <c r="J1488" s="225"/>
      <c r="K1488" s="225"/>
      <c r="L1488" s="231"/>
      <c r="M1488" s="232"/>
      <c r="N1488" s="233"/>
      <c r="O1488" s="233"/>
      <c r="P1488" s="233"/>
      <c r="Q1488" s="233"/>
      <c r="R1488" s="233"/>
      <c r="S1488" s="233"/>
      <c r="T1488" s="234"/>
      <c r="U1488" s="13"/>
      <c r="V1488" s="13"/>
      <c r="W1488" s="13"/>
      <c r="X1488" s="13"/>
      <c r="Y1488" s="13"/>
      <c r="Z1488" s="13"/>
      <c r="AA1488" s="13"/>
      <c r="AB1488" s="13"/>
      <c r="AC1488" s="13"/>
      <c r="AD1488" s="13"/>
      <c r="AE1488" s="13"/>
      <c r="AT1488" s="235" t="s">
        <v>185</v>
      </c>
      <c r="AU1488" s="235" t="s">
        <v>84</v>
      </c>
      <c r="AV1488" s="13" t="s">
        <v>84</v>
      </c>
      <c r="AW1488" s="13" t="s">
        <v>36</v>
      </c>
      <c r="AX1488" s="13" t="s">
        <v>74</v>
      </c>
      <c r="AY1488" s="235" t="s">
        <v>161</v>
      </c>
    </row>
    <row r="1489" s="13" customFormat="1">
      <c r="A1489" s="13"/>
      <c r="B1489" s="224"/>
      <c r="C1489" s="225"/>
      <c r="D1489" s="226" t="s">
        <v>185</v>
      </c>
      <c r="E1489" s="227" t="s">
        <v>19</v>
      </c>
      <c r="F1489" s="228" t="s">
        <v>2203</v>
      </c>
      <c r="G1489" s="225"/>
      <c r="H1489" s="229">
        <v>13.244999999999999</v>
      </c>
      <c r="I1489" s="230"/>
      <c r="J1489" s="225"/>
      <c r="K1489" s="225"/>
      <c r="L1489" s="231"/>
      <c r="M1489" s="232"/>
      <c r="N1489" s="233"/>
      <c r="O1489" s="233"/>
      <c r="P1489" s="233"/>
      <c r="Q1489" s="233"/>
      <c r="R1489" s="233"/>
      <c r="S1489" s="233"/>
      <c r="T1489" s="234"/>
      <c r="U1489" s="13"/>
      <c r="V1489" s="13"/>
      <c r="W1489" s="13"/>
      <c r="X1489" s="13"/>
      <c r="Y1489" s="13"/>
      <c r="Z1489" s="13"/>
      <c r="AA1489" s="13"/>
      <c r="AB1489" s="13"/>
      <c r="AC1489" s="13"/>
      <c r="AD1489" s="13"/>
      <c r="AE1489" s="13"/>
      <c r="AT1489" s="235" t="s">
        <v>185</v>
      </c>
      <c r="AU1489" s="235" t="s">
        <v>84</v>
      </c>
      <c r="AV1489" s="13" t="s">
        <v>84</v>
      </c>
      <c r="AW1489" s="13" t="s">
        <v>36</v>
      </c>
      <c r="AX1489" s="13" t="s">
        <v>74</v>
      </c>
      <c r="AY1489" s="235" t="s">
        <v>161</v>
      </c>
    </row>
    <row r="1490" s="14" customFormat="1">
      <c r="A1490" s="14"/>
      <c r="B1490" s="236"/>
      <c r="C1490" s="237"/>
      <c r="D1490" s="226" t="s">
        <v>185</v>
      </c>
      <c r="E1490" s="238" t="s">
        <v>19</v>
      </c>
      <c r="F1490" s="239" t="s">
        <v>187</v>
      </c>
      <c r="G1490" s="237"/>
      <c r="H1490" s="240">
        <v>458.72699999999998</v>
      </c>
      <c r="I1490" s="241"/>
      <c r="J1490" s="237"/>
      <c r="K1490" s="237"/>
      <c r="L1490" s="242"/>
      <c r="M1490" s="243"/>
      <c r="N1490" s="244"/>
      <c r="O1490" s="244"/>
      <c r="P1490" s="244"/>
      <c r="Q1490" s="244"/>
      <c r="R1490" s="244"/>
      <c r="S1490" s="244"/>
      <c r="T1490" s="245"/>
      <c r="U1490" s="14"/>
      <c r="V1490" s="14"/>
      <c r="W1490" s="14"/>
      <c r="X1490" s="14"/>
      <c r="Y1490" s="14"/>
      <c r="Z1490" s="14"/>
      <c r="AA1490" s="14"/>
      <c r="AB1490" s="14"/>
      <c r="AC1490" s="14"/>
      <c r="AD1490" s="14"/>
      <c r="AE1490" s="14"/>
      <c r="AT1490" s="246" t="s">
        <v>185</v>
      </c>
      <c r="AU1490" s="246" t="s">
        <v>84</v>
      </c>
      <c r="AV1490" s="14" t="s">
        <v>168</v>
      </c>
      <c r="AW1490" s="14" t="s">
        <v>36</v>
      </c>
      <c r="AX1490" s="14" t="s">
        <v>82</v>
      </c>
      <c r="AY1490" s="246" t="s">
        <v>161</v>
      </c>
    </row>
    <row r="1491" s="2" customFormat="1" ht="37.8" customHeight="1">
      <c r="A1491" s="40"/>
      <c r="B1491" s="41"/>
      <c r="C1491" s="206" t="s">
        <v>2214</v>
      </c>
      <c r="D1491" s="206" t="s">
        <v>163</v>
      </c>
      <c r="E1491" s="207" t="s">
        <v>2215</v>
      </c>
      <c r="F1491" s="208" t="s">
        <v>2216</v>
      </c>
      <c r="G1491" s="209" t="s">
        <v>182</v>
      </c>
      <c r="H1491" s="210">
        <v>458.72699999999998</v>
      </c>
      <c r="I1491" s="211"/>
      <c r="J1491" s="212">
        <f>ROUND(I1491*H1491,2)</f>
        <v>0</v>
      </c>
      <c r="K1491" s="208" t="s">
        <v>167</v>
      </c>
      <c r="L1491" s="46"/>
      <c r="M1491" s="213" t="s">
        <v>19</v>
      </c>
      <c r="N1491" s="214" t="s">
        <v>45</v>
      </c>
      <c r="O1491" s="86"/>
      <c r="P1491" s="215">
        <f>O1491*H1491</f>
        <v>0</v>
      </c>
      <c r="Q1491" s="215">
        <v>0.0053</v>
      </c>
      <c r="R1491" s="215">
        <f>Q1491*H1491</f>
        <v>2.4312530999999997</v>
      </c>
      <c r="S1491" s="215">
        <v>0</v>
      </c>
      <c r="T1491" s="216">
        <f>S1491*H1491</f>
        <v>0</v>
      </c>
      <c r="U1491" s="40"/>
      <c r="V1491" s="40"/>
      <c r="W1491" s="40"/>
      <c r="X1491" s="40"/>
      <c r="Y1491" s="40"/>
      <c r="Z1491" s="40"/>
      <c r="AA1491" s="40"/>
      <c r="AB1491" s="40"/>
      <c r="AC1491" s="40"/>
      <c r="AD1491" s="40"/>
      <c r="AE1491" s="40"/>
      <c r="AR1491" s="217" t="s">
        <v>256</v>
      </c>
      <c r="AT1491" s="217" t="s">
        <v>163</v>
      </c>
      <c r="AU1491" s="217" t="s">
        <v>84</v>
      </c>
      <c r="AY1491" s="19" t="s">
        <v>161</v>
      </c>
      <c r="BE1491" s="218">
        <f>IF(N1491="základní",J1491,0)</f>
        <v>0</v>
      </c>
      <c r="BF1491" s="218">
        <f>IF(N1491="snížená",J1491,0)</f>
        <v>0</v>
      </c>
      <c r="BG1491" s="218">
        <f>IF(N1491="zákl. přenesená",J1491,0)</f>
        <v>0</v>
      </c>
      <c r="BH1491" s="218">
        <f>IF(N1491="sníž. přenesená",J1491,0)</f>
        <v>0</v>
      </c>
      <c r="BI1491" s="218">
        <f>IF(N1491="nulová",J1491,0)</f>
        <v>0</v>
      </c>
      <c r="BJ1491" s="19" t="s">
        <v>82</v>
      </c>
      <c r="BK1491" s="218">
        <f>ROUND(I1491*H1491,2)</f>
        <v>0</v>
      </c>
      <c r="BL1491" s="19" t="s">
        <v>256</v>
      </c>
      <c r="BM1491" s="217" t="s">
        <v>2217</v>
      </c>
    </row>
    <row r="1492" s="2" customFormat="1">
      <c r="A1492" s="40"/>
      <c r="B1492" s="41"/>
      <c r="C1492" s="42"/>
      <c r="D1492" s="219" t="s">
        <v>170</v>
      </c>
      <c r="E1492" s="42"/>
      <c r="F1492" s="220" t="s">
        <v>2218</v>
      </c>
      <c r="G1492" s="42"/>
      <c r="H1492" s="42"/>
      <c r="I1492" s="221"/>
      <c r="J1492" s="42"/>
      <c r="K1492" s="42"/>
      <c r="L1492" s="46"/>
      <c r="M1492" s="222"/>
      <c r="N1492" s="223"/>
      <c r="O1492" s="86"/>
      <c r="P1492" s="86"/>
      <c r="Q1492" s="86"/>
      <c r="R1492" s="86"/>
      <c r="S1492" s="86"/>
      <c r="T1492" s="87"/>
      <c r="U1492" s="40"/>
      <c r="V1492" s="40"/>
      <c r="W1492" s="40"/>
      <c r="X1492" s="40"/>
      <c r="Y1492" s="40"/>
      <c r="Z1492" s="40"/>
      <c r="AA1492" s="40"/>
      <c r="AB1492" s="40"/>
      <c r="AC1492" s="40"/>
      <c r="AD1492" s="40"/>
      <c r="AE1492" s="40"/>
      <c r="AT1492" s="19" t="s">
        <v>170</v>
      </c>
      <c r="AU1492" s="19" t="s">
        <v>84</v>
      </c>
    </row>
    <row r="1493" s="13" customFormat="1">
      <c r="A1493" s="13"/>
      <c r="B1493" s="224"/>
      <c r="C1493" s="225"/>
      <c r="D1493" s="226" t="s">
        <v>185</v>
      </c>
      <c r="E1493" s="227" t="s">
        <v>19</v>
      </c>
      <c r="F1493" s="228" t="s">
        <v>2186</v>
      </c>
      <c r="G1493" s="225"/>
      <c r="H1493" s="229">
        <v>10.4</v>
      </c>
      <c r="I1493" s="230"/>
      <c r="J1493" s="225"/>
      <c r="K1493" s="225"/>
      <c r="L1493" s="231"/>
      <c r="M1493" s="232"/>
      <c r="N1493" s="233"/>
      <c r="O1493" s="233"/>
      <c r="P1493" s="233"/>
      <c r="Q1493" s="233"/>
      <c r="R1493" s="233"/>
      <c r="S1493" s="233"/>
      <c r="T1493" s="234"/>
      <c r="U1493" s="13"/>
      <c r="V1493" s="13"/>
      <c r="W1493" s="13"/>
      <c r="X1493" s="13"/>
      <c r="Y1493" s="13"/>
      <c r="Z1493" s="13"/>
      <c r="AA1493" s="13"/>
      <c r="AB1493" s="13"/>
      <c r="AC1493" s="13"/>
      <c r="AD1493" s="13"/>
      <c r="AE1493" s="13"/>
      <c r="AT1493" s="235" t="s">
        <v>185</v>
      </c>
      <c r="AU1493" s="235" t="s">
        <v>84</v>
      </c>
      <c r="AV1493" s="13" t="s">
        <v>84</v>
      </c>
      <c r="AW1493" s="13" t="s">
        <v>36</v>
      </c>
      <c r="AX1493" s="13" t="s">
        <v>74</v>
      </c>
      <c r="AY1493" s="235" t="s">
        <v>161</v>
      </c>
    </row>
    <row r="1494" s="13" customFormat="1">
      <c r="A1494" s="13"/>
      <c r="B1494" s="224"/>
      <c r="C1494" s="225"/>
      <c r="D1494" s="226" t="s">
        <v>185</v>
      </c>
      <c r="E1494" s="227" t="s">
        <v>19</v>
      </c>
      <c r="F1494" s="228" t="s">
        <v>2187</v>
      </c>
      <c r="G1494" s="225"/>
      <c r="H1494" s="229">
        <v>20.800000000000001</v>
      </c>
      <c r="I1494" s="230"/>
      <c r="J1494" s="225"/>
      <c r="K1494" s="225"/>
      <c r="L1494" s="231"/>
      <c r="M1494" s="232"/>
      <c r="N1494" s="233"/>
      <c r="O1494" s="233"/>
      <c r="P1494" s="233"/>
      <c r="Q1494" s="233"/>
      <c r="R1494" s="233"/>
      <c r="S1494" s="233"/>
      <c r="T1494" s="234"/>
      <c r="U1494" s="13"/>
      <c r="V1494" s="13"/>
      <c r="W1494" s="13"/>
      <c r="X1494" s="13"/>
      <c r="Y1494" s="13"/>
      <c r="Z1494" s="13"/>
      <c r="AA1494" s="13"/>
      <c r="AB1494" s="13"/>
      <c r="AC1494" s="13"/>
      <c r="AD1494" s="13"/>
      <c r="AE1494" s="13"/>
      <c r="AT1494" s="235" t="s">
        <v>185</v>
      </c>
      <c r="AU1494" s="235" t="s">
        <v>84</v>
      </c>
      <c r="AV1494" s="13" t="s">
        <v>84</v>
      </c>
      <c r="AW1494" s="13" t="s">
        <v>36</v>
      </c>
      <c r="AX1494" s="13" t="s">
        <v>74</v>
      </c>
      <c r="AY1494" s="235" t="s">
        <v>161</v>
      </c>
    </row>
    <row r="1495" s="13" customFormat="1">
      <c r="A1495" s="13"/>
      <c r="B1495" s="224"/>
      <c r="C1495" s="225"/>
      <c r="D1495" s="226" t="s">
        <v>185</v>
      </c>
      <c r="E1495" s="227" t="s">
        <v>19</v>
      </c>
      <c r="F1495" s="228" t="s">
        <v>2188</v>
      </c>
      <c r="G1495" s="225"/>
      <c r="H1495" s="229">
        <v>92.009</v>
      </c>
      <c r="I1495" s="230"/>
      <c r="J1495" s="225"/>
      <c r="K1495" s="225"/>
      <c r="L1495" s="231"/>
      <c r="M1495" s="232"/>
      <c r="N1495" s="233"/>
      <c r="O1495" s="233"/>
      <c r="P1495" s="233"/>
      <c r="Q1495" s="233"/>
      <c r="R1495" s="233"/>
      <c r="S1495" s="233"/>
      <c r="T1495" s="234"/>
      <c r="U1495" s="13"/>
      <c r="V1495" s="13"/>
      <c r="W1495" s="13"/>
      <c r="X1495" s="13"/>
      <c r="Y1495" s="13"/>
      <c r="Z1495" s="13"/>
      <c r="AA1495" s="13"/>
      <c r="AB1495" s="13"/>
      <c r="AC1495" s="13"/>
      <c r="AD1495" s="13"/>
      <c r="AE1495" s="13"/>
      <c r="AT1495" s="235" t="s">
        <v>185</v>
      </c>
      <c r="AU1495" s="235" t="s">
        <v>84</v>
      </c>
      <c r="AV1495" s="13" t="s">
        <v>84</v>
      </c>
      <c r="AW1495" s="13" t="s">
        <v>36</v>
      </c>
      <c r="AX1495" s="13" t="s">
        <v>74</v>
      </c>
      <c r="AY1495" s="235" t="s">
        <v>161</v>
      </c>
    </row>
    <row r="1496" s="13" customFormat="1">
      <c r="A1496" s="13"/>
      <c r="B1496" s="224"/>
      <c r="C1496" s="225"/>
      <c r="D1496" s="226" t="s">
        <v>185</v>
      </c>
      <c r="E1496" s="227" t="s">
        <v>19</v>
      </c>
      <c r="F1496" s="228" t="s">
        <v>2189</v>
      </c>
      <c r="G1496" s="225"/>
      <c r="H1496" s="229">
        <v>18.620000000000001</v>
      </c>
      <c r="I1496" s="230"/>
      <c r="J1496" s="225"/>
      <c r="K1496" s="225"/>
      <c r="L1496" s="231"/>
      <c r="M1496" s="232"/>
      <c r="N1496" s="233"/>
      <c r="O1496" s="233"/>
      <c r="P1496" s="233"/>
      <c r="Q1496" s="233"/>
      <c r="R1496" s="233"/>
      <c r="S1496" s="233"/>
      <c r="T1496" s="234"/>
      <c r="U1496" s="13"/>
      <c r="V1496" s="13"/>
      <c r="W1496" s="13"/>
      <c r="X1496" s="13"/>
      <c r="Y1496" s="13"/>
      <c r="Z1496" s="13"/>
      <c r="AA1496" s="13"/>
      <c r="AB1496" s="13"/>
      <c r="AC1496" s="13"/>
      <c r="AD1496" s="13"/>
      <c r="AE1496" s="13"/>
      <c r="AT1496" s="235" t="s">
        <v>185</v>
      </c>
      <c r="AU1496" s="235" t="s">
        <v>84</v>
      </c>
      <c r="AV1496" s="13" t="s">
        <v>84</v>
      </c>
      <c r="AW1496" s="13" t="s">
        <v>36</v>
      </c>
      <c r="AX1496" s="13" t="s">
        <v>74</v>
      </c>
      <c r="AY1496" s="235" t="s">
        <v>161</v>
      </c>
    </row>
    <row r="1497" s="13" customFormat="1">
      <c r="A1497" s="13"/>
      <c r="B1497" s="224"/>
      <c r="C1497" s="225"/>
      <c r="D1497" s="226" t="s">
        <v>185</v>
      </c>
      <c r="E1497" s="227" t="s">
        <v>19</v>
      </c>
      <c r="F1497" s="228" t="s">
        <v>2190</v>
      </c>
      <c r="G1497" s="225"/>
      <c r="H1497" s="229">
        <v>27.911000000000001</v>
      </c>
      <c r="I1497" s="230"/>
      <c r="J1497" s="225"/>
      <c r="K1497" s="225"/>
      <c r="L1497" s="231"/>
      <c r="M1497" s="232"/>
      <c r="N1497" s="233"/>
      <c r="O1497" s="233"/>
      <c r="P1497" s="233"/>
      <c r="Q1497" s="233"/>
      <c r="R1497" s="233"/>
      <c r="S1497" s="233"/>
      <c r="T1497" s="234"/>
      <c r="U1497" s="13"/>
      <c r="V1497" s="13"/>
      <c r="W1497" s="13"/>
      <c r="X1497" s="13"/>
      <c r="Y1497" s="13"/>
      <c r="Z1497" s="13"/>
      <c r="AA1497" s="13"/>
      <c r="AB1497" s="13"/>
      <c r="AC1497" s="13"/>
      <c r="AD1497" s="13"/>
      <c r="AE1497" s="13"/>
      <c r="AT1497" s="235" t="s">
        <v>185</v>
      </c>
      <c r="AU1497" s="235" t="s">
        <v>84</v>
      </c>
      <c r="AV1497" s="13" t="s">
        <v>84</v>
      </c>
      <c r="AW1497" s="13" t="s">
        <v>36</v>
      </c>
      <c r="AX1497" s="13" t="s">
        <v>74</v>
      </c>
      <c r="AY1497" s="235" t="s">
        <v>161</v>
      </c>
    </row>
    <row r="1498" s="13" customFormat="1">
      <c r="A1498" s="13"/>
      <c r="B1498" s="224"/>
      <c r="C1498" s="225"/>
      <c r="D1498" s="226" t="s">
        <v>185</v>
      </c>
      <c r="E1498" s="227" t="s">
        <v>19</v>
      </c>
      <c r="F1498" s="228" t="s">
        <v>2191</v>
      </c>
      <c r="G1498" s="225"/>
      <c r="H1498" s="229">
        <v>17.309999999999999</v>
      </c>
      <c r="I1498" s="230"/>
      <c r="J1498" s="225"/>
      <c r="K1498" s="225"/>
      <c r="L1498" s="231"/>
      <c r="M1498" s="232"/>
      <c r="N1498" s="233"/>
      <c r="O1498" s="233"/>
      <c r="P1498" s="233"/>
      <c r="Q1498" s="233"/>
      <c r="R1498" s="233"/>
      <c r="S1498" s="233"/>
      <c r="T1498" s="234"/>
      <c r="U1498" s="13"/>
      <c r="V1498" s="13"/>
      <c r="W1498" s="13"/>
      <c r="X1498" s="13"/>
      <c r="Y1498" s="13"/>
      <c r="Z1498" s="13"/>
      <c r="AA1498" s="13"/>
      <c r="AB1498" s="13"/>
      <c r="AC1498" s="13"/>
      <c r="AD1498" s="13"/>
      <c r="AE1498" s="13"/>
      <c r="AT1498" s="235" t="s">
        <v>185</v>
      </c>
      <c r="AU1498" s="235" t="s">
        <v>84</v>
      </c>
      <c r="AV1498" s="13" t="s">
        <v>84</v>
      </c>
      <c r="AW1498" s="13" t="s">
        <v>36</v>
      </c>
      <c r="AX1498" s="13" t="s">
        <v>74</v>
      </c>
      <c r="AY1498" s="235" t="s">
        <v>161</v>
      </c>
    </row>
    <row r="1499" s="13" customFormat="1">
      <c r="A1499" s="13"/>
      <c r="B1499" s="224"/>
      <c r="C1499" s="225"/>
      <c r="D1499" s="226" t="s">
        <v>185</v>
      </c>
      <c r="E1499" s="227" t="s">
        <v>19</v>
      </c>
      <c r="F1499" s="228" t="s">
        <v>2192</v>
      </c>
      <c r="G1499" s="225"/>
      <c r="H1499" s="229">
        <v>63.524999999999999</v>
      </c>
      <c r="I1499" s="230"/>
      <c r="J1499" s="225"/>
      <c r="K1499" s="225"/>
      <c r="L1499" s="231"/>
      <c r="M1499" s="232"/>
      <c r="N1499" s="233"/>
      <c r="O1499" s="233"/>
      <c r="P1499" s="233"/>
      <c r="Q1499" s="233"/>
      <c r="R1499" s="233"/>
      <c r="S1499" s="233"/>
      <c r="T1499" s="234"/>
      <c r="U1499" s="13"/>
      <c r="V1499" s="13"/>
      <c r="W1499" s="13"/>
      <c r="X1499" s="13"/>
      <c r="Y1499" s="13"/>
      <c r="Z1499" s="13"/>
      <c r="AA1499" s="13"/>
      <c r="AB1499" s="13"/>
      <c r="AC1499" s="13"/>
      <c r="AD1499" s="13"/>
      <c r="AE1499" s="13"/>
      <c r="AT1499" s="235" t="s">
        <v>185</v>
      </c>
      <c r="AU1499" s="235" t="s">
        <v>84</v>
      </c>
      <c r="AV1499" s="13" t="s">
        <v>84</v>
      </c>
      <c r="AW1499" s="13" t="s">
        <v>36</v>
      </c>
      <c r="AX1499" s="13" t="s">
        <v>74</v>
      </c>
      <c r="AY1499" s="235" t="s">
        <v>161</v>
      </c>
    </row>
    <row r="1500" s="13" customFormat="1">
      <c r="A1500" s="13"/>
      <c r="B1500" s="224"/>
      <c r="C1500" s="225"/>
      <c r="D1500" s="226" t="s">
        <v>185</v>
      </c>
      <c r="E1500" s="227" t="s">
        <v>19</v>
      </c>
      <c r="F1500" s="228" t="s">
        <v>2193</v>
      </c>
      <c r="G1500" s="225"/>
      <c r="H1500" s="229">
        <v>12.92</v>
      </c>
      <c r="I1500" s="230"/>
      <c r="J1500" s="225"/>
      <c r="K1500" s="225"/>
      <c r="L1500" s="231"/>
      <c r="M1500" s="232"/>
      <c r="N1500" s="233"/>
      <c r="O1500" s="233"/>
      <c r="P1500" s="233"/>
      <c r="Q1500" s="233"/>
      <c r="R1500" s="233"/>
      <c r="S1500" s="233"/>
      <c r="T1500" s="234"/>
      <c r="U1500" s="13"/>
      <c r="V1500" s="13"/>
      <c r="W1500" s="13"/>
      <c r="X1500" s="13"/>
      <c r="Y1500" s="13"/>
      <c r="Z1500" s="13"/>
      <c r="AA1500" s="13"/>
      <c r="AB1500" s="13"/>
      <c r="AC1500" s="13"/>
      <c r="AD1500" s="13"/>
      <c r="AE1500" s="13"/>
      <c r="AT1500" s="235" t="s">
        <v>185</v>
      </c>
      <c r="AU1500" s="235" t="s">
        <v>84</v>
      </c>
      <c r="AV1500" s="13" t="s">
        <v>84</v>
      </c>
      <c r="AW1500" s="13" t="s">
        <v>36</v>
      </c>
      <c r="AX1500" s="13" t="s">
        <v>74</v>
      </c>
      <c r="AY1500" s="235" t="s">
        <v>161</v>
      </c>
    </row>
    <row r="1501" s="13" customFormat="1">
      <c r="A1501" s="13"/>
      <c r="B1501" s="224"/>
      <c r="C1501" s="225"/>
      <c r="D1501" s="226" t="s">
        <v>185</v>
      </c>
      <c r="E1501" s="227" t="s">
        <v>19</v>
      </c>
      <c r="F1501" s="228" t="s">
        <v>2194</v>
      </c>
      <c r="G1501" s="225"/>
      <c r="H1501" s="229">
        <v>16.93</v>
      </c>
      <c r="I1501" s="230"/>
      <c r="J1501" s="225"/>
      <c r="K1501" s="225"/>
      <c r="L1501" s="231"/>
      <c r="M1501" s="232"/>
      <c r="N1501" s="233"/>
      <c r="O1501" s="233"/>
      <c r="P1501" s="233"/>
      <c r="Q1501" s="233"/>
      <c r="R1501" s="233"/>
      <c r="S1501" s="233"/>
      <c r="T1501" s="234"/>
      <c r="U1501" s="13"/>
      <c r="V1501" s="13"/>
      <c r="W1501" s="13"/>
      <c r="X1501" s="13"/>
      <c r="Y1501" s="13"/>
      <c r="Z1501" s="13"/>
      <c r="AA1501" s="13"/>
      <c r="AB1501" s="13"/>
      <c r="AC1501" s="13"/>
      <c r="AD1501" s="13"/>
      <c r="AE1501" s="13"/>
      <c r="AT1501" s="235" t="s">
        <v>185</v>
      </c>
      <c r="AU1501" s="235" t="s">
        <v>84</v>
      </c>
      <c r="AV1501" s="13" t="s">
        <v>84</v>
      </c>
      <c r="AW1501" s="13" t="s">
        <v>36</v>
      </c>
      <c r="AX1501" s="13" t="s">
        <v>74</v>
      </c>
      <c r="AY1501" s="235" t="s">
        <v>161</v>
      </c>
    </row>
    <row r="1502" s="13" customFormat="1">
      <c r="A1502" s="13"/>
      <c r="B1502" s="224"/>
      <c r="C1502" s="225"/>
      <c r="D1502" s="226" t="s">
        <v>185</v>
      </c>
      <c r="E1502" s="227" t="s">
        <v>19</v>
      </c>
      <c r="F1502" s="228" t="s">
        <v>2195</v>
      </c>
      <c r="G1502" s="225"/>
      <c r="H1502" s="229">
        <v>24.120000000000001</v>
      </c>
      <c r="I1502" s="230"/>
      <c r="J1502" s="225"/>
      <c r="K1502" s="225"/>
      <c r="L1502" s="231"/>
      <c r="M1502" s="232"/>
      <c r="N1502" s="233"/>
      <c r="O1502" s="233"/>
      <c r="P1502" s="233"/>
      <c r="Q1502" s="233"/>
      <c r="R1502" s="233"/>
      <c r="S1502" s="233"/>
      <c r="T1502" s="234"/>
      <c r="U1502" s="13"/>
      <c r="V1502" s="13"/>
      <c r="W1502" s="13"/>
      <c r="X1502" s="13"/>
      <c r="Y1502" s="13"/>
      <c r="Z1502" s="13"/>
      <c r="AA1502" s="13"/>
      <c r="AB1502" s="13"/>
      <c r="AC1502" s="13"/>
      <c r="AD1502" s="13"/>
      <c r="AE1502" s="13"/>
      <c r="AT1502" s="235" t="s">
        <v>185</v>
      </c>
      <c r="AU1502" s="235" t="s">
        <v>84</v>
      </c>
      <c r="AV1502" s="13" t="s">
        <v>84</v>
      </c>
      <c r="AW1502" s="13" t="s">
        <v>36</v>
      </c>
      <c r="AX1502" s="13" t="s">
        <v>74</v>
      </c>
      <c r="AY1502" s="235" t="s">
        <v>161</v>
      </c>
    </row>
    <row r="1503" s="13" customFormat="1">
      <c r="A1503" s="13"/>
      <c r="B1503" s="224"/>
      <c r="C1503" s="225"/>
      <c r="D1503" s="226" t="s">
        <v>185</v>
      </c>
      <c r="E1503" s="227" t="s">
        <v>19</v>
      </c>
      <c r="F1503" s="228" t="s">
        <v>2196</v>
      </c>
      <c r="G1503" s="225"/>
      <c r="H1503" s="229">
        <v>32.191000000000003</v>
      </c>
      <c r="I1503" s="230"/>
      <c r="J1503" s="225"/>
      <c r="K1503" s="225"/>
      <c r="L1503" s="231"/>
      <c r="M1503" s="232"/>
      <c r="N1503" s="233"/>
      <c r="O1503" s="233"/>
      <c r="P1503" s="233"/>
      <c r="Q1503" s="233"/>
      <c r="R1503" s="233"/>
      <c r="S1503" s="233"/>
      <c r="T1503" s="234"/>
      <c r="U1503" s="13"/>
      <c r="V1503" s="13"/>
      <c r="W1503" s="13"/>
      <c r="X1503" s="13"/>
      <c r="Y1503" s="13"/>
      <c r="Z1503" s="13"/>
      <c r="AA1503" s="13"/>
      <c r="AB1503" s="13"/>
      <c r="AC1503" s="13"/>
      <c r="AD1503" s="13"/>
      <c r="AE1503" s="13"/>
      <c r="AT1503" s="235" t="s">
        <v>185</v>
      </c>
      <c r="AU1503" s="235" t="s">
        <v>84</v>
      </c>
      <c r="AV1503" s="13" t="s">
        <v>84</v>
      </c>
      <c r="AW1503" s="13" t="s">
        <v>36</v>
      </c>
      <c r="AX1503" s="13" t="s">
        <v>74</v>
      </c>
      <c r="AY1503" s="235" t="s">
        <v>161</v>
      </c>
    </row>
    <row r="1504" s="13" customFormat="1">
      <c r="A1504" s="13"/>
      <c r="B1504" s="224"/>
      <c r="C1504" s="225"/>
      <c r="D1504" s="226" t="s">
        <v>185</v>
      </c>
      <c r="E1504" s="227" t="s">
        <v>19</v>
      </c>
      <c r="F1504" s="228" t="s">
        <v>2197</v>
      </c>
      <c r="G1504" s="225"/>
      <c r="H1504" s="229">
        <v>1.02</v>
      </c>
      <c r="I1504" s="230"/>
      <c r="J1504" s="225"/>
      <c r="K1504" s="225"/>
      <c r="L1504" s="231"/>
      <c r="M1504" s="232"/>
      <c r="N1504" s="233"/>
      <c r="O1504" s="233"/>
      <c r="P1504" s="233"/>
      <c r="Q1504" s="233"/>
      <c r="R1504" s="233"/>
      <c r="S1504" s="233"/>
      <c r="T1504" s="234"/>
      <c r="U1504" s="13"/>
      <c r="V1504" s="13"/>
      <c r="W1504" s="13"/>
      <c r="X1504" s="13"/>
      <c r="Y1504" s="13"/>
      <c r="Z1504" s="13"/>
      <c r="AA1504" s="13"/>
      <c r="AB1504" s="13"/>
      <c r="AC1504" s="13"/>
      <c r="AD1504" s="13"/>
      <c r="AE1504" s="13"/>
      <c r="AT1504" s="235" t="s">
        <v>185</v>
      </c>
      <c r="AU1504" s="235" t="s">
        <v>84</v>
      </c>
      <c r="AV1504" s="13" t="s">
        <v>84</v>
      </c>
      <c r="AW1504" s="13" t="s">
        <v>36</v>
      </c>
      <c r="AX1504" s="13" t="s">
        <v>74</v>
      </c>
      <c r="AY1504" s="235" t="s">
        <v>161</v>
      </c>
    </row>
    <row r="1505" s="13" customFormat="1">
      <c r="A1505" s="13"/>
      <c r="B1505" s="224"/>
      <c r="C1505" s="225"/>
      <c r="D1505" s="226" t="s">
        <v>185</v>
      </c>
      <c r="E1505" s="227" t="s">
        <v>19</v>
      </c>
      <c r="F1505" s="228" t="s">
        <v>2198</v>
      </c>
      <c r="G1505" s="225"/>
      <c r="H1505" s="229">
        <v>25</v>
      </c>
      <c r="I1505" s="230"/>
      <c r="J1505" s="225"/>
      <c r="K1505" s="225"/>
      <c r="L1505" s="231"/>
      <c r="M1505" s="232"/>
      <c r="N1505" s="233"/>
      <c r="O1505" s="233"/>
      <c r="P1505" s="233"/>
      <c r="Q1505" s="233"/>
      <c r="R1505" s="233"/>
      <c r="S1505" s="233"/>
      <c r="T1505" s="234"/>
      <c r="U1505" s="13"/>
      <c r="V1505" s="13"/>
      <c r="W1505" s="13"/>
      <c r="X1505" s="13"/>
      <c r="Y1505" s="13"/>
      <c r="Z1505" s="13"/>
      <c r="AA1505" s="13"/>
      <c r="AB1505" s="13"/>
      <c r="AC1505" s="13"/>
      <c r="AD1505" s="13"/>
      <c r="AE1505" s="13"/>
      <c r="AT1505" s="235" t="s">
        <v>185</v>
      </c>
      <c r="AU1505" s="235" t="s">
        <v>84</v>
      </c>
      <c r="AV1505" s="13" t="s">
        <v>84</v>
      </c>
      <c r="AW1505" s="13" t="s">
        <v>36</v>
      </c>
      <c r="AX1505" s="13" t="s">
        <v>74</v>
      </c>
      <c r="AY1505" s="235" t="s">
        <v>161</v>
      </c>
    </row>
    <row r="1506" s="13" customFormat="1">
      <c r="A1506" s="13"/>
      <c r="B1506" s="224"/>
      <c r="C1506" s="225"/>
      <c r="D1506" s="226" t="s">
        <v>185</v>
      </c>
      <c r="E1506" s="227" t="s">
        <v>19</v>
      </c>
      <c r="F1506" s="228" t="s">
        <v>2199</v>
      </c>
      <c r="G1506" s="225"/>
      <c r="H1506" s="229">
        <v>8.3000000000000007</v>
      </c>
      <c r="I1506" s="230"/>
      <c r="J1506" s="225"/>
      <c r="K1506" s="225"/>
      <c r="L1506" s="231"/>
      <c r="M1506" s="232"/>
      <c r="N1506" s="233"/>
      <c r="O1506" s="233"/>
      <c r="P1506" s="233"/>
      <c r="Q1506" s="233"/>
      <c r="R1506" s="233"/>
      <c r="S1506" s="233"/>
      <c r="T1506" s="234"/>
      <c r="U1506" s="13"/>
      <c r="V1506" s="13"/>
      <c r="W1506" s="13"/>
      <c r="X1506" s="13"/>
      <c r="Y1506" s="13"/>
      <c r="Z1506" s="13"/>
      <c r="AA1506" s="13"/>
      <c r="AB1506" s="13"/>
      <c r="AC1506" s="13"/>
      <c r="AD1506" s="13"/>
      <c r="AE1506" s="13"/>
      <c r="AT1506" s="235" t="s">
        <v>185</v>
      </c>
      <c r="AU1506" s="235" t="s">
        <v>84</v>
      </c>
      <c r="AV1506" s="13" t="s">
        <v>84</v>
      </c>
      <c r="AW1506" s="13" t="s">
        <v>36</v>
      </c>
      <c r="AX1506" s="13" t="s">
        <v>74</v>
      </c>
      <c r="AY1506" s="235" t="s">
        <v>161</v>
      </c>
    </row>
    <row r="1507" s="13" customFormat="1">
      <c r="A1507" s="13"/>
      <c r="B1507" s="224"/>
      <c r="C1507" s="225"/>
      <c r="D1507" s="226" t="s">
        <v>185</v>
      </c>
      <c r="E1507" s="227" t="s">
        <v>19</v>
      </c>
      <c r="F1507" s="228" t="s">
        <v>2200</v>
      </c>
      <c r="G1507" s="225"/>
      <c r="H1507" s="229">
        <v>30.698</v>
      </c>
      <c r="I1507" s="230"/>
      <c r="J1507" s="225"/>
      <c r="K1507" s="225"/>
      <c r="L1507" s="231"/>
      <c r="M1507" s="232"/>
      <c r="N1507" s="233"/>
      <c r="O1507" s="233"/>
      <c r="P1507" s="233"/>
      <c r="Q1507" s="233"/>
      <c r="R1507" s="233"/>
      <c r="S1507" s="233"/>
      <c r="T1507" s="234"/>
      <c r="U1507" s="13"/>
      <c r="V1507" s="13"/>
      <c r="W1507" s="13"/>
      <c r="X1507" s="13"/>
      <c r="Y1507" s="13"/>
      <c r="Z1507" s="13"/>
      <c r="AA1507" s="13"/>
      <c r="AB1507" s="13"/>
      <c r="AC1507" s="13"/>
      <c r="AD1507" s="13"/>
      <c r="AE1507" s="13"/>
      <c r="AT1507" s="235" t="s">
        <v>185</v>
      </c>
      <c r="AU1507" s="235" t="s">
        <v>84</v>
      </c>
      <c r="AV1507" s="13" t="s">
        <v>84</v>
      </c>
      <c r="AW1507" s="13" t="s">
        <v>36</v>
      </c>
      <c r="AX1507" s="13" t="s">
        <v>74</v>
      </c>
      <c r="AY1507" s="235" t="s">
        <v>161</v>
      </c>
    </row>
    <row r="1508" s="13" customFormat="1">
      <c r="A1508" s="13"/>
      <c r="B1508" s="224"/>
      <c r="C1508" s="225"/>
      <c r="D1508" s="226" t="s">
        <v>185</v>
      </c>
      <c r="E1508" s="227" t="s">
        <v>19</v>
      </c>
      <c r="F1508" s="228" t="s">
        <v>2201</v>
      </c>
      <c r="G1508" s="225"/>
      <c r="H1508" s="229">
        <v>35.128</v>
      </c>
      <c r="I1508" s="230"/>
      <c r="J1508" s="225"/>
      <c r="K1508" s="225"/>
      <c r="L1508" s="231"/>
      <c r="M1508" s="232"/>
      <c r="N1508" s="233"/>
      <c r="O1508" s="233"/>
      <c r="P1508" s="233"/>
      <c r="Q1508" s="233"/>
      <c r="R1508" s="233"/>
      <c r="S1508" s="233"/>
      <c r="T1508" s="234"/>
      <c r="U1508" s="13"/>
      <c r="V1508" s="13"/>
      <c r="W1508" s="13"/>
      <c r="X1508" s="13"/>
      <c r="Y1508" s="13"/>
      <c r="Z1508" s="13"/>
      <c r="AA1508" s="13"/>
      <c r="AB1508" s="13"/>
      <c r="AC1508" s="13"/>
      <c r="AD1508" s="13"/>
      <c r="AE1508" s="13"/>
      <c r="AT1508" s="235" t="s">
        <v>185</v>
      </c>
      <c r="AU1508" s="235" t="s">
        <v>84</v>
      </c>
      <c r="AV1508" s="13" t="s">
        <v>84</v>
      </c>
      <c r="AW1508" s="13" t="s">
        <v>36</v>
      </c>
      <c r="AX1508" s="13" t="s">
        <v>74</v>
      </c>
      <c r="AY1508" s="235" t="s">
        <v>161</v>
      </c>
    </row>
    <row r="1509" s="13" customFormat="1">
      <c r="A1509" s="13"/>
      <c r="B1509" s="224"/>
      <c r="C1509" s="225"/>
      <c r="D1509" s="226" t="s">
        <v>185</v>
      </c>
      <c r="E1509" s="227" t="s">
        <v>19</v>
      </c>
      <c r="F1509" s="228" t="s">
        <v>2202</v>
      </c>
      <c r="G1509" s="225"/>
      <c r="H1509" s="229">
        <v>8.5999999999999996</v>
      </c>
      <c r="I1509" s="230"/>
      <c r="J1509" s="225"/>
      <c r="K1509" s="225"/>
      <c r="L1509" s="231"/>
      <c r="M1509" s="232"/>
      <c r="N1509" s="233"/>
      <c r="O1509" s="233"/>
      <c r="P1509" s="233"/>
      <c r="Q1509" s="233"/>
      <c r="R1509" s="233"/>
      <c r="S1509" s="233"/>
      <c r="T1509" s="234"/>
      <c r="U1509" s="13"/>
      <c r="V1509" s="13"/>
      <c r="W1509" s="13"/>
      <c r="X1509" s="13"/>
      <c r="Y1509" s="13"/>
      <c r="Z1509" s="13"/>
      <c r="AA1509" s="13"/>
      <c r="AB1509" s="13"/>
      <c r="AC1509" s="13"/>
      <c r="AD1509" s="13"/>
      <c r="AE1509" s="13"/>
      <c r="AT1509" s="235" t="s">
        <v>185</v>
      </c>
      <c r="AU1509" s="235" t="s">
        <v>84</v>
      </c>
      <c r="AV1509" s="13" t="s">
        <v>84</v>
      </c>
      <c r="AW1509" s="13" t="s">
        <v>36</v>
      </c>
      <c r="AX1509" s="13" t="s">
        <v>74</v>
      </c>
      <c r="AY1509" s="235" t="s">
        <v>161</v>
      </c>
    </row>
    <row r="1510" s="13" customFormat="1">
      <c r="A1510" s="13"/>
      <c r="B1510" s="224"/>
      <c r="C1510" s="225"/>
      <c r="D1510" s="226" t="s">
        <v>185</v>
      </c>
      <c r="E1510" s="227" t="s">
        <v>19</v>
      </c>
      <c r="F1510" s="228" t="s">
        <v>2203</v>
      </c>
      <c r="G1510" s="225"/>
      <c r="H1510" s="229">
        <v>13.244999999999999</v>
      </c>
      <c r="I1510" s="230"/>
      <c r="J1510" s="225"/>
      <c r="K1510" s="225"/>
      <c r="L1510" s="231"/>
      <c r="M1510" s="232"/>
      <c r="N1510" s="233"/>
      <c r="O1510" s="233"/>
      <c r="P1510" s="233"/>
      <c r="Q1510" s="233"/>
      <c r="R1510" s="233"/>
      <c r="S1510" s="233"/>
      <c r="T1510" s="234"/>
      <c r="U1510" s="13"/>
      <c r="V1510" s="13"/>
      <c r="W1510" s="13"/>
      <c r="X1510" s="13"/>
      <c r="Y1510" s="13"/>
      <c r="Z1510" s="13"/>
      <c r="AA1510" s="13"/>
      <c r="AB1510" s="13"/>
      <c r="AC1510" s="13"/>
      <c r="AD1510" s="13"/>
      <c r="AE1510" s="13"/>
      <c r="AT1510" s="235" t="s">
        <v>185</v>
      </c>
      <c r="AU1510" s="235" t="s">
        <v>84</v>
      </c>
      <c r="AV1510" s="13" t="s">
        <v>84</v>
      </c>
      <c r="AW1510" s="13" t="s">
        <v>36</v>
      </c>
      <c r="AX1510" s="13" t="s">
        <v>74</v>
      </c>
      <c r="AY1510" s="235" t="s">
        <v>161</v>
      </c>
    </row>
    <row r="1511" s="14" customFormat="1">
      <c r="A1511" s="14"/>
      <c r="B1511" s="236"/>
      <c r="C1511" s="237"/>
      <c r="D1511" s="226" t="s">
        <v>185</v>
      </c>
      <c r="E1511" s="238" t="s">
        <v>19</v>
      </c>
      <c r="F1511" s="239" t="s">
        <v>187</v>
      </c>
      <c r="G1511" s="237"/>
      <c r="H1511" s="240">
        <v>458.72699999999998</v>
      </c>
      <c r="I1511" s="241"/>
      <c r="J1511" s="237"/>
      <c r="K1511" s="237"/>
      <c r="L1511" s="242"/>
      <c r="M1511" s="243"/>
      <c r="N1511" s="244"/>
      <c r="O1511" s="244"/>
      <c r="P1511" s="244"/>
      <c r="Q1511" s="244"/>
      <c r="R1511" s="244"/>
      <c r="S1511" s="244"/>
      <c r="T1511" s="245"/>
      <c r="U1511" s="14"/>
      <c r="V1511" s="14"/>
      <c r="W1511" s="14"/>
      <c r="X1511" s="14"/>
      <c r="Y1511" s="14"/>
      <c r="Z1511" s="14"/>
      <c r="AA1511" s="14"/>
      <c r="AB1511" s="14"/>
      <c r="AC1511" s="14"/>
      <c r="AD1511" s="14"/>
      <c r="AE1511" s="14"/>
      <c r="AT1511" s="246" t="s">
        <v>185</v>
      </c>
      <c r="AU1511" s="246" t="s">
        <v>84</v>
      </c>
      <c r="AV1511" s="14" t="s">
        <v>168</v>
      </c>
      <c r="AW1511" s="14" t="s">
        <v>36</v>
      </c>
      <c r="AX1511" s="14" t="s">
        <v>82</v>
      </c>
      <c r="AY1511" s="246" t="s">
        <v>161</v>
      </c>
    </row>
    <row r="1512" s="14" customFormat="1">
      <c r="A1512" s="14"/>
      <c r="B1512" s="236"/>
      <c r="C1512" s="237"/>
      <c r="D1512" s="226" t="s">
        <v>185</v>
      </c>
      <c r="E1512" s="238" t="s">
        <v>19</v>
      </c>
      <c r="F1512" s="239" t="s">
        <v>187</v>
      </c>
      <c r="G1512" s="237"/>
      <c r="H1512" s="240">
        <v>0</v>
      </c>
      <c r="I1512" s="241"/>
      <c r="J1512" s="237"/>
      <c r="K1512" s="237"/>
      <c r="L1512" s="242"/>
      <c r="M1512" s="243"/>
      <c r="N1512" s="244"/>
      <c r="O1512" s="244"/>
      <c r="P1512" s="244"/>
      <c r="Q1512" s="244"/>
      <c r="R1512" s="244"/>
      <c r="S1512" s="244"/>
      <c r="T1512" s="245"/>
      <c r="U1512" s="14"/>
      <c r="V1512" s="14"/>
      <c r="W1512" s="14"/>
      <c r="X1512" s="14"/>
      <c r="Y1512" s="14"/>
      <c r="Z1512" s="14"/>
      <c r="AA1512" s="14"/>
      <c r="AB1512" s="14"/>
      <c r="AC1512" s="14"/>
      <c r="AD1512" s="14"/>
      <c r="AE1512" s="14"/>
      <c r="AT1512" s="246" t="s">
        <v>185</v>
      </c>
      <c r="AU1512" s="246" t="s">
        <v>84</v>
      </c>
      <c r="AV1512" s="14" t="s">
        <v>168</v>
      </c>
      <c r="AW1512" s="14" t="s">
        <v>36</v>
      </c>
      <c r="AX1512" s="14" t="s">
        <v>74</v>
      </c>
      <c r="AY1512" s="246" t="s">
        <v>161</v>
      </c>
    </row>
    <row r="1513" s="2" customFormat="1" ht="24.15" customHeight="1">
      <c r="A1513" s="40"/>
      <c r="B1513" s="41"/>
      <c r="C1513" s="247" t="s">
        <v>2219</v>
      </c>
      <c r="D1513" s="247" t="s">
        <v>301</v>
      </c>
      <c r="E1513" s="248" t="s">
        <v>2220</v>
      </c>
      <c r="F1513" s="249" t="s">
        <v>2221</v>
      </c>
      <c r="G1513" s="250" t="s">
        <v>182</v>
      </c>
      <c r="H1513" s="251">
        <v>504.60000000000002</v>
      </c>
      <c r="I1513" s="252"/>
      <c r="J1513" s="253">
        <f>ROUND(I1513*H1513,2)</f>
        <v>0</v>
      </c>
      <c r="K1513" s="249" t="s">
        <v>167</v>
      </c>
      <c r="L1513" s="254"/>
      <c r="M1513" s="255" t="s">
        <v>19</v>
      </c>
      <c r="N1513" s="256" t="s">
        <v>45</v>
      </c>
      <c r="O1513" s="86"/>
      <c r="P1513" s="215">
        <f>O1513*H1513</f>
        <v>0</v>
      </c>
      <c r="Q1513" s="215">
        <v>0.01771</v>
      </c>
      <c r="R1513" s="215">
        <f>Q1513*H1513</f>
        <v>8.9364660000000011</v>
      </c>
      <c r="S1513" s="215">
        <v>0</v>
      </c>
      <c r="T1513" s="216">
        <f>S1513*H1513</f>
        <v>0</v>
      </c>
      <c r="U1513" s="40"/>
      <c r="V1513" s="40"/>
      <c r="W1513" s="40"/>
      <c r="X1513" s="40"/>
      <c r="Y1513" s="40"/>
      <c r="Z1513" s="40"/>
      <c r="AA1513" s="40"/>
      <c r="AB1513" s="40"/>
      <c r="AC1513" s="40"/>
      <c r="AD1513" s="40"/>
      <c r="AE1513" s="40"/>
      <c r="AR1513" s="217" t="s">
        <v>342</v>
      </c>
      <c r="AT1513" s="217" t="s">
        <v>301</v>
      </c>
      <c r="AU1513" s="217" t="s">
        <v>84</v>
      </c>
      <c r="AY1513" s="19" t="s">
        <v>161</v>
      </c>
      <c r="BE1513" s="218">
        <f>IF(N1513="základní",J1513,0)</f>
        <v>0</v>
      </c>
      <c r="BF1513" s="218">
        <f>IF(N1513="snížená",J1513,0)</f>
        <v>0</v>
      </c>
      <c r="BG1513" s="218">
        <f>IF(N1513="zákl. přenesená",J1513,0)</f>
        <v>0</v>
      </c>
      <c r="BH1513" s="218">
        <f>IF(N1513="sníž. přenesená",J1513,0)</f>
        <v>0</v>
      </c>
      <c r="BI1513" s="218">
        <f>IF(N1513="nulová",J1513,0)</f>
        <v>0</v>
      </c>
      <c r="BJ1513" s="19" t="s">
        <v>82</v>
      </c>
      <c r="BK1513" s="218">
        <f>ROUND(I1513*H1513,2)</f>
        <v>0</v>
      </c>
      <c r="BL1513" s="19" t="s">
        <v>256</v>
      </c>
      <c r="BM1513" s="217" t="s">
        <v>2222</v>
      </c>
    </row>
    <row r="1514" s="13" customFormat="1">
      <c r="A1514" s="13"/>
      <c r="B1514" s="224"/>
      <c r="C1514" s="225"/>
      <c r="D1514" s="226" t="s">
        <v>185</v>
      </c>
      <c r="E1514" s="225"/>
      <c r="F1514" s="228" t="s">
        <v>2223</v>
      </c>
      <c r="G1514" s="225"/>
      <c r="H1514" s="229">
        <v>504.60000000000002</v>
      </c>
      <c r="I1514" s="230"/>
      <c r="J1514" s="225"/>
      <c r="K1514" s="225"/>
      <c r="L1514" s="231"/>
      <c r="M1514" s="232"/>
      <c r="N1514" s="233"/>
      <c r="O1514" s="233"/>
      <c r="P1514" s="233"/>
      <c r="Q1514" s="233"/>
      <c r="R1514" s="233"/>
      <c r="S1514" s="233"/>
      <c r="T1514" s="234"/>
      <c r="U1514" s="13"/>
      <c r="V1514" s="13"/>
      <c r="W1514" s="13"/>
      <c r="X1514" s="13"/>
      <c r="Y1514" s="13"/>
      <c r="Z1514" s="13"/>
      <c r="AA1514" s="13"/>
      <c r="AB1514" s="13"/>
      <c r="AC1514" s="13"/>
      <c r="AD1514" s="13"/>
      <c r="AE1514" s="13"/>
      <c r="AT1514" s="235" t="s">
        <v>185</v>
      </c>
      <c r="AU1514" s="235" t="s">
        <v>84</v>
      </c>
      <c r="AV1514" s="13" t="s">
        <v>84</v>
      </c>
      <c r="AW1514" s="13" t="s">
        <v>4</v>
      </c>
      <c r="AX1514" s="13" t="s">
        <v>82</v>
      </c>
      <c r="AY1514" s="235" t="s">
        <v>161</v>
      </c>
    </row>
    <row r="1515" s="2" customFormat="1" ht="21.75" customHeight="1">
      <c r="A1515" s="40"/>
      <c r="B1515" s="41"/>
      <c r="C1515" s="206" t="s">
        <v>2224</v>
      </c>
      <c r="D1515" s="206" t="s">
        <v>163</v>
      </c>
      <c r="E1515" s="207" t="s">
        <v>2225</v>
      </c>
      <c r="F1515" s="208" t="s">
        <v>2226</v>
      </c>
      <c r="G1515" s="209" t="s">
        <v>182</v>
      </c>
      <c r="H1515" s="210">
        <v>300</v>
      </c>
      <c r="I1515" s="211"/>
      <c r="J1515" s="212">
        <f>ROUND(I1515*H1515,2)</f>
        <v>0</v>
      </c>
      <c r="K1515" s="208" t="s">
        <v>167</v>
      </c>
      <c r="L1515" s="46"/>
      <c r="M1515" s="213" t="s">
        <v>19</v>
      </c>
      <c r="N1515" s="214" t="s">
        <v>45</v>
      </c>
      <c r="O1515" s="86"/>
      <c r="P1515" s="215">
        <f>O1515*H1515</f>
        <v>0</v>
      </c>
      <c r="Q1515" s="215">
        <v>0</v>
      </c>
      <c r="R1515" s="215">
        <f>Q1515*H1515</f>
        <v>0</v>
      </c>
      <c r="S1515" s="215">
        <v>0.027199999999999998</v>
      </c>
      <c r="T1515" s="216">
        <f>S1515*H1515</f>
        <v>8.1600000000000001</v>
      </c>
      <c r="U1515" s="40"/>
      <c r="V1515" s="40"/>
      <c r="W1515" s="40"/>
      <c r="X1515" s="40"/>
      <c r="Y1515" s="40"/>
      <c r="Z1515" s="40"/>
      <c r="AA1515" s="40"/>
      <c r="AB1515" s="40"/>
      <c r="AC1515" s="40"/>
      <c r="AD1515" s="40"/>
      <c r="AE1515" s="40"/>
      <c r="AR1515" s="217" t="s">
        <v>256</v>
      </c>
      <c r="AT1515" s="217" t="s">
        <v>163</v>
      </c>
      <c r="AU1515" s="217" t="s">
        <v>84</v>
      </c>
      <c r="AY1515" s="19" t="s">
        <v>161</v>
      </c>
      <c r="BE1515" s="218">
        <f>IF(N1515="základní",J1515,0)</f>
        <v>0</v>
      </c>
      <c r="BF1515" s="218">
        <f>IF(N1515="snížená",J1515,0)</f>
        <v>0</v>
      </c>
      <c r="BG1515" s="218">
        <f>IF(N1515="zákl. přenesená",J1515,0)</f>
        <v>0</v>
      </c>
      <c r="BH1515" s="218">
        <f>IF(N1515="sníž. přenesená",J1515,0)</f>
        <v>0</v>
      </c>
      <c r="BI1515" s="218">
        <f>IF(N1515="nulová",J1515,0)</f>
        <v>0</v>
      </c>
      <c r="BJ1515" s="19" t="s">
        <v>82</v>
      </c>
      <c r="BK1515" s="218">
        <f>ROUND(I1515*H1515,2)</f>
        <v>0</v>
      </c>
      <c r="BL1515" s="19" t="s">
        <v>256</v>
      </c>
      <c r="BM1515" s="217" t="s">
        <v>2227</v>
      </c>
    </row>
    <row r="1516" s="2" customFormat="1">
      <c r="A1516" s="40"/>
      <c r="B1516" s="41"/>
      <c r="C1516" s="42"/>
      <c r="D1516" s="219" t="s">
        <v>170</v>
      </c>
      <c r="E1516" s="42"/>
      <c r="F1516" s="220" t="s">
        <v>2228</v>
      </c>
      <c r="G1516" s="42"/>
      <c r="H1516" s="42"/>
      <c r="I1516" s="221"/>
      <c r="J1516" s="42"/>
      <c r="K1516" s="42"/>
      <c r="L1516" s="46"/>
      <c r="M1516" s="222"/>
      <c r="N1516" s="223"/>
      <c r="O1516" s="86"/>
      <c r="P1516" s="86"/>
      <c r="Q1516" s="86"/>
      <c r="R1516" s="86"/>
      <c r="S1516" s="86"/>
      <c r="T1516" s="87"/>
      <c r="U1516" s="40"/>
      <c r="V1516" s="40"/>
      <c r="W1516" s="40"/>
      <c r="X1516" s="40"/>
      <c r="Y1516" s="40"/>
      <c r="Z1516" s="40"/>
      <c r="AA1516" s="40"/>
      <c r="AB1516" s="40"/>
      <c r="AC1516" s="40"/>
      <c r="AD1516" s="40"/>
      <c r="AE1516" s="40"/>
      <c r="AT1516" s="19" t="s">
        <v>170</v>
      </c>
      <c r="AU1516" s="19" t="s">
        <v>84</v>
      </c>
    </row>
    <row r="1517" s="13" customFormat="1">
      <c r="A1517" s="13"/>
      <c r="B1517" s="224"/>
      <c r="C1517" s="225"/>
      <c r="D1517" s="226" t="s">
        <v>185</v>
      </c>
      <c r="E1517" s="227" t="s">
        <v>19</v>
      </c>
      <c r="F1517" s="228" t="s">
        <v>2033</v>
      </c>
      <c r="G1517" s="225"/>
      <c r="H1517" s="229">
        <v>300</v>
      </c>
      <c r="I1517" s="230"/>
      <c r="J1517" s="225"/>
      <c r="K1517" s="225"/>
      <c r="L1517" s="231"/>
      <c r="M1517" s="232"/>
      <c r="N1517" s="233"/>
      <c r="O1517" s="233"/>
      <c r="P1517" s="233"/>
      <c r="Q1517" s="233"/>
      <c r="R1517" s="233"/>
      <c r="S1517" s="233"/>
      <c r="T1517" s="234"/>
      <c r="U1517" s="13"/>
      <c r="V1517" s="13"/>
      <c r="W1517" s="13"/>
      <c r="X1517" s="13"/>
      <c r="Y1517" s="13"/>
      <c r="Z1517" s="13"/>
      <c r="AA1517" s="13"/>
      <c r="AB1517" s="13"/>
      <c r="AC1517" s="13"/>
      <c r="AD1517" s="13"/>
      <c r="AE1517" s="13"/>
      <c r="AT1517" s="235" t="s">
        <v>185</v>
      </c>
      <c r="AU1517" s="235" t="s">
        <v>84</v>
      </c>
      <c r="AV1517" s="13" t="s">
        <v>84</v>
      </c>
      <c r="AW1517" s="13" t="s">
        <v>36</v>
      </c>
      <c r="AX1517" s="13" t="s">
        <v>82</v>
      </c>
      <c r="AY1517" s="235" t="s">
        <v>161</v>
      </c>
    </row>
    <row r="1518" s="2" customFormat="1" ht="33" customHeight="1">
      <c r="A1518" s="40"/>
      <c r="B1518" s="41"/>
      <c r="C1518" s="206" t="s">
        <v>2229</v>
      </c>
      <c r="D1518" s="206" t="s">
        <v>163</v>
      </c>
      <c r="E1518" s="207" t="s">
        <v>2230</v>
      </c>
      <c r="F1518" s="208" t="s">
        <v>2231</v>
      </c>
      <c r="G1518" s="209" t="s">
        <v>590</v>
      </c>
      <c r="H1518" s="210">
        <v>250</v>
      </c>
      <c r="I1518" s="211"/>
      <c r="J1518" s="212">
        <f>ROUND(I1518*H1518,2)</f>
        <v>0</v>
      </c>
      <c r="K1518" s="208" t="s">
        <v>167</v>
      </c>
      <c r="L1518" s="46"/>
      <c r="M1518" s="213" t="s">
        <v>19</v>
      </c>
      <c r="N1518" s="214" t="s">
        <v>45</v>
      </c>
      <c r="O1518" s="86"/>
      <c r="P1518" s="215">
        <f>O1518*H1518</f>
        <v>0</v>
      </c>
      <c r="Q1518" s="215">
        <v>0.00018000000000000001</v>
      </c>
      <c r="R1518" s="215">
        <f>Q1518*H1518</f>
        <v>0.045000000000000005</v>
      </c>
      <c r="S1518" s="215">
        <v>0</v>
      </c>
      <c r="T1518" s="216">
        <f>S1518*H1518</f>
        <v>0</v>
      </c>
      <c r="U1518" s="40"/>
      <c r="V1518" s="40"/>
      <c r="W1518" s="40"/>
      <c r="X1518" s="40"/>
      <c r="Y1518" s="40"/>
      <c r="Z1518" s="40"/>
      <c r="AA1518" s="40"/>
      <c r="AB1518" s="40"/>
      <c r="AC1518" s="40"/>
      <c r="AD1518" s="40"/>
      <c r="AE1518" s="40"/>
      <c r="AR1518" s="217" t="s">
        <v>256</v>
      </c>
      <c r="AT1518" s="217" t="s">
        <v>163</v>
      </c>
      <c r="AU1518" s="217" t="s">
        <v>84</v>
      </c>
      <c r="AY1518" s="19" t="s">
        <v>161</v>
      </c>
      <c r="BE1518" s="218">
        <f>IF(N1518="základní",J1518,0)</f>
        <v>0</v>
      </c>
      <c r="BF1518" s="218">
        <f>IF(N1518="snížená",J1518,0)</f>
        <v>0</v>
      </c>
      <c r="BG1518" s="218">
        <f>IF(N1518="zákl. přenesená",J1518,0)</f>
        <v>0</v>
      </c>
      <c r="BH1518" s="218">
        <f>IF(N1518="sníž. přenesená",J1518,0)</f>
        <v>0</v>
      </c>
      <c r="BI1518" s="218">
        <f>IF(N1518="nulová",J1518,0)</f>
        <v>0</v>
      </c>
      <c r="BJ1518" s="19" t="s">
        <v>82</v>
      </c>
      <c r="BK1518" s="218">
        <f>ROUND(I1518*H1518,2)</f>
        <v>0</v>
      </c>
      <c r="BL1518" s="19" t="s">
        <v>256</v>
      </c>
      <c r="BM1518" s="217" t="s">
        <v>2232</v>
      </c>
    </row>
    <row r="1519" s="2" customFormat="1">
      <c r="A1519" s="40"/>
      <c r="B1519" s="41"/>
      <c r="C1519" s="42"/>
      <c r="D1519" s="219" t="s">
        <v>170</v>
      </c>
      <c r="E1519" s="42"/>
      <c r="F1519" s="220" t="s">
        <v>2233</v>
      </c>
      <c r="G1519" s="42"/>
      <c r="H1519" s="42"/>
      <c r="I1519" s="221"/>
      <c r="J1519" s="42"/>
      <c r="K1519" s="42"/>
      <c r="L1519" s="46"/>
      <c r="M1519" s="222"/>
      <c r="N1519" s="223"/>
      <c r="O1519" s="86"/>
      <c r="P1519" s="86"/>
      <c r="Q1519" s="86"/>
      <c r="R1519" s="86"/>
      <c r="S1519" s="86"/>
      <c r="T1519" s="87"/>
      <c r="U1519" s="40"/>
      <c r="V1519" s="40"/>
      <c r="W1519" s="40"/>
      <c r="X1519" s="40"/>
      <c r="Y1519" s="40"/>
      <c r="Z1519" s="40"/>
      <c r="AA1519" s="40"/>
      <c r="AB1519" s="40"/>
      <c r="AC1519" s="40"/>
      <c r="AD1519" s="40"/>
      <c r="AE1519" s="40"/>
      <c r="AT1519" s="19" t="s">
        <v>170</v>
      </c>
      <c r="AU1519" s="19" t="s">
        <v>84</v>
      </c>
    </row>
    <row r="1520" s="2" customFormat="1" ht="16.5" customHeight="1">
      <c r="A1520" s="40"/>
      <c r="B1520" s="41"/>
      <c r="C1520" s="247" t="s">
        <v>2234</v>
      </c>
      <c r="D1520" s="247" t="s">
        <v>301</v>
      </c>
      <c r="E1520" s="248" t="s">
        <v>2235</v>
      </c>
      <c r="F1520" s="249" t="s">
        <v>2236</v>
      </c>
      <c r="G1520" s="250" t="s">
        <v>590</v>
      </c>
      <c r="H1520" s="251">
        <v>262.5</v>
      </c>
      <c r="I1520" s="252"/>
      <c r="J1520" s="253">
        <f>ROUND(I1520*H1520,2)</f>
        <v>0</v>
      </c>
      <c r="K1520" s="249" t="s">
        <v>167</v>
      </c>
      <c r="L1520" s="254"/>
      <c r="M1520" s="255" t="s">
        <v>19</v>
      </c>
      <c r="N1520" s="256" t="s">
        <v>45</v>
      </c>
      <c r="O1520" s="86"/>
      <c r="P1520" s="215">
        <f>O1520*H1520</f>
        <v>0</v>
      </c>
      <c r="Q1520" s="215">
        <v>0.00032000000000000003</v>
      </c>
      <c r="R1520" s="215">
        <f>Q1520*H1520</f>
        <v>0.084000000000000005</v>
      </c>
      <c r="S1520" s="215">
        <v>0</v>
      </c>
      <c r="T1520" s="216">
        <f>S1520*H1520</f>
        <v>0</v>
      </c>
      <c r="U1520" s="40"/>
      <c r="V1520" s="40"/>
      <c r="W1520" s="40"/>
      <c r="X1520" s="40"/>
      <c r="Y1520" s="40"/>
      <c r="Z1520" s="40"/>
      <c r="AA1520" s="40"/>
      <c r="AB1520" s="40"/>
      <c r="AC1520" s="40"/>
      <c r="AD1520" s="40"/>
      <c r="AE1520" s="40"/>
      <c r="AR1520" s="217" t="s">
        <v>342</v>
      </c>
      <c r="AT1520" s="217" t="s">
        <v>301</v>
      </c>
      <c r="AU1520" s="217" t="s">
        <v>84</v>
      </c>
      <c r="AY1520" s="19" t="s">
        <v>161</v>
      </c>
      <c r="BE1520" s="218">
        <f>IF(N1520="základní",J1520,0)</f>
        <v>0</v>
      </c>
      <c r="BF1520" s="218">
        <f>IF(N1520="snížená",J1520,0)</f>
        <v>0</v>
      </c>
      <c r="BG1520" s="218">
        <f>IF(N1520="zákl. přenesená",J1520,0)</f>
        <v>0</v>
      </c>
      <c r="BH1520" s="218">
        <f>IF(N1520="sníž. přenesená",J1520,0)</f>
        <v>0</v>
      </c>
      <c r="BI1520" s="218">
        <f>IF(N1520="nulová",J1520,0)</f>
        <v>0</v>
      </c>
      <c r="BJ1520" s="19" t="s">
        <v>82</v>
      </c>
      <c r="BK1520" s="218">
        <f>ROUND(I1520*H1520,2)</f>
        <v>0</v>
      </c>
      <c r="BL1520" s="19" t="s">
        <v>256</v>
      </c>
      <c r="BM1520" s="217" t="s">
        <v>2237</v>
      </c>
    </row>
    <row r="1521" s="13" customFormat="1">
      <c r="A1521" s="13"/>
      <c r="B1521" s="224"/>
      <c r="C1521" s="225"/>
      <c r="D1521" s="226" t="s">
        <v>185</v>
      </c>
      <c r="E1521" s="225"/>
      <c r="F1521" s="228" t="s">
        <v>2238</v>
      </c>
      <c r="G1521" s="225"/>
      <c r="H1521" s="229">
        <v>262.5</v>
      </c>
      <c r="I1521" s="230"/>
      <c r="J1521" s="225"/>
      <c r="K1521" s="225"/>
      <c r="L1521" s="231"/>
      <c r="M1521" s="232"/>
      <c r="N1521" s="233"/>
      <c r="O1521" s="233"/>
      <c r="P1521" s="233"/>
      <c r="Q1521" s="233"/>
      <c r="R1521" s="233"/>
      <c r="S1521" s="233"/>
      <c r="T1521" s="234"/>
      <c r="U1521" s="13"/>
      <c r="V1521" s="13"/>
      <c r="W1521" s="13"/>
      <c r="X1521" s="13"/>
      <c r="Y1521" s="13"/>
      <c r="Z1521" s="13"/>
      <c r="AA1521" s="13"/>
      <c r="AB1521" s="13"/>
      <c r="AC1521" s="13"/>
      <c r="AD1521" s="13"/>
      <c r="AE1521" s="13"/>
      <c r="AT1521" s="235" t="s">
        <v>185</v>
      </c>
      <c r="AU1521" s="235" t="s">
        <v>84</v>
      </c>
      <c r="AV1521" s="13" t="s">
        <v>84</v>
      </c>
      <c r="AW1521" s="13" t="s">
        <v>4</v>
      </c>
      <c r="AX1521" s="13" t="s">
        <v>82</v>
      </c>
      <c r="AY1521" s="235" t="s">
        <v>161</v>
      </c>
    </row>
    <row r="1522" s="2" customFormat="1" ht="24.15" customHeight="1">
      <c r="A1522" s="40"/>
      <c r="B1522" s="41"/>
      <c r="C1522" s="206" t="s">
        <v>2239</v>
      </c>
      <c r="D1522" s="206" t="s">
        <v>163</v>
      </c>
      <c r="E1522" s="207" t="s">
        <v>2240</v>
      </c>
      <c r="F1522" s="208" t="s">
        <v>2241</v>
      </c>
      <c r="G1522" s="209" t="s">
        <v>182</v>
      </c>
      <c r="H1522" s="210">
        <v>432.83999999999998</v>
      </c>
      <c r="I1522" s="211"/>
      <c r="J1522" s="212">
        <f>ROUND(I1522*H1522,2)</f>
        <v>0</v>
      </c>
      <c r="K1522" s="208" t="s">
        <v>167</v>
      </c>
      <c r="L1522" s="46"/>
      <c r="M1522" s="213" t="s">
        <v>19</v>
      </c>
      <c r="N1522" s="214" t="s">
        <v>45</v>
      </c>
      <c r="O1522" s="86"/>
      <c r="P1522" s="215">
        <f>O1522*H1522</f>
        <v>0</v>
      </c>
      <c r="Q1522" s="215">
        <v>5.0000000000000002E-05</v>
      </c>
      <c r="R1522" s="215">
        <f>Q1522*H1522</f>
        <v>0.021642000000000002</v>
      </c>
      <c r="S1522" s="215">
        <v>0</v>
      </c>
      <c r="T1522" s="216">
        <f>S1522*H1522</f>
        <v>0</v>
      </c>
      <c r="U1522" s="40"/>
      <c r="V1522" s="40"/>
      <c r="W1522" s="40"/>
      <c r="X1522" s="40"/>
      <c r="Y1522" s="40"/>
      <c r="Z1522" s="40"/>
      <c r="AA1522" s="40"/>
      <c r="AB1522" s="40"/>
      <c r="AC1522" s="40"/>
      <c r="AD1522" s="40"/>
      <c r="AE1522" s="40"/>
      <c r="AR1522" s="217" t="s">
        <v>256</v>
      </c>
      <c r="AT1522" s="217" t="s">
        <v>163</v>
      </c>
      <c r="AU1522" s="217" t="s">
        <v>84</v>
      </c>
      <c r="AY1522" s="19" t="s">
        <v>161</v>
      </c>
      <c r="BE1522" s="218">
        <f>IF(N1522="základní",J1522,0)</f>
        <v>0</v>
      </c>
      <c r="BF1522" s="218">
        <f>IF(N1522="snížená",J1522,0)</f>
        <v>0</v>
      </c>
      <c r="BG1522" s="218">
        <f>IF(N1522="zákl. přenesená",J1522,0)</f>
        <v>0</v>
      </c>
      <c r="BH1522" s="218">
        <f>IF(N1522="sníž. přenesená",J1522,0)</f>
        <v>0</v>
      </c>
      <c r="BI1522" s="218">
        <f>IF(N1522="nulová",J1522,0)</f>
        <v>0</v>
      </c>
      <c r="BJ1522" s="19" t="s">
        <v>82</v>
      </c>
      <c r="BK1522" s="218">
        <f>ROUND(I1522*H1522,2)</f>
        <v>0</v>
      </c>
      <c r="BL1522" s="19" t="s">
        <v>256</v>
      </c>
      <c r="BM1522" s="217" t="s">
        <v>2242</v>
      </c>
    </row>
    <row r="1523" s="2" customFormat="1">
      <c r="A1523" s="40"/>
      <c r="B1523" s="41"/>
      <c r="C1523" s="42"/>
      <c r="D1523" s="219" t="s">
        <v>170</v>
      </c>
      <c r="E1523" s="42"/>
      <c r="F1523" s="220" t="s">
        <v>2243</v>
      </c>
      <c r="G1523" s="42"/>
      <c r="H1523" s="42"/>
      <c r="I1523" s="221"/>
      <c r="J1523" s="42"/>
      <c r="K1523" s="42"/>
      <c r="L1523" s="46"/>
      <c r="M1523" s="222"/>
      <c r="N1523" s="223"/>
      <c r="O1523" s="86"/>
      <c r="P1523" s="86"/>
      <c r="Q1523" s="86"/>
      <c r="R1523" s="86"/>
      <c r="S1523" s="86"/>
      <c r="T1523" s="87"/>
      <c r="U1523" s="40"/>
      <c r="V1523" s="40"/>
      <c r="W1523" s="40"/>
      <c r="X1523" s="40"/>
      <c r="Y1523" s="40"/>
      <c r="Z1523" s="40"/>
      <c r="AA1523" s="40"/>
      <c r="AB1523" s="40"/>
      <c r="AC1523" s="40"/>
      <c r="AD1523" s="40"/>
      <c r="AE1523" s="40"/>
      <c r="AT1523" s="19" t="s">
        <v>170</v>
      </c>
      <c r="AU1523" s="19" t="s">
        <v>84</v>
      </c>
    </row>
    <row r="1524" s="13" customFormat="1">
      <c r="A1524" s="13"/>
      <c r="B1524" s="224"/>
      <c r="C1524" s="225"/>
      <c r="D1524" s="226" t="s">
        <v>185</v>
      </c>
      <c r="E1524" s="227" t="s">
        <v>19</v>
      </c>
      <c r="F1524" s="228" t="s">
        <v>2244</v>
      </c>
      <c r="G1524" s="225"/>
      <c r="H1524" s="229">
        <v>432.83999999999998</v>
      </c>
      <c r="I1524" s="230"/>
      <c r="J1524" s="225"/>
      <c r="K1524" s="225"/>
      <c r="L1524" s="231"/>
      <c r="M1524" s="232"/>
      <c r="N1524" s="233"/>
      <c r="O1524" s="233"/>
      <c r="P1524" s="233"/>
      <c r="Q1524" s="233"/>
      <c r="R1524" s="233"/>
      <c r="S1524" s="233"/>
      <c r="T1524" s="234"/>
      <c r="U1524" s="13"/>
      <c r="V1524" s="13"/>
      <c r="W1524" s="13"/>
      <c r="X1524" s="13"/>
      <c r="Y1524" s="13"/>
      <c r="Z1524" s="13"/>
      <c r="AA1524" s="13"/>
      <c r="AB1524" s="13"/>
      <c r="AC1524" s="13"/>
      <c r="AD1524" s="13"/>
      <c r="AE1524" s="13"/>
      <c r="AT1524" s="235" t="s">
        <v>185</v>
      </c>
      <c r="AU1524" s="235" t="s">
        <v>84</v>
      </c>
      <c r="AV1524" s="13" t="s">
        <v>84</v>
      </c>
      <c r="AW1524" s="13" t="s">
        <v>36</v>
      </c>
      <c r="AX1524" s="13" t="s">
        <v>74</v>
      </c>
      <c r="AY1524" s="235" t="s">
        <v>161</v>
      </c>
    </row>
    <row r="1525" s="14" customFormat="1">
      <c r="A1525" s="14"/>
      <c r="B1525" s="236"/>
      <c r="C1525" s="237"/>
      <c r="D1525" s="226" t="s">
        <v>185</v>
      </c>
      <c r="E1525" s="238" t="s">
        <v>19</v>
      </c>
      <c r="F1525" s="239" t="s">
        <v>187</v>
      </c>
      <c r="G1525" s="237"/>
      <c r="H1525" s="240">
        <v>432.83999999999998</v>
      </c>
      <c r="I1525" s="241"/>
      <c r="J1525" s="237"/>
      <c r="K1525" s="237"/>
      <c r="L1525" s="242"/>
      <c r="M1525" s="243"/>
      <c r="N1525" s="244"/>
      <c r="O1525" s="244"/>
      <c r="P1525" s="244"/>
      <c r="Q1525" s="244"/>
      <c r="R1525" s="244"/>
      <c r="S1525" s="244"/>
      <c r="T1525" s="245"/>
      <c r="U1525" s="14"/>
      <c r="V1525" s="14"/>
      <c r="W1525" s="14"/>
      <c r="X1525" s="14"/>
      <c r="Y1525" s="14"/>
      <c r="Z1525" s="14"/>
      <c r="AA1525" s="14"/>
      <c r="AB1525" s="14"/>
      <c r="AC1525" s="14"/>
      <c r="AD1525" s="14"/>
      <c r="AE1525" s="14"/>
      <c r="AT1525" s="246" t="s">
        <v>185</v>
      </c>
      <c r="AU1525" s="246" t="s">
        <v>84</v>
      </c>
      <c r="AV1525" s="14" t="s">
        <v>168</v>
      </c>
      <c r="AW1525" s="14" t="s">
        <v>36</v>
      </c>
      <c r="AX1525" s="14" t="s">
        <v>82</v>
      </c>
      <c r="AY1525" s="246" t="s">
        <v>161</v>
      </c>
    </row>
    <row r="1526" s="2" customFormat="1" ht="33" customHeight="1">
      <c r="A1526" s="40"/>
      <c r="B1526" s="41"/>
      <c r="C1526" s="206" t="s">
        <v>2245</v>
      </c>
      <c r="D1526" s="206" t="s">
        <v>163</v>
      </c>
      <c r="E1526" s="207" t="s">
        <v>2246</v>
      </c>
      <c r="F1526" s="208" t="s">
        <v>2247</v>
      </c>
      <c r="G1526" s="209" t="s">
        <v>590</v>
      </c>
      <c r="H1526" s="210">
        <v>14.720000000000001</v>
      </c>
      <c r="I1526" s="211"/>
      <c r="J1526" s="212">
        <f>ROUND(I1526*H1526,2)</f>
        <v>0</v>
      </c>
      <c r="K1526" s="208" t="s">
        <v>167</v>
      </c>
      <c r="L1526" s="46"/>
      <c r="M1526" s="213" t="s">
        <v>19</v>
      </c>
      <c r="N1526" s="214" t="s">
        <v>45</v>
      </c>
      <c r="O1526" s="86"/>
      <c r="P1526" s="215">
        <f>O1526*H1526</f>
        <v>0</v>
      </c>
      <c r="Q1526" s="215">
        <v>0.002</v>
      </c>
      <c r="R1526" s="215">
        <f>Q1526*H1526</f>
        <v>0.029440000000000001</v>
      </c>
      <c r="S1526" s="215">
        <v>0</v>
      </c>
      <c r="T1526" s="216">
        <f>S1526*H1526</f>
        <v>0</v>
      </c>
      <c r="U1526" s="40"/>
      <c r="V1526" s="40"/>
      <c r="W1526" s="40"/>
      <c r="X1526" s="40"/>
      <c r="Y1526" s="40"/>
      <c r="Z1526" s="40"/>
      <c r="AA1526" s="40"/>
      <c r="AB1526" s="40"/>
      <c r="AC1526" s="40"/>
      <c r="AD1526" s="40"/>
      <c r="AE1526" s="40"/>
      <c r="AR1526" s="217" t="s">
        <v>256</v>
      </c>
      <c r="AT1526" s="217" t="s">
        <v>163</v>
      </c>
      <c r="AU1526" s="217" t="s">
        <v>84</v>
      </c>
      <c r="AY1526" s="19" t="s">
        <v>161</v>
      </c>
      <c r="BE1526" s="218">
        <f>IF(N1526="základní",J1526,0)</f>
        <v>0</v>
      </c>
      <c r="BF1526" s="218">
        <f>IF(N1526="snížená",J1526,0)</f>
        <v>0</v>
      </c>
      <c r="BG1526" s="218">
        <f>IF(N1526="zákl. přenesená",J1526,0)</f>
        <v>0</v>
      </c>
      <c r="BH1526" s="218">
        <f>IF(N1526="sníž. přenesená",J1526,0)</f>
        <v>0</v>
      </c>
      <c r="BI1526" s="218">
        <f>IF(N1526="nulová",J1526,0)</f>
        <v>0</v>
      </c>
      <c r="BJ1526" s="19" t="s">
        <v>82</v>
      </c>
      <c r="BK1526" s="218">
        <f>ROUND(I1526*H1526,2)</f>
        <v>0</v>
      </c>
      <c r="BL1526" s="19" t="s">
        <v>256</v>
      </c>
      <c r="BM1526" s="217" t="s">
        <v>2248</v>
      </c>
    </row>
    <row r="1527" s="2" customFormat="1">
      <c r="A1527" s="40"/>
      <c r="B1527" s="41"/>
      <c r="C1527" s="42"/>
      <c r="D1527" s="219" t="s">
        <v>170</v>
      </c>
      <c r="E1527" s="42"/>
      <c r="F1527" s="220" t="s">
        <v>2249</v>
      </c>
      <c r="G1527" s="42"/>
      <c r="H1527" s="42"/>
      <c r="I1527" s="221"/>
      <c r="J1527" s="42"/>
      <c r="K1527" s="42"/>
      <c r="L1527" s="46"/>
      <c r="M1527" s="222"/>
      <c r="N1527" s="223"/>
      <c r="O1527" s="86"/>
      <c r="P1527" s="86"/>
      <c r="Q1527" s="86"/>
      <c r="R1527" s="86"/>
      <c r="S1527" s="86"/>
      <c r="T1527" s="87"/>
      <c r="U1527" s="40"/>
      <c r="V1527" s="40"/>
      <c r="W1527" s="40"/>
      <c r="X1527" s="40"/>
      <c r="Y1527" s="40"/>
      <c r="Z1527" s="40"/>
      <c r="AA1527" s="40"/>
      <c r="AB1527" s="40"/>
      <c r="AC1527" s="40"/>
      <c r="AD1527" s="40"/>
      <c r="AE1527" s="40"/>
      <c r="AT1527" s="19" t="s">
        <v>170</v>
      </c>
      <c r="AU1527" s="19" t="s">
        <v>84</v>
      </c>
    </row>
    <row r="1528" s="13" customFormat="1">
      <c r="A1528" s="13"/>
      <c r="B1528" s="224"/>
      <c r="C1528" s="225"/>
      <c r="D1528" s="226" t="s">
        <v>185</v>
      </c>
      <c r="E1528" s="227" t="s">
        <v>19</v>
      </c>
      <c r="F1528" s="228" t="s">
        <v>2250</v>
      </c>
      <c r="G1528" s="225"/>
      <c r="H1528" s="229">
        <v>14.720000000000001</v>
      </c>
      <c r="I1528" s="230"/>
      <c r="J1528" s="225"/>
      <c r="K1528" s="225"/>
      <c r="L1528" s="231"/>
      <c r="M1528" s="232"/>
      <c r="N1528" s="233"/>
      <c r="O1528" s="233"/>
      <c r="P1528" s="233"/>
      <c r="Q1528" s="233"/>
      <c r="R1528" s="233"/>
      <c r="S1528" s="233"/>
      <c r="T1528" s="234"/>
      <c r="U1528" s="13"/>
      <c r="V1528" s="13"/>
      <c r="W1528" s="13"/>
      <c r="X1528" s="13"/>
      <c r="Y1528" s="13"/>
      <c r="Z1528" s="13"/>
      <c r="AA1528" s="13"/>
      <c r="AB1528" s="13"/>
      <c r="AC1528" s="13"/>
      <c r="AD1528" s="13"/>
      <c r="AE1528" s="13"/>
      <c r="AT1528" s="235" t="s">
        <v>185</v>
      </c>
      <c r="AU1528" s="235" t="s">
        <v>84</v>
      </c>
      <c r="AV1528" s="13" t="s">
        <v>84</v>
      </c>
      <c r="AW1528" s="13" t="s">
        <v>36</v>
      </c>
      <c r="AX1528" s="13" t="s">
        <v>82</v>
      </c>
      <c r="AY1528" s="235" t="s">
        <v>161</v>
      </c>
    </row>
    <row r="1529" s="2" customFormat="1" ht="24.15" customHeight="1">
      <c r="A1529" s="40"/>
      <c r="B1529" s="41"/>
      <c r="C1529" s="247" t="s">
        <v>2251</v>
      </c>
      <c r="D1529" s="247" t="s">
        <v>301</v>
      </c>
      <c r="E1529" s="248" t="s">
        <v>2252</v>
      </c>
      <c r="F1529" s="249" t="s">
        <v>2253</v>
      </c>
      <c r="G1529" s="250" t="s">
        <v>182</v>
      </c>
      <c r="H1529" s="251">
        <v>8.4640000000000004</v>
      </c>
      <c r="I1529" s="252"/>
      <c r="J1529" s="253">
        <f>ROUND(I1529*H1529,2)</f>
        <v>0</v>
      </c>
      <c r="K1529" s="249" t="s">
        <v>167</v>
      </c>
      <c r="L1529" s="254"/>
      <c r="M1529" s="255" t="s">
        <v>19</v>
      </c>
      <c r="N1529" s="256" t="s">
        <v>45</v>
      </c>
      <c r="O1529" s="86"/>
      <c r="P1529" s="215">
        <f>O1529*H1529</f>
        <v>0</v>
      </c>
      <c r="Q1529" s="215">
        <v>0.016709999999999999</v>
      </c>
      <c r="R1529" s="215">
        <f>Q1529*H1529</f>
        <v>0.14143343999999999</v>
      </c>
      <c r="S1529" s="215">
        <v>0</v>
      </c>
      <c r="T1529" s="216">
        <f>S1529*H1529</f>
        <v>0</v>
      </c>
      <c r="U1529" s="40"/>
      <c r="V1529" s="40"/>
      <c r="W1529" s="40"/>
      <c r="X1529" s="40"/>
      <c r="Y1529" s="40"/>
      <c r="Z1529" s="40"/>
      <c r="AA1529" s="40"/>
      <c r="AB1529" s="40"/>
      <c r="AC1529" s="40"/>
      <c r="AD1529" s="40"/>
      <c r="AE1529" s="40"/>
      <c r="AR1529" s="217" t="s">
        <v>342</v>
      </c>
      <c r="AT1529" s="217" t="s">
        <v>301</v>
      </c>
      <c r="AU1529" s="217" t="s">
        <v>84</v>
      </c>
      <c r="AY1529" s="19" t="s">
        <v>161</v>
      </c>
      <c r="BE1529" s="218">
        <f>IF(N1529="základní",J1529,0)</f>
        <v>0</v>
      </c>
      <c r="BF1529" s="218">
        <f>IF(N1529="snížená",J1529,0)</f>
        <v>0</v>
      </c>
      <c r="BG1529" s="218">
        <f>IF(N1529="zákl. přenesená",J1529,0)</f>
        <v>0</v>
      </c>
      <c r="BH1529" s="218">
        <f>IF(N1529="sníž. přenesená",J1529,0)</f>
        <v>0</v>
      </c>
      <c r="BI1529" s="218">
        <f>IF(N1529="nulová",J1529,0)</f>
        <v>0</v>
      </c>
      <c r="BJ1529" s="19" t="s">
        <v>82</v>
      </c>
      <c r="BK1529" s="218">
        <f>ROUND(I1529*H1529,2)</f>
        <v>0</v>
      </c>
      <c r="BL1529" s="19" t="s">
        <v>256</v>
      </c>
      <c r="BM1529" s="217" t="s">
        <v>2254</v>
      </c>
    </row>
    <row r="1530" s="13" customFormat="1">
      <c r="A1530" s="13"/>
      <c r="B1530" s="224"/>
      <c r="C1530" s="225"/>
      <c r="D1530" s="226" t="s">
        <v>185</v>
      </c>
      <c r="E1530" s="227" t="s">
        <v>19</v>
      </c>
      <c r="F1530" s="228" t="s">
        <v>2255</v>
      </c>
      <c r="G1530" s="225"/>
      <c r="H1530" s="229">
        <v>7.3600000000000003</v>
      </c>
      <c r="I1530" s="230"/>
      <c r="J1530" s="225"/>
      <c r="K1530" s="225"/>
      <c r="L1530" s="231"/>
      <c r="M1530" s="232"/>
      <c r="N1530" s="233"/>
      <c r="O1530" s="233"/>
      <c r="P1530" s="233"/>
      <c r="Q1530" s="233"/>
      <c r="R1530" s="233"/>
      <c r="S1530" s="233"/>
      <c r="T1530" s="234"/>
      <c r="U1530" s="13"/>
      <c r="V1530" s="13"/>
      <c r="W1530" s="13"/>
      <c r="X1530" s="13"/>
      <c r="Y1530" s="13"/>
      <c r="Z1530" s="13"/>
      <c r="AA1530" s="13"/>
      <c r="AB1530" s="13"/>
      <c r="AC1530" s="13"/>
      <c r="AD1530" s="13"/>
      <c r="AE1530" s="13"/>
      <c r="AT1530" s="235" t="s">
        <v>185</v>
      </c>
      <c r="AU1530" s="235" t="s">
        <v>84</v>
      </c>
      <c r="AV1530" s="13" t="s">
        <v>84</v>
      </c>
      <c r="AW1530" s="13" t="s">
        <v>36</v>
      </c>
      <c r="AX1530" s="13" t="s">
        <v>82</v>
      </c>
      <c r="AY1530" s="235" t="s">
        <v>161</v>
      </c>
    </row>
    <row r="1531" s="13" customFormat="1">
      <c r="A1531" s="13"/>
      <c r="B1531" s="224"/>
      <c r="C1531" s="225"/>
      <c r="D1531" s="226" t="s">
        <v>185</v>
      </c>
      <c r="E1531" s="225"/>
      <c r="F1531" s="228" t="s">
        <v>2256</v>
      </c>
      <c r="G1531" s="225"/>
      <c r="H1531" s="229">
        <v>8.4640000000000004</v>
      </c>
      <c r="I1531" s="230"/>
      <c r="J1531" s="225"/>
      <c r="K1531" s="225"/>
      <c r="L1531" s="231"/>
      <c r="M1531" s="232"/>
      <c r="N1531" s="233"/>
      <c r="O1531" s="233"/>
      <c r="P1531" s="233"/>
      <c r="Q1531" s="233"/>
      <c r="R1531" s="233"/>
      <c r="S1531" s="233"/>
      <c r="T1531" s="234"/>
      <c r="U1531" s="13"/>
      <c r="V1531" s="13"/>
      <c r="W1531" s="13"/>
      <c r="X1531" s="13"/>
      <c r="Y1531" s="13"/>
      <c r="Z1531" s="13"/>
      <c r="AA1531" s="13"/>
      <c r="AB1531" s="13"/>
      <c r="AC1531" s="13"/>
      <c r="AD1531" s="13"/>
      <c r="AE1531" s="13"/>
      <c r="AT1531" s="235" t="s">
        <v>185</v>
      </c>
      <c r="AU1531" s="235" t="s">
        <v>84</v>
      </c>
      <c r="AV1531" s="13" t="s">
        <v>84</v>
      </c>
      <c r="AW1531" s="13" t="s">
        <v>4</v>
      </c>
      <c r="AX1531" s="13" t="s">
        <v>82</v>
      </c>
      <c r="AY1531" s="235" t="s">
        <v>161</v>
      </c>
    </row>
    <row r="1532" s="2" customFormat="1" ht="37.8" customHeight="1">
      <c r="A1532" s="40"/>
      <c r="B1532" s="41"/>
      <c r="C1532" s="206" t="s">
        <v>2257</v>
      </c>
      <c r="D1532" s="206" t="s">
        <v>163</v>
      </c>
      <c r="E1532" s="207" t="s">
        <v>2258</v>
      </c>
      <c r="F1532" s="208" t="s">
        <v>2259</v>
      </c>
      <c r="G1532" s="209" t="s">
        <v>590</v>
      </c>
      <c r="H1532" s="210">
        <v>26.350000000000001</v>
      </c>
      <c r="I1532" s="211"/>
      <c r="J1532" s="212">
        <f>ROUND(I1532*H1532,2)</f>
        <v>0</v>
      </c>
      <c r="K1532" s="208" t="s">
        <v>167</v>
      </c>
      <c r="L1532" s="46"/>
      <c r="M1532" s="213" t="s">
        <v>19</v>
      </c>
      <c r="N1532" s="214" t="s">
        <v>45</v>
      </c>
      <c r="O1532" s="86"/>
      <c r="P1532" s="215">
        <f>O1532*H1532</f>
        <v>0</v>
      </c>
      <c r="Q1532" s="215">
        <v>0.00097999999999999997</v>
      </c>
      <c r="R1532" s="215">
        <f>Q1532*H1532</f>
        <v>0.025823000000000002</v>
      </c>
      <c r="S1532" s="215">
        <v>0</v>
      </c>
      <c r="T1532" s="216">
        <f>S1532*H1532</f>
        <v>0</v>
      </c>
      <c r="U1532" s="40"/>
      <c r="V1532" s="40"/>
      <c r="W1532" s="40"/>
      <c r="X1532" s="40"/>
      <c r="Y1532" s="40"/>
      <c r="Z1532" s="40"/>
      <c r="AA1532" s="40"/>
      <c r="AB1532" s="40"/>
      <c r="AC1532" s="40"/>
      <c r="AD1532" s="40"/>
      <c r="AE1532" s="40"/>
      <c r="AR1532" s="217" t="s">
        <v>256</v>
      </c>
      <c r="AT1532" s="217" t="s">
        <v>163</v>
      </c>
      <c r="AU1532" s="217" t="s">
        <v>84</v>
      </c>
      <c r="AY1532" s="19" t="s">
        <v>161</v>
      </c>
      <c r="BE1532" s="218">
        <f>IF(N1532="základní",J1532,0)</f>
        <v>0</v>
      </c>
      <c r="BF1532" s="218">
        <f>IF(N1532="snížená",J1532,0)</f>
        <v>0</v>
      </c>
      <c r="BG1532" s="218">
        <f>IF(N1532="zákl. přenesená",J1532,0)</f>
        <v>0</v>
      </c>
      <c r="BH1532" s="218">
        <f>IF(N1532="sníž. přenesená",J1532,0)</f>
        <v>0</v>
      </c>
      <c r="BI1532" s="218">
        <f>IF(N1532="nulová",J1532,0)</f>
        <v>0</v>
      </c>
      <c r="BJ1532" s="19" t="s">
        <v>82</v>
      </c>
      <c r="BK1532" s="218">
        <f>ROUND(I1532*H1532,2)</f>
        <v>0</v>
      </c>
      <c r="BL1532" s="19" t="s">
        <v>256</v>
      </c>
      <c r="BM1532" s="217" t="s">
        <v>2260</v>
      </c>
    </row>
    <row r="1533" s="2" customFormat="1">
      <c r="A1533" s="40"/>
      <c r="B1533" s="41"/>
      <c r="C1533" s="42"/>
      <c r="D1533" s="219" t="s">
        <v>170</v>
      </c>
      <c r="E1533" s="42"/>
      <c r="F1533" s="220" t="s">
        <v>2261</v>
      </c>
      <c r="G1533" s="42"/>
      <c r="H1533" s="42"/>
      <c r="I1533" s="221"/>
      <c r="J1533" s="42"/>
      <c r="K1533" s="42"/>
      <c r="L1533" s="46"/>
      <c r="M1533" s="222"/>
      <c r="N1533" s="223"/>
      <c r="O1533" s="86"/>
      <c r="P1533" s="86"/>
      <c r="Q1533" s="86"/>
      <c r="R1533" s="86"/>
      <c r="S1533" s="86"/>
      <c r="T1533" s="87"/>
      <c r="U1533" s="40"/>
      <c r="V1533" s="40"/>
      <c r="W1533" s="40"/>
      <c r="X1533" s="40"/>
      <c r="Y1533" s="40"/>
      <c r="Z1533" s="40"/>
      <c r="AA1533" s="40"/>
      <c r="AB1533" s="40"/>
      <c r="AC1533" s="40"/>
      <c r="AD1533" s="40"/>
      <c r="AE1533" s="40"/>
      <c r="AT1533" s="19" t="s">
        <v>170</v>
      </c>
      <c r="AU1533" s="19" t="s">
        <v>84</v>
      </c>
    </row>
    <row r="1534" s="13" customFormat="1">
      <c r="A1534" s="13"/>
      <c r="B1534" s="224"/>
      <c r="C1534" s="225"/>
      <c r="D1534" s="226" t="s">
        <v>185</v>
      </c>
      <c r="E1534" s="227" t="s">
        <v>19</v>
      </c>
      <c r="F1534" s="228" t="s">
        <v>2262</v>
      </c>
      <c r="G1534" s="225"/>
      <c r="H1534" s="229">
        <v>26.350000000000001</v>
      </c>
      <c r="I1534" s="230"/>
      <c r="J1534" s="225"/>
      <c r="K1534" s="225"/>
      <c r="L1534" s="231"/>
      <c r="M1534" s="232"/>
      <c r="N1534" s="233"/>
      <c r="O1534" s="233"/>
      <c r="P1534" s="233"/>
      <c r="Q1534" s="233"/>
      <c r="R1534" s="233"/>
      <c r="S1534" s="233"/>
      <c r="T1534" s="234"/>
      <c r="U1534" s="13"/>
      <c r="V1534" s="13"/>
      <c r="W1534" s="13"/>
      <c r="X1534" s="13"/>
      <c r="Y1534" s="13"/>
      <c r="Z1534" s="13"/>
      <c r="AA1534" s="13"/>
      <c r="AB1534" s="13"/>
      <c r="AC1534" s="13"/>
      <c r="AD1534" s="13"/>
      <c r="AE1534" s="13"/>
      <c r="AT1534" s="235" t="s">
        <v>185</v>
      </c>
      <c r="AU1534" s="235" t="s">
        <v>84</v>
      </c>
      <c r="AV1534" s="13" t="s">
        <v>84</v>
      </c>
      <c r="AW1534" s="13" t="s">
        <v>36</v>
      </c>
      <c r="AX1534" s="13" t="s">
        <v>82</v>
      </c>
      <c r="AY1534" s="235" t="s">
        <v>161</v>
      </c>
    </row>
    <row r="1535" s="2" customFormat="1" ht="24.15" customHeight="1">
      <c r="A1535" s="40"/>
      <c r="B1535" s="41"/>
      <c r="C1535" s="247" t="s">
        <v>2263</v>
      </c>
      <c r="D1535" s="247" t="s">
        <v>301</v>
      </c>
      <c r="E1535" s="248" t="s">
        <v>2220</v>
      </c>
      <c r="F1535" s="249" t="s">
        <v>2221</v>
      </c>
      <c r="G1535" s="250" t="s">
        <v>182</v>
      </c>
      <c r="H1535" s="251">
        <v>15.151</v>
      </c>
      <c r="I1535" s="252"/>
      <c r="J1535" s="253">
        <f>ROUND(I1535*H1535,2)</f>
        <v>0</v>
      </c>
      <c r="K1535" s="249" t="s">
        <v>167</v>
      </c>
      <c r="L1535" s="254"/>
      <c r="M1535" s="255" t="s">
        <v>19</v>
      </c>
      <c r="N1535" s="256" t="s">
        <v>45</v>
      </c>
      <c r="O1535" s="86"/>
      <c r="P1535" s="215">
        <f>O1535*H1535</f>
        <v>0</v>
      </c>
      <c r="Q1535" s="215">
        <v>0.01771</v>
      </c>
      <c r="R1535" s="215">
        <f>Q1535*H1535</f>
        <v>0.26832421000000001</v>
      </c>
      <c r="S1535" s="215">
        <v>0</v>
      </c>
      <c r="T1535" s="216">
        <f>S1535*H1535</f>
        <v>0</v>
      </c>
      <c r="U1535" s="40"/>
      <c r="V1535" s="40"/>
      <c r="W1535" s="40"/>
      <c r="X1535" s="40"/>
      <c r="Y1535" s="40"/>
      <c r="Z1535" s="40"/>
      <c r="AA1535" s="40"/>
      <c r="AB1535" s="40"/>
      <c r="AC1535" s="40"/>
      <c r="AD1535" s="40"/>
      <c r="AE1535" s="40"/>
      <c r="AR1535" s="217" t="s">
        <v>342</v>
      </c>
      <c r="AT1535" s="217" t="s">
        <v>301</v>
      </c>
      <c r="AU1535" s="217" t="s">
        <v>84</v>
      </c>
      <c r="AY1535" s="19" t="s">
        <v>161</v>
      </c>
      <c r="BE1535" s="218">
        <f>IF(N1535="základní",J1535,0)</f>
        <v>0</v>
      </c>
      <c r="BF1535" s="218">
        <f>IF(N1535="snížená",J1535,0)</f>
        <v>0</v>
      </c>
      <c r="BG1535" s="218">
        <f>IF(N1535="zákl. přenesená",J1535,0)</f>
        <v>0</v>
      </c>
      <c r="BH1535" s="218">
        <f>IF(N1535="sníž. přenesená",J1535,0)</f>
        <v>0</v>
      </c>
      <c r="BI1535" s="218">
        <f>IF(N1535="nulová",J1535,0)</f>
        <v>0</v>
      </c>
      <c r="BJ1535" s="19" t="s">
        <v>82</v>
      </c>
      <c r="BK1535" s="218">
        <f>ROUND(I1535*H1535,2)</f>
        <v>0</v>
      </c>
      <c r="BL1535" s="19" t="s">
        <v>256</v>
      </c>
      <c r="BM1535" s="217" t="s">
        <v>2264</v>
      </c>
    </row>
    <row r="1536" s="13" customFormat="1">
      <c r="A1536" s="13"/>
      <c r="B1536" s="224"/>
      <c r="C1536" s="225"/>
      <c r="D1536" s="226" t="s">
        <v>185</v>
      </c>
      <c r="E1536" s="227" t="s">
        <v>19</v>
      </c>
      <c r="F1536" s="228" t="s">
        <v>2265</v>
      </c>
      <c r="G1536" s="225"/>
      <c r="H1536" s="229">
        <v>13.175000000000001</v>
      </c>
      <c r="I1536" s="230"/>
      <c r="J1536" s="225"/>
      <c r="K1536" s="225"/>
      <c r="L1536" s="231"/>
      <c r="M1536" s="232"/>
      <c r="N1536" s="233"/>
      <c r="O1536" s="233"/>
      <c r="P1536" s="233"/>
      <c r="Q1536" s="233"/>
      <c r="R1536" s="233"/>
      <c r="S1536" s="233"/>
      <c r="T1536" s="234"/>
      <c r="U1536" s="13"/>
      <c r="V1536" s="13"/>
      <c r="W1536" s="13"/>
      <c r="X1536" s="13"/>
      <c r="Y1536" s="13"/>
      <c r="Z1536" s="13"/>
      <c r="AA1536" s="13"/>
      <c r="AB1536" s="13"/>
      <c r="AC1536" s="13"/>
      <c r="AD1536" s="13"/>
      <c r="AE1536" s="13"/>
      <c r="AT1536" s="235" t="s">
        <v>185</v>
      </c>
      <c r="AU1536" s="235" t="s">
        <v>84</v>
      </c>
      <c r="AV1536" s="13" t="s">
        <v>84</v>
      </c>
      <c r="AW1536" s="13" t="s">
        <v>36</v>
      </c>
      <c r="AX1536" s="13" t="s">
        <v>82</v>
      </c>
      <c r="AY1536" s="235" t="s">
        <v>161</v>
      </c>
    </row>
    <row r="1537" s="13" customFormat="1">
      <c r="A1537" s="13"/>
      <c r="B1537" s="224"/>
      <c r="C1537" s="225"/>
      <c r="D1537" s="226" t="s">
        <v>185</v>
      </c>
      <c r="E1537" s="225"/>
      <c r="F1537" s="228" t="s">
        <v>2266</v>
      </c>
      <c r="G1537" s="225"/>
      <c r="H1537" s="229">
        <v>15.151</v>
      </c>
      <c r="I1537" s="230"/>
      <c r="J1537" s="225"/>
      <c r="K1537" s="225"/>
      <c r="L1537" s="231"/>
      <c r="M1537" s="232"/>
      <c r="N1537" s="233"/>
      <c r="O1537" s="233"/>
      <c r="P1537" s="233"/>
      <c r="Q1537" s="233"/>
      <c r="R1537" s="233"/>
      <c r="S1537" s="233"/>
      <c r="T1537" s="234"/>
      <c r="U1537" s="13"/>
      <c r="V1537" s="13"/>
      <c r="W1537" s="13"/>
      <c r="X1537" s="13"/>
      <c r="Y1537" s="13"/>
      <c r="Z1537" s="13"/>
      <c r="AA1537" s="13"/>
      <c r="AB1537" s="13"/>
      <c r="AC1537" s="13"/>
      <c r="AD1537" s="13"/>
      <c r="AE1537" s="13"/>
      <c r="AT1537" s="235" t="s">
        <v>185</v>
      </c>
      <c r="AU1537" s="235" t="s">
        <v>84</v>
      </c>
      <c r="AV1537" s="13" t="s">
        <v>84</v>
      </c>
      <c r="AW1537" s="13" t="s">
        <v>4</v>
      </c>
      <c r="AX1537" s="13" t="s">
        <v>82</v>
      </c>
      <c r="AY1537" s="235" t="s">
        <v>161</v>
      </c>
    </row>
    <row r="1538" s="2" customFormat="1" ht="49.05" customHeight="1">
      <c r="A1538" s="40"/>
      <c r="B1538" s="41"/>
      <c r="C1538" s="206" t="s">
        <v>2267</v>
      </c>
      <c r="D1538" s="206" t="s">
        <v>163</v>
      </c>
      <c r="E1538" s="207" t="s">
        <v>2268</v>
      </c>
      <c r="F1538" s="208" t="s">
        <v>2269</v>
      </c>
      <c r="G1538" s="209" t="s">
        <v>1196</v>
      </c>
      <c r="H1538" s="258"/>
      <c r="I1538" s="211"/>
      <c r="J1538" s="212">
        <f>ROUND(I1538*H1538,2)</f>
        <v>0</v>
      </c>
      <c r="K1538" s="208" t="s">
        <v>167</v>
      </c>
      <c r="L1538" s="46"/>
      <c r="M1538" s="213" t="s">
        <v>19</v>
      </c>
      <c r="N1538" s="214" t="s">
        <v>45</v>
      </c>
      <c r="O1538" s="86"/>
      <c r="P1538" s="215">
        <f>O1538*H1538</f>
        <v>0</v>
      </c>
      <c r="Q1538" s="215">
        <v>0</v>
      </c>
      <c r="R1538" s="215">
        <f>Q1538*H1538</f>
        <v>0</v>
      </c>
      <c r="S1538" s="215">
        <v>0</v>
      </c>
      <c r="T1538" s="216">
        <f>S1538*H1538</f>
        <v>0</v>
      </c>
      <c r="U1538" s="40"/>
      <c r="V1538" s="40"/>
      <c r="W1538" s="40"/>
      <c r="X1538" s="40"/>
      <c r="Y1538" s="40"/>
      <c r="Z1538" s="40"/>
      <c r="AA1538" s="40"/>
      <c r="AB1538" s="40"/>
      <c r="AC1538" s="40"/>
      <c r="AD1538" s="40"/>
      <c r="AE1538" s="40"/>
      <c r="AR1538" s="217" t="s">
        <v>256</v>
      </c>
      <c r="AT1538" s="217" t="s">
        <v>163</v>
      </c>
      <c r="AU1538" s="217" t="s">
        <v>84</v>
      </c>
      <c r="AY1538" s="19" t="s">
        <v>161</v>
      </c>
      <c r="BE1538" s="218">
        <f>IF(N1538="základní",J1538,0)</f>
        <v>0</v>
      </c>
      <c r="BF1538" s="218">
        <f>IF(N1538="snížená",J1538,0)</f>
        <v>0</v>
      </c>
      <c r="BG1538" s="218">
        <f>IF(N1538="zákl. přenesená",J1538,0)</f>
        <v>0</v>
      </c>
      <c r="BH1538" s="218">
        <f>IF(N1538="sníž. přenesená",J1538,0)</f>
        <v>0</v>
      </c>
      <c r="BI1538" s="218">
        <f>IF(N1538="nulová",J1538,0)</f>
        <v>0</v>
      </c>
      <c r="BJ1538" s="19" t="s">
        <v>82</v>
      </c>
      <c r="BK1538" s="218">
        <f>ROUND(I1538*H1538,2)</f>
        <v>0</v>
      </c>
      <c r="BL1538" s="19" t="s">
        <v>256</v>
      </c>
      <c r="BM1538" s="217" t="s">
        <v>2270</v>
      </c>
    </row>
    <row r="1539" s="2" customFormat="1">
      <c r="A1539" s="40"/>
      <c r="B1539" s="41"/>
      <c r="C1539" s="42"/>
      <c r="D1539" s="219" t="s">
        <v>170</v>
      </c>
      <c r="E1539" s="42"/>
      <c r="F1539" s="220" t="s">
        <v>2271</v>
      </c>
      <c r="G1539" s="42"/>
      <c r="H1539" s="42"/>
      <c r="I1539" s="221"/>
      <c r="J1539" s="42"/>
      <c r="K1539" s="42"/>
      <c r="L1539" s="46"/>
      <c r="M1539" s="222"/>
      <c r="N1539" s="223"/>
      <c r="O1539" s="86"/>
      <c r="P1539" s="86"/>
      <c r="Q1539" s="86"/>
      <c r="R1539" s="86"/>
      <c r="S1539" s="86"/>
      <c r="T1539" s="87"/>
      <c r="U1539" s="40"/>
      <c r="V1539" s="40"/>
      <c r="W1539" s="40"/>
      <c r="X1539" s="40"/>
      <c r="Y1539" s="40"/>
      <c r="Z1539" s="40"/>
      <c r="AA1539" s="40"/>
      <c r="AB1539" s="40"/>
      <c r="AC1539" s="40"/>
      <c r="AD1539" s="40"/>
      <c r="AE1539" s="40"/>
      <c r="AT1539" s="19" t="s">
        <v>170</v>
      </c>
      <c r="AU1539" s="19" t="s">
        <v>84</v>
      </c>
    </row>
    <row r="1540" s="2" customFormat="1" ht="66.75" customHeight="1">
      <c r="A1540" s="40"/>
      <c r="B1540" s="41"/>
      <c r="C1540" s="206" t="s">
        <v>2272</v>
      </c>
      <c r="D1540" s="206" t="s">
        <v>163</v>
      </c>
      <c r="E1540" s="207" t="s">
        <v>2273</v>
      </c>
      <c r="F1540" s="208" t="s">
        <v>2274</v>
      </c>
      <c r="G1540" s="209" t="s">
        <v>1196</v>
      </c>
      <c r="H1540" s="258"/>
      <c r="I1540" s="211"/>
      <c r="J1540" s="212">
        <f>ROUND(I1540*H1540,2)</f>
        <v>0</v>
      </c>
      <c r="K1540" s="208" t="s">
        <v>167</v>
      </c>
      <c r="L1540" s="46"/>
      <c r="M1540" s="213" t="s">
        <v>19</v>
      </c>
      <c r="N1540" s="214" t="s">
        <v>45</v>
      </c>
      <c r="O1540" s="86"/>
      <c r="P1540" s="215">
        <f>O1540*H1540</f>
        <v>0</v>
      </c>
      <c r="Q1540" s="215">
        <v>0</v>
      </c>
      <c r="R1540" s="215">
        <f>Q1540*H1540</f>
        <v>0</v>
      </c>
      <c r="S1540" s="215">
        <v>0</v>
      </c>
      <c r="T1540" s="216">
        <f>S1540*H1540</f>
        <v>0</v>
      </c>
      <c r="U1540" s="40"/>
      <c r="V1540" s="40"/>
      <c r="W1540" s="40"/>
      <c r="X1540" s="40"/>
      <c r="Y1540" s="40"/>
      <c r="Z1540" s="40"/>
      <c r="AA1540" s="40"/>
      <c r="AB1540" s="40"/>
      <c r="AC1540" s="40"/>
      <c r="AD1540" s="40"/>
      <c r="AE1540" s="40"/>
      <c r="AR1540" s="217" t="s">
        <v>256</v>
      </c>
      <c r="AT1540" s="217" t="s">
        <v>163</v>
      </c>
      <c r="AU1540" s="217" t="s">
        <v>84</v>
      </c>
      <c r="AY1540" s="19" t="s">
        <v>161</v>
      </c>
      <c r="BE1540" s="218">
        <f>IF(N1540="základní",J1540,0)</f>
        <v>0</v>
      </c>
      <c r="BF1540" s="218">
        <f>IF(N1540="snížená",J1540,0)</f>
        <v>0</v>
      </c>
      <c r="BG1540" s="218">
        <f>IF(N1540="zákl. přenesená",J1540,0)</f>
        <v>0</v>
      </c>
      <c r="BH1540" s="218">
        <f>IF(N1540="sníž. přenesená",J1540,0)</f>
        <v>0</v>
      </c>
      <c r="BI1540" s="218">
        <f>IF(N1540="nulová",J1540,0)</f>
        <v>0</v>
      </c>
      <c r="BJ1540" s="19" t="s">
        <v>82</v>
      </c>
      <c r="BK1540" s="218">
        <f>ROUND(I1540*H1540,2)</f>
        <v>0</v>
      </c>
      <c r="BL1540" s="19" t="s">
        <v>256</v>
      </c>
      <c r="BM1540" s="217" t="s">
        <v>2275</v>
      </c>
    </row>
    <row r="1541" s="2" customFormat="1">
      <c r="A1541" s="40"/>
      <c r="B1541" s="41"/>
      <c r="C1541" s="42"/>
      <c r="D1541" s="219" t="s">
        <v>170</v>
      </c>
      <c r="E1541" s="42"/>
      <c r="F1541" s="220" t="s">
        <v>2276</v>
      </c>
      <c r="G1541" s="42"/>
      <c r="H1541" s="42"/>
      <c r="I1541" s="221"/>
      <c r="J1541" s="42"/>
      <c r="K1541" s="42"/>
      <c r="L1541" s="46"/>
      <c r="M1541" s="222"/>
      <c r="N1541" s="223"/>
      <c r="O1541" s="86"/>
      <c r="P1541" s="86"/>
      <c r="Q1541" s="86"/>
      <c r="R1541" s="86"/>
      <c r="S1541" s="86"/>
      <c r="T1541" s="87"/>
      <c r="U1541" s="40"/>
      <c r="V1541" s="40"/>
      <c r="W1541" s="40"/>
      <c r="X1541" s="40"/>
      <c r="Y1541" s="40"/>
      <c r="Z1541" s="40"/>
      <c r="AA1541" s="40"/>
      <c r="AB1541" s="40"/>
      <c r="AC1541" s="40"/>
      <c r="AD1541" s="40"/>
      <c r="AE1541" s="40"/>
      <c r="AT1541" s="19" t="s">
        <v>170</v>
      </c>
      <c r="AU1541" s="19" t="s">
        <v>84</v>
      </c>
    </row>
    <row r="1542" s="12" customFormat="1" ht="22.8" customHeight="1">
      <c r="A1542" s="12"/>
      <c r="B1542" s="190"/>
      <c r="C1542" s="191"/>
      <c r="D1542" s="192" t="s">
        <v>73</v>
      </c>
      <c r="E1542" s="204" t="s">
        <v>2277</v>
      </c>
      <c r="F1542" s="204" t="s">
        <v>2278</v>
      </c>
      <c r="G1542" s="191"/>
      <c r="H1542" s="191"/>
      <c r="I1542" s="194"/>
      <c r="J1542" s="205">
        <f>BK1542</f>
        <v>0</v>
      </c>
      <c r="K1542" s="191"/>
      <c r="L1542" s="196"/>
      <c r="M1542" s="197"/>
      <c r="N1542" s="198"/>
      <c r="O1542" s="198"/>
      <c r="P1542" s="199">
        <f>SUM(P1543:P1577)</f>
        <v>0</v>
      </c>
      <c r="Q1542" s="198"/>
      <c r="R1542" s="199">
        <f>SUM(R1543:R1577)</f>
        <v>0.15881635</v>
      </c>
      <c r="S1542" s="198"/>
      <c r="T1542" s="200">
        <f>SUM(T1543:T1577)</f>
        <v>0</v>
      </c>
      <c r="U1542" s="12"/>
      <c r="V1542" s="12"/>
      <c r="W1542" s="12"/>
      <c r="X1542" s="12"/>
      <c r="Y1542" s="12"/>
      <c r="Z1542" s="12"/>
      <c r="AA1542" s="12"/>
      <c r="AB1542" s="12"/>
      <c r="AC1542" s="12"/>
      <c r="AD1542" s="12"/>
      <c r="AE1542" s="12"/>
      <c r="AR1542" s="201" t="s">
        <v>84</v>
      </c>
      <c r="AT1542" s="202" t="s">
        <v>73</v>
      </c>
      <c r="AU1542" s="202" t="s">
        <v>82</v>
      </c>
      <c r="AY1542" s="201" t="s">
        <v>161</v>
      </c>
      <c r="BK1542" s="203">
        <f>SUM(BK1543:BK1577)</f>
        <v>0</v>
      </c>
    </row>
    <row r="1543" s="2" customFormat="1" ht="37.8" customHeight="1">
      <c r="A1543" s="40"/>
      <c r="B1543" s="41"/>
      <c r="C1543" s="206" t="s">
        <v>2279</v>
      </c>
      <c r="D1543" s="206" t="s">
        <v>163</v>
      </c>
      <c r="E1543" s="207" t="s">
        <v>2280</v>
      </c>
      <c r="F1543" s="208" t="s">
        <v>2281</v>
      </c>
      <c r="G1543" s="209" t="s">
        <v>182</v>
      </c>
      <c r="H1543" s="210">
        <v>288.757</v>
      </c>
      <c r="I1543" s="211"/>
      <c r="J1543" s="212">
        <f>ROUND(I1543*H1543,2)</f>
        <v>0</v>
      </c>
      <c r="K1543" s="208" t="s">
        <v>167</v>
      </c>
      <c r="L1543" s="46"/>
      <c r="M1543" s="213" t="s">
        <v>19</v>
      </c>
      <c r="N1543" s="214" t="s">
        <v>45</v>
      </c>
      <c r="O1543" s="86"/>
      <c r="P1543" s="215">
        <f>O1543*H1543</f>
        <v>0</v>
      </c>
      <c r="Q1543" s="215">
        <v>6.9999999999999994E-05</v>
      </c>
      <c r="R1543" s="215">
        <f>Q1543*H1543</f>
        <v>0.02021299</v>
      </c>
      <c r="S1543" s="215">
        <v>0</v>
      </c>
      <c r="T1543" s="216">
        <f>S1543*H1543</f>
        <v>0</v>
      </c>
      <c r="U1543" s="40"/>
      <c r="V1543" s="40"/>
      <c r="W1543" s="40"/>
      <c r="X1543" s="40"/>
      <c r="Y1543" s="40"/>
      <c r="Z1543" s="40"/>
      <c r="AA1543" s="40"/>
      <c r="AB1543" s="40"/>
      <c r="AC1543" s="40"/>
      <c r="AD1543" s="40"/>
      <c r="AE1543" s="40"/>
      <c r="AR1543" s="217" t="s">
        <v>256</v>
      </c>
      <c r="AT1543" s="217" t="s">
        <v>163</v>
      </c>
      <c r="AU1543" s="217" t="s">
        <v>84</v>
      </c>
      <c r="AY1543" s="19" t="s">
        <v>161</v>
      </c>
      <c r="BE1543" s="218">
        <f>IF(N1543="základní",J1543,0)</f>
        <v>0</v>
      </c>
      <c r="BF1543" s="218">
        <f>IF(N1543="snížená",J1543,0)</f>
        <v>0</v>
      </c>
      <c r="BG1543" s="218">
        <f>IF(N1543="zákl. přenesená",J1543,0)</f>
        <v>0</v>
      </c>
      <c r="BH1543" s="218">
        <f>IF(N1543="sníž. přenesená",J1543,0)</f>
        <v>0</v>
      </c>
      <c r="BI1543" s="218">
        <f>IF(N1543="nulová",J1543,0)</f>
        <v>0</v>
      </c>
      <c r="BJ1543" s="19" t="s">
        <v>82</v>
      </c>
      <c r="BK1543" s="218">
        <f>ROUND(I1543*H1543,2)</f>
        <v>0</v>
      </c>
      <c r="BL1543" s="19" t="s">
        <v>256</v>
      </c>
      <c r="BM1543" s="217" t="s">
        <v>2282</v>
      </c>
    </row>
    <row r="1544" s="2" customFormat="1">
      <c r="A1544" s="40"/>
      <c r="B1544" s="41"/>
      <c r="C1544" s="42"/>
      <c r="D1544" s="219" t="s">
        <v>170</v>
      </c>
      <c r="E1544" s="42"/>
      <c r="F1544" s="220" t="s">
        <v>2283</v>
      </c>
      <c r="G1544" s="42"/>
      <c r="H1544" s="42"/>
      <c r="I1544" s="221"/>
      <c r="J1544" s="42"/>
      <c r="K1544" s="42"/>
      <c r="L1544" s="46"/>
      <c r="M1544" s="222"/>
      <c r="N1544" s="223"/>
      <c r="O1544" s="86"/>
      <c r="P1544" s="86"/>
      <c r="Q1544" s="86"/>
      <c r="R1544" s="86"/>
      <c r="S1544" s="86"/>
      <c r="T1544" s="87"/>
      <c r="U1544" s="40"/>
      <c r="V1544" s="40"/>
      <c r="W1544" s="40"/>
      <c r="X1544" s="40"/>
      <c r="Y1544" s="40"/>
      <c r="Z1544" s="40"/>
      <c r="AA1544" s="40"/>
      <c r="AB1544" s="40"/>
      <c r="AC1544" s="40"/>
      <c r="AD1544" s="40"/>
      <c r="AE1544" s="40"/>
      <c r="AT1544" s="19" t="s">
        <v>170</v>
      </c>
      <c r="AU1544" s="19" t="s">
        <v>84</v>
      </c>
    </row>
    <row r="1545" s="13" customFormat="1">
      <c r="A1545" s="13"/>
      <c r="B1545" s="224"/>
      <c r="C1545" s="225"/>
      <c r="D1545" s="226" t="s">
        <v>185</v>
      </c>
      <c r="E1545" s="227" t="s">
        <v>19</v>
      </c>
      <c r="F1545" s="228" t="s">
        <v>2284</v>
      </c>
      <c r="G1545" s="225"/>
      <c r="H1545" s="229">
        <v>19</v>
      </c>
      <c r="I1545" s="230"/>
      <c r="J1545" s="225"/>
      <c r="K1545" s="225"/>
      <c r="L1545" s="231"/>
      <c r="M1545" s="232"/>
      <c r="N1545" s="233"/>
      <c r="O1545" s="233"/>
      <c r="P1545" s="233"/>
      <c r="Q1545" s="233"/>
      <c r="R1545" s="233"/>
      <c r="S1545" s="233"/>
      <c r="T1545" s="234"/>
      <c r="U1545" s="13"/>
      <c r="V1545" s="13"/>
      <c r="W1545" s="13"/>
      <c r="X1545" s="13"/>
      <c r="Y1545" s="13"/>
      <c r="Z1545" s="13"/>
      <c r="AA1545" s="13"/>
      <c r="AB1545" s="13"/>
      <c r="AC1545" s="13"/>
      <c r="AD1545" s="13"/>
      <c r="AE1545" s="13"/>
      <c r="AT1545" s="235" t="s">
        <v>185</v>
      </c>
      <c r="AU1545" s="235" t="s">
        <v>84</v>
      </c>
      <c r="AV1545" s="13" t="s">
        <v>84</v>
      </c>
      <c r="AW1545" s="13" t="s">
        <v>36</v>
      </c>
      <c r="AX1545" s="13" t="s">
        <v>74</v>
      </c>
      <c r="AY1545" s="235" t="s">
        <v>161</v>
      </c>
    </row>
    <row r="1546" s="13" customFormat="1">
      <c r="A1546" s="13"/>
      <c r="B1546" s="224"/>
      <c r="C1546" s="225"/>
      <c r="D1546" s="226" t="s">
        <v>185</v>
      </c>
      <c r="E1546" s="227" t="s">
        <v>19</v>
      </c>
      <c r="F1546" s="228" t="s">
        <v>2285</v>
      </c>
      <c r="G1546" s="225"/>
      <c r="H1546" s="229">
        <v>140.63399999999999</v>
      </c>
      <c r="I1546" s="230"/>
      <c r="J1546" s="225"/>
      <c r="K1546" s="225"/>
      <c r="L1546" s="231"/>
      <c r="M1546" s="232"/>
      <c r="N1546" s="233"/>
      <c r="O1546" s="233"/>
      <c r="P1546" s="233"/>
      <c r="Q1546" s="233"/>
      <c r="R1546" s="233"/>
      <c r="S1546" s="233"/>
      <c r="T1546" s="234"/>
      <c r="U1546" s="13"/>
      <c r="V1546" s="13"/>
      <c r="W1546" s="13"/>
      <c r="X1546" s="13"/>
      <c r="Y1546" s="13"/>
      <c r="Z1546" s="13"/>
      <c r="AA1546" s="13"/>
      <c r="AB1546" s="13"/>
      <c r="AC1546" s="13"/>
      <c r="AD1546" s="13"/>
      <c r="AE1546" s="13"/>
      <c r="AT1546" s="235" t="s">
        <v>185</v>
      </c>
      <c r="AU1546" s="235" t="s">
        <v>84</v>
      </c>
      <c r="AV1546" s="13" t="s">
        <v>84</v>
      </c>
      <c r="AW1546" s="13" t="s">
        <v>36</v>
      </c>
      <c r="AX1546" s="13" t="s">
        <v>74</v>
      </c>
      <c r="AY1546" s="235" t="s">
        <v>161</v>
      </c>
    </row>
    <row r="1547" s="13" customFormat="1">
      <c r="A1547" s="13"/>
      <c r="B1547" s="224"/>
      <c r="C1547" s="225"/>
      <c r="D1547" s="226" t="s">
        <v>185</v>
      </c>
      <c r="E1547" s="227" t="s">
        <v>19</v>
      </c>
      <c r="F1547" s="228" t="s">
        <v>2286</v>
      </c>
      <c r="G1547" s="225"/>
      <c r="H1547" s="229">
        <v>19.977</v>
      </c>
      <c r="I1547" s="230"/>
      <c r="J1547" s="225"/>
      <c r="K1547" s="225"/>
      <c r="L1547" s="231"/>
      <c r="M1547" s="232"/>
      <c r="N1547" s="233"/>
      <c r="O1547" s="233"/>
      <c r="P1547" s="233"/>
      <c r="Q1547" s="233"/>
      <c r="R1547" s="233"/>
      <c r="S1547" s="233"/>
      <c r="T1547" s="234"/>
      <c r="U1547" s="13"/>
      <c r="V1547" s="13"/>
      <c r="W1547" s="13"/>
      <c r="X1547" s="13"/>
      <c r="Y1547" s="13"/>
      <c r="Z1547" s="13"/>
      <c r="AA1547" s="13"/>
      <c r="AB1547" s="13"/>
      <c r="AC1547" s="13"/>
      <c r="AD1547" s="13"/>
      <c r="AE1547" s="13"/>
      <c r="AT1547" s="235" t="s">
        <v>185</v>
      </c>
      <c r="AU1547" s="235" t="s">
        <v>84</v>
      </c>
      <c r="AV1547" s="13" t="s">
        <v>84</v>
      </c>
      <c r="AW1547" s="13" t="s">
        <v>36</v>
      </c>
      <c r="AX1547" s="13" t="s">
        <v>74</v>
      </c>
      <c r="AY1547" s="235" t="s">
        <v>161</v>
      </c>
    </row>
    <row r="1548" s="13" customFormat="1">
      <c r="A1548" s="13"/>
      <c r="B1548" s="224"/>
      <c r="C1548" s="225"/>
      <c r="D1548" s="226" t="s">
        <v>185</v>
      </c>
      <c r="E1548" s="227" t="s">
        <v>19</v>
      </c>
      <c r="F1548" s="228" t="s">
        <v>2287</v>
      </c>
      <c r="G1548" s="225"/>
      <c r="H1548" s="229">
        <v>109.146</v>
      </c>
      <c r="I1548" s="230"/>
      <c r="J1548" s="225"/>
      <c r="K1548" s="225"/>
      <c r="L1548" s="231"/>
      <c r="M1548" s="232"/>
      <c r="N1548" s="233"/>
      <c r="O1548" s="233"/>
      <c r="P1548" s="233"/>
      <c r="Q1548" s="233"/>
      <c r="R1548" s="233"/>
      <c r="S1548" s="233"/>
      <c r="T1548" s="234"/>
      <c r="U1548" s="13"/>
      <c r="V1548" s="13"/>
      <c r="W1548" s="13"/>
      <c r="X1548" s="13"/>
      <c r="Y1548" s="13"/>
      <c r="Z1548" s="13"/>
      <c r="AA1548" s="13"/>
      <c r="AB1548" s="13"/>
      <c r="AC1548" s="13"/>
      <c r="AD1548" s="13"/>
      <c r="AE1548" s="13"/>
      <c r="AT1548" s="235" t="s">
        <v>185</v>
      </c>
      <c r="AU1548" s="235" t="s">
        <v>84</v>
      </c>
      <c r="AV1548" s="13" t="s">
        <v>84</v>
      </c>
      <c r="AW1548" s="13" t="s">
        <v>36</v>
      </c>
      <c r="AX1548" s="13" t="s">
        <v>74</v>
      </c>
      <c r="AY1548" s="235" t="s">
        <v>161</v>
      </c>
    </row>
    <row r="1549" s="14" customFormat="1">
      <c r="A1549" s="14"/>
      <c r="B1549" s="236"/>
      <c r="C1549" s="237"/>
      <c r="D1549" s="226" t="s">
        <v>185</v>
      </c>
      <c r="E1549" s="238" t="s">
        <v>19</v>
      </c>
      <c r="F1549" s="239" t="s">
        <v>187</v>
      </c>
      <c r="G1549" s="237"/>
      <c r="H1549" s="240">
        <v>288.757</v>
      </c>
      <c r="I1549" s="241"/>
      <c r="J1549" s="237"/>
      <c r="K1549" s="237"/>
      <c r="L1549" s="242"/>
      <c r="M1549" s="243"/>
      <c r="N1549" s="244"/>
      <c r="O1549" s="244"/>
      <c r="P1549" s="244"/>
      <c r="Q1549" s="244"/>
      <c r="R1549" s="244"/>
      <c r="S1549" s="244"/>
      <c r="T1549" s="245"/>
      <c r="U1549" s="14"/>
      <c r="V1549" s="14"/>
      <c r="W1549" s="14"/>
      <c r="X1549" s="14"/>
      <c r="Y1549" s="14"/>
      <c r="Z1549" s="14"/>
      <c r="AA1549" s="14"/>
      <c r="AB1549" s="14"/>
      <c r="AC1549" s="14"/>
      <c r="AD1549" s="14"/>
      <c r="AE1549" s="14"/>
      <c r="AT1549" s="246" t="s">
        <v>185</v>
      </c>
      <c r="AU1549" s="246" t="s">
        <v>84</v>
      </c>
      <c r="AV1549" s="14" t="s">
        <v>168</v>
      </c>
      <c r="AW1549" s="14" t="s">
        <v>36</v>
      </c>
      <c r="AX1549" s="14" t="s">
        <v>82</v>
      </c>
      <c r="AY1549" s="246" t="s">
        <v>161</v>
      </c>
    </row>
    <row r="1550" s="2" customFormat="1" ht="37.8" customHeight="1">
      <c r="A1550" s="40"/>
      <c r="B1550" s="41"/>
      <c r="C1550" s="206" t="s">
        <v>2288</v>
      </c>
      <c r="D1550" s="206" t="s">
        <v>163</v>
      </c>
      <c r="E1550" s="207" t="s">
        <v>2289</v>
      </c>
      <c r="F1550" s="208" t="s">
        <v>2290</v>
      </c>
      <c r="G1550" s="209" t="s">
        <v>182</v>
      </c>
      <c r="H1550" s="210">
        <v>288.757</v>
      </c>
      <c r="I1550" s="211"/>
      <c r="J1550" s="212">
        <f>ROUND(I1550*H1550,2)</f>
        <v>0</v>
      </c>
      <c r="K1550" s="208" t="s">
        <v>167</v>
      </c>
      <c r="L1550" s="46"/>
      <c r="M1550" s="213" t="s">
        <v>19</v>
      </c>
      <c r="N1550" s="214" t="s">
        <v>45</v>
      </c>
      <c r="O1550" s="86"/>
      <c r="P1550" s="215">
        <f>O1550*H1550</f>
        <v>0</v>
      </c>
      <c r="Q1550" s="215">
        <v>6.9999999999999994E-05</v>
      </c>
      <c r="R1550" s="215">
        <f>Q1550*H1550</f>
        <v>0.02021299</v>
      </c>
      <c r="S1550" s="215">
        <v>0</v>
      </c>
      <c r="T1550" s="216">
        <f>S1550*H1550</f>
        <v>0</v>
      </c>
      <c r="U1550" s="40"/>
      <c r="V1550" s="40"/>
      <c r="W1550" s="40"/>
      <c r="X1550" s="40"/>
      <c r="Y1550" s="40"/>
      <c r="Z1550" s="40"/>
      <c r="AA1550" s="40"/>
      <c r="AB1550" s="40"/>
      <c r="AC1550" s="40"/>
      <c r="AD1550" s="40"/>
      <c r="AE1550" s="40"/>
      <c r="AR1550" s="217" t="s">
        <v>256</v>
      </c>
      <c r="AT1550" s="217" t="s">
        <v>163</v>
      </c>
      <c r="AU1550" s="217" t="s">
        <v>84</v>
      </c>
      <c r="AY1550" s="19" t="s">
        <v>161</v>
      </c>
      <c r="BE1550" s="218">
        <f>IF(N1550="základní",J1550,0)</f>
        <v>0</v>
      </c>
      <c r="BF1550" s="218">
        <f>IF(N1550="snížená",J1550,0)</f>
        <v>0</v>
      </c>
      <c r="BG1550" s="218">
        <f>IF(N1550="zákl. přenesená",J1550,0)</f>
        <v>0</v>
      </c>
      <c r="BH1550" s="218">
        <f>IF(N1550="sníž. přenesená",J1550,0)</f>
        <v>0</v>
      </c>
      <c r="BI1550" s="218">
        <f>IF(N1550="nulová",J1550,0)</f>
        <v>0</v>
      </c>
      <c r="BJ1550" s="19" t="s">
        <v>82</v>
      </c>
      <c r="BK1550" s="218">
        <f>ROUND(I1550*H1550,2)</f>
        <v>0</v>
      </c>
      <c r="BL1550" s="19" t="s">
        <v>256</v>
      </c>
      <c r="BM1550" s="217" t="s">
        <v>2291</v>
      </c>
    </row>
    <row r="1551" s="2" customFormat="1">
      <c r="A1551" s="40"/>
      <c r="B1551" s="41"/>
      <c r="C1551" s="42"/>
      <c r="D1551" s="219" t="s">
        <v>170</v>
      </c>
      <c r="E1551" s="42"/>
      <c r="F1551" s="220" t="s">
        <v>2292</v>
      </c>
      <c r="G1551" s="42"/>
      <c r="H1551" s="42"/>
      <c r="I1551" s="221"/>
      <c r="J1551" s="42"/>
      <c r="K1551" s="42"/>
      <c r="L1551" s="46"/>
      <c r="M1551" s="222"/>
      <c r="N1551" s="223"/>
      <c r="O1551" s="86"/>
      <c r="P1551" s="86"/>
      <c r="Q1551" s="86"/>
      <c r="R1551" s="86"/>
      <c r="S1551" s="86"/>
      <c r="T1551" s="87"/>
      <c r="U1551" s="40"/>
      <c r="V1551" s="40"/>
      <c r="W1551" s="40"/>
      <c r="X1551" s="40"/>
      <c r="Y1551" s="40"/>
      <c r="Z1551" s="40"/>
      <c r="AA1551" s="40"/>
      <c r="AB1551" s="40"/>
      <c r="AC1551" s="40"/>
      <c r="AD1551" s="40"/>
      <c r="AE1551" s="40"/>
      <c r="AT1551" s="19" t="s">
        <v>170</v>
      </c>
      <c r="AU1551" s="19" t="s">
        <v>84</v>
      </c>
    </row>
    <row r="1552" s="13" customFormat="1">
      <c r="A1552" s="13"/>
      <c r="B1552" s="224"/>
      <c r="C1552" s="225"/>
      <c r="D1552" s="226" t="s">
        <v>185</v>
      </c>
      <c r="E1552" s="227" t="s">
        <v>19</v>
      </c>
      <c r="F1552" s="228" t="s">
        <v>2284</v>
      </c>
      <c r="G1552" s="225"/>
      <c r="H1552" s="229">
        <v>19</v>
      </c>
      <c r="I1552" s="230"/>
      <c r="J1552" s="225"/>
      <c r="K1552" s="225"/>
      <c r="L1552" s="231"/>
      <c r="M1552" s="232"/>
      <c r="N1552" s="233"/>
      <c r="O1552" s="233"/>
      <c r="P1552" s="233"/>
      <c r="Q1552" s="233"/>
      <c r="R1552" s="233"/>
      <c r="S1552" s="233"/>
      <c r="T1552" s="234"/>
      <c r="U1552" s="13"/>
      <c r="V1552" s="13"/>
      <c r="W1552" s="13"/>
      <c r="X1552" s="13"/>
      <c r="Y1552" s="13"/>
      <c r="Z1552" s="13"/>
      <c r="AA1552" s="13"/>
      <c r="AB1552" s="13"/>
      <c r="AC1552" s="13"/>
      <c r="AD1552" s="13"/>
      <c r="AE1552" s="13"/>
      <c r="AT1552" s="235" t="s">
        <v>185</v>
      </c>
      <c r="AU1552" s="235" t="s">
        <v>84</v>
      </c>
      <c r="AV1552" s="13" t="s">
        <v>84</v>
      </c>
      <c r="AW1552" s="13" t="s">
        <v>36</v>
      </c>
      <c r="AX1552" s="13" t="s">
        <v>74</v>
      </c>
      <c r="AY1552" s="235" t="s">
        <v>161</v>
      </c>
    </row>
    <row r="1553" s="13" customFormat="1">
      <c r="A1553" s="13"/>
      <c r="B1553" s="224"/>
      <c r="C1553" s="225"/>
      <c r="D1553" s="226" t="s">
        <v>185</v>
      </c>
      <c r="E1553" s="227" t="s">
        <v>19</v>
      </c>
      <c r="F1553" s="228" t="s">
        <v>2285</v>
      </c>
      <c r="G1553" s="225"/>
      <c r="H1553" s="229">
        <v>140.63399999999999</v>
      </c>
      <c r="I1553" s="230"/>
      <c r="J1553" s="225"/>
      <c r="K1553" s="225"/>
      <c r="L1553" s="231"/>
      <c r="M1553" s="232"/>
      <c r="N1553" s="233"/>
      <c r="O1553" s="233"/>
      <c r="P1553" s="233"/>
      <c r="Q1553" s="233"/>
      <c r="R1553" s="233"/>
      <c r="S1553" s="233"/>
      <c r="T1553" s="234"/>
      <c r="U1553" s="13"/>
      <c r="V1553" s="13"/>
      <c r="W1553" s="13"/>
      <c r="X1553" s="13"/>
      <c r="Y1553" s="13"/>
      <c r="Z1553" s="13"/>
      <c r="AA1553" s="13"/>
      <c r="AB1553" s="13"/>
      <c r="AC1553" s="13"/>
      <c r="AD1553" s="13"/>
      <c r="AE1553" s="13"/>
      <c r="AT1553" s="235" t="s">
        <v>185</v>
      </c>
      <c r="AU1553" s="235" t="s">
        <v>84</v>
      </c>
      <c r="AV1553" s="13" t="s">
        <v>84</v>
      </c>
      <c r="AW1553" s="13" t="s">
        <v>36</v>
      </c>
      <c r="AX1553" s="13" t="s">
        <v>74</v>
      </c>
      <c r="AY1553" s="235" t="s">
        <v>161</v>
      </c>
    </row>
    <row r="1554" s="13" customFormat="1">
      <c r="A1554" s="13"/>
      <c r="B1554" s="224"/>
      <c r="C1554" s="225"/>
      <c r="D1554" s="226" t="s">
        <v>185</v>
      </c>
      <c r="E1554" s="227" t="s">
        <v>19</v>
      </c>
      <c r="F1554" s="228" t="s">
        <v>2286</v>
      </c>
      <c r="G1554" s="225"/>
      <c r="H1554" s="229">
        <v>19.977</v>
      </c>
      <c r="I1554" s="230"/>
      <c r="J1554" s="225"/>
      <c r="K1554" s="225"/>
      <c r="L1554" s="231"/>
      <c r="M1554" s="232"/>
      <c r="N1554" s="233"/>
      <c r="O1554" s="233"/>
      <c r="P1554" s="233"/>
      <c r="Q1554" s="233"/>
      <c r="R1554" s="233"/>
      <c r="S1554" s="233"/>
      <c r="T1554" s="234"/>
      <c r="U1554" s="13"/>
      <c r="V1554" s="13"/>
      <c r="W1554" s="13"/>
      <c r="X1554" s="13"/>
      <c r="Y1554" s="13"/>
      <c r="Z1554" s="13"/>
      <c r="AA1554" s="13"/>
      <c r="AB1554" s="13"/>
      <c r="AC1554" s="13"/>
      <c r="AD1554" s="13"/>
      <c r="AE1554" s="13"/>
      <c r="AT1554" s="235" t="s">
        <v>185</v>
      </c>
      <c r="AU1554" s="235" t="s">
        <v>84</v>
      </c>
      <c r="AV1554" s="13" t="s">
        <v>84</v>
      </c>
      <c r="AW1554" s="13" t="s">
        <v>36</v>
      </c>
      <c r="AX1554" s="13" t="s">
        <v>74</v>
      </c>
      <c r="AY1554" s="235" t="s">
        <v>161</v>
      </c>
    </row>
    <row r="1555" s="13" customFormat="1">
      <c r="A1555" s="13"/>
      <c r="B1555" s="224"/>
      <c r="C1555" s="225"/>
      <c r="D1555" s="226" t="s">
        <v>185</v>
      </c>
      <c r="E1555" s="227" t="s">
        <v>19</v>
      </c>
      <c r="F1555" s="228" t="s">
        <v>2287</v>
      </c>
      <c r="G1555" s="225"/>
      <c r="H1555" s="229">
        <v>109.146</v>
      </c>
      <c r="I1555" s="230"/>
      <c r="J1555" s="225"/>
      <c r="K1555" s="225"/>
      <c r="L1555" s="231"/>
      <c r="M1555" s="232"/>
      <c r="N1555" s="233"/>
      <c r="O1555" s="233"/>
      <c r="P1555" s="233"/>
      <c r="Q1555" s="233"/>
      <c r="R1555" s="233"/>
      <c r="S1555" s="233"/>
      <c r="T1555" s="234"/>
      <c r="U1555" s="13"/>
      <c r="V1555" s="13"/>
      <c r="W1555" s="13"/>
      <c r="X1555" s="13"/>
      <c r="Y1555" s="13"/>
      <c r="Z1555" s="13"/>
      <c r="AA1555" s="13"/>
      <c r="AB1555" s="13"/>
      <c r="AC1555" s="13"/>
      <c r="AD1555" s="13"/>
      <c r="AE1555" s="13"/>
      <c r="AT1555" s="235" t="s">
        <v>185</v>
      </c>
      <c r="AU1555" s="235" t="s">
        <v>84</v>
      </c>
      <c r="AV1555" s="13" t="s">
        <v>84</v>
      </c>
      <c r="AW1555" s="13" t="s">
        <v>36</v>
      </c>
      <c r="AX1555" s="13" t="s">
        <v>74</v>
      </c>
      <c r="AY1555" s="235" t="s">
        <v>161</v>
      </c>
    </row>
    <row r="1556" s="14" customFormat="1">
      <c r="A1556" s="14"/>
      <c r="B1556" s="236"/>
      <c r="C1556" s="237"/>
      <c r="D1556" s="226" t="s">
        <v>185</v>
      </c>
      <c r="E1556" s="238" t="s">
        <v>19</v>
      </c>
      <c r="F1556" s="239" t="s">
        <v>187</v>
      </c>
      <c r="G1556" s="237"/>
      <c r="H1556" s="240">
        <v>288.757</v>
      </c>
      <c r="I1556" s="241"/>
      <c r="J1556" s="237"/>
      <c r="K1556" s="237"/>
      <c r="L1556" s="242"/>
      <c r="M1556" s="243"/>
      <c r="N1556" s="244"/>
      <c r="O1556" s="244"/>
      <c r="P1556" s="244"/>
      <c r="Q1556" s="244"/>
      <c r="R1556" s="244"/>
      <c r="S1556" s="244"/>
      <c r="T1556" s="245"/>
      <c r="U1556" s="14"/>
      <c r="V1556" s="14"/>
      <c r="W1556" s="14"/>
      <c r="X1556" s="14"/>
      <c r="Y1556" s="14"/>
      <c r="Z1556" s="14"/>
      <c r="AA1556" s="14"/>
      <c r="AB1556" s="14"/>
      <c r="AC1556" s="14"/>
      <c r="AD1556" s="14"/>
      <c r="AE1556" s="14"/>
      <c r="AT1556" s="246" t="s">
        <v>185</v>
      </c>
      <c r="AU1556" s="246" t="s">
        <v>84</v>
      </c>
      <c r="AV1556" s="14" t="s">
        <v>168</v>
      </c>
      <c r="AW1556" s="14" t="s">
        <v>36</v>
      </c>
      <c r="AX1556" s="14" t="s">
        <v>82</v>
      </c>
      <c r="AY1556" s="246" t="s">
        <v>161</v>
      </c>
    </row>
    <row r="1557" s="2" customFormat="1" ht="24.15" customHeight="1">
      <c r="A1557" s="40"/>
      <c r="B1557" s="41"/>
      <c r="C1557" s="206" t="s">
        <v>2293</v>
      </c>
      <c r="D1557" s="206" t="s">
        <v>163</v>
      </c>
      <c r="E1557" s="207" t="s">
        <v>2294</v>
      </c>
      <c r="F1557" s="208" t="s">
        <v>2295</v>
      </c>
      <c r="G1557" s="209" t="s">
        <v>182</v>
      </c>
      <c r="H1557" s="210">
        <v>288.757</v>
      </c>
      <c r="I1557" s="211"/>
      <c r="J1557" s="212">
        <f>ROUND(I1557*H1557,2)</f>
        <v>0</v>
      </c>
      <c r="K1557" s="208" t="s">
        <v>167</v>
      </c>
      <c r="L1557" s="46"/>
      <c r="M1557" s="213" t="s">
        <v>19</v>
      </c>
      <c r="N1557" s="214" t="s">
        <v>45</v>
      </c>
      <c r="O1557" s="86"/>
      <c r="P1557" s="215">
        <f>O1557*H1557</f>
        <v>0</v>
      </c>
      <c r="Q1557" s="215">
        <v>0</v>
      </c>
      <c r="R1557" s="215">
        <f>Q1557*H1557</f>
        <v>0</v>
      </c>
      <c r="S1557" s="215">
        <v>0</v>
      </c>
      <c r="T1557" s="216">
        <f>S1557*H1557</f>
        <v>0</v>
      </c>
      <c r="U1557" s="40"/>
      <c r="V1557" s="40"/>
      <c r="W1557" s="40"/>
      <c r="X1557" s="40"/>
      <c r="Y1557" s="40"/>
      <c r="Z1557" s="40"/>
      <c r="AA1557" s="40"/>
      <c r="AB1557" s="40"/>
      <c r="AC1557" s="40"/>
      <c r="AD1557" s="40"/>
      <c r="AE1557" s="40"/>
      <c r="AR1557" s="217" t="s">
        <v>256</v>
      </c>
      <c r="AT1557" s="217" t="s">
        <v>163</v>
      </c>
      <c r="AU1557" s="217" t="s">
        <v>84</v>
      </c>
      <c r="AY1557" s="19" t="s">
        <v>161</v>
      </c>
      <c r="BE1557" s="218">
        <f>IF(N1557="základní",J1557,0)</f>
        <v>0</v>
      </c>
      <c r="BF1557" s="218">
        <f>IF(N1557="snížená",J1557,0)</f>
        <v>0</v>
      </c>
      <c r="BG1557" s="218">
        <f>IF(N1557="zákl. přenesená",J1557,0)</f>
        <v>0</v>
      </c>
      <c r="BH1557" s="218">
        <f>IF(N1557="sníž. přenesená",J1557,0)</f>
        <v>0</v>
      </c>
      <c r="BI1557" s="218">
        <f>IF(N1557="nulová",J1557,0)</f>
        <v>0</v>
      </c>
      <c r="BJ1557" s="19" t="s">
        <v>82</v>
      </c>
      <c r="BK1557" s="218">
        <f>ROUND(I1557*H1557,2)</f>
        <v>0</v>
      </c>
      <c r="BL1557" s="19" t="s">
        <v>256</v>
      </c>
      <c r="BM1557" s="217" t="s">
        <v>2296</v>
      </c>
    </row>
    <row r="1558" s="2" customFormat="1">
      <c r="A1558" s="40"/>
      <c r="B1558" s="41"/>
      <c r="C1558" s="42"/>
      <c r="D1558" s="219" t="s">
        <v>170</v>
      </c>
      <c r="E1558" s="42"/>
      <c r="F1558" s="220" t="s">
        <v>2297</v>
      </c>
      <c r="G1558" s="42"/>
      <c r="H1558" s="42"/>
      <c r="I1558" s="221"/>
      <c r="J1558" s="42"/>
      <c r="K1558" s="42"/>
      <c r="L1558" s="46"/>
      <c r="M1558" s="222"/>
      <c r="N1558" s="223"/>
      <c r="O1558" s="86"/>
      <c r="P1558" s="86"/>
      <c r="Q1558" s="86"/>
      <c r="R1558" s="86"/>
      <c r="S1558" s="86"/>
      <c r="T1558" s="87"/>
      <c r="U1558" s="40"/>
      <c r="V1558" s="40"/>
      <c r="W1558" s="40"/>
      <c r="X1558" s="40"/>
      <c r="Y1558" s="40"/>
      <c r="Z1558" s="40"/>
      <c r="AA1558" s="40"/>
      <c r="AB1558" s="40"/>
      <c r="AC1558" s="40"/>
      <c r="AD1558" s="40"/>
      <c r="AE1558" s="40"/>
      <c r="AT1558" s="19" t="s">
        <v>170</v>
      </c>
      <c r="AU1558" s="19" t="s">
        <v>84</v>
      </c>
    </row>
    <row r="1559" s="13" customFormat="1">
      <c r="A1559" s="13"/>
      <c r="B1559" s="224"/>
      <c r="C1559" s="225"/>
      <c r="D1559" s="226" t="s">
        <v>185</v>
      </c>
      <c r="E1559" s="227" t="s">
        <v>19</v>
      </c>
      <c r="F1559" s="228" t="s">
        <v>2284</v>
      </c>
      <c r="G1559" s="225"/>
      <c r="H1559" s="229">
        <v>19</v>
      </c>
      <c r="I1559" s="230"/>
      <c r="J1559" s="225"/>
      <c r="K1559" s="225"/>
      <c r="L1559" s="231"/>
      <c r="M1559" s="232"/>
      <c r="N1559" s="233"/>
      <c r="O1559" s="233"/>
      <c r="P1559" s="233"/>
      <c r="Q1559" s="233"/>
      <c r="R1559" s="233"/>
      <c r="S1559" s="233"/>
      <c r="T1559" s="234"/>
      <c r="U1559" s="13"/>
      <c r="V1559" s="13"/>
      <c r="W1559" s="13"/>
      <c r="X1559" s="13"/>
      <c r="Y1559" s="13"/>
      <c r="Z1559" s="13"/>
      <c r="AA1559" s="13"/>
      <c r="AB1559" s="13"/>
      <c r="AC1559" s="13"/>
      <c r="AD1559" s="13"/>
      <c r="AE1559" s="13"/>
      <c r="AT1559" s="235" t="s">
        <v>185</v>
      </c>
      <c r="AU1559" s="235" t="s">
        <v>84</v>
      </c>
      <c r="AV1559" s="13" t="s">
        <v>84</v>
      </c>
      <c r="AW1559" s="13" t="s">
        <v>36</v>
      </c>
      <c r="AX1559" s="13" t="s">
        <v>74</v>
      </c>
      <c r="AY1559" s="235" t="s">
        <v>161</v>
      </c>
    </row>
    <row r="1560" s="13" customFormat="1">
      <c r="A1560" s="13"/>
      <c r="B1560" s="224"/>
      <c r="C1560" s="225"/>
      <c r="D1560" s="226" t="s">
        <v>185</v>
      </c>
      <c r="E1560" s="227" t="s">
        <v>19</v>
      </c>
      <c r="F1560" s="228" t="s">
        <v>2285</v>
      </c>
      <c r="G1560" s="225"/>
      <c r="H1560" s="229">
        <v>140.63399999999999</v>
      </c>
      <c r="I1560" s="230"/>
      <c r="J1560" s="225"/>
      <c r="K1560" s="225"/>
      <c r="L1560" s="231"/>
      <c r="M1560" s="232"/>
      <c r="N1560" s="233"/>
      <c r="O1560" s="233"/>
      <c r="P1560" s="233"/>
      <c r="Q1560" s="233"/>
      <c r="R1560" s="233"/>
      <c r="S1560" s="233"/>
      <c r="T1560" s="234"/>
      <c r="U1560" s="13"/>
      <c r="V1560" s="13"/>
      <c r="W1560" s="13"/>
      <c r="X1560" s="13"/>
      <c r="Y1560" s="13"/>
      <c r="Z1560" s="13"/>
      <c r="AA1560" s="13"/>
      <c r="AB1560" s="13"/>
      <c r="AC1560" s="13"/>
      <c r="AD1560" s="13"/>
      <c r="AE1560" s="13"/>
      <c r="AT1560" s="235" t="s">
        <v>185</v>
      </c>
      <c r="AU1560" s="235" t="s">
        <v>84</v>
      </c>
      <c r="AV1560" s="13" t="s">
        <v>84</v>
      </c>
      <c r="AW1560" s="13" t="s">
        <v>36</v>
      </c>
      <c r="AX1560" s="13" t="s">
        <v>74</v>
      </c>
      <c r="AY1560" s="235" t="s">
        <v>161</v>
      </c>
    </row>
    <row r="1561" s="13" customFormat="1">
      <c r="A1561" s="13"/>
      <c r="B1561" s="224"/>
      <c r="C1561" s="225"/>
      <c r="D1561" s="226" t="s">
        <v>185</v>
      </c>
      <c r="E1561" s="227" t="s">
        <v>19</v>
      </c>
      <c r="F1561" s="228" t="s">
        <v>2286</v>
      </c>
      <c r="G1561" s="225"/>
      <c r="H1561" s="229">
        <v>19.977</v>
      </c>
      <c r="I1561" s="230"/>
      <c r="J1561" s="225"/>
      <c r="K1561" s="225"/>
      <c r="L1561" s="231"/>
      <c r="M1561" s="232"/>
      <c r="N1561" s="233"/>
      <c r="O1561" s="233"/>
      <c r="P1561" s="233"/>
      <c r="Q1561" s="233"/>
      <c r="R1561" s="233"/>
      <c r="S1561" s="233"/>
      <c r="T1561" s="234"/>
      <c r="U1561" s="13"/>
      <c r="V1561" s="13"/>
      <c r="W1561" s="13"/>
      <c r="X1561" s="13"/>
      <c r="Y1561" s="13"/>
      <c r="Z1561" s="13"/>
      <c r="AA1561" s="13"/>
      <c r="AB1561" s="13"/>
      <c r="AC1561" s="13"/>
      <c r="AD1561" s="13"/>
      <c r="AE1561" s="13"/>
      <c r="AT1561" s="235" t="s">
        <v>185</v>
      </c>
      <c r="AU1561" s="235" t="s">
        <v>84</v>
      </c>
      <c r="AV1561" s="13" t="s">
        <v>84</v>
      </c>
      <c r="AW1561" s="13" t="s">
        <v>36</v>
      </c>
      <c r="AX1561" s="13" t="s">
        <v>74</v>
      </c>
      <c r="AY1561" s="235" t="s">
        <v>161</v>
      </c>
    </row>
    <row r="1562" s="13" customFormat="1">
      <c r="A1562" s="13"/>
      <c r="B1562" s="224"/>
      <c r="C1562" s="225"/>
      <c r="D1562" s="226" t="s">
        <v>185</v>
      </c>
      <c r="E1562" s="227" t="s">
        <v>19</v>
      </c>
      <c r="F1562" s="228" t="s">
        <v>2287</v>
      </c>
      <c r="G1562" s="225"/>
      <c r="H1562" s="229">
        <v>109.146</v>
      </c>
      <c r="I1562" s="230"/>
      <c r="J1562" s="225"/>
      <c r="K1562" s="225"/>
      <c r="L1562" s="231"/>
      <c r="M1562" s="232"/>
      <c r="N1562" s="233"/>
      <c r="O1562" s="233"/>
      <c r="P1562" s="233"/>
      <c r="Q1562" s="233"/>
      <c r="R1562" s="233"/>
      <c r="S1562" s="233"/>
      <c r="T1562" s="234"/>
      <c r="U1562" s="13"/>
      <c r="V1562" s="13"/>
      <c r="W1562" s="13"/>
      <c r="X1562" s="13"/>
      <c r="Y1562" s="13"/>
      <c r="Z1562" s="13"/>
      <c r="AA1562" s="13"/>
      <c r="AB1562" s="13"/>
      <c r="AC1562" s="13"/>
      <c r="AD1562" s="13"/>
      <c r="AE1562" s="13"/>
      <c r="AT1562" s="235" t="s">
        <v>185</v>
      </c>
      <c r="AU1562" s="235" t="s">
        <v>84</v>
      </c>
      <c r="AV1562" s="13" t="s">
        <v>84</v>
      </c>
      <c r="AW1562" s="13" t="s">
        <v>36</v>
      </c>
      <c r="AX1562" s="13" t="s">
        <v>74</v>
      </c>
      <c r="AY1562" s="235" t="s">
        <v>161</v>
      </c>
    </row>
    <row r="1563" s="14" customFormat="1">
      <c r="A1563" s="14"/>
      <c r="B1563" s="236"/>
      <c r="C1563" s="237"/>
      <c r="D1563" s="226" t="s">
        <v>185</v>
      </c>
      <c r="E1563" s="238" t="s">
        <v>19</v>
      </c>
      <c r="F1563" s="239" t="s">
        <v>187</v>
      </c>
      <c r="G1563" s="237"/>
      <c r="H1563" s="240">
        <v>288.757</v>
      </c>
      <c r="I1563" s="241"/>
      <c r="J1563" s="237"/>
      <c r="K1563" s="237"/>
      <c r="L1563" s="242"/>
      <c r="M1563" s="243"/>
      <c r="N1563" s="244"/>
      <c r="O1563" s="244"/>
      <c r="P1563" s="244"/>
      <c r="Q1563" s="244"/>
      <c r="R1563" s="244"/>
      <c r="S1563" s="244"/>
      <c r="T1563" s="245"/>
      <c r="U1563" s="14"/>
      <c r="V1563" s="14"/>
      <c r="W1563" s="14"/>
      <c r="X1563" s="14"/>
      <c r="Y1563" s="14"/>
      <c r="Z1563" s="14"/>
      <c r="AA1563" s="14"/>
      <c r="AB1563" s="14"/>
      <c r="AC1563" s="14"/>
      <c r="AD1563" s="14"/>
      <c r="AE1563" s="14"/>
      <c r="AT1563" s="246" t="s">
        <v>185</v>
      </c>
      <c r="AU1563" s="246" t="s">
        <v>84</v>
      </c>
      <c r="AV1563" s="14" t="s">
        <v>168</v>
      </c>
      <c r="AW1563" s="14" t="s">
        <v>36</v>
      </c>
      <c r="AX1563" s="14" t="s">
        <v>82</v>
      </c>
      <c r="AY1563" s="246" t="s">
        <v>161</v>
      </c>
    </row>
    <row r="1564" s="2" customFormat="1" ht="37.8" customHeight="1">
      <c r="A1564" s="40"/>
      <c r="B1564" s="41"/>
      <c r="C1564" s="206" t="s">
        <v>2298</v>
      </c>
      <c r="D1564" s="206" t="s">
        <v>163</v>
      </c>
      <c r="E1564" s="207" t="s">
        <v>2299</v>
      </c>
      <c r="F1564" s="208" t="s">
        <v>2300</v>
      </c>
      <c r="G1564" s="209" t="s">
        <v>182</v>
      </c>
      <c r="H1564" s="210">
        <v>288.757</v>
      </c>
      <c r="I1564" s="211"/>
      <c r="J1564" s="212">
        <f>ROUND(I1564*H1564,2)</f>
        <v>0</v>
      </c>
      <c r="K1564" s="208" t="s">
        <v>167</v>
      </c>
      <c r="L1564" s="46"/>
      <c r="M1564" s="213" t="s">
        <v>19</v>
      </c>
      <c r="N1564" s="214" t="s">
        <v>45</v>
      </c>
      <c r="O1564" s="86"/>
      <c r="P1564" s="215">
        <f>O1564*H1564</f>
        <v>0</v>
      </c>
      <c r="Q1564" s="215">
        <v>0.00022000000000000001</v>
      </c>
      <c r="R1564" s="215">
        <f>Q1564*H1564</f>
        <v>0.063526540000000006</v>
      </c>
      <c r="S1564" s="215">
        <v>0</v>
      </c>
      <c r="T1564" s="216">
        <f>S1564*H1564</f>
        <v>0</v>
      </c>
      <c r="U1564" s="40"/>
      <c r="V1564" s="40"/>
      <c r="W1564" s="40"/>
      <c r="X1564" s="40"/>
      <c r="Y1564" s="40"/>
      <c r="Z1564" s="40"/>
      <c r="AA1564" s="40"/>
      <c r="AB1564" s="40"/>
      <c r="AC1564" s="40"/>
      <c r="AD1564" s="40"/>
      <c r="AE1564" s="40"/>
      <c r="AR1564" s="217" t="s">
        <v>256</v>
      </c>
      <c r="AT1564" s="217" t="s">
        <v>163</v>
      </c>
      <c r="AU1564" s="217" t="s">
        <v>84</v>
      </c>
      <c r="AY1564" s="19" t="s">
        <v>161</v>
      </c>
      <c r="BE1564" s="218">
        <f>IF(N1564="základní",J1564,0)</f>
        <v>0</v>
      </c>
      <c r="BF1564" s="218">
        <f>IF(N1564="snížená",J1564,0)</f>
        <v>0</v>
      </c>
      <c r="BG1564" s="218">
        <f>IF(N1564="zákl. přenesená",J1564,0)</f>
        <v>0</v>
      </c>
      <c r="BH1564" s="218">
        <f>IF(N1564="sníž. přenesená",J1564,0)</f>
        <v>0</v>
      </c>
      <c r="BI1564" s="218">
        <f>IF(N1564="nulová",J1564,0)</f>
        <v>0</v>
      </c>
      <c r="BJ1564" s="19" t="s">
        <v>82</v>
      </c>
      <c r="BK1564" s="218">
        <f>ROUND(I1564*H1564,2)</f>
        <v>0</v>
      </c>
      <c r="BL1564" s="19" t="s">
        <v>256</v>
      </c>
      <c r="BM1564" s="217" t="s">
        <v>2301</v>
      </c>
    </row>
    <row r="1565" s="2" customFormat="1">
      <c r="A1565" s="40"/>
      <c r="B1565" s="41"/>
      <c r="C1565" s="42"/>
      <c r="D1565" s="219" t="s">
        <v>170</v>
      </c>
      <c r="E1565" s="42"/>
      <c r="F1565" s="220" t="s">
        <v>2302</v>
      </c>
      <c r="G1565" s="42"/>
      <c r="H1565" s="42"/>
      <c r="I1565" s="221"/>
      <c r="J1565" s="42"/>
      <c r="K1565" s="42"/>
      <c r="L1565" s="46"/>
      <c r="M1565" s="222"/>
      <c r="N1565" s="223"/>
      <c r="O1565" s="86"/>
      <c r="P1565" s="86"/>
      <c r="Q1565" s="86"/>
      <c r="R1565" s="86"/>
      <c r="S1565" s="86"/>
      <c r="T1565" s="87"/>
      <c r="U1565" s="40"/>
      <c r="V1565" s="40"/>
      <c r="W1565" s="40"/>
      <c r="X1565" s="40"/>
      <c r="Y1565" s="40"/>
      <c r="Z1565" s="40"/>
      <c r="AA1565" s="40"/>
      <c r="AB1565" s="40"/>
      <c r="AC1565" s="40"/>
      <c r="AD1565" s="40"/>
      <c r="AE1565" s="40"/>
      <c r="AT1565" s="19" t="s">
        <v>170</v>
      </c>
      <c r="AU1565" s="19" t="s">
        <v>84</v>
      </c>
    </row>
    <row r="1566" s="13" customFormat="1">
      <c r="A1566" s="13"/>
      <c r="B1566" s="224"/>
      <c r="C1566" s="225"/>
      <c r="D1566" s="226" t="s">
        <v>185</v>
      </c>
      <c r="E1566" s="227" t="s">
        <v>19</v>
      </c>
      <c r="F1566" s="228" t="s">
        <v>2284</v>
      </c>
      <c r="G1566" s="225"/>
      <c r="H1566" s="229">
        <v>19</v>
      </c>
      <c r="I1566" s="230"/>
      <c r="J1566" s="225"/>
      <c r="K1566" s="225"/>
      <c r="L1566" s="231"/>
      <c r="M1566" s="232"/>
      <c r="N1566" s="233"/>
      <c r="O1566" s="233"/>
      <c r="P1566" s="233"/>
      <c r="Q1566" s="233"/>
      <c r="R1566" s="233"/>
      <c r="S1566" s="233"/>
      <c r="T1566" s="234"/>
      <c r="U1566" s="13"/>
      <c r="V1566" s="13"/>
      <c r="W1566" s="13"/>
      <c r="X1566" s="13"/>
      <c r="Y1566" s="13"/>
      <c r="Z1566" s="13"/>
      <c r="AA1566" s="13"/>
      <c r="AB1566" s="13"/>
      <c r="AC1566" s="13"/>
      <c r="AD1566" s="13"/>
      <c r="AE1566" s="13"/>
      <c r="AT1566" s="235" t="s">
        <v>185</v>
      </c>
      <c r="AU1566" s="235" t="s">
        <v>84</v>
      </c>
      <c r="AV1566" s="13" t="s">
        <v>84</v>
      </c>
      <c r="AW1566" s="13" t="s">
        <v>36</v>
      </c>
      <c r="AX1566" s="13" t="s">
        <v>74</v>
      </c>
      <c r="AY1566" s="235" t="s">
        <v>161</v>
      </c>
    </row>
    <row r="1567" s="13" customFormat="1">
      <c r="A1567" s="13"/>
      <c r="B1567" s="224"/>
      <c r="C1567" s="225"/>
      <c r="D1567" s="226" t="s">
        <v>185</v>
      </c>
      <c r="E1567" s="227" t="s">
        <v>19</v>
      </c>
      <c r="F1567" s="228" t="s">
        <v>2285</v>
      </c>
      <c r="G1567" s="225"/>
      <c r="H1567" s="229">
        <v>140.63399999999999</v>
      </c>
      <c r="I1567" s="230"/>
      <c r="J1567" s="225"/>
      <c r="K1567" s="225"/>
      <c r="L1567" s="231"/>
      <c r="M1567" s="232"/>
      <c r="N1567" s="233"/>
      <c r="O1567" s="233"/>
      <c r="P1567" s="233"/>
      <c r="Q1567" s="233"/>
      <c r="R1567" s="233"/>
      <c r="S1567" s="233"/>
      <c r="T1567" s="234"/>
      <c r="U1567" s="13"/>
      <c r="V1567" s="13"/>
      <c r="W1567" s="13"/>
      <c r="X1567" s="13"/>
      <c r="Y1567" s="13"/>
      <c r="Z1567" s="13"/>
      <c r="AA1567" s="13"/>
      <c r="AB1567" s="13"/>
      <c r="AC1567" s="13"/>
      <c r="AD1567" s="13"/>
      <c r="AE1567" s="13"/>
      <c r="AT1567" s="235" t="s">
        <v>185</v>
      </c>
      <c r="AU1567" s="235" t="s">
        <v>84</v>
      </c>
      <c r="AV1567" s="13" t="s">
        <v>84</v>
      </c>
      <c r="AW1567" s="13" t="s">
        <v>36</v>
      </c>
      <c r="AX1567" s="13" t="s">
        <v>74</v>
      </c>
      <c r="AY1567" s="235" t="s">
        <v>161</v>
      </c>
    </row>
    <row r="1568" s="13" customFormat="1">
      <c r="A1568" s="13"/>
      <c r="B1568" s="224"/>
      <c r="C1568" s="225"/>
      <c r="D1568" s="226" t="s">
        <v>185</v>
      </c>
      <c r="E1568" s="227" t="s">
        <v>19</v>
      </c>
      <c r="F1568" s="228" t="s">
        <v>2286</v>
      </c>
      <c r="G1568" s="225"/>
      <c r="H1568" s="229">
        <v>19.977</v>
      </c>
      <c r="I1568" s="230"/>
      <c r="J1568" s="225"/>
      <c r="K1568" s="225"/>
      <c r="L1568" s="231"/>
      <c r="M1568" s="232"/>
      <c r="N1568" s="233"/>
      <c r="O1568" s="233"/>
      <c r="P1568" s="233"/>
      <c r="Q1568" s="233"/>
      <c r="R1568" s="233"/>
      <c r="S1568" s="233"/>
      <c r="T1568" s="234"/>
      <c r="U1568" s="13"/>
      <c r="V1568" s="13"/>
      <c r="W1568" s="13"/>
      <c r="X1568" s="13"/>
      <c r="Y1568" s="13"/>
      <c r="Z1568" s="13"/>
      <c r="AA1568" s="13"/>
      <c r="AB1568" s="13"/>
      <c r="AC1568" s="13"/>
      <c r="AD1568" s="13"/>
      <c r="AE1568" s="13"/>
      <c r="AT1568" s="235" t="s">
        <v>185</v>
      </c>
      <c r="AU1568" s="235" t="s">
        <v>84</v>
      </c>
      <c r="AV1568" s="13" t="s">
        <v>84</v>
      </c>
      <c r="AW1568" s="13" t="s">
        <v>36</v>
      </c>
      <c r="AX1568" s="13" t="s">
        <v>74</v>
      </c>
      <c r="AY1568" s="235" t="s">
        <v>161</v>
      </c>
    </row>
    <row r="1569" s="13" customFormat="1">
      <c r="A1569" s="13"/>
      <c r="B1569" s="224"/>
      <c r="C1569" s="225"/>
      <c r="D1569" s="226" t="s">
        <v>185</v>
      </c>
      <c r="E1569" s="227" t="s">
        <v>19</v>
      </c>
      <c r="F1569" s="228" t="s">
        <v>2287</v>
      </c>
      <c r="G1569" s="225"/>
      <c r="H1569" s="229">
        <v>109.146</v>
      </c>
      <c r="I1569" s="230"/>
      <c r="J1569" s="225"/>
      <c r="K1569" s="225"/>
      <c r="L1569" s="231"/>
      <c r="M1569" s="232"/>
      <c r="N1569" s="233"/>
      <c r="O1569" s="233"/>
      <c r="P1569" s="233"/>
      <c r="Q1569" s="233"/>
      <c r="R1569" s="233"/>
      <c r="S1569" s="233"/>
      <c r="T1569" s="234"/>
      <c r="U1569" s="13"/>
      <c r="V1569" s="13"/>
      <c r="W1569" s="13"/>
      <c r="X1569" s="13"/>
      <c r="Y1569" s="13"/>
      <c r="Z1569" s="13"/>
      <c r="AA1569" s="13"/>
      <c r="AB1569" s="13"/>
      <c r="AC1569" s="13"/>
      <c r="AD1569" s="13"/>
      <c r="AE1569" s="13"/>
      <c r="AT1569" s="235" t="s">
        <v>185</v>
      </c>
      <c r="AU1569" s="235" t="s">
        <v>84</v>
      </c>
      <c r="AV1569" s="13" t="s">
        <v>84</v>
      </c>
      <c r="AW1569" s="13" t="s">
        <v>36</v>
      </c>
      <c r="AX1569" s="13" t="s">
        <v>74</v>
      </c>
      <c r="AY1569" s="235" t="s">
        <v>161</v>
      </c>
    </row>
    <row r="1570" s="14" customFormat="1">
      <c r="A1570" s="14"/>
      <c r="B1570" s="236"/>
      <c r="C1570" s="237"/>
      <c r="D1570" s="226" t="s">
        <v>185</v>
      </c>
      <c r="E1570" s="238" t="s">
        <v>19</v>
      </c>
      <c r="F1570" s="239" t="s">
        <v>187</v>
      </c>
      <c r="G1570" s="237"/>
      <c r="H1570" s="240">
        <v>288.757</v>
      </c>
      <c r="I1570" s="241"/>
      <c r="J1570" s="237"/>
      <c r="K1570" s="237"/>
      <c r="L1570" s="242"/>
      <c r="M1570" s="243"/>
      <c r="N1570" s="244"/>
      <c r="O1570" s="244"/>
      <c r="P1570" s="244"/>
      <c r="Q1570" s="244"/>
      <c r="R1570" s="244"/>
      <c r="S1570" s="244"/>
      <c r="T1570" s="245"/>
      <c r="U1570" s="14"/>
      <c r="V1570" s="14"/>
      <c r="W1570" s="14"/>
      <c r="X1570" s="14"/>
      <c r="Y1570" s="14"/>
      <c r="Z1570" s="14"/>
      <c r="AA1570" s="14"/>
      <c r="AB1570" s="14"/>
      <c r="AC1570" s="14"/>
      <c r="AD1570" s="14"/>
      <c r="AE1570" s="14"/>
      <c r="AT1570" s="246" t="s">
        <v>185</v>
      </c>
      <c r="AU1570" s="246" t="s">
        <v>84</v>
      </c>
      <c r="AV1570" s="14" t="s">
        <v>168</v>
      </c>
      <c r="AW1570" s="14" t="s">
        <v>36</v>
      </c>
      <c r="AX1570" s="14" t="s">
        <v>82</v>
      </c>
      <c r="AY1570" s="246" t="s">
        <v>161</v>
      </c>
    </row>
    <row r="1571" s="2" customFormat="1" ht="37.8" customHeight="1">
      <c r="A1571" s="40"/>
      <c r="B1571" s="41"/>
      <c r="C1571" s="206" t="s">
        <v>2303</v>
      </c>
      <c r="D1571" s="206" t="s">
        <v>163</v>
      </c>
      <c r="E1571" s="207" t="s">
        <v>2304</v>
      </c>
      <c r="F1571" s="208" t="s">
        <v>2305</v>
      </c>
      <c r="G1571" s="209" t="s">
        <v>182</v>
      </c>
      <c r="H1571" s="210">
        <v>288.757</v>
      </c>
      <c r="I1571" s="211"/>
      <c r="J1571" s="212">
        <f>ROUND(I1571*H1571,2)</f>
        <v>0</v>
      </c>
      <c r="K1571" s="208" t="s">
        <v>167</v>
      </c>
      <c r="L1571" s="46"/>
      <c r="M1571" s="213" t="s">
        <v>19</v>
      </c>
      <c r="N1571" s="214" t="s">
        <v>45</v>
      </c>
      <c r="O1571" s="86"/>
      <c r="P1571" s="215">
        <f>O1571*H1571</f>
        <v>0</v>
      </c>
      <c r="Q1571" s="215">
        <v>0.00019000000000000001</v>
      </c>
      <c r="R1571" s="215">
        <f>Q1571*H1571</f>
        <v>0.054863830000000002</v>
      </c>
      <c r="S1571" s="215">
        <v>0</v>
      </c>
      <c r="T1571" s="216">
        <f>S1571*H1571</f>
        <v>0</v>
      </c>
      <c r="U1571" s="40"/>
      <c r="V1571" s="40"/>
      <c r="W1571" s="40"/>
      <c r="X1571" s="40"/>
      <c r="Y1571" s="40"/>
      <c r="Z1571" s="40"/>
      <c r="AA1571" s="40"/>
      <c r="AB1571" s="40"/>
      <c r="AC1571" s="40"/>
      <c r="AD1571" s="40"/>
      <c r="AE1571" s="40"/>
      <c r="AR1571" s="217" t="s">
        <v>256</v>
      </c>
      <c r="AT1571" s="217" t="s">
        <v>163</v>
      </c>
      <c r="AU1571" s="217" t="s">
        <v>84</v>
      </c>
      <c r="AY1571" s="19" t="s">
        <v>161</v>
      </c>
      <c r="BE1571" s="218">
        <f>IF(N1571="základní",J1571,0)</f>
        <v>0</v>
      </c>
      <c r="BF1571" s="218">
        <f>IF(N1571="snížená",J1571,0)</f>
        <v>0</v>
      </c>
      <c r="BG1571" s="218">
        <f>IF(N1571="zákl. přenesená",J1571,0)</f>
        <v>0</v>
      </c>
      <c r="BH1571" s="218">
        <f>IF(N1571="sníž. přenesená",J1571,0)</f>
        <v>0</v>
      </c>
      <c r="BI1571" s="218">
        <f>IF(N1571="nulová",J1571,0)</f>
        <v>0</v>
      </c>
      <c r="BJ1571" s="19" t="s">
        <v>82</v>
      </c>
      <c r="BK1571" s="218">
        <f>ROUND(I1571*H1571,2)</f>
        <v>0</v>
      </c>
      <c r="BL1571" s="19" t="s">
        <v>256</v>
      </c>
      <c r="BM1571" s="217" t="s">
        <v>2306</v>
      </c>
    </row>
    <row r="1572" s="2" customFormat="1">
      <c r="A1572" s="40"/>
      <c r="B1572" s="41"/>
      <c r="C1572" s="42"/>
      <c r="D1572" s="219" t="s">
        <v>170</v>
      </c>
      <c r="E1572" s="42"/>
      <c r="F1572" s="220" t="s">
        <v>2307</v>
      </c>
      <c r="G1572" s="42"/>
      <c r="H1572" s="42"/>
      <c r="I1572" s="221"/>
      <c r="J1572" s="42"/>
      <c r="K1572" s="42"/>
      <c r="L1572" s="46"/>
      <c r="M1572" s="222"/>
      <c r="N1572" s="223"/>
      <c r="O1572" s="86"/>
      <c r="P1572" s="86"/>
      <c r="Q1572" s="86"/>
      <c r="R1572" s="86"/>
      <c r="S1572" s="86"/>
      <c r="T1572" s="87"/>
      <c r="U1572" s="40"/>
      <c r="V1572" s="40"/>
      <c r="W1572" s="40"/>
      <c r="X1572" s="40"/>
      <c r="Y1572" s="40"/>
      <c r="Z1572" s="40"/>
      <c r="AA1572" s="40"/>
      <c r="AB1572" s="40"/>
      <c r="AC1572" s="40"/>
      <c r="AD1572" s="40"/>
      <c r="AE1572" s="40"/>
      <c r="AT1572" s="19" t="s">
        <v>170</v>
      </c>
      <c r="AU1572" s="19" t="s">
        <v>84</v>
      </c>
    </row>
    <row r="1573" s="13" customFormat="1">
      <c r="A1573" s="13"/>
      <c r="B1573" s="224"/>
      <c r="C1573" s="225"/>
      <c r="D1573" s="226" t="s">
        <v>185</v>
      </c>
      <c r="E1573" s="227" t="s">
        <v>19</v>
      </c>
      <c r="F1573" s="228" t="s">
        <v>2284</v>
      </c>
      <c r="G1573" s="225"/>
      <c r="H1573" s="229">
        <v>19</v>
      </c>
      <c r="I1573" s="230"/>
      <c r="J1573" s="225"/>
      <c r="K1573" s="225"/>
      <c r="L1573" s="231"/>
      <c r="M1573" s="232"/>
      <c r="N1573" s="233"/>
      <c r="O1573" s="233"/>
      <c r="P1573" s="233"/>
      <c r="Q1573" s="233"/>
      <c r="R1573" s="233"/>
      <c r="S1573" s="233"/>
      <c r="T1573" s="234"/>
      <c r="U1573" s="13"/>
      <c r="V1573" s="13"/>
      <c r="W1573" s="13"/>
      <c r="X1573" s="13"/>
      <c r="Y1573" s="13"/>
      <c r="Z1573" s="13"/>
      <c r="AA1573" s="13"/>
      <c r="AB1573" s="13"/>
      <c r="AC1573" s="13"/>
      <c r="AD1573" s="13"/>
      <c r="AE1573" s="13"/>
      <c r="AT1573" s="235" t="s">
        <v>185</v>
      </c>
      <c r="AU1573" s="235" t="s">
        <v>84</v>
      </c>
      <c r="AV1573" s="13" t="s">
        <v>84</v>
      </c>
      <c r="AW1573" s="13" t="s">
        <v>36</v>
      </c>
      <c r="AX1573" s="13" t="s">
        <v>74</v>
      </c>
      <c r="AY1573" s="235" t="s">
        <v>161</v>
      </c>
    </row>
    <row r="1574" s="13" customFormat="1">
      <c r="A1574" s="13"/>
      <c r="B1574" s="224"/>
      <c r="C1574" s="225"/>
      <c r="D1574" s="226" t="s">
        <v>185</v>
      </c>
      <c r="E1574" s="227" t="s">
        <v>19</v>
      </c>
      <c r="F1574" s="228" t="s">
        <v>2285</v>
      </c>
      <c r="G1574" s="225"/>
      <c r="H1574" s="229">
        <v>140.63399999999999</v>
      </c>
      <c r="I1574" s="230"/>
      <c r="J1574" s="225"/>
      <c r="K1574" s="225"/>
      <c r="L1574" s="231"/>
      <c r="M1574" s="232"/>
      <c r="N1574" s="233"/>
      <c r="O1574" s="233"/>
      <c r="P1574" s="233"/>
      <c r="Q1574" s="233"/>
      <c r="R1574" s="233"/>
      <c r="S1574" s="233"/>
      <c r="T1574" s="234"/>
      <c r="U1574" s="13"/>
      <c r="V1574" s="13"/>
      <c r="W1574" s="13"/>
      <c r="X1574" s="13"/>
      <c r="Y1574" s="13"/>
      <c r="Z1574" s="13"/>
      <c r="AA1574" s="13"/>
      <c r="AB1574" s="13"/>
      <c r="AC1574" s="13"/>
      <c r="AD1574" s="13"/>
      <c r="AE1574" s="13"/>
      <c r="AT1574" s="235" t="s">
        <v>185</v>
      </c>
      <c r="AU1574" s="235" t="s">
        <v>84</v>
      </c>
      <c r="AV1574" s="13" t="s">
        <v>84</v>
      </c>
      <c r="AW1574" s="13" t="s">
        <v>36</v>
      </c>
      <c r="AX1574" s="13" t="s">
        <v>74</v>
      </c>
      <c r="AY1574" s="235" t="s">
        <v>161</v>
      </c>
    </row>
    <row r="1575" s="13" customFormat="1">
      <c r="A1575" s="13"/>
      <c r="B1575" s="224"/>
      <c r="C1575" s="225"/>
      <c r="D1575" s="226" t="s">
        <v>185</v>
      </c>
      <c r="E1575" s="227" t="s">
        <v>19</v>
      </c>
      <c r="F1575" s="228" t="s">
        <v>2286</v>
      </c>
      <c r="G1575" s="225"/>
      <c r="H1575" s="229">
        <v>19.977</v>
      </c>
      <c r="I1575" s="230"/>
      <c r="J1575" s="225"/>
      <c r="K1575" s="225"/>
      <c r="L1575" s="231"/>
      <c r="M1575" s="232"/>
      <c r="N1575" s="233"/>
      <c r="O1575" s="233"/>
      <c r="P1575" s="233"/>
      <c r="Q1575" s="233"/>
      <c r="R1575" s="233"/>
      <c r="S1575" s="233"/>
      <c r="T1575" s="234"/>
      <c r="U1575" s="13"/>
      <c r="V1575" s="13"/>
      <c r="W1575" s="13"/>
      <c r="X1575" s="13"/>
      <c r="Y1575" s="13"/>
      <c r="Z1575" s="13"/>
      <c r="AA1575" s="13"/>
      <c r="AB1575" s="13"/>
      <c r="AC1575" s="13"/>
      <c r="AD1575" s="13"/>
      <c r="AE1575" s="13"/>
      <c r="AT1575" s="235" t="s">
        <v>185</v>
      </c>
      <c r="AU1575" s="235" t="s">
        <v>84</v>
      </c>
      <c r="AV1575" s="13" t="s">
        <v>84</v>
      </c>
      <c r="AW1575" s="13" t="s">
        <v>36</v>
      </c>
      <c r="AX1575" s="13" t="s">
        <v>74</v>
      </c>
      <c r="AY1575" s="235" t="s">
        <v>161</v>
      </c>
    </row>
    <row r="1576" s="13" customFormat="1">
      <c r="A1576" s="13"/>
      <c r="B1576" s="224"/>
      <c r="C1576" s="225"/>
      <c r="D1576" s="226" t="s">
        <v>185</v>
      </c>
      <c r="E1576" s="227" t="s">
        <v>19</v>
      </c>
      <c r="F1576" s="228" t="s">
        <v>2287</v>
      </c>
      <c r="G1576" s="225"/>
      <c r="H1576" s="229">
        <v>109.146</v>
      </c>
      <c r="I1576" s="230"/>
      <c r="J1576" s="225"/>
      <c r="K1576" s="225"/>
      <c r="L1576" s="231"/>
      <c r="M1576" s="232"/>
      <c r="N1576" s="233"/>
      <c r="O1576" s="233"/>
      <c r="P1576" s="233"/>
      <c r="Q1576" s="233"/>
      <c r="R1576" s="233"/>
      <c r="S1576" s="233"/>
      <c r="T1576" s="234"/>
      <c r="U1576" s="13"/>
      <c r="V1576" s="13"/>
      <c r="W1576" s="13"/>
      <c r="X1576" s="13"/>
      <c r="Y1576" s="13"/>
      <c r="Z1576" s="13"/>
      <c r="AA1576" s="13"/>
      <c r="AB1576" s="13"/>
      <c r="AC1576" s="13"/>
      <c r="AD1576" s="13"/>
      <c r="AE1576" s="13"/>
      <c r="AT1576" s="235" t="s">
        <v>185</v>
      </c>
      <c r="AU1576" s="235" t="s">
        <v>84</v>
      </c>
      <c r="AV1576" s="13" t="s">
        <v>84</v>
      </c>
      <c r="AW1576" s="13" t="s">
        <v>36</v>
      </c>
      <c r="AX1576" s="13" t="s">
        <v>74</v>
      </c>
      <c r="AY1576" s="235" t="s">
        <v>161</v>
      </c>
    </row>
    <row r="1577" s="14" customFormat="1">
      <c r="A1577" s="14"/>
      <c r="B1577" s="236"/>
      <c r="C1577" s="237"/>
      <c r="D1577" s="226" t="s">
        <v>185</v>
      </c>
      <c r="E1577" s="238" t="s">
        <v>19</v>
      </c>
      <c r="F1577" s="239" t="s">
        <v>187</v>
      </c>
      <c r="G1577" s="237"/>
      <c r="H1577" s="240">
        <v>288.757</v>
      </c>
      <c r="I1577" s="241"/>
      <c r="J1577" s="237"/>
      <c r="K1577" s="237"/>
      <c r="L1577" s="242"/>
      <c r="M1577" s="243"/>
      <c r="N1577" s="244"/>
      <c r="O1577" s="244"/>
      <c r="P1577" s="244"/>
      <c r="Q1577" s="244"/>
      <c r="R1577" s="244"/>
      <c r="S1577" s="244"/>
      <c r="T1577" s="245"/>
      <c r="U1577" s="14"/>
      <c r="V1577" s="14"/>
      <c r="W1577" s="14"/>
      <c r="X1577" s="14"/>
      <c r="Y1577" s="14"/>
      <c r="Z1577" s="14"/>
      <c r="AA1577" s="14"/>
      <c r="AB1577" s="14"/>
      <c r="AC1577" s="14"/>
      <c r="AD1577" s="14"/>
      <c r="AE1577" s="14"/>
      <c r="AT1577" s="246" t="s">
        <v>185</v>
      </c>
      <c r="AU1577" s="246" t="s">
        <v>84</v>
      </c>
      <c r="AV1577" s="14" t="s">
        <v>168</v>
      </c>
      <c r="AW1577" s="14" t="s">
        <v>36</v>
      </c>
      <c r="AX1577" s="14" t="s">
        <v>82</v>
      </c>
      <c r="AY1577" s="246" t="s">
        <v>161</v>
      </c>
    </row>
    <row r="1578" s="12" customFormat="1" ht="22.8" customHeight="1">
      <c r="A1578" s="12"/>
      <c r="B1578" s="190"/>
      <c r="C1578" s="191"/>
      <c r="D1578" s="192" t="s">
        <v>73</v>
      </c>
      <c r="E1578" s="204" t="s">
        <v>2308</v>
      </c>
      <c r="F1578" s="204" t="s">
        <v>2309</v>
      </c>
      <c r="G1578" s="191"/>
      <c r="H1578" s="191"/>
      <c r="I1578" s="194"/>
      <c r="J1578" s="205">
        <f>BK1578</f>
        <v>0</v>
      </c>
      <c r="K1578" s="191"/>
      <c r="L1578" s="196"/>
      <c r="M1578" s="197"/>
      <c r="N1578" s="198"/>
      <c r="O1578" s="198"/>
      <c r="P1578" s="199">
        <f>SUM(P1579:P1628)</f>
        <v>0</v>
      </c>
      <c r="Q1578" s="198"/>
      <c r="R1578" s="199">
        <f>SUM(R1579:R1628)</f>
        <v>1.26766443</v>
      </c>
      <c r="S1578" s="198"/>
      <c r="T1578" s="200">
        <f>SUM(T1579:T1628)</f>
        <v>0.18593628000000001</v>
      </c>
      <c r="U1578" s="12"/>
      <c r="V1578" s="12"/>
      <c r="W1578" s="12"/>
      <c r="X1578" s="12"/>
      <c r="Y1578" s="12"/>
      <c r="Z1578" s="12"/>
      <c r="AA1578" s="12"/>
      <c r="AB1578" s="12"/>
      <c r="AC1578" s="12"/>
      <c r="AD1578" s="12"/>
      <c r="AE1578" s="12"/>
      <c r="AR1578" s="201" t="s">
        <v>84</v>
      </c>
      <c r="AT1578" s="202" t="s">
        <v>73</v>
      </c>
      <c r="AU1578" s="202" t="s">
        <v>82</v>
      </c>
      <c r="AY1578" s="201" t="s">
        <v>161</v>
      </c>
      <c r="BK1578" s="203">
        <f>SUM(BK1579:BK1628)</f>
        <v>0</v>
      </c>
    </row>
    <row r="1579" s="2" customFormat="1" ht="24.15" customHeight="1">
      <c r="A1579" s="40"/>
      <c r="B1579" s="41"/>
      <c r="C1579" s="206" t="s">
        <v>2310</v>
      </c>
      <c r="D1579" s="206" t="s">
        <v>163</v>
      </c>
      <c r="E1579" s="207" t="s">
        <v>2311</v>
      </c>
      <c r="F1579" s="208" t="s">
        <v>2312</v>
      </c>
      <c r="G1579" s="209" t="s">
        <v>182</v>
      </c>
      <c r="H1579" s="210">
        <v>1683.0170000000001</v>
      </c>
      <c r="I1579" s="211"/>
      <c r="J1579" s="212">
        <f>ROUND(I1579*H1579,2)</f>
        <v>0</v>
      </c>
      <c r="K1579" s="208" t="s">
        <v>167</v>
      </c>
      <c r="L1579" s="46"/>
      <c r="M1579" s="213" t="s">
        <v>19</v>
      </c>
      <c r="N1579" s="214" t="s">
        <v>45</v>
      </c>
      <c r="O1579" s="86"/>
      <c r="P1579" s="215">
        <f>O1579*H1579</f>
        <v>0</v>
      </c>
      <c r="Q1579" s="215">
        <v>0</v>
      </c>
      <c r="R1579" s="215">
        <f>Q1579*H1579</f>
        <v>0</v>
      </c>
      <c r="S1579" s="215">
        <v>0</v>
      </c>
      <c r="T1579" s="216">
        <f>S1579*H1579</f>
        <v>0</v>
      </c>
      <c r="U1579" s="40"/>
      <c r="V1579" s="40"/>
      <c r="W1579" s="40"/>
      <c r="X1579" s="40"/>
      <c r="Y1579" s="40"/>
      <c r="Z1579" s="40"/>
      <c r="AA1579" s="40"/>
      <c r="AB1579" s="40"/>
      <c r="AC1579" s="40"/>
      <c r="AD1579" s="40"/>
      <c r="AE1579" s="40"/>
      <c r="AR1579" s="217" t="s">
        <v>256</v>
      </c>
      <c r="AT1579" s="217" t="s">
        <v>163</v>
      </c>
      <c r="AU1579" s="217" t="s">
        <v>84</v>
      </c>
      <c r="AY1579" s="19" t="s">
        <v>161</v>
      </c>
      <c r="BE1579" s="218">
        <f>IF(N1579="základní",J1579,0)</f>
        <v>0</v>
      </c>
      <c r="BF1579" s="218">
        <f>IF(N1579="snížená",J1579,0)</f>
        <v>0</v>
      </c>
      <c r="BG1579" s="218">
        <f>IF(N1579="zákl. přenesená",J1579,0)</f>
        <v>0</v>
      </c>
      <c r="BH1579" s="218">
        <f>IF(N1579="sníž. přenesená",J1579,0)</f>
        <v>0</v>
      </c>
      <c r="BI1579" s="218">
        <f>IF(N1579="nulová",J1579,0)</f>
        <v>0</v>
      </c>
      <c r="BJ1579" s="19" t="s">
        <v>82</v>
      </c>
      <c r="BK1579" s="218">
        <f>ROUND(I1579*H1579,2)</f>
        <v>0</v>
      </c>
      <c r="BL1579" s="19" t="s">
        <v>256</v>
      </c>
      <c r="BM1579" s="217" t="s">
        <v>2313</v>
      </c>
    </row>
    <row r="1580" s="2" customFormat="1">
      <c r="A1580" s="40"/>
      <c r="B1580" s="41"/>
      <c r="C1580" s="42"/>
      <c r="D1580" s="219" t="s">
        <v>170</v>
      </c>
      <c r="E1580" s="42"/>
      <c r="F1580" s="220" t="s">
        <v>2314</v>
      </c>
      <c r="G1580" s="42"/>
      <c r="H1580" s="42"/>
      <c r="I1580" s="221"/>
      <c r="J1580" s="42"/>
      <c r="K1580" s="42"/>
      <c r="L1580" s="46"/>
      <c r="M1580" s="222"/>
      <c r="N1580" s="223"/>
      <c r="O1580" s="86"/>
      <c r="P1580" s="86"/>
      <c r="Q1580" s="86"/>
      <c r="R1580" s="86"/>
      <c r="S1580" s="86"/>
      <c r="T1580" s="87"/>
      <c r="U1580" s="40"/>
      <c r="V1580" s="40"/>
      <c r="W1580" s="40"/>
      <c r="X1580" s="40"/>
      <c r="Y1580" s="40"/>
      <c r="Z1580" s="40"/>
      <c r="AA1580" s="40"/>
      <c r="AB1580" s="40"/>
      <c r="AC1580" s="40"/>
      <c r="AD1580" s="40"/>
      <c r="AE1580" s="40"/>
      <c r="AT1580" s="19" t="s">
        <v>170</v>
      </c>
      <c r="AU1580" s="19" t="s">
        <v>84</v>
      </c>
    </row>
    <row r="1581" s="13" customFormat="1">
      <c r="A1581" s="13"/>
      <c r="B1581" s="224"/>
      <c r="C1581" s="225"/>
      <c r="D1581" s="226" t="s">
        <v>185</v>
      </c>
      <c r="E1581" s="227" t="s">
        <v>19</v>
      </c>
      <c r="F1581" s="228" t="s">
        <v>706</v>
      </c>
      <c r="G1581" s="225"/>
      <c r="H1581" s="229">
        <v>1559.684</v>
      </c>
      <c r="I1581" s="230"/>
      <c r="J1581" s="225"/>
      <c r="K1581" s="225"/>
      <c r="L1581" s="231"/>
      <c r="M1581" s="232"/>
      <c r="N1581" s="233"/>
      <c r="O1581" s="233"/>
      <c r="P1581" s="233"/>
      <c r="Q1581" s="233"/>
      <c r="R1581" s="233"/>
      <c r="S1581" s="233"/>
      <c r="T1581" s="234"/>
      <c r="U1581" s="13"/>
      <c r="V1581" s="13"/>
      <c r="W1581" s="13"/>
      <c r="X1581" s="13"/>
      <c r="Y1581" s="13"/>
      <c r="Z1581" s="13"/>
      <c r="AA1581" s="13"/>
      <c r="AB1581" s="13"/>
      <c r="AC1581" s="13"/>
      <c r="AD1581" s="13"/>
      <c r="AE1581" s="13"/>
      <c r="AT1581" s="235" t="s">
        <v>185</v>
      </c>
      <c r="AU1581" s="235" t="s">
        <v>84</v>
      </c>
      <c r="AV1581" s="13" t="s">
        <v>84</v>
      </c>
      <c r="AW1581" s="13" t="s">
        <v>36</v>
      </c>
      <c r="AX1581" s="13" t="s">
        <v>74</v>
      </c>
      <c r="AY1581" s="235" t="s">
        <v>161</v>
      </c>
    </row>
    <row r="1582" s="13" customFormat="1">
      <c r="A1582" s="13"/>
      <c r="B1582" s="224"/>
      <c r="C1582" s="225"/>
      <c r="D1582" s="226" t="s">
        <v>185</v>
      </c>
      <c r="E1582" s="227" t="s">
        <v>19</v>
      </c>
      <c r="F1582" s="228" t="s">
        <v>707</v>
      </c>
      <c r="G1582" s="225"/>
      <c r="H1582" s="229">
        <v>-458.72699999999998</v>
      </c>
      <c r="I1582" s="230"/>
      <c r="J1582" s="225"/>
      <c r="K1582" s="225"/>
      <c r="L1582" s="231"/>
      <c r="M1582" s="232"/>
      <c r="N1582" s="233"/>
      <c r="O1582" s="233"/>
      <c r="P1582" s="233"/>
      <c r="Q1582" s="233"/>
      <c r="R1582" s="233"/>
      <c r="S1582" s="233"/>
      <c r="T1582" s="234"/>
      <c r="U1582" s="13"/>
      <c r="V1582" s="13"/>
      <c r="W1582" s="13"/>
      <c r="X1582" s="13"/>
      <c r="Y1582" s="13"/>
      <c r="Z1582" s="13"/>
      <c r="AA1582" s="13"/>
      <c r="AB1582" s="13"/>
      <c r="AC1582" s="13"/>
      <c r="AD1582" s="13"/>
      <c r="AE1582" s="13"/>
      <c r="AT1582" s="235" t="s">
        <v>185</v>
      </c>
      <c r="AU1582" s="235" t="s">
        <v>84</v>
      </c>
      <c r="AV1582" s="13" t="s">
        <v>84</v>
      </c>
      <c r="AW1582" s="13" t="s">
        <v>36</v>
      </c>
      <c r="AX1582" s="13" t="s">
        <v>74</v>
      </c>
      <c r="AY1582" s="235" t="s">
        <v>161</v>
      </c>
    </row>
    <row r="1583" s="13" customFormat="1">
      <c r="A1583" s="13"/>
      <c r="B1583" s="224"/>
      <c r="C1583" s="225"/>
      <c r="D1583" s="226" t="s">
        <v>185</v>
      </c>
      <c r="E1583" s="227" t="s">
        <v>19</v>
      </c>
      <c r="F1583" s="228" t="s">
        <v>2315</v>
      </c>
      <c r="G1583" s="225"/>
      <c r="H1583" s="229">
        <v>582.05999999999995</v>
      </c>
      <c r="I1583" s="230"/>
      <c r="J1583" s="225"/>
      <c r="K1583" s="225"/>
      <c r="L1583" s="231"/>
      <c r="M1583" s="232"/>
      <c r="N1583" s="233"/>
      <c r="O1583" s="233"/>
      <c r="P1583" s="233"/>
      <c r="Q1583" s="233"/>
      <c r="R1583" s="233"/>
      <c r="S1583" s="233"/>
      <c r="T1583" s="234"/>
      <c r="U1583" s="13"/>
      <c r="V1583" s="13"/>
      <c r="W1583" s="13"/>
      <c r="X1583" s="13"/>
      <c r="Y1583" s="13"/>
      <c r="Z1583" s="13"/>
      <c r="AA1583" s="13"/>
      <c r="AB1583" s="13"/>
      <c r="AC1583" s="13"/>
      <c r="AD1583" s="13"/>
      <c r="AE1583" s="13"/>
      <c r="AT1583" s="235" t="s">
        <v>185</v>
      </c>
      <c r="AU1583" s="235" t="s">
        <v>84</v>
      </c>
      <c r="AV1583" s="13" t="s">
        <v>84</v>
      </c>
      <c r="AW1583" s="13" t="s">
        <v>36</v>
      </c>
      <c r="AX1583" s="13" t="s">
        <v>74</v>
      </c>
      <c r="AY1583" s="235" t="s">
        <v>161</v>
      </c>
    </row>
    <row r="1584" s="14" customFormat="1">
      <c r="A1584" s="14"/>
      <c r="B1584" s="236"/>
      <c r="C1584" s="237"/>
      <c r="D1584" s="226" t="s">
        <v>185</v>
      </c>
      <c r="E1584" s="238" t="s">
        <v>19</v>
      </c>
      <c r="F1584" s="239" t="s">
        <v>187</v>
      </c>
      <c r="G1584" s="237"/>
      <c r="H1584" s="240">
        <v>1683.0169999999998</v>
      </c>
      <c r="I1584" s="241"/>
      <c r="J1584" s="237"/>
      <c r="K1584" s="237"/>
      <c r="L1584" s="242"/>
      <c r="M1584" s="243"/>
      <c r="N1584" s="244"/>
      <c r="O1584" s="244"/>
      <c r="P1584" s="244"/>
      <c r="Q1584" s="244"/>
      <c r="R1584" s="244"/>
      <c r="S1584" s="244"/>
      <c r="T1584" s="245"/>
      <c r="U1584" s="14"/>
      <c r="V1584" s="14"/>
      <c r="W1584" s="14"/>
      <c r="X1584" s="14"/>
      <c r="Y1584" s="14"/>
      <c r="Z1584" s="14"/>
      <c r="AA1584" s="14"/>
      <c r="AB1584" s="14"/>
      <c r="AC1584" s="14"/>
      <c r="AD1584" s="14"/>
      <c r="AE1584" s="14"/>
      <c r="AT1584" s="246" t="s">
        <v>185</v>
      </c>
      <c r="AU1584" s="246" t="s">
        <v>84</v>
      </c>
      <c r="AV1584" s="14" t="s">
        <v>168</v>
      </c>
      <c r="AW1584" s="14" t="s">
        <v>36</v>
      </c>
      <c r="AX1584" s="14" t="s">
        <v>82</v>
      </c>
      <c r="AY1584" s="246" t="s">
        <v>161</v>
      </c>
    </row>
    <row r="1585" s="2" customFormat="1" ht="24.15" customHeight="1">
      <c r="A1585" s="40"/>
      <c r="B1585" s="41"/>
      <c r="C1585" s="206" t="s">
        <v>2316</v>
      </c>
      <c r="D1585" s="206" t="s">
        <v>163</v>
      </c>
      <c r="E1585" s="207" t="s">
        <v>2317</v>
      </c>
      <c r="F1585" s="208" t="s">
        <v>2318</v>
      </c>
      <c r="G1585" s="209" t="s">
        <v>182</v>
      </c>
      <c r="H1585" s="210">
        <v>1100.9570000000001</v>
      </c>
      <c r="I1585" s="211"/>
      <c r="J1585" s="212">
        <f>ROUND(I1585*H1585,2)</f>
        <v>0</v>
      </c>
      <c r="K1585" s="208" t="s">
        <v>167</v>
      </c>
      <c r="L1585" s="46"/>
      <c r="M1585" s="213" t="s">
        <v>19</v>
      </c>
      <c r="N1585" s="214" t="s">
        <v>45</v>
      </c>
      <c r="O1585" s="86"/>
      <c r="P1585" s="215">
        <f>O1585*H1585</f>
        <v>0</v>
      </c>
      <c r="Q1585" s="215">
        <v>0</v>
      </c>
      <c r="R1585" s="215">
        <f>Q1585*H1585</f>
        <v>0</v>
      </c>
      <c r="S1585" s="215">
        <v>0.00014999999999999999</v>
      </c>
      <c r="T1585" s="216">
        <f>S1585*H1585</f>
        <v>0.16514355</v>
      </c>
      <c r="U1585" s="40"/>
      <c r="V1585" s="40"/>
      <c r="W1585" s="40"/>
      <c r="X1585" s="40"/>
      <c r="Y1585" s="40"/>
      <c r="Z1585" s="40"/>
      <c r="AA1585" s="40"/>
      <c r="AB1585" s="40"/>
      <c r="AC1585" s="40"/>
      <c r="AD1585" s="40"/>
      <c r="AE1585" s="40"/>
      <c r="AR1585" s="217" t="s">
        <v>256</v>
      </c>
      <c r="AT1585" s="217" t="s">
        <v>163</v>
      </c>
      <c r="AU1585" s="217" t="s">
        <v>84</v>
      </c>
      <c r="AY1585" s="19" t="s">
        <v>161</v>
      </c>
      <c r="BE1585" s="218">
        <f>IF(N1585="základní",J1585,0)</f>
        <v>0</v>
      </c>
      <c r="BF1585" s="218">
        <f>IF(N1585="snížená",J1585,0)</f>
        <v>0</v>
      </c>
      <c r="BG1585" s="218">
        <f>IF(N1585="zákl. přenesená",J1585,0)</f>
        <v>0</v>
      </c>
      <c r="BH1585" s="218">
        <f>IF(N1585="sníž. přenesená",J1585,0)</f>
        <v>0</v>
      </c>
      <c r="BI1585" s="218">
        <f>IF(N1585="nulová",J1585,0)</f>
        <v>0</v>
      </c>
      <c r="BJ1585" s="19" t="s">
        <v>82</v>
      </c>
      <c r="BK1585" s="218">
        <f>ROUND(I1585*H1585,2)</f>
        <v>0</v>
      </c>
      <c r="BL1585" s="19" t="s">
        <v>256</v>
      </c>
      <c r="BM1585" s="217" t="s">
        <v>2319</v>
      </c>
    </row>
    <row r="1586" s="2" customFormat="1">
      <c r="A1586" s="40"/>
      <c r="B1586" s="41"/>
      <c r="C1586" s="42"/>
      <c r="D1586" s="219" t="s">
        <v>170</v>
      </c>
      <c r="E1586" s="42"/>
      <c r="F1586" s="220" t="s">
        <v>2320</v>
      </c>
      <c r="G1586" s="42"/>
      <c r="H1586" s="42"/>
      <c r="I1586" s="221"/>
      <c r="J1586" s="42"/>
      <c r="K1586" s="42"/>
      <c r="L1586" s="46"/>
      <c r="M1586" s="222"/>
      <c r="N1586" s="223"/>
      <c r="O1586" s="86"/>
      <c r="P1586" s="86"/>
      <c r="Q1586" s="86"/>
      <c r="R1586" s="86"/>
      <c r="S1586" s="86"/>
      <c r="T1586" s="87"/>
      <c r="U1586" s="40"/>
      <c r="V1586" s="40"/>
      <c r="W1586" s="40"/>
      <c r="X1586" s="40"/>
      <c r="Y1586" s="40"/>
      <c r="Z1586" s="40"/>
      <c r="AA1586" s="40"/>
      <c r="AB1586" s="40"/>
      <c r="AC1586" s="40"/>
      <c r="AD1586" s="40"/>
      <c r="AE1586" s="40"/>
      <c r="AT1586" s="19" t="s">
        <v>170</v>
      </c>
      <c r="AU1586" s="19" t="s">
        <v>84</v>
      </c>
    </row>
    <row r="1587" s="13" customFormat="1">
      <c r="A1587" s="13"/>
      <c r="B1587" s="224"/>
      <c r="C1587" s="225"/>
      <c r="D1587" s="226" t="s">
        <v>185</v>
      </c>
      <c r="E1587" s="227" t="s">
        <v>19</v>
      </c>
      <c r="F1587" s="228" t="s">
        <v>706</v>
      </c>
      <c r="G1587" s="225"/>
      <c r="H1587" s="229">
        <v>1559.684</v>
      </c>
      <c r="I1587" s="230"/>
      <c r="J1587" s="225"/>
      <c r="K1587" s="225"/>
      <c r="L1587" s="231"/>
      <c r="M1587" s="232"/>
      <c r="N1587" s="233"/>
      <c r="O1587" s="233"/>
      <c r="P1587" s="233"/>
      <c r="Q1587" s="233"/>
      <c r="R1587" s="233"/>
      <c r="S1587" s="233"/>
      <c r="T1587" s="234"/>
      <c r="U1587" s="13"/>
      <c r="V1587" s="13"/>
      <c r="W1587" s="13"/>
      <c r="X1587" s="13"/>
      <c r="Y1587" s="13"/>
      <c r="Z1587" s="13"/>
      <c r="AA1587" s="13"/>
      <c r="AB1587" s="13"/>
      <c r="AC1587" s="13"/>
      <c r="AD1587" s="13"/>
      <c r="AE1587" s="13"/>
      <c r="AT1587" s="235" t="s">
        <v>185</v>
      </c>
      <c r="AU1587" s="235" t="s">
        <v>84</v>
      </c>
      <c r="AV1587" s="13" t="s">
        <v>84</v>
      </c>
      <c r="AW1587" s="13" t="s">
        <v>36</v>
      </c>
      <c r="AX1587" s="13" t="s">
        <v>74</v>
      </c>
      <c r="AY1587" s="235" t="s">
        <v>161</v>
      </c>
    </row>
    <row r="1588" s="13" customFormat="1">
      <c r="A1588" s="13"/>
      <c r="B1588" s="224"/>
      <c r="C1588" s="225"/>
      <c r="D1588" s="226" t="s">
        <v>185</v>
      </c>
      <c r="E1588" s="227" t="s">
        <v>19</v>
      </c>
      <c r="F1588" s="228" t="s">
        <v>707</v>
      </c>
      <c r="G1588" s="225"/>
      <c r="H1588" s="229">
        <v>-458.72699999999998</v>
      </c>
      <c r="I1588" s="230"/>
      <c r="J1588" s="225"/>
      <c r="K1588" s="225"/>
      <c r="L1588" s="231"/>
      <c r="M1588" s="232"/>
      <c r="N1588" s="233"/>
      <c r="O1588" s="233"/>
      <c r="P1588" s="233"/>
      <c r="Q1588" s="233"/>
      <c r="R1588" s="233"/>
      <c r="S1588" s="233"/>
      <c r="T1588" s="234"/>
      <c r="U1588" s="13"/>
      <c r="V1588" s="13"/>
      <c r="W1588" s="13"/>
      <c r="X1588" s="13"/>
      <c r="Y1588" s="13"/>
      <c r="Z1588" s="13"/>
      <c r="AA1588" s="13"/>
      <c r="AB1588" s="13"/>
      <c r="AC1588" s="13"/>
      <c r="AD1588" s="13"/>
      <c r="AE1588" s="13"/>
      <c r="AT1588" s="235" t="s">
        <v>185</v>
      </c>
      <c r="AU1588" s="235" t="s">
        <v>84</v>
      </c>
      <c r="AV1588" s="13" t="s">
        <v>84</v>
      </c>
      <c r="AW1588" s="13" t="s">
        <v>36</v>
      </c>
      <c r="AX1588" s="13" t="s">
        <v>74</v>
      </c>
      <c r="AY1588" s="235" t="s">
        <v>161</v>
      </c>
    </row>
    <row r="1589" s="14" customFormat="1">
      <c r="A1589" s="14"/>
      <c r="B1589" s="236"/>
      <c r="C1589" s="237"/>
      <c r="D1589" s="226" t="s">
        <v>185</v>
      </c>
      <c r="E1589" s="238" t="s">
        <v>19</v>
      </c>
      <c r="F1589" s="239" t="s">
        <v>187</v>
      </c>
      <c r="G1589" s="237"/>
      <c r="H1589" s="240">
        <v>1100.9569999999999</v>
      </c>
      <c r="I1589" s="241"/>
      <c r="J1589" s="237"/>
      <c r="K1589" s="237"/>
      <c r="L1589" s="242"/>
      <c r="M1589" s="243"/>
      <c r="N1589" s="244"/>
      <c r="O1589" s="244"/>
      <c r="P1589" s="244"/>
      <c r="Q1589" s="244"/>
      <c r="R1589" s="244"/>
      <c r="S1589" s="244"/>
      <c r="T1589" s="245"/>
      <c r="U1589" s="14"/>
      <c r="V1589" s="14"/>
      <c r="W1589" s="14"/>
      <c r="X1589" s="14"/>
      <c r="Y1589" s="14"/>
      <c r="Z1589" s="14"/>
      <c r="AA1589" s="14"/>
      <c r="AB1589" s="14"/>
      <c r="AC1589" s="14"/>
      <c r="AD1589" s="14"/>
      <c r="AE1589" s="14"/>
      <c r="AT1589" s="246" t="s">
        <v>185</v>
      </c>
      <c r="AU1589" s="246" t="s">
        <v>84</v>
      </c>
      <c r="AV1589" s="14" t="s">
        <v>168</v>
      </c>
      <c r="AW1589" s="14" t="s">
        <v>36</v>
      </c>
      <c r="AX1589" s="14" t="s">
        <v>82</v>
      </c>
      <c r="AY1589" s="246" t="s">
        <v>161</v>
      </c>
    </row>
    <row r="1590" s="2" customFormat="1" ht="37.8" customHeight="1">
      <c r="A1590" s="40"/>
      <c r="B1590" s="41"/>
      <c r="C1590" s="206" t="s">
        <v>2321</v>
      </c>
      <c r="D1590" s="206" t="s">
        <v>163</v>
      </c>
      <c r="E1590" s="207" t="s">
        <v>2322</v>
      </c>
      <c r="F1590" s="208" t="s">
        <v>2323</v>
      </c>
      <c r="G1590" s="209" t="s">
        <v>590</v>
      </c>
      <c r="H1590" s="210">
        <v>226.18000000000001</v>
      </c>
      <c r="I1590" s="211"/>
      <c r="J1590" s="212">
        <f>ROUND(I1590*H1590,2)</f>
        <v>0</v>
      </c>
      <c r="K1590" s="208" t="s">
        <v>167</v>
      </c>
      <c r="L1590" s="46"/>
      <c r="M1590" s="213" t="s">
        <v>19</v>
      </c>
      <c r="N1590" s="214" t="s">
        <v>45</v>
      </c>
      <c r="O1590" s="86"/>
      <c r="P1590" s="215">
        <f>O1590*H1590</f>
        <v>0</v>
      </c>
      <c r="Q1590" s="215">
        <v>0</v>
      </c>
      <c r="R1590" s="215">
        <f>Q1590*H1590</f>
        <v>0</v>
      </c>
      <c r="S1590" s="215">
        <v>0</v>
      </c>
      <c r="T1590" s="216">
        <f>S1590*H1590</f>
        <v>0</v>
      </c>
      <c r="U1590" s="40"/>
      <c r="V1590" s="40"/>
      <c r="W1590" s="40"/>
      <c r="X1590" s="40"/>
      <c r="Y1590" s="40"/>
      <c r="Z1590" s="40"/>
      <c r="AA1590" s="40"/>
      <c r="AB1590" s="40"/>
      <c r="AC1590" s="40"/>
      <c r="AD1590" s="40"/>
      <c r="AE1590" s="40"/>
      <c r="AR1590" s="217" t="s">
        <v>256</v>
      </c>
      <c r="AT1590" s="217" t="s">
        <v>163</v>
      </c>
      <c r="AU1590" s="217" t="s">
        <v>84</v>
      </c>
      <c r="AY1590" s="19" t="s">
        <v>161</v>
      </c>
      <c r="BE1590" s="218">
        <f>IF(N1590="základní",J1590,0)</f>
        <v>0</v>
      </c>
      <c r="BF1590" s="218">
        <f>IF(N1590="snížená",J1590,0)</f>
        <v>0</v>
      </c>
      <c r="BG1590" s="218">
        <f>IF(N1590="zákl. přenesená",J1590,0)</f>
        <v>0</v>
      </c>
      <c r="BH1590" s="218">
        <f>IF(N1590="sníž. přenesená",J1590,0)</f>
        <v>0</v>
      </c>
      <c r="BI1590" s="218">
        <f>IF(N1590="nulová",J1590,0)</f>
        <v>0</v>
      </c>
      <c r="BJ1590" s="19" t="s">
        <v>82</v>
      </c>
      <c r="BK1590" s="218">
        <f>ROUND(I1590*H1590,2)</f>
        <v>0</v>
      </c>
      <c r="BL1590" s="19" t="s">
        <v>256</v>
      </c>
      <c r="BM1590" s="217" t="s">
        <v>2324</v>
      </c>
    </row>
    <row r="1591" s="2" customFormat="1">
      <c r="A1591" s="40"/>
      <c r="B1591" s="41"/>
      <c r="C1591" s="42"/>
      <c r="D1591" s="219" t="s">
        <v>170</v>
      </c>
      <c r="E1591" s="42"/>
      <c r="F1591" s="220" t="s">
        <v>2325</v>
      </c>
      <c r="G1591" s="42"/>
      <c r="H1591" s="42"/>
      <c r="I1591" s="221"/>
      <c r="J1591" s="42"/>
      <c r="K1591" s="42"/>
      <c r="L1591" s="46"/>
      <c r="M1591" s="222"/>
      <c r="N1591" s="223"/>
      <c r="O1591" s="86"/>
      <c r="P1591" s="86"/>
      <c r="Q1591" s="86"/>
      <c r="R1591" s="86"/>
      <c r="S1591" s="86"/>
      <c r="T1591" s="87"/>
      <c r="U1591" s="40"/>
      <c r="V1591" s="40"/>
      <c r="W1591" s="40"/>
      <c r="X1591" s="40"/>
      <c r="Y1591" s="40"/>
      <c r="Z1591" s="40"/>
      <c r="AA1591" s="40"/>
      <c r="AB1591" s="40"/>
      <c r="AC1591" s="40"/>
      <c r="AD1591" s="40"/>
      <c r="AE1591" s="40"/>
      <c r="AT1591" s="19" t="s">
        <v>170</v>
      </c>
      <c r="AU1591" s="19" t="s">
        <v>84</v>
      </c>
    </row>
    <row r="1592" s="13" customFormat="1">
      <c r="A1592" s="13"/>
      <c r="B1592" s="224"/>
      <c r="C1592" s="225"/>
      <c r="D1592" s="226" t="s">
        <v>185</v>
      </c>
      <c r="E1592" s="227" t="s">
        <v>19</v>
      </c>
      <c r="F1592" s="228" t="s">
        <v>2326</v>
      </c>
      <c r="G1592" s="225"/>
      <c r="H1592" s="229">
        <v>200.38</v>
      </c>
      <c r="I1592" s="230"/>
      <c r="J1592" s="225"/>
      <c r="K1592" s="225"/>
      <c r="L1592" s="231"/>
      <c r="M1592" s="232"/>
      <c r="N1592" s="233"/>
      <c r="O1592" s="233"/>
      <c r="P1592" s="233"/>
      <c r="Q1592" s="233"/>
      <c r="R1592" s="233"/>
      <c r="S1592" s="233"/>
      <c r="T1592" s="234"/>
      <c r="U1592" s="13"/>
      <c r="V1592" s="13"/>
      <c r="W1592" s="13"/>
      <c r="X1592" s="13"/>
      <c r="Y1592" s="13"/>
      <c r="Z1592" s="13"/>
      <c r="AA1592" s="13"/>
      <c r="AB1592" s="13"/>
      <c r="AC1592" s="13"/>
      <c r="AD1592" s="13"/>
      <c r="AE1592" s="13"/>
      <c r="AT1592" s="235" t="s">
        <v>185</v>
      </c>
      <c r="AU1592" s="235" t="s">
        <v>84</v>
      </c>
      <c r="AV1592" s="13" t="s">
        <v>84</v>
      </c>
      <c r="AW1592" s="13" t="s">
        <v>36</v>
      </c>
      <c r="AX1592" s="13" t="s">
        <v>74</v>
      </c>
      <c r="AY1592" s="235" t="s">
        <v>161</v>
      </c>
    </row>
    <row r="1593" s="13" customFormat="1">
      <c r="A1593" s="13"/>
      <c r="B1593" s="224"/>
      <c r="C1593" s="225"/>
      <c r="D1593" s="226" t="s">
        <v>185</v>
      </c>
      <c r="E1593" s="227" t="s">
        <v>19</v>
      </c>
      <c r="F1593" s="228" t="s">
        <v>2327</v>
      </c>
      <c r="G1593" s="225"/>
      <c r="H1593" s="229">
        <v>25.800000000000001</v>
      </c>
      <c r="I1593" s="230"/>
      <c r="J1593" s="225"/>
      <c r="K1593" s="225"/>
      <c r="L1593" s="231"/>
      <c r="M1593" s="232"/>
      <c r="N1593" s="233"/>
      <c r="O1593" s="233"/>
      <c r="P1593" s="233"/>
      <c r="Q1593" s="233"/>
      <c r="R1593" s="233"/>
      <c r="S1593" s="233"/>
      <c r="T1593" s="234"/>
      <c r="U1593" s="13"/>
      <c r="V1593" s="13"/>
      <c r="W1593" s="13"/>
      <c r="X1593" s="13"/>
      <c r="Y1593" s="13"/>
      <c r="Z1593" s="13"/>
      <c r="AA1593" s="13"/>
      <c r="AB1593" s="13"/>
      <c r="AC1593" s="13"/>
      <c r="AD1593" s="13"/>
      <c r="AE1593" s="13"/>
      <c r="AT1593" s="235" t="s">
        <v>185</v>
      </c>
      <c r="AU1593" s="235" t="s">
        <v>84</v>
      </c>
      <c r="AV1593" s="13" t="s">
        <v>84</v>
      </c>
      <c r="AW1593" s="13" t="s">
        <v>36</v>
      </c>
      <c r="AX1593" s="13" t="s">
        <v>74</v>
      </c>
      <c r="AY1593" s="235" t="s">
        <v>161</v>
      </c>
    </row>
    <row r="1594" s="14" customFormat="1">
      <c r="A1594" s="14"/>
      <c r="B1594" s="236"/>
      <c r="C1594" s="237"/>
      <c r="D1594" s="226" t="s">
        <v>185</v>
      </c>
      <c r="E1594" s="238" t="s">
        <v>19</v>
      </c>
      <c r="F1594" s="239" t="s">
        <v>187</v>
      </c>
      <c r="G1594" s="237"/>
      <c r="H1594" s="240">
        <v>226.18000000000001</v>
      </c>
      <c r="I1594" s="241"/>
      <c r="J1594" s="237"/>
      <c r="K1594" s="237"/>
      <c r="L1594" s="242"/>
      <c r="M1594" s="243"/>
      <c r="N1594" s="244"/>
      <c r="O1594" s="244"/>
      <c r="P1594" s="244"/>
      <c r="Q1594" s="244"/>
      <c r="R1594" s="244"/>
      <c r="S1594" s="244"/>
      <c r="T1594" s="245"/>
      <c r="U1594" s="14"/>
      <c r="V1594" s="14"/>
      <c r="W1594" s="14"/>
      <c r="X1594" s="14"/>
      <c r="Y1594" s="14"/>
      <c r="Z1594" s="14"/>
      <c r="AA1594" s="14"/>
      <c r="AB1594" s="14"/>
      <c r="AC1594" s="14"/>
      <c r="AD1594" s="14"/>
      <c r="AE1594" s="14"/>
      <c r="AT1594" s="246" t="s">
        <v>185</v>
      </c>
      <c r="AU1594" s="246" t="s">
        <v>84</v>
      </c>
      <c r="AV1594" s="14" t="s">
        <v>168</v>
      </c>
      <c r="AW1594" s="14" t="s">
        <v>36</v>
      </c>
      <c r="AX1594" s="14" t="s">
        <v>82</v>
      </c>
      <c r="AY1594" s="246" t="s">
        <v>161</v>
      </c>
    </row>
    <row r="1595" s="2" customFormat="1" ht="21.75" customHeight="1">
      <c r="A1595" s="40"/>
      <c r="B1595" s="41"/>
      <c r="C1595" s="247" t="s">
        <v>2328</v>
      </c>
      <c r="D1595" s="247" t="s">
        <v>301</v>
      </c>
      <c r="E1595" s="248" t="s">
        <v>2329</v>
      </c>
      <c r="F1595" s="249" t="s">
        <v>2330</v>
      </c>
      <c r="G1595" s="250" t="s">
        <v>590</v>
      </c>
      <c r="H1595" s="251">
        <v>237.489</v>
      </c>
      <c r="I1595" s="252"/>
      <c r="J1595" s="253">
        <f>ROUND(I1595*H1595,2)</f>
        <v>0</v>
      </c>
      <c r="K1595" s="249" t="s">
        <v>167</v>
      </c>
      <c r="L1595" s="254"/>
      <c r="M1595" s="255" t="s">
        <v>19</v>
      </c>
      <c r="N1595" s="256" t="s">
        <v>45</v>
      </c>
      <c r="O1595" s="86"/>
      <c r="P1595" s="215">
        <f>O1595*H1595</f>
        <v>0</v>
      </c>
      <c r="Q1595" s="215">
        <v>0</v>
      </c>
      <c r="R1595" s="215">
        <f>Q1595*H1595</f>
        <v>0</v>
      </c>
      <c r="S1595" s="215">
        <v>0</v>
      </c>
      <c r="T1595" s="216">
        <f>S1595*H1595</f>
        <v>0</v>
      </c>
      <c r="U1595" s="40"/>
      <c r="V1595" s="40"/>
      <c r="W1595" s="40"/>
      <c r="X1595" s="40"/>
      <c r="Y1595" s="40"/>
      <c r="Z1595" s="40"/>
      <c r="AA1595" s="40"/>
      <c r="AB1595" s="40"/>
      <c r="AC1595" s="40"/>
      <c r="AD1595" s="40"/>
      <c r="AE1595" s="40"/>
      <c r="AR1595" s="217" t="s">
        <v>342</v>
      </c>
      <c r="AT1595" s="217" t="s">
        <v>301</v>
      </c>
      <c r="AU1595" s="217" t="s">
        <v>84</v>
      </c>
      <c r="AY1595" s="19" t="s">
        <v>161</v>
      </c>
      <c r="BE1595" s="218">
        <f>IF(N1595="základní",J1595,0)</f>
        <v>0</v>
      </c>
      <c r="BF1595" s="218">
        <f>IF(N1595="snížená",J1595,0)</f>
        <v>0</v>
      </c>
      <c r="BG1595" s="218">
        <f>IF(N1595="zákl. přenesená",J1595,0)</f>
        <v>0</v>
      </c>
      <c r="BH1595" s="218">
        <f>IF(N1595="sníž. přenesená",J1595,0)</f>
        <v>0</v>
      </c>
      <c r="BI1595" s="218">
        <f>IF(N1595="nulová",J1595,0)</f>
        <v>0</v>
      </c>
      <c r="BJ1595" s="19" t="s">
        <v>82</v>
      </c>
      <c r="BK1595" s="218">
        <f>ROUND(I1595*H1595,2)</f>
        <v>0</v>
      </c>
      <c r="BL1595" s="19" t="s">
        <v>256</v>
      </c>
      <c r="BM1595" s="217" t="s">
        <v>2331</v>
      </c>
    </row>
    <row r="1596" s="13" customFormat="1">
      <c r="A1596" s="13"/>
      <c r="B1596" s="224"/>
      <c r="C1596" s="225"/>
      <c r="D1596" s="226" t="s">
        <v>185</v>
      </c>
      <c r="E1596" s="225"/>
      <c r="F1596" s="228" t="s">
        <v>2332</v>
      </c>
      <c r="G1596" s="225"/>
      <c r="H1596" s="229">
        <v>237.489</v>
      </c>
      <c r="I1596" s="230"/>
      <c r="J1596" s="225"/>
      <c r="K1596" s="225"/>
      <c r="L1596" s="231"/>
      <c r="M1596" s="232"/>
      <c r="N1596" s="233"/>
      <c r="O1596" s="233"/>
      <c r="P1596" s="233"/>
      <c r="Q1596" s="233"/>
      <c r="R1596" s="233"/>
      <c r="S1596" s="233"/>
      <c r="T1596" s="234"/>
      <c r="U1596" s="13"/>
      <c r="V1596" s="13"/>
      <c r="W1596" s="13"/>
      <c r="X1596" s="13"/>
      <c r="Y1596" s="13"/>
      <c r="Z1596" s="13"/>
      <c r="AA1596" s="13"/>
      <c r="AB1596" s="13"/>
      <c r="AC1596" s="13"/>
      <c r="AD1596" s="13"/>
      <c r="AE1596" s="13"/>
      <c r="AT1596" s="235" t="s">
        <v>185</v>
      </c>
      <c r="AU1596" s="235" t="s">
        <v>84</v>
      </c>
      <c r="AV1596" s="13" t="s">
        <v>84</v>
      </c>
      <c r="AW1596" s="13" t="s">
        <v>4</v>
      </c>
      <c r="AX1596" s="13" t="s">
        <v>82</v>
      </c>
      <c r="AY1596" s="235" t="s">
        <v>161</v>
      </c>
    </row>
    <row r="1597" s="2" customFormat="1" ht="24.15" customHeight="1">
      <c r="A1597" s="40"/>
      <c r="B1597" s="41"/>
      <c r="C1597" s="206" t="s">
        <v>2333</v>
      </c>
      <c r="D1597" s="206" t="s">
        <v>163</v>
      </c>
      <c r="E1597" s="207" t="s">
        <v>2334</v>
      </c>
      <c r="F1597" s="208" t="s">
        <v>2335</v>
      </c>
      <c r="G1597" s="209" t="s">
        <v>182</v>
      </c>
      <c r="H1597" s="210">
        <v>582.05999999999995</v>
      </c>
      <c r="I1597" s="211"/>
      <c r="J1597" s="212">
        <f>ROUND(I1597*H1597,2)</f>
        <v>0</v>
      </c>
      <c r="K1597" s="208" t="s">
        <v>167</v>
      </c>
      <c r="L1597" s="46"/>
      <c r="M1597" s="213" t="s">
        <v>19</v>
      </c>
      <c r="N1597" s="214" t="s">
        <v>45</v>
      </c>
      <c r="O1597" s="86"/>
      <c r="P1597" s="215">
        <f>O1597*H1597</f>
        <v>0</v>
      </c>
      <c r="Q1597" s="215">
        <v>0</v>
      </c>
      <c r="R1597" s="215">
        <f>Q1597*H1597</f>
        <v>0</v>
      </c>
      <c r="S1597" s="215">
        <v>3.0000000000000001E-05</v>
      </c>
      <c r="T1597" s="216">
        <f>S1597*H1597</f>
        <v>0.0174618</v>
      </c>
      <c r="U1597" s="40"/>
      <c r="V1597" s="40"/>
      <c r="W1597" s="40"/>
      <c r="X1597" s="40"/>
      <c r="Y1597" s="40"/>
      <c r="Z1597" s="40"/>
      <c r="AA1597" s="40"/>
      <c r="AB1597" s="40"/>
      <c r="AC1597" s="40"/>
      <c r="AD1597" s="40"/>
      <c r="AE1597" s="40"/>
      <c r="AR1597" s="217" t="s">
        <v>256</v>
      </c>
      <c r="AT1597" s="217" t="s">
        <v>163</v>
      </c>
      <c r="AU1597" s="217" t="s">
        <v>84</v>
      </c>
      <c r="AY1597" s="19" t="s">
        <v>161</v>
      </c>
      <c r="BE1597" s="218">
        <f>IF(N1597="základní",J1597,0)</f>
        <v>0</v>
      </c>
      <c r="BF1597" s="218">
        <f>IF(N1597="snížená",J1597,0)</f>
        <v>0</v>
      </c>
      <c r="BG1597" s="218">
        <f>IF(N1597="zákl. přenesená",J1597,0)</f>
        <v>0</v>
      </c>
      <c r="BH1597" s="218">
        <f>IF(N1597="sníž. přenesená",J1597,0)</f>
        <v>0</v>
      </c>
      <c r="BI1597" s="218">
        <f>IF(N1597="nulová",J1597,0)</f>
        <v>0</v>
      </c>
      <c r="BJ1597" s="19" t="s">
        <v>82</v>
      </c>
      <c r="BK1597" s="218">
        <f>ROUND(I1597*H1597,2)</f>
        <v>0</v>
      </c>
      <c r="BL1597" s="19" t="s">
        <v>256</v>
      </c>
      <c r="BM1597" s="217" t="s">
        <v>2336</v>
      </c>
    </row>
    <row r="1598" s="2" customFormat="1">
      <c r="A1598" s="40"/>
      <c r="B1598" s="41"/>
      <c r="C1598" s="42"/>
      <c r="D1598" s="219" t="s">
        <v>170</v>
      </c>
      <c r="E1598" s="42"/>
      <c r="F1598" s="220" t="s">
        <v>2337</v>
      </c>
      <c r="G1598" s="42"/>
      <c r="H1598" s="42"/>
      <c r="I1598" s="221"/>
      <c r="J1598" s="42"/>
      <c r="K1598" s="42"/>
      <c r="L1598" s="46"/>
      <c r="M1598" s="222"/>
      <c r="N1598" s="223"/>
      <c r="O1598" s="86"/>
      <c r="P1598" s="86"/>
      <c r="Q1598" s="86"/>
      <c r="R1598" s="86"/>
      <c r="S1598" s="86"/>
      <c r="T1598" s="87"/>
      <c r="U1598" s="40"/>
      <c r="V1598" s="40"/>
      <c r="W1598" s="40"/>
      <c r="X1598" s="40"/>
      <c r="Y1598" s="40"/>
      <c r="Z1598" s="40"/>
      <c r="AA1598" s="40"/>
      <c r="AB1598" s="40"/>
      <c r="AC1598" s="40"/>
      <c r="AD1598" s="40"/>
      <c r="AE1598" s="40"/>
      <c r="AT1598" s="19" t="s">
        <v>170</v>
      </c>
      <c r="AU1598" s="19" t="s">
        <v>84</v>
      </c>
    </row>
    <row r="1599" s="13" customFormat="1">
      <c r="A1599" s="13"/>
      <c r="B1599" s="224"/>
      <c r="C1599" s="225"/>
      <c r="D1599" s="226" t="s">
        <v>185</v>
      </c>
      <c r="E1599" s="227" t="s">
        <v>19</v>
      </c>
      <c r="F1599" s="228" t="s">
        <v>2315</v>
      </c>
      <c r="G1599" s="225"/>
      <c r="H1599" s="229">
        <v>582.05999999999995</v>
      </c>
      <c r="I1599" s="230"/>
      <c r="J1599" s="225"/>
      <c r="K1599" s="225"/>
      <c r="L1599" s="231"/>
      <c r="M1599" s="232"/>
      <c r="N1599" s="233"/>
      <c r="O1599" s="233"/>
      <c r="P1599" s="233"/>
      <c r="Q1599" s="233"/>
      <c r="R1599" s="233"/>
      <c r="S1599" s="233"/>
      <c r="T1599" s="234"/>
      <c r="U1599" s="13"/>
      <c r="V1599" s="13"/>
      <c r="W1599" s="13"/>
      <c r="X1599" s="13"/>
      <c r="Y1599" s="13"/>
      <c r="Z1599" s="13"/>
      <c r="AA1599" s="13"/>
      <c r="AB1599" s="13"/>
      <c r="AC1599" s="13"/>
      <c r="AD1599" s="13"/>
      <c r="AE1599" s="13"/>
      <c r="AT1599" s="235" t="s">
        <v>185</v>
      </c>
      <c r="AU1599" s="235" t="s">
        <v>84</v>
      </c>
      <c r="AV1599" s="13" t="s">
        <v>84</v>
      </c>
      <c r="AW1599" s="13" t="s">
        <v>36</v>
      </c>
      <c r="AX1599" s="13" t="s">
        <v>74</v>
      </c>
      <c r="AY1599" s="235" t="s">
        <v>161</v>
      </c>
    </row>
    <row r="1600" s="14" customFormat="1">
      <c r="A1600" s="14"/>
      <c r="B1600" s="236"/>
      <c r="C1600" s="237"/>
      <c r="D1600" s="226" t="s">
        <v>185</v>
      </c>
      <c r="E1600" s="238" t="s">
        <v>19</v>
      </c>
      <c r="F1600" s="239" t="s">
        <v>187</v>
      </c>
      <c r="G1600" s="237"/>
      <c r="H1600" s="240">
        <v>582.05999999999995</v>
      </c>
      <c r="I1600" s="241"/>
      <c r="J1600" s="237"/>
      <c r="K1600" s="237"/>
      <c r="L1600" s="242"/>
      <c r="M1600" s="243"/>
      <c r="N1600" s="244"/>
      <c r="O1600" s="244"/>
      <c r="P1600" s="244"/>
      <c r="Q1600" s="244"/>
      <c r="R1600" s="244"/>
      <c r="S1600" s="244"/>
      <c r="T1600" s="245"/>
      <c r="U1600" s="14"/>
      <c r="V1600" s="14"/>
      <c r="W1600" s="14"/>
      <c r="X1600" s="14"/>
      <c r="Y1600" s="14"/>
      <c r="Z1600" s="14"/>
      <c r="AA1600" s="14"/>
      <c r="AB1600" s="14"/>
      <c r="AC1600" s="14"/>
      <c r="AD1600" s="14"/>
      <c r="AE1600" s="14"/>
      <c r="AT1600" s="246" t="s">
        <v>185</v>
      </c>
      <c r="AU1600" s="246" t="s">
        <v>84</v>
      </c>
      <c r="AV1600" s="14" t="s">
        <v>168</v>
      </c>
      <c r="AW1600" s="14" t="s">
        <v>36</v>
      </c>
      <c r="AX1600" s="14" t="s">
        <v>82</v>
      </c>
      <c r="AY1600" s="246" t="s">
        <v>161</v>
      </c>
    </row>
    <row r="1601" s="2" customFormat="1" ht="24.15" customHeight="1">
      <c r="A1601" s="40"/>
      <c r="B1601" s="41"/>
      <c r="C1601" s="247" t="s">
        <v>2338</v>
      </c>
      <c r="D1601" s="247" t="s">
        <v>301</v>
      </c>
      <c r="E1601" s="248" t="s">
        <v>2339</v>
      </c>
      <c r="F1601" s="249" t="s">
        <v>2340</v>
      </c>
      <c r="G1601" s="250" t="s">
        <v>590</v>
      </c>
      <c r="H1601" s="251">
        <v>582.05999999999995</v>
      </c>
      <c r="I1601" s="252"/>
      <c r="J1601" s="253">
        <f>ROUND(I1601*H1601,2)</f>
        <v>0</v>
      </c>
      <c r="K1601" s="249" t="s">
        <v>167</v>
      </c>
      <c r="L1601" s="254"/>
      <c r="M1601" s="255" t="s">
        <v>19</v>
      </c>
      <c r="N1601" s="256" t="s">
        <v>45</v>
      </c>
      <c r="O1601" s="86"/>
      <c r="P1601" s="215">
        <f>O1601*H1601</f>
        <v>0</v>
      </c>
      <c r="Q1601" s="215">
        <v>5.0000000000000002E-05</v>
      </c>
      <c r="R1601" s="215">
        <f>Q1601*H1601</f>
        <v>0.029103</v>
      </c>
      <c r="S1601" s="215">
        <v>0</v>
      </c>
      <c r="T1601" s="216">
        <f>S1601*H1601</f>
        <v>0</v>
      </c>
      <c r="U1601" s="40"/>
      <c r="V1601" s="40"/>
      <c r="W1601" s="40"/>
      <c r="X1601" s="40"/>
      <c r="Y1601" s="40"/>
      <c r="Z1601" s="40"/>
      <c r="AA1601" s="40"/>
      <c r="AB1601" s="40"/>
      <c r="AC1601" s="40"/>
      <c r="AD1601" s="40"/>
      <c r="AE1601" s="40"/>
      <c r="AR1601" s="217" t="s">
        <v>342</v>
      </c>
      <c r="AT1601" s="217" t="s">
        <v>301</v>
      </c>
      <c r="AU1601" s="217" t="s">
        <v>84</v>
      </c>
      <c r="AY1601" s="19" t="s">
        <v>161</v>
      </c>
      <c r="BE1601" s="218">
        <f>IF(N1601="základní",J1601,0)</f>
        <v>0</v>
      </c>
      <c r="BF1601" s="218">
        <f>IF(N1601="snížená",J1601,0)</f>
        <v>0</v>
      </c>
      <c r="BG1601" s="218">
        <f>IF(N1601="zákl. přenesená",J1601,0)</f>
        <v>0</v>
      </c>
      <c r="BH1601" s="218">
        <f>IF(N1601="sníž. přenesená",J1601,0)</f>
        <v>0</v>
      </c>
      <c r="BI1601" s="218">
        <f>IF(N1601="nulová",J1601,0)</f>
        <v>0</v>
      </c>
      <c r="BJ1601" s="19" t="s">
        <v>82</v>
      </c>
      <c r="BK1601" s="218">
        <f>ROUND(I1601*H1601,2)</f>
        <v>0</v>
      </c>
      <c r="BL1601" s="19" t="s">
        <v>256</v>
      </c>
      <c r="BM1601" s="217" t="s">
        <v>2341</v>
      </c>
    </row>
    <row r="1602" s="2" customFormat="1" ht="44.25" customHeight="1">
      <c r="A1602" s="40"/>
      <c r="B1602" s="41"/>
      <c r="C1602" s="206" t="s">
        <v>2342</v>
      </c>
      <c r="D1602" s="206" t="s">
        <v>163</v>
      </c>
      <c r="E1602" s="207" t="s">
        <v>2343</v>
      </c>
      <c r="F1602" s="208" t="s">
        <v>2344</v>
      </c>
      <c r="G1602" s="209" t="s">
        <v>182</v>
      </c>
      <c r="H1602" s="210">
        <v>111.03100000000001</v>
      </c>
      <c r="I1602" s="211"/>
      <c r="J1602" s="212">
        <f>ROUND(I1602*H1602,2)</f>
        <v>0</v>
      </c>
      <c r="K1602" s="208" t="s">
        <v>167</v>
      </c>
      <c r="L1602" s="46"/>
      <c r="M1602" s="213" t="s">
        <v>19</v>
      </c>
      <c r="N1602" s="214" t="s">
        <v>45</v>
      </c>
      <c r="O1602" s="86"/>
      <c r="P1602" s="215">
        <f>O1602*H1602</f>
        <v>0</v>
      </c>
      <c r="Q1602" s="215">
        <v>0</v>
      </c>
      <c r="R1602" s="215">
        <f>Q1602*H1602</f>
        <v>0</v>
      </c>
      <c r="S1602" s="215">
        <v>3.0000000000000001E-05</v>
      </c>
      <c r="T1602" s="216">
        <f>S1602*H1602</f>
        <v>0.0033309300000000002</v>
      </c>
      <c r="U1602" s="40"/>
      <c r="V1602" s="40"/>
      <c r="W1602" s="40"/>
      <c r="X1602" s="40"/>
      <c r="Y1602" s="40"/>
      <c r="Z1602" s="40"/>
      <c r="AA1602" s="40"/>
      <c r="AB1602" s="40"/>
      <c r="AC1602" s="40"/>
      <c r="AD1602" s="40"/>
      <c r="AE1602" s="40"/>
      <c r="AR1602" s="217" t="s">
        <v>256</v>
      </c>
      <c r="AT1602" s="217" t="s">
        <v>163</v>
      </c>
      <c r="AU1602" s="217" t="s">
        <v>84</v>
      </c>
      <c r="AY1602" s="19" t="s">
        <v>161</v>
      </c>
      <c r="BE1602" s="218">
        <f>IF(N1602="základní",J1602,0)</f>
        <v>0</v>
      </c>
      <c r="BF1602" s="218">
        <f>IF(N1602="snížená",J1602,0)</f>
        <v>0</v>
      </c>
      <c r="BG1602" s="218">
        <f>IF(N1602="zákl. přenesená",J1602,0)</f>
        <v>0</v>
      </c>
      <c r="BH1602" s="218">
        <f>IF(N1602="sníž. přenesená",J1602,0)</f>
        <v>0</v>
      </c>
      <c r="BI1602" s="218">
        <f>IF(N1602="nulová",J1602,0)</f>
        <v>0</v>
      </c>
      <c r="BJ1602" s="19" t="s">
        <v>82</v>
      </c>
      <c r="BK1602" s="218">
        <f>ROUND(I1602*H1602,2)</f>
        <v>0</v>
      </c>
      <c r="BL1602" s="19" t="s">
        <v>256</v>
      </c>
      <c r="BM1602" s="217" t="s">
        <v>2345</v>
      </c>
    </row>
    <row r="1603" s="2" customFormat="1">
      <c r="A1603" s="40"/>
      <c r="B1603" s="41"/>
      <c r="C1603" s="42"/>
      <c r="D1603" s="219" t="s">
        <v>170</v>
      </c>
      <c r="E1603" s="42"/>
      <c r="F1603" s="220" t="s">
        <v>2346</v>
      </c>
      <c r="G1603" s="42"/>
      <c r="H1603" s="42"/>
      <c r="I1603" s="221"/>
      <c r="J1603" s="42"/>
      <c r="K1603" s="42"/>
      <c r="L1603" s="46"/>
      <c r="M1603" s="222"/>
      <c r="N1603" s="223"/>
      <c r="O1603" s="86"/>
      <c r="P1603" s="86"/>
      <c r="Q1603" s="86"/>
      <c r="R1603" s="86"/>
      <c r="S1603" s="86"/>
      <c r="T1603" s="87"/>
      <c r="U1603" s="40"/>
      <c r="V1603" s="40"/>
      <c r="W1603" s="40"/>
      <c r="X1603" s="40"/>
      <c r="Y1603" s="40"/>
      <c r="Z1603" s="40"/>
      <c r="AA1603" s="40"/>
      <c r="AB1603" s="40"/>
      <c r="AC1603" s="40"/>
      <c r="AD1603" s="40"/>
      <c r="AE1603" s="40"/>
      <c r="AT1603" s="19" t="s">
        <v>170</v>
      </c>
      <c r="AU1603" s="19" t="s">
        <v>84</v>
      </c>
    </row>
    <row r="1604" s="13" customFormat="1">
      <c r="A1604" s="13"/>
      <c r="B1604" s="224"/>
      <c r="C1604" s="225"/>
      <c r="D1604" s="226" t="s">
        <v>185</v>
      </c>
      <c r="E1604" s="227" t="s">
        <v>19</v>
      </c>
      <c r="F1604" s="228" t="s">
        <v>2347</v>
      </c>
      <c r="G1604" s="225"/>
      <c r="H1604" s="229">
        <v>100.937</v>
      </c>
      <c r="I1604" s="230"/>
      <c r="J1604" s="225"/>
      <c r="K1604" s="225"/>
      <c r="L1604" s="231"/>
      <c r="M1604" s="232"/>
      <c r="N1604" s="233"/>
      <c r="O1604" s="233"/>
      <c r="P1604" s="233"/>
      <c r="Q1604" s="233"/>
      <c r="R1604" s="233"/>
      <c r="S1604" s="233"/>
      <c r="T1604" s="234"/>
      <c r="U1604" s="13"/>
      <c r="V1604" s="13"/>
      <c r="W1604" s="13"/>
      <c r="X1604" s="13"/>
      <c r="Y1604" s="13"/>
      <c r="Z1604" s="13"/>
      <c r="AA1604" s="13"/>
      <c r="AB1604" s="13"/>
      <c r="AC1604" s="13"/>
      <c r="AD1604" s="13"/>
      <c r="AE1604" s="13"/>
      <c r="AT1604" s="235" t="s">
        <v>185</v>
      </c>
      <c r="AU1604" s="235" t="s">
        <v>84</v>
      </c>
      <c r="AV1604" s="13" t="s">
        <v>84</v>
      </c>
      <c r="AW1604" s="13" t="s">
        <v>36</v>
      </c>
      <c r="AX1604" s="13" t="s">
        <v>74</v>
      </c>
      <c r="AY1604" s="235" t="s">
        <v>161</v>
      </c>
    </row>
    <row r="1605" s="14" customFormat="1">
      <c r="A1605" s="14"/>
      <c r="B1605" s="236"/>
      <c r="C1605" s="237"/>
      <c r="D1605" s="226" t="s">
        <v>185</v>
      </c>
      <c r="E1605" s="238" t="s">
        <v>19</v>
      </c>
      <c r="F1605" s="239" t="s">
        <v>187</v>
      </c>
      <c r="G1605" s="237"/>
      <c r="H1605" s="240">
        <v>100.937</v>
      </c>
      <c r="I1605" s="241"/>
      <c r="J1605" s="237"/>
      <c r="K1605" s="237"/>
      <c r="L1605" s="242"/>
      <c r="M1605" s="243"/>
      <c r="N1605" s="244"/>
      <c r="O1605" s="244"/>
      <c r="P1605" s="244"/>
      <c r="Q1605" s="244"/>
      <c r="R1605" s="244"/>
      <c r="S1605" s="244"/>
      <c r="T1605" s="245"/>
      <c r="U1605" s="14"/>
      <c r="V1605" s="14"/>
      <c r="W1605" s="14"/>
      <c r="X1605" s="14"/>
      <c r="Y1605" s="14"/>
      <c r="Z1605" s="14"/>
      <c r="AA1605" s="14"/>
      <c r="AB1605" s="14"/>
      <c r="AC1605" s="14"/>
      <c r="AD1605" s="14"/>
      <c r="AE1605" s="14"/>
      <c r="AT1605" s="246" t="s">
        <v>185</v>
      </c>
      <c r="AU1605" s="246" t="s">
        <v>84</v>
      </c>
      <c r="AV1605" s="14" t="s">
        <v>168</v>
      </c>
      <c r="AW1605" s="14" t="s">
        <v>36</v>
      </c>
      <c r="AX1605" s="14" t="s">
        <v>82</v>
      </c>
      <c r="AY1605" s="246" t="s">
        <v>161</v>
      </c>
    </row>
    <row r="1606" s="13" customFormat="1">
      <c r="A1606" s="13"/>
      <c r="B1606" s="224"/>
      <c r="C1606" s="225"/>
      <c r="D1606" s="226" t="s">
        <v>185</v>
      </c>
      <c r="E1606" s="225"/>
      <c r="F1606" s="228" t="s">
        <v>2348</v>
      </c>
      <c r="G1606" s="225"/>
      <c r="H1606" s="229">
        <v>111.03100000000001</v>
      </c>
      <c r="I1606" s="230"/>
      <c r="J1606" s="225"/>
      <c r="K1606" s="225"/>
      <c r="L1606" s="231"/>
      <c r="M1606" s="232"/>
      <c r="N1606" s="233"/>
      <c r="O1606" s="233"/>
      <c r="P1606" s="233"/>
      <c r="Q1606" s="233"/>
      <c r="R1606" s="233"/>
      <c r="S1606" s="233"/>
      <c r="T1606" s="234"/>
      <c r="U1606" s="13"/>
      <c r="V1606" s="13"/>
      <c r="W1606" s="13"/>
      <c r="X1606" s="13"/>
      <c r="Y1606" s="13"/>
      <c r="Z1606" s="13"/>
      <c r="AA1606" s="13"/>
      <c r="AB1606" s="13"/>
      <c r="AC1606" s="13"/>
      <c r="AD1606" s="13"/>
      <c r="AE1606" s="13"/>
      <c r="AT1606" s="235" t="s">
        <v>185</v>
      </c>
      <c r="AU1606" s="235" t="s">
        <v>84</v>
      </c>
      <c r="AV1606" s="13" t="s">
        <v>84</v>
      </c>
      <c r="AW1606" s="13" t="s">
        <v>4</v>
      </c>
      <c r="AX1606" s="13" t="s">
        <v>82</v>
      </c>
      <c r="AY1606" s="235" t="s">
        <v>161</v>
      </c>
    </row>
    <row r="1607" s="2" customFormat="1" ht="16.5" customHeight="1">
      <c r="A1607" s="40"/>
      <c r="B1607" s="41"/>
      <c r="C1607" s="247" t="s">
        <v>2349</v>
      </c>
      <c r="D1607" s="247" t="s">
        <v>301</v>
      </c>
      <c r="E1607" s="248" t="s">
        <v>2350</v>
      </c>
      <c r="F1607" s="249" t="s">
        <v>2351</v>
      </c>
      <c r="G1607" s="250" t="s">
        <v>182</v>
      </c>
      <c r="H1607" s="251">
        <v>105.984</v>
      </c>
      <c r="I1607" s="252"/>
      <c r="J1607" s="253">
        <f>ROUND(I1607*H1607,2)</f>
        <v>0</v>
      </c>
      <c r="K1607" s="249" t="s">
        <v>167</v>
      </c>
      <c r="L1607" s="254"/>
      <c r="M1607" s="255" t="s">
        <v>19</v>
      </c>
      <c r="N1607" s="256" t="s">
        <v>45</v>
      </c>
      <c r="O1607" s="86"/>
      <c r="P1607" s="215">
        <f>O1607*H1607</f>
        <v>0</v>
      </c>
      <c r="Q1607" s="215">
        <v>2.0000000000000002E-05</v>
      </c>
      <c r="R1607" s="215">
        <f>Q1607*H1607</f>
        <v>0.0021196800000000001</v>
      </c>
      <c r="S1607" s="215">
        <v>0</v>
      </c>
      <c r="T1607" s="216">
        <f>S1607*H1607</f>
        <v>0</v>
      </c>
      <c r="U1607" s="40"/>
      <c r="V1607" s="40"/>
      <c r="W1607" s="40"/>
      <c r="X1607" s="40"/>
      <c r="Y1607" s="40"/>
      <c r="Z1607" s="40"/>
      <c r="AA1607" s="40"/>
      <c r="AB1607" s="40"/>
      <c r="AC1607" s="40"/>
      <c r="AD1607" s="40"/>
      <c r="AE1607" s="40"/>
      <c r="AR1607" s="217" t="s">
        <v>342</v>
      </c>
      <c r="AT1607" s="217" t="s">
        <v>301</v>
      </c>
      <c r="AU1607" s="217" t="s">
        <v>84</v>
      </c>
      <c r="AY1607" s="19" t="s">
        <v>161</v>
      </c>
      <c r="BE1607" s="218">
        <f>IF(N1607="základní",J1607,0)</f>
        <v>0</v>
      </c>
      <c r="BF1607" s="218">
        <f>IF(N1607="snížená",J1607,0)</f>
        <v>0</v>
      </c>
      <c r="BG1607" s="218">
        <f>IF(N1607="zákl. přenesená",J1607,0)</f>
        <v>0</v>
      </c>
      <c r="BH1607" s="218">
        <f>IF(N1607="sníž. přenesená",J1607,0)</f>
        <v>0</v>
      </c>
      <c r="BI1607" s="218">
        <f>IF(N1607="nulová",J1607,0)</f>
        <v>0</v>
      </c>
      <c r="BJ1607" s="19" t="s">
        <v>82</v>
      </c>
      <c r="BK1607" s="218">
        <f>ROUND(I1607*H1607,2)</f>
        <v>0</v>
      </c>
      <c r="BL1607" s="19" t="s">
        <v>256</v>
      </c>
      <c r="BM1607" s="217" t="s">
        <v>2352</v>
      </c>
    </row>
    <row r="1608" s="13" customFormat="1">
      <c r="A1608" s="13"/>
      <c r="B1608" s="224"/>
      <c r="C1608" s="225"/>
      <c r="D1608" s="226" t="s">
        <v>185</v>
      </c>
      <c r="E1608" s="225"/>
      <c r="F1608" s="228" t="s">
        <v>2353</v>
      </c>
      <c r="G1608" s="225"/>
      <c r="H1608" s="229">
        <v>105.984</v>
      </c>
      <c r="I1608" s="230"/>
      <c r="J1608" s="225"/>
      <c r="K1608" s="225"/>
      <c r="L1608" s="231"/>
      <c r="M1608" s="232"/>
      <c r="N1608" s="233"/>
      <c r="O1608" s="233"/>
      <c r="P1608" s="233"/>
      <c r="Q1608" s="233"/>
      <c r="R1608" s="233"/>
      <c r="S1608" s="233"/>
      <c r="T1608" s="234"/>
      <c r="U1608" s="13"/>
      <c r="V1608" s="13"/>
      <c r="W1608" s="13"/>
      <c r="X1608" s="13"/>
      <c r="Y1608" s="13"/>
      <c r="Z1608" s="13"/>
      <c r="AA1608" s="13"/>
      <c r="AB1608" s="13"/>
      <c r="AC1608" s="13"/>
      <c r="AD1608" s="13"/>
      <c r="AE1608" s="13"/>
      <c r="AT1608" s="235" t="s">
        <v>185</v>
      </c>
      <c r="AU1608" s="235" t="s">
        <v>84</v>
      </c>
      <c r="AV1608" s="13" t="s">
        <v>84</v>
      </c>
      <c r="AW1608" s="13" t="s">
        <v>4</v>
      </c>
      <c r="AX1608" s="13" t="s">
        <v>82</v>
      </c>
      <c r="AY1608" s="235" t="s">
        <v>161</v>
      </c>
    </row>
    <row r="1609" s="2" customFormat="1" ht="24.15" customHeight="1">
      <c r="A1609" s="40"/>
      <c r="B1609" s="41"/>
      <c r="C1609" s="206" t="s">
        <v>2354</v>
      </c>
      <c r="D1609" s="206" t="s">
        <v>163</v>
      </c>
      <c r="E1609" s="207" t="s">
        <v>2355</v>
      </c>
      <c r="F1609" s="208" t="s">
        <v>2356</v>
      </c>
      <c r="G1609" s="209" t="s">
        <v>182</v>
      </c>
      <c r="H1609" s="210">
        <v>1683.0170000000001</v>
      </c>
      <c r="I1609" s="211"/>
      <c r="J1609" s="212">
        <f>ROUND(I1609*H1609,2)</f>
        <v>0</v>
      </c>
      <c r="K1609" s="208" t="s">
        <v>167</v>
      </c>
      <c r="L1609" s="46"/>
      <c r="M1609" s="213" t="s">
        <v>19</v>
      </c>
      <c r="N1609" s="214" t="s">
        <v>45</v>
      </c>
      <c r="O1609" s="86"/>
      <c r="P1609" s="215">
        <f>O1609*H1609</f>
        <v>0</v>
      </c>
      <c r="Q1609" s="215">
        <v>0.00044000000000000002</v>
      </c>
      <c r="R1609" s="215">
        <f>Q1609*H1609</f>
        <v>0.74052748000000002</v>
      </c>
      <c r="S1609" s="215">
        <v>0</v>
      </c>
      <c r="T1609" s="216">
        <f>S1609*H1609</f>
        <v>0</v>
      </c>
      <c r="U1609" s="40"/>
      <c r="V1609" s="40"/>
      <c r="W1609" s="40"/>
      <c r="X1609" s="40"/>
      <c r="Y1609" s="40"/>
      <c r="Z1609" s="40"/>
      <c r="AA1609" s="40"/>
      <c r="AB1609" s="40"/>
      <c r="AC1609" s="40"/>
      <c r="AD1609" s="40"/>
      <c r="AE1609" s="40"/>
      <c r="AR1609" s="217" t="s">
        <v>256</v>
      </c>
      <c r="AT1609" s="217" t="s">
        <v>163</v>
      </c>
      <c r="AU1609" s="217" t="s">
        <v>84</v>
      </c>
      <c r="AY1609" s="19" t="s">
        <v>161</v>
      </c>
      <c r="BE1609" s="218">
        <f>IF(N1609="základní",J1609,0)</f>
        <v>0</v>
      </c>
      <c r="BF1609" s="218">
        <f>IF(N1609="snížená",J1609,0)</f>
        <v>0</v>
      </c>
      <c r="BG1609" s="218">
        <f>IF(N1609="zákl. přenesená",J1609,0)</f>
        <v>0</v>
      </c>
      <c r="BH1609" s="218">
        <f>IF(N1609="sníž. přenesená",J1609,0)</f>
        <v>0</v>
      </c>
      <c r="BI1609" s="218">
        <f>IF(N1609="nulová",J1609,0)</f>
        <v>0</v>
      </c>
      <c r="BJ1609" s="19" t="s">
        <v>82</v>
      </c>
      <c r="BK1609" s="218">
        <f>ROUND(I1609*H1609,2)</f>
        <v>0</v>
      </c>
      <c r="BL1609" s="19" t="s">
        <v>256</v>
      </c>
      <c r="BM1609" s="217" t="s">
        <v>2357</v>
      </c>
    </row>
    <row r="1610" s="2" customFormat="1">
      <c r="A1610" s="40"/>
      <c r="B1610" s="41"/>
      <c r="C1610" s="42"/>
      <c r="D1610" s="219" t="s">
        <v>170</v>
      </c>
      <c r="E1610" s="42"/>
      <c r="F1610" s="220" t="s">
        <v>2358</v>
      </c>
      <c r="G1610" s="42"/>
      <c r="H1610" s="42"/>
      <c r="I1610" s="221"/>
      <c r="J1610" s="42"/>
      <c r="K1610" s="42"/>
      <c r="L1610" s="46"/>
      <c r="M1610" s="222"/>
      <c r="N1610" s="223"/>
      <c r="O1610" s="86"/>
      <c r="P1610" s="86"/>
      <c r="Q1610" s="86"/>
      <c r="R1610" s="86"/>
      <c r="S1610" s="86"/>
      <c r="T1610" s="87"/>
      <c r="U1610" s="40"/>
      <c r="V1610" s="40"/>
      <c r="W1610" s="40"/>
      <c r="X1610" s="40"/>
      <c r="Y1610" s="40"/>
      <c r="Z1610" s="40"/>
      <c r="AA1610" s="40"/>
      <c r="AB1610" s="40"/>
      <c r="AC1610" s="40"/>
      <c r="AD1610" s="40"/>
      <c r="AE1610" s="40"/>
      <c r="AT1610" s="19" t="s">
        <v>170</v>
      </c>
      <c r="AU1610" s="19" t="s">
        <v>84</v>
      </c>
    </row>
    <row r="1611" s="13" customFormat="1">
      <c r="A1611" s="13"/>
      <c r="B1611" s="224"/>
      <c r="C1611" s="225"/>
      <c r="D1611" s="226" t="s">
        <v>185</v>
      </c>
      <c r="E1611" s="227" t="s">
        <v>19</v>
      </c>
      <c r="F1611" s="228" t="s">
        <v>706</v>
      </c>
      <c r="G1611" s="225"/>
      <c r="H1611" s="229">
        <v>1559.684</v>
      </c>
      <c r="I1611" s="230"/>
      <c r="J1611" s="225"/>
      <c r="K1611" s="225"/>
      <c r="L1611" s="231"/>
      <c r="M1611" s="232"/>
      <c r="N1611" s="233"/>
      <c r="O1611" s="233"/>
      <c r="P1611" s="233"/>
      <c r="Q1611" s="233"/>
      <c r="R1611" s="233"/>
      <c r="S1611" s="233"/>
      <c r="T1611" s="234"/>
      <c r="U1611" s="13"/>
      <c r="V1611" s="13"/>
      <c r="W1611" s="13"/>
      <c r="X1611" s="13"/>
      <c r="Y1611" s="13"/>
      <c r="Z1611" s="13"/>
      <c r="AA1611" s="13"/>
      <c r="AB1611" s="13"/>
      <c r="AC1611" s="13"/>
      <c r="AD1611" s="13"/>
      <c r="AE1611" s="13"/>
      <c r="AT1611" s="235" t="s">
        <v>185</v>
      </c>
      <c r="AU1611" s="235" t="s">
        <v>84</v>
      </c>
      <c r="AV1611" s="13" t="s">
        <v>84</v>
      </c>
      <c r="AW1611" s="13" t="s">
        <v>36</v>
      </c>
      <c r="AX1611" s="13" t="s">
        <v>74</v>
      </c>
      <c r="AY1611" s="235" t="s">
        <v>161</v>
      </c>
    </row>
    <row r="1612" s="13" customFormat="1">
      <c r="A1612" s="13"/>
      <c r="B1612" s="224"/>
      <c r="C1612" s="225"/>
      <c r="D1612" s="226" t="s">
        <v>185</v>
      </c>
      <c r="E1612" s="227" t="s">
        <v>19</v>
      </c>
      <c r="F1612" s="228" t="s">
        <v>707</v>
      </c>
      <c r="G1612" s="225"/>
      <c r="H1612" s="229">
        <v>-458.72699999999998</v>
      </c>
      <c r="I1612" s="230"/>
      <c r="J1612" s="225"/>
      <c r="K1612" s="225"/>
      <c r="L1612" s="231"/>
      <c r="M1612" s="232"/>
      <c r="N1612" s="233"/>
      <c r="O1612" s="233"/>
      <c r="P1612" s="233"/>
      <c r="Q1612" s="233"/>
      <c r="R1612" s="233"/>
      <c r="S1612" s="233"/>
      <c r="T1612" s="234"/>
      <c r="U1612" s="13"/>
      <c r="V1612" s="13"/>
      <c r="W1612" s="13"/>
      <c r="X1612" s="13"/>
      <c r="Y1612" s="13"/>
      <c r="Z1612" s="13"/>
      <c r="AA1612" s="13"/>
      <c r="AB1612" s="13"/>
      <c r="AC1612" s="13"/>
      <c r="AD1612" s="13"/>
      <c r="AE1612" s="13"/>
      <c r="AT1612" s="235" t="s">
        <v>185</v>
      </c>
      <c r="AU1612" s="235" t="s">
        <v>84</v>
      </c>
      <c r="AV1612" s="13" t="s">
        <v>84</v>
      </c>
      <c r="AW1612" s="13" t="s">
        <v>36</v>
      </c>
      <c r="AX1612" s="13" t="s">
        <v>74</v>
      </c>
      <c r="AY1612" s="235" t="s">
        <v>161</v>
      </c>
    </row>
    <row r="1613" s="13" customFormat="1">
      <c r="A1613" s="13"/>
      <c r="B1613" s="224"/>
      <c r="C1613" s="225"/>
      <c r="D1613" s="226" t="s">
        <v>185</v>
      </c>
      <c r="E1613" s="227" t="s">
        <v>19</v>
      </c>
      <c r="F1613" s="228" t="s">
        <v>2315</v>
      </c>
      <c r="G1613" s="225"/>
      <c r="H1613" s="229">
        <v>582.05999999999995</v>
      </c>
      <c r="I1613" s="230"/>
      <c r="J1613" s="225"/>
      <c r="K1613" s="225"/>
      <c r="L1613" s="231"/>
      <c r="M1613" s="232"/>
      <c r="N1613" s="233"/>
      <c r="O1613" s="233"/>
      <c r="P1613" s="233"/>
      <c r="Q1613" s="233"/>
      <c r="R1613" s="233"/>
      <c r="S1613" s="233"/>
      <c r="T1613" s="234"/>
      <c r="U1613" s="13"/>
      <c r="V1613" s="13"/>
      <c r="W1613" s="13"/>
      <c r="X1613" s="13"/>
      <c r="Y1613" s="13"/>
      <c r="Z1613" s="13"/>
      <c r="AA1613" s="13"/>
      <c r="AB1613" s="13"/>
      <c r="AC1613" s="13"/>
      <c r="AD1613" s="13"/>
      <c r="AE1613" s="13"/>
      <c r="AT1613" s="235" t="s">
        <v>185</v>
      </c>
      <c r="AU1613" s="235" t="s">
        <v>84</v>
      </c>
      <c r="AV1613" s="13" t="s">
        <v>84</v>
      </c>
      <c r="AW1613" s="13" t="s">
        <v>36</v>
      </c>
      <c r="AX1613" s="13" t="s">
        <v>74</v>
      </c>
      <c r="AY1613" s="235" t="s">
        <v>161</v>
      </c>
    </row>
    <row r="1614" s="14" customFormat="1">
      <c r="A1614" s="14"/>
      <c r="B1614" s="236"/>
      <c r="C1614" s="237"/>
      <c r="D1614" s="226" t="s">
        <v>185</v>
      </c>
      <c r="E1614" s="238" t="s">
        <v>19</v>
      </c>
      <c r="F1614" s="239" t="s">
        <v>187</v>
      </c>
      <c r="G1614" s="237"/>
      <c r="H1614" s="240">
        <v>1683.0169999999998</v>
      </c>
      <c r="I1614" s="241"/>
      <c r="J1614" s="237"/>
      <c r="K1614" s="237"/>
      <c r="L1614" s="242"/>
      <c r="M1614" s="243"/>
      <c r="N1614" s="244"/>
      <c r="O1614" s="244"/>
      <c r="P1614" s="244"/>
      <c r="Q1614" s="244"/>
      <c r="R1614" s="244"/>
      <c r="S1614" s="244"/>
      <c r="T1614" s="245"/>
      <c r="U1614" s="14"/>
      <c r="V1614" s="14"/>
      <c r="W1614" s="14"/>
      <c r="X1614" s="14"/>
      <c r="Y1614" s="14"/>
      <c r="Z1614" s="14"/>
      <c r="AA1614" s="14"/>
      <c r="AB1614" s="14"/>
      <c r="AC1614" s="14"/>
      <c r="AD1614" s="14"/>
      <c r="AE1614" s="14"/>
      <c r="AT1614" s="246" t="s">
        <v>185</v>
      </c>
      <c r="AU1614" s="246" t="s">
        <v>84</v>
      </c>
      <c r="AV1614" s="14" t="s">
        <v>168</v>
      </c>
      <c r="AW1614" s="14" t="s">
        <v>36</v>
      </c>
      <c r="AX1614" s="14" t="s">
        <v>82</v>
      </c>
      <c r="AY1614" s="246" t="s">
        <v>161</v>
      </c>
    </row>
    <row r="1615" s="2" customFormat="1" ht="37.8" customHeight="1">
      <c r="A1615" s="40"/>
      <c r="B1615" s="41"/>
      <c r="C1615" s="206" t="s">
        <v>2359</v>
      </c>
      <c r="D1615" s="206" t="s">
        <v>163</v>
      </c>
      <c r="E1615" s="207" t="s">
        <v>2360</v>
      </c>
      <c r="F1615" s="208" t="s">
        <v>2361</v>
      </c>
      <c r="G1615" s="209" t="s">
        <v>182</v>
      </c>
      <c r="H1615" s="210">
        <v>100.937</v>
      </c>
      <c r="I1615" s="211"/>
      <c r="J1615" s="212">
        <f>ROUND(I1615*H1615,2)</f>
        <v>0</v>
      </c>
      <c r="K1615" s="208" t="s">
        <v>167</v>
      </c>
      <c r="L1615" s="46"/>
      <c r="M1615" s="213" t="s">
        <v>19</v>
      </c>
      <c r="N1615" s="214" t="s">
        <v>45</v>
      </c>
      <c r="O1615" s="86"/>
      <c r="P1615" s="215">
        <f>O1615*H1615</f>
        <v>0</v>
      </c>
      <c r="Q1615" s="215">
        <v>2.0000000000000002E-05</v>
      </c>
      <c r="R1615" s="215">
        <f>Q1615*H1615</f>
        <v>0.0020187400000000002</v>
      </c>
      <c r="S1615" s="215">
        <v>0</v>
      </c>
      <c r="T1615" s="216">
        <f>S1615*H1615</f>
        <v>0</v>
      </c>
      <c r="U1615" s="40"/>
      <c r="V1615" s="40"/>
      <c r="W1615" s="40"/>
      <c r="X1615" s="40"/>
      <c r="Y1615" s="40"/>
      <c r="Z1615" s="40"/>
      <c r="AA1615" s="40"/>
      <c r="AB1615" s="40"/>
      <c r="AC1615" s="40"/>
      <c r="AD1615" s="40"/>
      <c r="AE1615" s="40"/>
      <c r="AR1615" s="217" t="s">
        <v>256</v>
      </c>
      <c r="AT1615" s="217" t="s">
        <v>163</v>
      </c>
      <c r="AU1615" s="217" t="s">
        <v>84</v>
      </c>
      <c r="AY1615" s="19" t="s">
        <v>161</v>
      </c>
      <c r="BE1615" s="218">
        <f>IF(N1615="základní",J1615,0)</f>
        <v>0</v>
      </c>
      <c r="BF1615" s="218">
        <f>IF(N1615="snížená",J1615,0)</f>
        <v>0</v>
      </c>
      <c r="BG1615" s="218">
        <f>IF(N1615="zákl. přenesená",J1615,0)</f>
        <v>0</v>
      </c>
      <c r="BH1615" s="218">
        <f>IF(N1615="sníž. přenesená",J1615,0)</f>
        <v>0</v>
      </c>
      <c r="BI1615" s="218">
        <f>IF(N1615="nulová",J1615,0)</f>
        <v>0</v>
      </c>
      <c r="BJ1615" s="19" t="s">
        <v>82</v>
      </c>
      <c r="BK1615" s="218">
        <f>ROUND(I1615*H1615,2)</f>
        <v>0</v>
      </c>
      <c r="BL1615" s="19" t="s">
        <v>256</v>
      </c>
      <c r="BM1615" s="217" t="s">
        <v>2362</v>
      </c>
    </row>
    <row r="1616" s="2" customFormat="1">
      <c r="A1616" s="40"/>
      <c r="B1616" s="41"/>
      <c r="C1616" s="42"/>
      <c r="D1616" s="219" t="s">
        <v>170</v>
      </c>
      <c r="E1616" s="42"/>
      <c r="F1616" s="220" t="s">
        <v>2363</v>
      </c>
      <c r="G1616" s="42"/>
      <c r="H1616" s="42"/>
      <c r="I1616" s="221"/>
      <c r="J1616" s="42"/>
      <c r="K1616" s="42"/>
      <c r="L1616" s="46"/>
      <c r="M1616" s="222"/>
      <c r="N1616" s="223"/>
      <c r="O1616" s="86"/>
      <c r="P1616" s="86"/>
      <c r="Q1616" s="86"/>
      <c r="R1616" s="86"/>
      <c r="S1616" s="86"/>
      <c r="T1616" s="87"/>
      <c r="U1616" s="40"/>
      <c r="V1616" s="40"/>
      <c r="W1616" s="40"/>
      <c r="X1616" s="40"/>
      <c r="Y1616" s="40"/>
      <c r="Z1616" s="40"/>
      <c r="AA1616" s="40"/>
      <c r="AB1616" s="40"/>
      <c r="AC1616" s="40"/>
      <c r="AD1616" s="40"/>
      <c r="AE1616" s="40"/>
      <c r="AT1616" s="19" t="s">
        <v>170</v>
      </c>
      <c r="AU1616" s="19" t="s">
        <v>84</v>
      </c>
    </row>
    <row r="1617" s="13" customFormat="1">
      <c r="A1617" s="13"/>
      <c r="B1617" s="224"/>
      <c r="C1617" s="225"/>
      <c r="D1617" s="226" t="s">
        <v>185</v>
      </c>
      <c r="E1617" s="227" t="s">
        <v>19</v>
      </c>
      <c r="F1617" s="228" t="s">
        <v>2347</v>
      </c>
      <c r="G1617" s="225"/>
      <c r="H1617" s="229">
        <v>100.937</v>
      </c>
      <c r="I1617" s="230"/>
      <c r="J1617" s="225"/>
      <c r="K1617" s="225"/>
      <c r="L1617" s="231"/>
      <c r="M1617" s="232"/>
      <c r="N1617" s="233"/>
      <c r="O1617" s="233"/>
      <c r="P1617" s="233"/>
      <c r="Q1617" s="233"/>
      <c r="R1617" s="233"/>
      <c r="S1617" s="233"/>
      <c r="T1617" s="234"/>
      <c r="U1617" s="13"/>
      <c r="V1617" s="13"/>
      <c r="W1617" s="13"/>
      <c r="X1617" s="13"/>
      <c r="Y1617" s="13"/>
      <c r="Z1617" s="13"/>
      <c r="AA1617" s="13"/>
      <c r="AB1617" s="13"/>
      <c r="AC1617" s="13"/>
      <c r="AD1617" s="13"/>
      <c r="AE1617" s="13"/>
      <c r="AT1617" s="235" t="s">
        <v>185</v>
      </c>
      <c r="AU1617" s="235" t="s">
        <v>84</v>
      </c>
      <c r="AV1617" s="13" t="s">
        <v>84</v>
      </c>
      <c r="AW1617" s="13" t="s">
        <v>36</v>
      </c>
      <c r="AX1617" s="13" t="s">
        <v>74</v>
      </c>
      <c r="AY1617" s="235" t="s">
        <v>161</v>
      </c>
    </row>
    <row r="1618" s="14" customFormat="1">
      <c r="A1618" s="14"/>
      <c r="B1618" s="236"/>
      <c r="C1618" s="237"/>
      <c r="D1618" s="226" t="s">
        <v>185</v>
      </c>
      <c r="E1618" s="238" t="s">
        <v>19</v>
      </c>
      <c r="F1618" s="239" t="s">
        <v>187</v>
      </c>
      <c r="G1618" s="237"/>
      <c r="H1618" s="240">
        <v>100.937</v>
      </c>
      <c r="I1618" s="241"/>
      <c r="J1618" s="237"/>
      <c r="K1618" s="237"/>
      <c r="L1618" s="242"/>
      <c r="M1618" s="243"/>
      <c r="N1618" s="244"/>
      <c r="O1618" s="244"/>
      <c r="P1618" s="244"/>
      <c r="Q1618" s="244"/>
      <c r="R1618" s="244"/>
      <c r="S1618" s="244"/>
      <c r="T1618" s="245"/>
      <c r="U1618" s="14"/>
      <c r="V1618" s="14"/>
      <c r="W1618" s="14"/>
      <c r="X1618" s="14"/>
      <c r="Y1618" s="14"/>
      <c r="Z1618" s="14"/>
      <c r="AA1618" s="14"/>
      <c r="AB1618" s="14"/>
      <c r="AC1618" s="14"/>
      <c r="AD1618" s="14"/>
      <c r="AE1618" s="14"/>
      <c r="AT1618" s="246" t="s">
        <v>185</v>
      </c>
      <c r="AU1618" s="246" t="s">
        <v>84</v>
      </c>
      <c r="AV1618" s="14" t="s">
        <v>168</v>
      </c>
      <c r="AW1618" s="14" t="s">
        <v>36</v>
      </c>
      <c r="AX1618" s="14" t="s">
        <v>82</v>
      </c>
      <c r="AY1618" s="246" t="s">
        <v>161</v>
      </c>
    </row>
    <row r="1619" s="2" customFormat="1" ht="24.15" customHeight="1">
      <c r="A1619" s="40"/>
      <c r="B1619" s="41"/>
      <c r="C1619" s="206" t="s">
        <v>2364</v>
      </c>
      <c r="D1619" s="206" t="s">
        <v>163</v>
      </c>
      <c r="E1619" s="207" t="s">
        <v>2365</v>
      </c>
      <c r="F1619" s="208" t="s">
        <v>2366</v>
      </c>
      <c r="G1619" s="209" t="s">
        <v>182</v>
      </c>
      <c r="H1619" s="210">
        <v>582.05999999999995</v>
      </c>
      <c r="I1619" s="211"/>
      <c r="J1619" s="212">
        <f>ROUND(I1619*H1619,2)</f>
        <v>0</v>
      </c>
      <c r="K1619" s="208" t="s">
        <v>167</v>
      </c>
      <c r="L1619" s="46"/>
      <c r="M1619" s="213" t="s">
        <v>19</v>
      </c>
      <c r="N1619" s="214" t="s">
        <v>45</v>
      </c>
      <c r="O1619" s="86"/>
      <c r="P1619" s="215">
        <f>O1619*H1619</f>
        <v>0</v>
      </c>
      <c r="Q1619" s="215">
        <v>1.0000000000000001E-05</v>
      </c>
      <c r="R1619" s="215">
        <f>Q1619*H1619</f>
        <v>0.0058205999999999996</v>
      </c>
      <c r="S1619" s="215">
        <v>0</v>
      </c>
      <c r="T1619" s="216">
        <f>S1619*H1619</f>
        <v>0</v>
      </c>
      <c r="U1619" s="40"/>
      <c r="V1619" s="40"/>
      <c r="W1619" s="40"/>
      <c r="X1619" s="40"/>
      <c r="Y1619" s="40"/>
      <c r="Z1619" s="40"/>
      <c r="AA1619" s="40"/>
      <c r="AB1619" s="40"/>
      <c r="AC1619" s="40"/>
      <c r="AD1619" s="40"/>
      <c r="AE1619" s="40"/>
      <c r="AR1619" s="217" t="s">
        <v>256</v>
      </c>
      <c r="AT1619" s="217" t="s">
        <v>163</v>
      </c>
      <c r="AU1619" s="217" t="s">
        <v>84</v>
      </c>
      <c r="AY1619" s="19" t="s">
        <v>161</v>
      </c>
      <c r="BE1619" s="218">
        <f>IF(N1619="základní",J1619,0)</f>
        <v>0</v>
      </c>
      <c r="BF1619" s="218">
        <f>IF(N1619="snížená",J1619,0)</f>
        <v>0</v>
      </c>
      <c r="BG1619" s="218">
        <f>IF(N1619="zákl. přenesená",J1619,0)</f>
        <v>0</v>
      </c>
      <c r="BH1619" s="218">
        <f>IF(N1619="sníž. přenesená",J1619,0)</f>
        <v>0</v>
      </c>
      <c r="BI1619" s="218">
        <f>IF(N1619="nulová",J1619,0)</f>
        <v>0</v>
      </c>
      <c r="BJ1619" s="19" t="s">
        <v>82</v>
      </c>
      <c r="BK1619" s="218">
        <f>ROUND(I1619*H1619,2)</f>
        <v>0</v>
      </c>
      <c r="BL1619" s="19" t="s">
        <v>256</v>
      </c>
      <c r="BM1619" s="217" t="s">
        <v>2367</v>
      </c>
    </row>
    <row r="1620" s="2" customFormat="1">
      <c r="A1620" s="40"/>
      <c r="B1620" s="41"/>
      <c r="C1620" s="42"/>
      <c r="D1620" s="219" t="s">
        <v>170</v>
      </c>
      <c r="E1620" s="42"/>
      <c r="F1620" s="220" t="s">
        <v>2368</v>
      </c>
      <c r="G1620" s="42"/>
      <c r="H1620" s="42"/>
      <c r="I1620" s="221"/>
      <c r="J1620" s="42"/>
      <c r="K1620" s="42"/>
      <c r="L1620" s="46"/>
      <c r="M1620" s="222"/>
      <c r="N1620" s="223"/>
      <c r="O1620" s="86"/>
      <c r="P1620" s="86"/>
      <c r="Q1620" s="86"/>
      <c r="R1620" s="86"/>
      <c r="S1620" s="86"/>
      <c r="T1620" s="87"/>
      <c r="U1620" s="40"/>
      <c r="V1620" s="40"/>
      <c r="W1620" s="40"/>
      <c r="X1620" s="40"/>
      <c r="Y1620" s="40"/>
      <c r="Z1620" s="40"/>
      <c r="AA1620" s="40"/>
      <c r="AB1620" s="40"/>
      <c r="AC1620" s="40"/>
      <c r="AD1620" s="40"/>
      <c r="AE1620" s="40"/>
      <c r="AT1620" s="19" t="s">
        <v>170</v>
      </c>
      <c r="AU1620" s="19" t="s">
        <v>84</v>
      </c>
    </row>
    <row r="1621" s="13" customFormat="1">
      <c r="A1621" s="13"/>
      <c r="B1621" s="224"/>
      <c r="C1621" s="225"/>
      <c r="D1621" s="226" t="s">
        <v>185</v>
      </c>
      <c r="E1621" s="227" t="s">
        <v>19</v>
      </c>
      <c r="F1621" s="228" t="s">
        <v>2315</v>
      </c>
      <c r="G1621" s="225"/>
      <c r="H1621" s="229">
        <v>582.05999999999995</v>
      </c>
      <c r="I1621" s="230"/>
      <c r="J1621" s="225"/>
      <c r="K1621" s="225"/>
      <c r="L1621" s="231"/>
      <c r="M1621" s="232"/>
      <c r="N1621" s="233"/>
      <c r="O1621" s="233"/>
      <c r="P1621" s="233"/>
      <c r="Q1621" s="233"/>
      <c r="R1621" s="233"/>
      <c r="S1621" s="233"/>
      <c r="T1621" s="234"/>
      <c r="U1621" s="13"/>
      <c r="V1621" s="13"/>
      <c r="W1621" s="13"/>
      <c r="X1621" s="13"/>
      <c r="Y1621" s="13"/>
      <c r="Z1621" s="13"/>
      <c r="AA1621" s="13"/>
      <c r="AB1621" s="13"/>
      <c r="AC1621" s="13"/>
      <c r="AD1621" s="13"/>
      <c r="AE1621" s="13"/>
      <c r="AT1621" s="235" t="s">
        <v>185</v>
      </c>
      <c r="AU1621" s="235" t="s">
        <v>84</v>
      </c>
      <c r="AV1621" s="13" t="s">
        <v>84</v>
      </c>
      <c r="AW1621" s="13" t="s">
        <v>36</v>
      </c>
      <c r="AX1621" s="13" t="s">
        <v>74</v>
      </c>
      <c r="AY1621" s="235" t="s">
        <v>161</v>
      </c>
    </row>
    <row r="1622" s="14" customFormat="1">
      <c r="A1622" s="14"/>
      <c r="B1622" s="236"/>
      <c r="C1622" s="237"/>
      <c r="D1622" s="226" t="s">
        <v>185</v>
      </c>
      <c r="E1622" s="238" t="s">
        <v>19</v>
      </c>
      <c r="F1622" s="239" t="s">
        <v>187</v>
      </c>
      <c r="G1622" s="237"/>
      <c r="H1622" s="240">
        <v>582.05999999999995</v>
      </c>
      <c r="I1622" s="241"/>
      <c r="J1622" s="237"/>
      <c r="K1622" s="237"/>
      <c r="L1622" s="242"/>
      <c r="M1622" s="243"/>
      <c r="N1622" s="244"/>
      <c r="O1622" s="244"/>
      <c r="P1622" s="244"/>
      <c r="Q1622" s="244"/>
      <c r="R1622" s="244"/>
      <c r="S1622" s="244"/>
      <c r="T1622" s="245"/>
      <c r="U1622" s="14"/>
      <c r="V1622" s="14"/>
      <c r="W1622" s="14"/>
      <c r="X1622" s="14"/>
      <c r="Y1622" s="14"/>
      <c r="Z1622" s="14"/>
      <c r="AA1622" s="14"/>
      <c r="AB1622" s="14"/>
      <c r="AC1622" s="14"/>
      <c r="AD1622" s="14"/>
      <c r="AE1622" s="14"/>
      <c r="AT1622" s="246" t="s">
        <v>185</v>
      </c>
      <c r="AU1622" s="246" t="s">
        <v>84</v>
      </c>
      <c r="AV1622" s="14" t="s">
        <v>168</v>
      </c>
      <c r="AW1622" s="14" t="s">
        <v>36</v>
      </c>
      <c r="AX1622" s="14" t="s">
        <v>82</v>
      </c>
      <c r="AY1622" s="246" t="s">
        <v>161</v>
      </c>
    </row>
    <row r="1623" s="2" customFormat="1" ht="37.8" customHeight="1">
      <c r="A1623" s="40"/>
      <c r="B1623" s="41"/>
      <c r="C1623" s="206" t="s">
        <v>2369</v>
      </c>
      <c r="D1623" s="206" t="s">
        <v>163</v>
      </c>
      <c r="E1623" s="207" t="s">
        <v>2370</v>
      </c>
      <c r="F1623" s="208" t="s">
        <v>2371</v>
      </c>
      <c r="G1623" s="209" t="s">
        <v>182</v>
      </c>
      <c r="H1623" s="210">
        <v>1683.0170000000001</v>
      </c>
      <c r="I1623" s="211"/>
      <c r="J1623" s="212">
        <f>ROUND(I1623*H1623,2)</f>
        <v>0</v>
      </c>
      <c r="K1623" s="208" t="s">
        <v>167</v>
      </c>
      <c r="L1623" s="46"/>
      <c r="M1623" s="213" t="s">
        <v>19</v>
      </c>
      <c r="N1623" s="214" t="s">
        <v>45</v>
      </c>
      <c r="O1623" s="86"/>
      <c r="P1623" s="215">
        <f>O1623*H1623</f>
        <v>0</v>
      </c>
      <c r="Q1623" s="215">
        <v>0.00029</v>
      </c>
      <c r="R1623" s="215">
        <f>Q1623*H1623</f>
        <v>0.48807493000000002</v>
      </c>
      <c r="S1623" s="215">
        <v>0</v>
      </c>
      <c r="T1623" s="216">
        <f>S1623*H1623</f>
        <v>0</v>
      </c>
      <c r="U1623" s="40"/>
      <c r="V1623" s="40"/>
      <c r="W1623" s="40"/>
      <c r="X1623" s="40"/>
      <c r="Y1623" s="40"/>
      <c r="Z1623" s="40"/>
      <c r="AA1623" s="40"/>
      <c r="AB1623" s="40"/>
      <c r="AC1623" s="40"/>
      <c r="AD1623" s="40"/>
      <c r="AE1623" s="40"/>
      <c r="AR1623" s="217" t="s">
        <v>256</v>
      </c>
      <c r="AT1623" s="217" t="s">
        <v>163</v>
      </c>
      <c r="AU1623" s="217" t="s">
        <v>84</v>
      </c>
      <c r="AY1623" s="19" t="s">
        <v>161</v>
      </c>
      <c r="BE1623" s="218">
        <f>IF(N1623="základní",J1623,0)</f>
        <v>0</v>
      </c>
      <c r="BF1623" s="218">
        <f>IF(N1623="snížená",J1623,0)</f>
        <v>0</v>
      </c>
      <c r="BG1623" s="218">
        <f>IF(N1623="zákl. přenesená",J1623,0)</f>
        <v>0</v>
      </c>
      <c r="BH1623" s="218">
        <f>IF(N1623="sníž. přenesená",J1623,0)</f>
        <v>0</v>
      </c>
      <c r="BI1623" s="218">
        <f>IF(N1623="nulová",J1623,0)</f>
        <v>0</v>
      </c>
      <c r="BJ1623" s="19" t="s">
        <v>82</v>
      </c>
      <c r="BK1623" s="218">
        <f>ROUND(I1623*H1623,2)</f>
        <v>0</v>
      </c>
      <c r="BL1623" s="19" t="s">
        <v>256</v>
      </c>
      <c r="BM1623" s="217" t="s">
        <v>2372</v>
      </c>
    </row>
    <row r="1624" s="2" customFormat="1">
      <c r="A1624" s="40"/>
      <c r="B1624" s="41"/>
      <c r="C1624" s="42"/>
      <c r="D1624" s="219" t="s">
        <v>170</v>
      </c>
      <c r="E1624" s="42"/>
      <c r="F1624" s="220" t="s">
        <v>2373</v>
      </c>
      <c r="G1624" s="42"/>
      <c r="H1624" s="42"/>
      <c r="I1624" s="221"/>
      <c r="J1624" s="42"/>
      <c r="K1624" s="42"/>
      <c r="L1624" s="46"/>
      <c r="M1624" s="222"/>
      <c r="N1624" s="223"/>
      <c r="O1624" s="86"/>
      <c r="P1624" s="86"/>
      <c r="Q1624" s="86"/>
      <c r="R1624" s="86"/>
      <c r="S1624" s="86"/>
      <c r="T1624" s="87"/>
      <c r="U1624" s="40"/>
      <c r="V1624" s="40"/>
      <c r="W1624" s="40"/>
      <c r="X1624" s="40"/>
      <c r="Y1624" s="40"/>
      <c r="Z1624" s="40"/>
      <c r="AA1624" s="40"/>
      <c r="AB1624" s="40"/>
      <c r="AC1624" s="40"/>
      <c r="AD1624" s="40"/>
      <c r="AE1624" s="40"/>
      <c r="AT1624" s="19" t="s">
        <v>170</v>
      </c>
      <c r="AU1624" s="19" t="s">
        <v>84</v>
      </c>
    </row>
    <row r="1625" s="13" customFormat="1">
      <c r="A1625" s="13"/>
      <c r="B1625" s="224"/>
      <c r="C1625" s="225"/>
      <c r="D1625" s="226" t="s">
        <v>185</v>
      </c>
      <c r="E1625" s="227" t="s">
        <v>19</v>
      </c>
      <c r="F1625" s="228" t="s">
        <v>706</v>
      </c>
      <c r="G1625" s="225"/>
      <c r="H1625" s="229">
        <v>1559.684</v>
      </c>
      <c r="I1625" s="230"/>
      <c r="J1625" s="225"/>
      <c r="K1625" s="225"/>
      <c r="L1625" s="231"/>
      <c r="M1625" s="232"/>
      <c r="N1625" s="233"/>
      <c r="O1625" s="233"/>
      <c r="P1625" s="233"/>
      <c r="Q1625" s="233"/>
      <c r="R1625" s="233"/>
      <c r="S1625" s="233"/>
      <c r="T1625" s="234"/>
      <c r="U1625" s="13"/>
      <c r="V1625" s="13"/>
      <c r="W1625" s="13"/>
      <c r="X1625" s="13"/>
      <c r="Y1625" s="13"/>
      <c r="Z1625" s="13"/>
      <c r="AA1625" s="13"/>
      <c r="AB1625" s="13"/>
      <c r="AC1625" s="13"/>
      <c r="AD1625" s="13"/>
      <c r="AE1625" s="13"/>
      <c r="AT1625" s="235" t="s">
        <v>185</v>
      </c>
      <c r="AU1625" s="235" t="s">
        <v>84</v>
      </c>
      <c r="AV1625" s="13" t="s">
        <v>84</v>
      </c>
      <c r="AW1625" s="13" t="s">
        <v>36</v>
      </c>
      <c r="AX1625" s="13" t="s">
        <v>74</v>
      </c>
      <c r="AY1625" s="235" t="s">
        <v>161</v>
      </c>
    </row>
    <row r="1626" s="13" customFormat="1">
      <c r="A1626" s="13"/>
      <c r="B1626" s="224"/>
      <c r="C1626" s="225"/>
      <c r="D1626" s="226" t="s">
        <v>185</v>
      </c>
      <c r="E1626" s="227" t="s">
        <v>19</v>
      </c>
      <c r="F1626" s="228" t="s">
        <v>707</v>
      </c>
      <c r="G1626" s="225"/>
      <c r="H1626" s="229">
        <v>-458.72699999999998</v>
      </c>
      <c r="I1626" s="230"/>
      <c r="J1626" s="225"/>
      <c r="K1626" s="225"/>
      <c r="L1626" s="231"/>
      <c r="M1626" s="232"/>
      <c r="N1626" s="233"/>
      <c r="O1626" s="233"/>
      <c r="P1626" s="233"/>
      <c r="Q1626" s="233"/>
      <c r="R1626" s="233"/>
      <c r="S1626" s="233"/>
      <c r="T1626" s="234"/>
      <c r="U1626" s="13"/>
      <c r="V1626" s="13"/>
      <c r="W1626" s="13"/>
      <c r="X1626" s="13"/>
      <c r="Y1626" s="13"/>
      <c r="Z1626" s="13"/>
      <c r="AA1626" s="13"/>
      <c r="AB1626" s="13"/>
      <c r="AC1626" s="13"/>
      <c r="AD1626" s="13"/>
      <c r="AE1626" s="13"/>
      <c r="AT1626" s="235" t="s">
        <v>185</v>
      </c>
      <c r="AU1626" s="235" t="s">
        <v>84</v>
      </c>
      <c r="AV1626" s="13" t="s">
        <v>84</v>
      </c>
      <c r="AW1626" s="13" t="s">
        <v>36</v>
      </c>
      <c r="AX1626" s="13" t="s">
        <v>74</v>
      </c>
      <c r="AY1626" s="235" t="s">
        <v>161</v>
      </c>
    </row>
    <row r="1627" s="13" customFormat="1">
      <c r="A1627" s="13"/>
      <c r="B1627" s="224"/>
      <c r="C1627" s="225"/>
      <c r="D1627" s="226" t="s">
        <v>185</v>
      </c>
      <c r="E1627" s="227" t="s">
        <v>19</v>
      </c>
      <c r="F1627" s="228" t="s">
        <v>2315</v>
      </c>
      <c r="G1627" s="225"/>
      <c r="H1627" s="229">
        <v>582.05999999999995</v>
      </c>
      <c r="I1627" s="230"/>
      <c r="J1627" s="225"/>
      <c r="K1627" s="225"/>
      <c r="L1627" s="231"/>
      <c r="M1627" s="232"/>
      <c r="N1627" s="233"/>
      <c r="O1627" s="233"/>
      <c r="P1627" s="233"/>
      <c r="Q1627" s="233"/>
      <c r="R1627" s="233"/>
      <c r="S1627" s="233"/>
      <c r="T1627" s="234"/>
      <c r="U1627" s="13"/>
      <c r="V1627" s="13"/>
      <c r="W1627" s="13"/>
      <c r="X1627" s="13"/>
      <c r="Y1627" s="13"/>
      <c r="Z1627" s="13"/>
      <c r="AA1627" s="13"/>
      <c r="AB1627" s="13"/>
      <c r="AC1627" s="13"/>
      <c r="AD1627" s="13"/>
      <c r="AE1627" s="13"/>
      <c r="AT1627" s="235" t="s">
        <v>185</v>
      </c>
      <c r="AU1627" s="235" t="s">
        <v>84</v>
      </c>
      <c r="AV1627" s="13" t="s">
        <v>84</v>
      </c>
      <c r="AW1627" s="13" t="s">
        <v>36</v>
      </c>
      <c r="AX1627" s="13" t="s">
        <v>74</v>
      </c>
      <c r="AY1627" s="235" t="s">
        <v>161</v>
      </c>
    </row>
    <row r="1628" s="14" customFormat="1">
      <c r="A1628" s="14"/>
      <c r="B1628" s="236"/>
      <c r="C1628" s="237"/>
      <c r="D1628" s="226" t="s">
        <v>185</v>
      </c>
      <c r="E1628" s="238" t="s">
        <v>19</v>
      </c>
      <c r="F1628" s="239" t="s">
        <v>187</v>
      </c>
      <c r="G1628" s="237"/>
      <c r="H1628" s="240">
        <v>1683.0169999999998</v>
      </c>
      <c r="I1628" s="241"/>
      <c r="J1628" s="237"/>
      <c r="K1628" s="237"/>
      <c r="L1628" s="242"/>
      <c r="M1628" s="243"/>
      <c r="N1628" s="244"/>
      <c r="O1628" s="244"/>
      <c r="P1628" s="244"/>
      <c r="Q1628" s="244"/>
      <c r="R1628" s="244"/>
      <c r="S1628" s="244"/>
      <c r="T1628" s="245"/>
      <c r="U1628" s="14"/>
      <c r="V1628" s="14"/>
      <c r="W1628" s="14"/>
      <c r="X1628" s="14"/>
      <c r="Y1628" s="14"/>
      <c r="Z1628" s="14"/>
      <c r="AA1628" s="14"/>
      <c r="AB1628" s="14"/>
      <c r="AC1628" s="14"/>
      <c r="AD1628" s="14"/>
      <c r="AE1628" s="14"/>
      <c r="AT1628" s="246" t="s">
        <v>185</v>
      </c>
      <c r="AU1628" s="246" t="s">
        <v>84</v>
      </c>
      <c r="AV1628" s="14" t="s">
        <v>168</v>
      </c>
      <c r="AW1628" s="14" t="s">
        <v>36</v>
      </c>
      <c r="AX1628" s="14" t="s">
        <v>82</v>
      </c>
      <c r="AY1628" s="246" t="s">
        <v>161</v>
      </c>
    </row>
    <row r="1629" s="12" customFormat="1" ht="22.8" customHeight="1">
      <c r="A1629" s="12"/>
      <c r="B1629" s="190"/>
      <c r="C1629" s="191"/>
      <c r="D1629" s="192" t="s">
        <v>73</v>
      </c>
      <c r="E1629" s="204" t="s">
        <v>2374</v>
      </c>
      <c r="F1629" s="204" t="s">
        <v>2375</v>
      </c>
      <c r="G1629" s="191"/>
      <c r="H1629" s="191"/>
      <c r="I1629" s="194"/>
      <c r="J1629" s="205">
        <f>BK1629</f>
        <v>0</v>
      </c>
      <c r="K1629" s="191"/>
      <c r="L1629" s="196"/>
      <c r="M1629" s="197"/>
      <c r="N1629" s="198"/>
      <c r="O1629" s="198"/>
      <c r="P1629" s="199">
        <f>SUM(P1630:P1636)</f>
        <v>0</v>
      </c>
      <c r="Q1629" s="198"/>
      <c r="R1629" s="199">
        <f>SUM(R1630:R1636)</f>
        <v>0.054815000000000003</v>
      </c>
      <c r="S1629" s="198"/>
      <c r="T1629" s="200">
        <f>SUM(T1630:T1636)</f>
        <v>0</v>
      </c>
      <c r="U1629" s="12"/>
      <c r="V1629" s="12"/>
      <c r="W1629" s="12"/>
      <c r="X1629" s="12"/>
      <c r="Y1629" s="12"/>
      <c r="Z1629" s="12"/>
      <c r="AA1629" s="12"/>
      <c r="AB1629" s="12"/>
      <c r="AC1629" s="12"/>
      <c r="AD1629" s="12"/>
      <c r="AE1629" s="12"/>
      <c r="AR1629" s="201" t="s">
        <v>84</v>
      </c>
      <c r="AT1629" s="202" t="s">
        <v>73</v>
      </c>
      <c r="AU1629" s="202" t="s">
        <v>82</v>
      </c>
      <c r="AY1629" s="201" t="s">
        <v>161</v>
      </c>
      <c r="BK1629" s="203">
        <f>SUM(BK1630:BK1636)</f>
        <v>0</v>
      </c>
    </row>
    <row r="1630" s="2" customFormat="1" ht="33" customHeight="1">
      <c r="A1630" s="40"/>
      <c r="B1630" s="41"/>
      <c r="C1630" s="206" t="s">
        <v>2376</v>
      </c>
      <c r="D1630" s="206" t="s">
        <v>163</v>
      </c>
      <c r="E1630" s="207" t="s">
        <v>2377</v>
      </c>
      <c r="F1630" s="208" t="s">
        <v>2378</v>
      </c>
      <c r="G1630" s="209" t="s">
        <v>182</v>
      </c>
      <c r="H1630" s="210">
        <v>23.75</v>
      </c>
      <c r="I1630" s="211"/>
      <c r="J1630" s="212">
        <f>ROUND(I1630*H1630,2)</f>
        <v>0</v>
      </c>
      <c r="K1630" s="208" t="s">
        <v>167</v>
      </c>
      <c r="L1630" s="46"/>
      <c r="M1630" s="213" t="s">
        <v>19</v>
      </c>
      <c r="N1630" s="214" t="s">
        <v>45</v>
      </c>
      <c r="O1630" s="86"/>
      <c r="P1630" s="215">
        <f>O1630*H1630</f>
        <v>0</v>
      </c>
      <c r="Q1630" s="215">
        <v>0.00106</v>
      </c>
      <c r="R1630" s="215">
        <f>Q1630*H1630</f>
        <v>0.025174999999999999</v>
      </c>
      <c r="S1630" s="215">
        <v>0</v>
      </c>
      <c r="T1630" s="216">
        <f>S1630*H1630</f>
        <v>0</v>
      </c>
      <c r="U1630" s="40"/>
      <c r="V1630" s="40"/>
      <c r="W1630" s="40"/>
      <c r="X1630" s="40"/>
      <c r="Y1630" s="40"/>
      <c r="Z1630" s="40"/>
      <c r="AA1630" s="40"/>
      <c r="AB1630" s="40"/>
      <c r="AC1630" s="40"/>
      <c r="AD1630" s="40"/>
      <c r="AE1630" s="40"/>
      <c r="AR1630" s="217" t="s">
        <v>256</v>
      </c>
      <c r="AT1630" s="217" t="s">
        <v>163</v>
      </c>
      <c r="AU1630" s="217" t="s">
        <v>84</v>
      </c>
      <c r="AY1630" s="19" t="s">
        <v>161</v>
      </c>
      <c r="BE1630" s="218">
        <f>IF(N1630="základní",J1630,0)</f>
        <v>0</v>
      </c>
      <c r="BF1630" s="218">
        <f>IF(N1630="snížená",J1630,0)</f>
        <v>0</v>
      </c>
      <c r="BG1630" s="218">
        <f>IF(N1630="zákl. přenesená",J1630,0)</f>
        <v>0</v>
      </c>
      <c r="BH1630" s="218">
        <f>IF(N1630="sníž. přenesená",J1630,0)</f>
        <v>0</v>
      </c>
      <c r="BI1630" s="218">
        <f>IF(N1630="nulová",J1630,0)</f>
        <v>0</v>
      </c>
      <c r="BJ1630" s="19" t="s">
        <v>82</v>
      </c>
      <c r="BK1630" s="218">
        <f>ROUND(I1630*H1630,2)</f>
        <v>0</v>
      </c>
      <c r="BL1630" s="19" t="s">
        <v>256</v>
      </c>
      <c r="BM1630" s="217" t="s">
        <v>2379</v>
      </c>
    </row>
    <row r="1631" s="2" customFormat="1">
      <c r="A1631" s="40"/>
      <c r="B1631" s="41"/>
      <c r="C1631" s="42"/>
      <c r="D1631" s="219" t="s">
        <v>170</v>
      </c>
      <c r="E1631" s="42"/>
      <c r="F1631" s="220" t="s">
        <v>2380</v>
      </c>
      <c r="G1631" s="42"/>
      <c r="H1631" s="42"/>
      <c r="I1631" s="221"/>
      <c r="J1631" s="42"/>
      <c r="K1631" s="42"/>
      <c r="L1631" s="46"/>
      <c r="M1631" s="222"/>
      <c r="N1631" s="223"/>
      <c r="O1631" s="86"/>
      <c r="P1631" s="86"/>
      <c r="Q1631" s="86"/>
      <c r="R1631" s="86"/>
      <c r="S1631" s="86"/>
      <c r="T1631" s="87"/>
      <c r="U1631" s="40"/>
      <c r="V1631" s="40"/>
      <c r="W1631" s="40"/>
      <c r="X1631" s="40"/>
      <c r="Y1631" s="40"/>
      <c r="Z1631" s="40"/>
      <c r="AA1631" s="40"/>
      <c r="AB1631" s="40"/>
      <c r="AC1631" s="40"/>
      <c r="AD1631" s="40"/>
      <c r="AE1631" s="40"/>
      <c r="AT1631" s="19" t="s">
        <v>170</v>
      </c>
      <c r="AU1631" s="19" t="s">
        <v>84</v>
      </c>
    </row>
    <row r="1632" s="13" customFormat="1">
      <c r="A1632" s="13"/>
      <c r="B1632" s="224"/>
      <c r="C1632" s="225"/>
      <c r="D1632" s="226" t="s">
        <v>185</v>
      </c>
      <c r="E1632" s="227" t="s">
        <v>19</v>
      </c>
      <c r="F1632" s="228" t="s">
        <v>2284</v>
      </c>
      <c r="G1632" s="225"/>
      <c r="H1632" s="229">
        <v>19</v>
      </c>
      <c r="I1632" s="230"/>
      <c r="J1632" s="225"/>
      <c r="K1632" s="225"/>
      <c r="L1632" s="231"/>
      <c r="M1632" s="232"/>
      <c r="N1632" s="233"/>
      <c r="O1632" s="233"/>
      <c r="P1632" s="233"/>
      <c r="Q1632" s="233"/>
      <c r="R1632" s="233"/>
      <c r="S1632" s="233"/>
      <c r="T1632" s="234"/>
      <c r="U1632" s="13"/>
      <c r="V1632" s="13"/>
      <c r="W1632" s="13"/>
      <c r="X1632" s="13"/>
      <c r="Y1632" s="13"/>
      <c r="Z1632" s="13"/>
      <c r="AA1632" s="13"/>
      <c r="AB1632" s="13"/>
      <c r="AC1632" s="13"/>
      <c r="AD1632" s="13"/>
      <c r="AE1632" s="13"/>
      <c r="AT1632" s="235" t="s">
        <v>185</v>
      </c>
      <c r="AU1632" s="235" t="s">
        <v>84</v>
      </c>
      <c r="AV1632" s="13" t="s">
        <v>84</v>
      </c>
      <c r="AW1632" s="13" t="s">
        <v>36</v>
      </c>
      <c r="AX1632" s="13" t="s">
        <v>74</v>
      </c>
      <c r="AY1632" s="235" t="s">
        <v>161</v>
      </c>
    </row>
    <row r="1633" s="14" customFormat="1">
      <c r="A1633" s="14"/>
      <c r="B1633" s="236"/>
      <c r="C1633" s="237"/>
      <c r="D1633" s="226" t="s">
        <v>185</v>
      </c>
      <c r="E1633" s="238" t="s">
        <v>19</v>
      </c>
      <c r="F1633" s="239" t="s">
        <v>187</v>
      </c>
      <c r="G1633" s="237"/>
      <c r="H1633" s="240">
        <v>19</v>
      </c>
      <c r="I1633" s="241"/>
      <c r="J1633" s="237"/>
      <c r="K1633" s="237"/>
      <c r="L1633" s="242"/>
      <c r="M1633" s="243"/>
      <c r="N1633" s="244"/>
      <c r="O1633" s="244"/>
      <c r="P1633" s="244"/>
      <c r="Q1633" s="244"/>
      <c r="R1633" s="244"/>
      <c r="S1633" s="244"/>
      <c r="T1633" s="245"/>
      <c r="U1633" s="14"/>
      <c r="V1633" s="14"/>
      <c r="W1633" s="14"/>
      <c r="X1633" s="14"/>
      <c r="Y1633" s="14"/>
      <c r="Z1633" s="14"/>
      <c r="AA1633" s="14"/>
      <c r="AB1633" s="14"/>
      <c r="AC1633" s="14"/>
      <c r="AD1633" s="14"/>
      <c r="AE1633" s="14"/>
      <c r="AT1633" s="246" t="s">
        <v>185</v>
      </c>
      <c r="AU1633" s="246" t="s">
        <v>84</v>
      </c>
      <c r="AV1633" s="14" t="s">
        <v>168</v>
      </c>
      <c r="AW1633" s="14" t="s">
        <v>36</v>
      </c>
      <c r="AX1633" s="14" t="s">
        <v>82</v>
      </c>
      <c r="AY1633" s="246" t="s">
        <v>161</v>
      </c>
    </row>
    <row r="1634" s="13" customFormat="1">
      <c r="A1634" s="13"/>
      <c r="B1634" s="224"/>
      <c r="C1634" s="225"/>
      <c r="D1634" s="226" t="s">
        <v>185</v>
      </c>
      <c r="E1634" s="225"/>
      <c r="F1634" s="228" t="s">
        <v>2381</v>
      </c>
      <c r="G1634" s="225"/>
      <c r="H1634" s="229">
        <v>23.75</v>
      </c>
      <c r="I1634" s="230"/>
      <c r="J1634" s="225"/>
      <c r="K1634" s="225"/>
      <c r="L1634" s="231"/>
      <c r="M1634" s="232"/>
      <c r="N1634" s="233"/>
      <c r="O1634" s="233"/>
      <c r="P1634" s="233"/>
      <c r="Q1634" s="233"/>
      <c r="R1634" s="233"/>
      <c r="S1634" s="233"/>
      <c r="T1634" s="234"/>
      <c r="U1634" s="13"/>
      <c r="V1634" s="13"/>
      <c r="W1634" s="13"/>
      <c r="X1634" s="13"/>
      <c r="Y1634" s="13"/>
      <c r="Z1634" s="13"/>
      <c r="AA1634" s="13"/>
      <c r="AB1634" s="13"/>
      <c r="AC1634" s="13"/>
      <c r="AD1634" s="13"/>
      <c r="AE1634" s="13"/>
      <c r="AT1634" s="235" t="s">
        <v>185</v>
      </c>
      <c r="AU1634" s="235" t="s">
        <v>84</v>
      </c>
      <c r="AV1634" s="13" t="s">
        <v>84</v>
      </c>
      <c r="AW1634" s="13" t="s">
        <v>4</v>
      </c>
      <c r="AX1634" s="13" t="s">
        <v>82</v>
      </c>
      <c r="AY1634" s="235" t="s">
        <v>161</v>
      </c>
    </row>
    <row r="1635" s="2" customFormat="1" ht="16.5" customHeight="1">
      <c r="A1635" s="40"/>
      <c r="B1635" s="41"/>
      <c r="C1635" s="247" t="s">
        <v>2382</v>
      </c>
      <c r="D1635" s="247" t="s">
        <v>301</v>
      </c>
      <c r="E1635" s="248" t="s">
        <v>2383</v>
      </c>
      <c r="F1635" s="249" t="s">
        <v>2384</v>
      </c>
      <c r="G1635" s="250" t="s">
        <v>1826</v>
      </c>
      <c r="H1635" s="251">
        <v>29.640000000000001</v>
      </c>
      <c r="I1635" s="252"/>
      <c r="J1635" s="253">
        <f>ROUND(I1635*H1635,2)</f>
        <v>0</v>
      </c>
      <c r="K1635" s="249" t="s">
        <v>167</v>
      </c>
      <c r="L1635" s="254"/>
      <c r="M1635" s="255" t="s">
        <v>19</v>
      </c>
      <c r="N1635" s="256" t="s">
        <v>45</v>
      </c>
      <c r="O1635" s="86"/>
      <c r="P1635" s="215">
        <f>O1635*H1635</f>
        <v>0</v>
      </c>
      <c r="Q1635" s="215">
        <v>0.001</v>
      </c>
      <c r="R1635" s="215">
        <f>Q1635*H1635</f>
        <v>0.02964</v>
      </c>
      <c r="S1635" s="215">
        <v>0</v>
      </c>
      <c r="T1635" s="216">
        <f>S1635*H1635</f>
        <v>0</v>
      </c>
      <c r="U1635" s="40"/>
      <c r="V1635" s="40"/>
      <c r="W1635" s="40"/>
      <c r="X1635" s="40"/>
      <c r="Y1635" s="40"/>
      <c r="Z1635" s="40"/>
      <c r="AA1635" s="40"/>
      <c r="AB1635" s="40"/>
      <c r="AC1635" s="40"/>
      <c r="AD1635" s="40"/>
      <c r="AE1635" s="40"/>
      <c r="AR1635" s="217" t="s">
        <v>342</v>
      </c>
      <c r="AT1635" s="217" t="s">
        <v>301</v>
      </c>
      <c r="AU1635" s="217" t="s">
        <v>84</v>
      </c>
      <c r="AY1635" s="19" t="s">
        <v>161</v>
      </c>
      <c r="BE1635" s="218">
        <f>IF(N1635="základní",J1635,0)</f>
        <v>0</v>
      </c>
      <c r="BF1635" s="218">
        <f>IF(N1635="snížená",J1635,0)</f>
        <v>0</v>
      </c>
      <c r="BG1635" s="218">
        <f>IF(N1635="zákl. přenesená",J1635,0)</f>
        <v>0</v>
      </c>
      <c r="BH1635" s="218">
        <f>IF(N1635="sníž. přenesená",J1635,0)</f>
        <v>0</v>
      </c>
      <c r="BI1635" s="218">
        <f>IF(N1635="nulová",J1635,0)</f>
        <v>0</v>
      </c>
      <c r="BJ1635" s="19" t="s">
        <v>82</v>
      </c>
      <c r="BK1635" s="218">
        <f>ROUND(I1635*H1635,2)</f>
        <v>0</v>
      </c>
      <c r="BL1635" s="19" t="s">
        <v>256</v>
      </c>
      <c r="BM1635" s="217" t="s">
        <v>2385</v>
      </c>
    </row>
    <row r="1636" s="13" customFormat="1">
      <c r="A1636" s="13"/>
      <c r="B1636" s="224"/>
      <c r="C1636" s="225"/>
      <c r="D1636" s="226" t="s">
        <v>185</v>
      </c>
      <c r="E1636" s="225"/>
      <c r="F1636" s="228" t="s">
        <v>2386</v>
      </c>
      <c r="G1636" s="225"/>
      <c r="H1636" s="229">
        <v>29.640000000000001</v>
      </c>
      <c r="I1636" s="230"/>
      <c r="J1636" s="225"/>
      <c r="K1636" s="225"/>
      <c r="L1636" s="231"/>
      <c r="M1636" s="269"/>
      <c r="N1636" s="270"/>
      <c r="O1636" s="270"/>
      <c r="P1636" s="270"/>
      <c r="Q1636" s="270"/>
      <c r="R1636" s="270"/>
      <c r="S1636" s="270"/>
      <c r="T1636" s="271"/>
      <c r="U1636" s="13"/>
      <c r="V1636" s="13"/>
      <c r="W1636" s="13"/>
      <c r="X1636" s="13"/>
      <c r="Y1636" s="13"/>
      <c r="Z1636" s="13"/>
      <c r="AA1636" s="13"/>
      <c r="AB1636" s="13"/>
      <c r="AC1636" s="13"/>
      <c r="AD1636" s="13"/>
      <c r="AE1636" s="13"/>
      <c r="AT1636" s="235" t="s">
        <v>185</v>
      </c>
      <c r="AU1636" s="235" t="s">
        <v>84</v>
      </c>
      <c r="AV1636" s="13" t="s">
        <v>84</v>
      </c>
      <c r="AW1636" s="13" t="s">
        <v>4</v>
      </c>
      <c r="AX1636" s="13" t="s">
        <v>82</v>
      </c>
      <c r="AY1636" s="235" t="s">
        <v>161</v>
      </c>
    </row>
    <row r="1637" s="2" customFormat="1" ht="6.96" customHeight="1">
      <c r="A1637" s="40"/>
      <c r="B1637" s="61"/>
      <c r="C1637" s="62"/>
      <c r="D1637" s="62"/>
      <c r="E1637" s="62"/>
      <c r="F1637" s="62"/>
      <c r="G1637" s="62"/>
      <c r="H1637" s="62"/>
      <c r="I1637" s="62"/>
      <c r="J1637" s="62"/>
      <c r="K1637" s="62"/>
      <c r="L1637" s="46"/>
      <c r="M1637" s="40"/>
      <c r="O1637" s="40"/>
      <c r="P1637" s="40"/>
      <c r="Q1637" s="40"/>
      <c r="R1637" s="40"/>
      <c r="S1637" s="40"/>
      <c r="T1637" s="40"/>
      <c r="U1637" s="40"/>
      <c r="V1637" s="40"/>
      <c r="W1637" s="40"/>
      <c r="X1637" s="40"/>
      <c r="Y1637" s="40"/>
      <c r="Z1637" s="40"/>
      <c r="AA1637" s="40"/>
      <c r="AB1637" s="40"/>
      <c r="AC1637" s="40"/>
      <c r="AD1637" s="40"/>
      <c r="AE1637" s="40"/>
    </row>
  </sheetData>
  <sheetProtection sheet="1" autoFilter="0" formatColumns="0" formatRows="0" objects="1" scenarios="1" spinCount="100000" saltValue="iOCSs90bczsTXDAKivVxVtQxxb1o4dLChbB+O7X5JTyyn09UFNAxFOzkc+QY5muOLhzALxfFekxd3VX+2hroNA==" hashValue="TFGd5JsgaR9RrLPq3tDocp62JDWhBqbzDiKza5dDvRTLHXw89rGEKgLVqcVofEFxUl+n++ZRK4XdydBE4kDIwA==" algorithmName="SHA-512" password="CC35"/>
  <autoFilter ref="C102:K1636"/>
  <mergeCells count="9">
    <mergeCell ref="E7:H7"/>
    <mergeCell ref="E9:H9"/>
    <mergeCell ref="E18:H18"/>
    <mergeCell ref="E27:H27"/>
    <mergeCell ref="E48:H48"/>
    <mergeCell ref="E50:H50"/>
    <mergeCell ref="E93:H93"/>
    <mergeCell ref="E95:H95"/>
    <mergeCell ref="L2:V2"/>
  </mergeCells>
  <hyperlinks>
    <hyperlink ref="F107" r:id="rId1" display="https://podminky.urs.cz/item/CS_URS_2025_01/112101122"/>
    <hyperlink ref="F110" r:id="rId2" display="https://podminky.urs.cz/item/CS_URS_2025_01/112251105"/>
    <hyperlink ref="F112" r:id="rId3" display="https://podminky.urs.cz/item/CS_URS_2025_01/113106123"/>
    <hyperlink ref="F116" r:id="rId4" display="https://podminky.urs.cz/item/CS_URS_2025_01/121151103"/>
    <hyperlink ref="F118" r:id="rId5" display="https://podminky.urs.cz/item/CS_URS_2025_01/131251201"/>
    <hyperlink ref="F122" r:id="rId6" display="https://podminky.urs.cz/item/CS_URS_2025_01/132212122"/>
    <hyperlink ref="F128" r:id="rId7" display="https://podminky.urs.cz/item/CS_URS_2025_01/132251101"/>
    <hyperlink ref="F135" r:id="rId8" display="https://podminky.urs.cz/item/CS_URS_2025_01/132251251"/>
    <hyperlink ref="F141" r:id="rId9" display="https://podminky.urs.cz/item/CS_URS_2025_01/151101201"/>
    <hyperlink ref="F145" r:id="rId10" display="https://podminky.urs.cz/item/CS_URS_2025_01/151101211"/>
    <hyperlink ref="F149" r:id="rId11" display="https://podminky.urs.cz/item/CS_URS_2025_01/151101301"/>
    <hyperlink ref="F152" r:id="rId12" display="https://podminky.urs.cz/item/CS_URS_2025_01/151101311"/>
    <hyperlink ref="F155" r:id="rId13" display="https://podminky.urs.cz/item/CS_URS_2025_01/161151103"/>
    <hyperlink ref="F159" r:id="rId14" display="https://podminky.urs.cz/item/CS_URS_2025_01/162351103"/>
    <hyperlink ref="F162" r:id="rId15" display="https://podminky.urs.cz/item/CS_URS_2025_01/162751117"/>
    <hyperlink ref="F166" r:id="rId16" display="https://podminky.urs.cz/item/CS_URS_2025_01/167151101"/>
    <hyperlink ref="F170" r:id="rId17" display="https://podminky.urs.cz/item/CS_URS_2025_01/171201221"/>
    <hyperlink ref="F174" r:id="rId18" display="https://podminky.urs.cz/item/CS_URS_2025_01/171251201"/>
    <hyperlink ref="F178" r:id="rId19" display="https://podminky.urs.cz/item/CS_URS_2025_01/174111101"/>
    <hyperlink ref="F185" r:id="rId20" display="https://podminky.urs.cz/item/CS_URS_2025_01/174151101"/>
    <hyperlink ref="F189" r:id="rId21" display="https://podminky.urs.cz/item/CS_URS_2025_01/175111101"/>
    <hyperlink ref="F195" r:id="rId22" display="https://podminky.urs.cz/item/CS_URS_2025_01/181311103"/>
    <hyperlink ref="F197" r:id="rId23" display="https://podminky.urs.cz/item/CS_URS_2025_01/183101115"/>
    <hyperlink ref="F199" r:id="rId24" display="https://podminky.urs.cz/item/CS_URS_2025_01/184102113"/>
    <hyperlink ref="F205" r:id="rId25" display="https://podminky.urs.cz/item/CS_URS_2025_01/184215132"/>
    <hyperlink ref="F209" r:id="rId26" display="https://podminky.urs.cz/item/CS_URS_2025_01/184801121"/>
    <hyperlink ref="F211" r:id="rId27" display="https://podminky.urs.cz/item/CS_URS_2025_01/184813241"/>
    <hyperlink ref="F214" r:id="rId28" display="https://podminky.urs.cz/item/CS_URS_2025_01/184911421"/>
    <hyperlink ref="F220" r:id="rId29" display="https://podminky.urs.cz/item/CS_URS_2025_01/273321411"/>
    <hyperlink ref="F228" r:id="rId30" display="https://podminky.urs.cz/item/CS_URS_2025_01/273362021"/>
    <hyperlink ref="F232" r:id="rId31" display="https://podminky.urs.cz/item/CS_URS_2025_01/274313611"/>
    <hyperlink ref="F242" r:id="rId32" display="https://podminky.urs.cz/item/CS_URS_2025_01/274321411"/>
    <hyperlink ref="F249" r:id="rId33" display="https://podminky.urs.cz/item/CS_URS_2025_01/274361821"/>
    <hyperlink ref="F254" r:id="rId34" display="https://podminky.urs.cz/item/CS_URS_2025_01/279113144"/>
    <hyperlink ref="F258" r:id="rId35" display="https://podminky.urs.cz/item/CS_URS_2025_01/279113146"/>
    <hyperlink ref="F263" r:id="rId36" display="https://podminky.urs.cz/item/CS_URS_2025_01/279361821"/>
    <hyperlink ref="F268" r:id="rId37" display="https://podminky.urs.cz/item/CS_URS_2025_01/311235141"/>
    <hyperlink ref="F274" r:id="rId38" display="https://podminky.urs.cz/item/CS_URS_2025_01/311272141"/>
    <hyperlink ref="F278" r:id="rId39" display="https://podminky.urs.cz/item/CS_URS_2025_01/311272241"/>
    <hyperlink ref="F285" r:id="rId40" display="https://podminky.urs.cz/item/CS_URS_2025_01/311273121"/>
    <hyperlink ref="F289" r:id="rId41" display="https://podminky.urs.cz/item/CS_URS_2025_01/317143433"/>
    <hyperlink ref="F291" r:id="rId42" display="https://podminky.urs.cz/item/CS_URS_2025_01/317143444"/>
    <hyperlink ref="F294" r:id="rId43" display="https://podminky.urs.cz/item/CS_URS_2025_01/317143445"/>
    <hyperlink ref="F297" r:id="rId44" display="https://podminky.urs.cz/item/CS_URS_2025_01/317143452"/>
    <hyperlink ref="F299" r:id="rId45" display="https://podminky.urs.cz/item/CS_URS_2025_01/317143455"/>
    <hyperlink ref="F301" r:id="rId46" display="https://podminky.urs.cz/item/CS_URS_2025_01/317168052"/>
    <hyperlink ref="F306" r:id="rId47" display="https://podminky.urs.cz/item/CS_URS_2025_01/317168053"/>
    <hyperlink ref="F310" r:id="rId48" display="https://podminky.urs.cz/item/CS_URS_2025_01/317168054"/>
    <hyperlink ref="F314" r:id="rId49" display="https://podminky.urs.cz/item/CS_URS_2025_01/317168057"/>
    <hyperlink ref="F317" r:id="rId50" display="https://podminky.urs.cz/item/CS_URS_2025_01/317941123"/>
    <hyperlink ref="F327" r:id="rId51" display="https://podminky.urs.cz/item/CS_URS_2025_01/342244201"/>
    <hyperlink ref="F332" r:id="rId52" display="https://podminky.urs.cz/item/CS_URS_2025_01/342244211"/>
    <hyperlink ref="F336" r:id="rId53" display="https://podminky.urs.cz/item/CS_URS_2025_01/342244221"/>
    <hyperlink ref="F347" r:id="rId54" display="https://podminky.urs.cz/item/CS_URS_2025_01/417321515"/>
    <hyperlink ref="F358" r:id="rId55" display="https://podminky.urs.cz/item/CS_URS_2025_01/417351115"/>
    <hyperlink ref="F369" r:id="rId56" display="https://podminky.urs.cz/item/CS_URS_2025_01/417351116"/>
    <hyperlink ref="F380" r:id="rId57" display="https://podminky.urs.cz/item/CS_URS_2025_01/434313115"/>
    <hyperlink ref="F384" r:id="rId58" display="https://podminky.urs.cz/item/CS_URS_2025_01/451577777"/>
    <hyperlink ref="F387" r:id="rId59" display="https://podminky.urs.cz/item/CS_URS_2025_01/417361821"/>
    <hyperlink ref="F391" r:id="rId60" display="https://podminky.urs.cz/item/CS_URS_2025_01/564750001"/>
    <hyperlink ref="F394" r:id="rId61" display="https://podminky.urs.cz/item/CS_URS_2025_01/564750101"/>
    <hyperlink ref="F397" r:id="rId62" display="https://podminky.urs.cz/item/CS_URS_2025_01/596212210"/>
    <hyperlink ref="F403" r:id="rId63" display="https://podminky.urs.cz/item/CS_URS_2025_01/612121100"/>
    <hyperlink ref="F423" r:id="rId64" display="https://podminky.urs.cz/item/CS_URS_2025_01/612131100"/>
    <hyperlink ref="F447" r:id="rId65" display="https://podminky.urs.cz/item/CS_URS_2025_01/612131121"/>
    <hyperlink ref="F462" r:id="rId66" display="https://podminky.urs.cz/item/CS_URS_2025_01/612142001"/>
    <hyperlink ref="F477" r:id="rId67" display="https://podminky.urs.cz/item/CS_URS_2025_01/612311101"/>
    <hyperlink ref="F501" r:id="rId68" display="https://podminky.urs.cz/item/CS_URS_2025_01/612321131"/>
    <hyperlink ref="F506" r:id="rId69" display="https://podminky.urs.cz/item/CS_URS_2025_01/621221122"/>
    <hyperlink ref="F531" r:id="rId70" display="https://podminky.urs.cz/item/CS_URS_2025_01/622131111"/>
    <hyperlink ref="F545" r:id="rId71" display="https://podminky.urs.cz/item/CS_URS_2025_01/622142001"/>
    <hyperlink ref="F559" r:id="rId72" display="https://podminky.urs.cz/item/CS_URS_2025_01/622151011"/>
    <hyperlink ref="F573" r:id="rId73" display="https://podminky.urs.cz/item/CS_URS_2025_01/622151021"/>
    <hyperlink ref="F576" r:id="rId74" display="https://podminky.urs.cz/item/CS_URS_2025_01/622211021"/>
    <hyperlink ref="F582" r:id="rId75" display="https://podminky.urs.cz/item/CS_URS_2025_01/622251105"/>
    <hyperlink ref="F595" r:id="rId76" display="https://podminky.urs.cz/item/CS_URS_2025_01/622251201"/>
    <hyperlink ref="F608" r:id="rId77" display="https://podminky.urs.cz/item/CS_URS_2025_01/622251211"/>
    <hyperlink ref="F621" r:id="rId78" display="https://podminky.urs.cz/item/CS_URS_2025_01/622252001"/>
    <hyperlink ref="F626" r:id="rId79" display="https://podminky.urs.cz/item/CS_URS_2025_01/622252002"/>
    <hyperlink ref="F638" r:id="rId80" display="https://podminky.urs.cz/item/CS_URS_2025_01/622511112"/>
    <hyperlink ref="F641" r:id="rId81" display="https://podminky.urs.cz/item/CS_URS_2025_01/622521012"/>
    <hyperlink ref="F654" r:id="rId82" display="https://podminky.urs.cz/item/CS_URS_2025_01/631311115"/>
    <hyperlink ref="F657" r:id="rId83" display="https://podminky.urs.cz/item/CS_URS_2025_01/631319011"/>
    <hyperlink ref="F660" r:id="rId84" display="https://podminky.urs.cz/item/CS_URS_2025_01/634112113"/>
    <hyperlink ref="F670" r:id="rId85" display="https://podminky.urs.cz/item/CS_URS_2025_01/642942111"/>
    <hyperlink ref="F682" r:id="rId86" display="https://podminky.urs.cz/item/CS_URS_2025_01/642942221"/>
    <hyperlink ref="F688" r:id="rId87" display="https://podminky.urs.cz/item/CS_URS_2025_01/642942591"/>
    <hyperlink ref="F691" r:id="rId88" display="https://podminky.urs.cz/item/CS_URS_2025_01/642946111"/>
    <hyperlink ref="F695" r:id="rId89" display="https://podminky.urs.cz/item/CS_URS_2025_01/642946112"/>
    <hyperlink ref="F699" r:id="rId90" display="https://podminky.urs.cz/item/CS_URS_2025_01/941111111"/>
    <hyperlink ref="F702" r:id="rId91" display="https://podminky.urs.cz/item/CS_URS_2025_01/941111211"/>
    <hyperlink ref="F705" r:id="rId92" display="https://podminky.urs.cz/item/CS_URS_2025_01/941111311"/>
    <hyperlink ref="F707" r:id="rId93" display="https://podminky.urs.cz/item/CS_URS_2025_01/941111312"/>
    <hyperlink ref="F709" r:id="rId94" display="https://podminky.urs.cz/item/CS_URS_2025_01/941111811"/>
    <hyperlink ref="F712" r:id="rId95" display="https://podminky.urs.cz/item/CS_URS_2025_01/944111111"/>
    <hyperlink ref="F715" r:id="rId96" display="https://podminky.urs.cz/item/CS_URS_2025_01/944111811"/>
    <hyperlink ref="F718" r:id="rId97" display="https://podminky.urs.cz/item/CS_URS_2025_01/944511111"/>
    <hyperlink ref="F721" r:id="rId98" display="https://podminky.urs.cz/item/CS_URS_2025_01/944511811"/>
    <hyperlink ref="F723" r:id="rId99" display="https://podminky.urs.cz/item/CS_URS_2025_01/952901111"/>
    <hyperlink ref="F728" r:id="rId100" display="https://podminky.urs.cz/item/CS_URS_2025_01/962031132"/>
    <hyperlink ref="F732" r:id="rId101" display="https://podminky.urs.cz/item/CS_URS_2025_01/962031133"/>
    <hyperlink ref="F740" r:id="rId102" display="https://podminky.urs.cz/item/CS_URS_2025_01/962032182"/>
    <hyperlink ref="F756" r:id="rId103" display="https://podminky.urs.cz/item/CS_URS_2025_01/962032241"/>
    <hyperlink ref="F762" r:id="rId104" display="https://podminky.urs.cz/item/CS_URS_2025_01/962032253"/>
    <hyperlink ref="F766" r:id="rId105" display="https://podminky.urs.cz/item/CS_URS_2025_01/962086110"/>
    <hyperlink ref="F770" r:id="rId106" display="https://podminky.urs.cz/item/CS_URS_2025_01/963051113"/>
    <hyperlink ref="F774" r:id="rId107" display="https://podminky.urs.cz/item/CS_URS_2025_01/964011221"/>
    <hyperlink ref="F779" r:id="rId108" display="https://podminky.urs.cz/item/CS_URS_2025_01/964011231"/>
    <hyperlink ref="F782" r:id="rId109" display="https://podminky.urs.cz/item/CS_URS_2025_01/964073221"/>
    <hyperlink ref="F785" r:id="rId110" display="https://podminky.urs.cz/item/CS_URS_2025_01/968072455"/>
    <hyperlink ref="F790" r:id="rId111" display="https://podminky.urs.cz/item/CS_URS_2025_01/968072456"/>
    <hyperlink ref="F794" r:id="rId112" display="https://podminky.urs.cz/item/CS_URS_2025_01/968082015"/>
    <hyperlink ref="F801" r:id="rId113" display="https://podminky.urs.cz/item/CS_URS_2025_01/968082016"/>
    <hyperlink ref="F805" r:id="rId114" display="https://podminky.urs.cz/item/CS_URS_2025_01/968082017"/>
    <hyperlink ref="F811" r:id="rId115" display="https://podminky.urs.cz/item/CS_URS_2025_01/968082018"/>
    <hyperlink ref="F815" r:id="rId116" display="https://podminky.urs.cz/item/CS_URS_2025_01/973031513"/>
    <hyperlink ref="F819" r:id="rId117" display="https://podminky.urs.cz/item/CS_URS_2025_01/978035127"/>
    <hyperlink ref="F824" r:id="rId118" display="https://podminky.urs.cz/item/CS_URS_2025_01/997013211"/>
    <hyperlink ref="F826" r:id="rId119" display="https://podminky.urs.cz/item/CS_URS_2025_01/997013501"/>
    <hyperlink ref="F828" r:id="rId120" display="https://podminky.urs.cz/item/CS_URS_2025_01/997013509"/>
    <hyperlink ref="F830" r:id="rId121" display="https://podminky.urs.cz/item/CS_URS_2025_01/997013631"/>
    <hyperlink ref="F833" r:id="rId122" display="https://podminky.urs.cz/item/CS_URS_2025_01/998011008"/>
    <hyperlink ref="F837" r:id="rId123" display="https://podminky.urs.cz/item/CS_URS_2025_01/711111001"/>
    <hyperlink ref="F843" r:id="rId124" display="https://podminky.urs.cz/item/CS_URS_2025_01/711112001"/>
    <hyperlink ref="F849" r:id="rId125" display="https://podminky.urs.cz/item/CS_URS_2025_01/711141559"/>
    <hyperlink ref="F860" r:id="rId126" display="https://podminky.urs.cz/item/CS_URS_2025_01/711142559"/>
    <hyperlink ref="F868" r:id="rId127" display="https://podminky.urs.cz/item/CS_URS_2025_01/711471053"/>
    <hyperlink ref="F873" r:id="rId128" display="https://podminky.urs.cz/item/CS_URS_2025_01/711541164"/>
    <hyperlink ref="F880" r:id="rId129" display="https://podminky.urs.cz/item/CS_URS_2025_01/998711311"/>
    <hyperlink ref="F882" r:id="rId130" display="https://podminky.urs.cz/item/CS_URS_2025_01/998711319"/>
    <hyperlink ref="F885" r:id="rId131" display="https://podminky.urs.cz/item/CS_URS_2024_02/713120812"/>
    <hyperlink ref="F889" r:id="rId132" display="https://podminky.urs.cz/item/CS_URS_2024_02/713120822"/>
    <hyperlink ref="F893" r:id="rId133" display="https://podminky.urs.cz/item/CS_URS_2024_02/713121111"/>
    <hyperlink ref="F899" r:id="rId134" display="https://podminky.urs.cz/item/CS_URS_2024_02/713191132"/>
    <hyperlink ref="F906" r:id="rId135" display="https://podminky.urs.cz/item/CS_URS_2025_01/998713311"/>
    <hyperlink ref="F908" r:id="rId136" display="https://podminky.urs.cz/item/CS_URS_2025_01/998713319"/>
    <hyperlink ref="F911" r:id="rId137" display="https://podminky.urs.cz/item/CS_URS_2025_01/762083122"/>
    <hyperlink ref="F916" r:id="rId138" display="https://podminky.urs.cz/item/CS_URS_2025_01/762132135"/>
    <hyperlink ref="F922" r:id="rId139" display="https://podminky.urs.cz/item/CS_URS_2025_01/762195000"/>
    <hyperlink ref="F926" r:id="rId140" display="https://podminky.urs.cz/item/CS_URS_2025_01/762322911"/>
    <hyperlink ref="F930" r:id="rId141" display="https://podminky.urs.cz/item/CS_URS_2025_01/762331812"/>
    <hyperlink ref="F934" r:id="rId142" display="https://podminky.urs.cz/item/CS_URS_2025_01/762341210"/>
    <hyperlink ref="F940" r:id="rId143" display="https://podminky.urs.cz/item/CS_URS_2025_01/762341811"/>
    <hyperlink ref="F944" r:id="rId144" display="https://podminky.urs.cz/item/CS_URS_2025_01/762342216"/>
    <hyperlink ref="F951" r:id="rId145" display="https://podminky.urs.cz/item/CS_URS_2025_01/762342812"/>
    <hyperlink ref="F957" r:id="rId146" display="https://podminky.urs.cz/item/CS_URS_2025_01/762351110"/>
    <hyperlink ref="F963" r:id="rId147" display="https://podminky.urs.cz/item/CS_URS_2025_01/762395000"/>
    <hyperlink ref="F966" r:id="rId148" display="https://podminky.urs.cz/item/CS_URS_2025_01/762841210"/>
    <hyperlink ref="F972" r:id="rId149" display="https://podminky.urs.cz/item/CS_URS_2025_01/762895000"/>
    <hyperlink ref="F974" r:id="rId150" display="https://podminky.urs.cz/item/CS_URS_2025_01/998762311"/>
    <hyperlink ref="F976" r:id="rId151" display="https://podminky.urs.cz/item/CS_URS_2025_01/998762319"/>
    <hyperlink ref="F979" r:id="rId152" display="https://podminky.urs.cz/item/CS_URS_2025_01/763131415"/>
    <hyperlink ref="F984" r:id="rId153" display="https://podminky.urs.cz/item/CS_URS_2025_01/763131751"/>
    <hyperlink ref="F989" r:id="rId154" display="https://podminky.urs.cz/item/CS_URS_2025_01/763131811"/>
    <hyperlink ref="F993" r:id="rId155" display="https://podminky.urs.cz/item/CS_URS_2025_01/763131821"/>
    <hyperlink ref="F997" r:id="rId156" display="https://podminky.urs.cz/item/CS_URS_2025_01/763135102"/>
    <hyperlink ref="F1001" r:id="rId157" display="https://podminky.urs.cz/item/CS_URS_2025_01/763135811"/>
    <hyperlink ref="F1005" r:id="rId158" display="https://podminky.urs.cz/item/CS_URS_2025_01/763411111"/>
    <hyperlink ref="F1009" r:id="rId159" display="https://podminky.urs.cz/item/CS_URS_2025_01/763411121"/>
    <hyperlink ref="F1011" r:id="rId160" display="https://podminky.urs.cz/item/CS_URS_2025_01/763732113"/>
    <hyperlink ref="F1016" r:id="rId161" display="https://podminky.urs.cz/item/CS_URS_2025_01/763732114"/>
    <hyperlink ref="F1021" r:id="rId162" display="https://podminky.urs.cz/item/CS_URS_2025_01/763732115"/>
    <hyperlink ref="F1026" r:id="rId163" display="https://podminky.urs.cz/item/CS_URS_2025_01/998763511"/>
    <hyperlink ref="F1028" r:id="rId164" display="https://podminky.urs.cz/item/CS_URS_2025_01/998763519"/>
    <hyperlink ref="F1031" r:id="rId165" display="https://podminky.urs.cz/item/CS_URS_2025_01/764001801"/>
    <hyperlink ref="F1037" r:id="rId166" display="https://podminky.urs.cz/item/CS_URS_2025_01/764001821"/>
    <hyperlink ref="F1041" r:id="rId167" display="https://podminky.urs.cz/item/CS_URS_2025_01/764001831"/>
    <hyperlink ref="F1045" r:id="rId168" display="https://podminky.urs.cz/item/CS_URS_2025_01/764001891"/>
    <hyperlink ref="F1049" r:id="rId169" display="https://podminky.urs.cz/item/CS_URS_2025_01/764002812"/>
    <hyperlink ref="F1054" r:id="rId170" display="https://podminky.urs.cz/item/CS_URS_2025_01/764002841"/>
    <hyperlink ref="F1058" r:id="rId171" display="https://podminky.urs.cz/item/CS_URS_2025_01/764002851"/>
    <hyperlink ref="F1062" r:id="rId172" display="https://podminky.urs.cz/item/CS_URS_2025_01/764002871"/>
    <hyperlink ref="F1066" r:id="rId173" display="https://podminky.urs.cz/item/CS_URS_2025_01/764002881"/>
    <hyperlink ref="F1069" r:id="rId174" display="https://podminky.urs.cz/item/CS_URS_2025_01/764004801"/>
    <hyperlink ref="F1075" r:id="rId175" display="https://podminky.urs.cz/item/CS_URS_2025_01/764004841"/>
    <hyperlink ref="F1079" r:id="rId176" display="https://podminky.urs.cz/item/CS_URS_2025_01/764004861"/>
    <hyperlink ref="F1083" r:id="rId177" display="https://podminky.urs.cz/item/CS_URS_2025_01/764004871"/>
    <hyperlink ref="F1087" r:id="rId178" display="https://podminky.urs.cz/item/CS_URS_2025_01/764141411"/>
    <hyperlink ref="F1090" r:id="rId179" display="https://podminky.urs.cz/item/CS_URS_2025_01/764241407"/>
    <hyperlink ref="F1093" r:id="rId180" display="https://podminky.urs.cz/item/CS_URS_2025_01/764242403"/>
    <hyperlink ref="F1097" r:id="rId181" display="https://podminky.urs.cz/item/CS_URS_2025_01/764242433"/>
    <hyperlink ref="F1100" r:id="rId182" display="https://podminky.urs.cz/item/CS_URS_2025_01/764244406"/>
    <hyperlink ref="F1103" r:id="rId183" display="https://podminky.urs.cz/item/CS_URS_2025_01/764246402"/>
    <hyperlink ref="F1107" r:id="rId184" display="https://podminky.urs.cz/item/CS_URS_2025_01/764541405"/>
    <hyperlink ref="F1110" r:id="rId185" display="https://podminky.urs.cz/item/CS_URS_2025_01/764541446"/>
    <hyperlink ref="F1113" r:id="rId186" display="https://podminky.urs.cz/item/CS_URS_2025_01/764548423"/>
    <hyperlink ref="F1116" r:id="rId187" display="https://podminky.urs.cz/item/CS_URS_2025_01/998764311"/>
    <hyperlink ref="F1118" r:id="rId188" display="https://podminky.urs.cz/item/CS_URS_2025_01/998764319"/>
    <hyperlink ref="F1121" r:id="rId189" display="https://podminky.urs.cz/item/CS_URS_2025_01/766411821"/>
    <hyperlink ref="F1125" r:id="rId190" display="https://podminky.urs.cz/item/CS_URS_2025_01/766622131"/>
    <hyperlink ref="F1139" r:id="rId191" display="https://podminky.urs.cz/item/CS_URS_2025_01/766622132"/>
    <hyperlink ref="F1146" r:id="rId192" display="https://podminky.urs.cz/item/CS_URS_2025_01/766622133"/>
    <hyperlink ref="F1152" r:id="rId193" display="https://podminky.urs.cz/item/CS_URS_2025_01/766660001"/>
    <hyperlink ref="F1156" r:id="rId194" display="https://podminky.urs.cz/item/CS_URS_2025_01/766660002"/>
    <hyperlink ref="F1160" r:id="rId195" display="https://podminky.urs.cz/item/CS_URS_2025_01/766660011"/>
    <hyperlink ref="F1163" r:id="rId196" display="https://podminky.urs.cz/item/CS_URS_2025_01/766660012"/>
    <hyperlink ref="F1166" r:id="rId197" display="https://podminky.urs.cz/item/CS_URS_2025_01/766660021"/>
    <hyperlink ref="F1169" r:id="rId198" display="https://podminky.urs.cz/item/CS_URS_2025_01/766660022"/>
    <hyperlink ref="F1172" r:id="rId199" display="https://podminky.urs.cz/item/CS_URS_2025_01/766660031"/>
    <hyperlink ref="F1175" r:id="rId200" display="https://podminky.urs.cz/item/CS_URS_2025_01/766660041"/>
    <hyperlink ref="F1178" r:id="rId201" display="https://podminky.urs.cz/item/CS_URS_2025_01/766660411"/>
    <hyperlink ref="F1181" r:id="rId202" display="https://podminky.urs.cz/item/CS_URS_2025_01/766660451"/>
    <hyperlink ref="F1184" r:id="rId203" display="https://podminky.urs.cz/item/CS_URS_2025_01/766691811"/>
    <hyperlink ref="F1188" r:id="rId204" display="https://podminky.urs.cz/item/CS_URS_2025_01/766691914"/>
    <hyperlink ref="F1192" r:id="rId205" display="https://podminky.urs.cz/item/CS_URS_2025_01/766691925"/>
    <hyperlink ref="F1196" r:id="rId206" display="https://podminky.urs.cz/item/CS_URS_2025_01/998766311"/>
    <hyperlink ref="F1198" r:id="rId207" display="https://podminky.urs.cz/item/CS_URS_2025_01/998766319"/>
    <hyperlink ref="F1201" r:id="rId208" display="https://podminky.urs.cz/item/CS_URS_2025_01/767122112"/>
    <hyperlink ref="F1206" r:id="rId209" display="https://podminky.urs.cz/item/CS_URS_2025_01/767581802"/>
    <hyperlink ref="F1209" r:id="rId210" display="https://podminky.urs.cz/item/CS_URS_2025_01/767584801"/>
    <hyperlink ref="F1212" r:id="rId211" display="https://podminky.urs.cz/item/CS_URS_2025_01/767832102"/>
    <hyperlink ref="F1215" r:id="rId212" display="https://podminky.urs.cz/item/CS_URS_2025_01/767991911"/>
    <hyperlink ref="F1217" r:id="rId213" display="https://podminky.urs.cz/item/CS_URS_2025_01/767991912"/>
    <hyperlink ref="F1219" r:id="rId214" display="https://podminky.urs.cz/item/CS_URS_2025_01/767995112"/>
    <hyperlink ref="F1230" r:id="rId215" display="https://podminky.urs.cz/item/CS_URS_2025_01/767995113"/>
    <hyperlink ref="F1246" r:id="rId216" display="https://podminky.urs.cz/item/CS_URS_2025_01/767995114"/>
    <hyperlink ref="F1260" r:id="rId217" display="https://podminky.urs.cz/item/CS_URS_2025_01/767995115"/>
    <hyperlink ref="F1274" r:id="rId218" display="https://podminky.urs.cz/item/CS_URS_2025_01/767995116"/>
    <hyperlink ref="F1285" r:id="rId219" display="https://podminky.urs.cz/item/CS_URS_2025_01/767995117"/>
    <hyperlink ref="F1289" r:id="rId220" display="https://podminky.urs.cz/item/CS_URS_2025_01/998767311"/>
    <hyperlink ref="F1291" r:id="rId221" display="https://podminky.urs.cz/item/CS_URS_2025_01/998767319"/>
    <hyperlink ref="F1294" r:id="rId222" display="https://podminky.urs.cz/item/CS_URS_2025_01/771111011"/>
    <hyperlink ref="F1298" r:id="rId223" display="https://podminky.urs.cz/item/CS_URS_2025_01/771121011"/>
    <hyperlink ref="F1301" r:id="rId224" display="https://podminky.urs.cz/item/CS_URS_2025_01/771121022"/>
    <hyperlink ref="F1304" r:id="rId225" display="https://podminky.urs.cz/item/CS_URS_2025_01/771471810"/>
    <hyperlink ref="F1312" r:id="rId226" display="https://podminky.urs.cz/item/CS_URS_2025_01/771474112"/>
    <hyperlink ref="F1322" r:id="rId227" display="https://podminky.urs.cz/item/CS_URS_2025_01/771571810"/>
    <hyperlink ref="F1326" r:id="rId228" display="https://podminky.urs.cz/item/CS_URS_2025_01/771574436"/>
    <hyperlink ref="F1332" r:id="rId229" display="https://podminky.urs.cz/item/CS_URS_2025_01/771574479"/>
    <hyperlink ref="F1338" r:id="rId230" display="https://podminky.urs.cz/item/CS_URS_2025_01/771591112"/>
    <hyperlink ref="F1341" r:id="rId231" display="https://podminky.urs.cz/item/CS_URS_2025_01/771591115"/>
    <hyperlink ref="F1343" r:id="rId232" display="https://podminky.urs.cz/item/CS_URS_2025_01/771591121"/>
    <hyperlink ref="F1345" r:id="rId233" display="https://podminky.urs.cz/item/CS_URS_2025_01/771591232"/>
    <hyperlink ref="F1347" r:id="rId234" display="https://podminky.urs.cz/item/CS_URS_2025_01/771591241"/>
    <hyperlink ref="F1350" r:id="rId235" display="https://podminky.urs.cz/item/CS_URS_2025_01/771591242"/>
    <hyperlink ref="F1353" r:id="rId236" display="https://podminky.urs.cz/item/CS_URS_2025_01/771591251"/>
    <hyperlink ref="F1356" r:id="rId237" display="https://podminky.urs.cz/item/CS_URS_2025_01/771591264"/>
    <hyperlink ref="F1359" r:id="rId238" display="https://podminky.urs.cz/item/CS_URS_2025_01/771592011"/>
    <hyperlink ref="F1361" r:id="rId239" display="https://podminky.urs.cz/item/CS_URS_2025_01/998771311"/>
    <hyperlink ref="F1363" r:id="rId240" display="https://podminky.urs.cz/item/CS_URS_2025_01/998771319"/>
    <hyperlink ref="F1366" r:id="rId241" display="https://podminky.urs.cz/item/CS_URS_2025_01/776111112"/>
    <hyperlink ref="F1370" r:id="rId242" display="https://podminky.urs.cz/item/CS_URS_2025_01/776111311"/>
    <hyperlink ref="F1373" r:id="rId243" display="https://podminky.urs.cz/item/CS_URS_2025_01/776111411"/>
    <hyperlink ref="F1379" r:id="rId244" display="https://podminky.urs.cz/item/CS_URS_2025_01/776121112"/>
    <hyperlink ref="F1383" r:id="rId245" display="https://podminky.urs.cz/item/CS_URS_2025_01/776141121"/>
    <hyperlink ref="F1387" r:id="rId246" display="https://podminky.urs.cz/item/CS_URS_2025_01/776201812"/>
    <hyperlink ref="F1390" r:id="rId247" display="https://podminky.urs.cz/item/CS_URS_2025_01/776211111"/>
    <hyperlink ref="F1394" r:id="rId248" display="https://podminky.urs.cz/item/CS_URS_2025_01/776410811"/>
    <hyperlink ref="F1401" r:id="rId249" display="https://podminky.urs.cz/item/CS_URS_2025_01/776411111"/>
    <hyperlink ref="F1412" r:id="rId250" display="https://podminky.urs.cz/item/CS_URS_2025_01/776421312"/>
    <hyperlink ref="F1418" r:id="rId251" display="https://podminky.urs.cz/item/CS_URS_2025_01/776991121"/>
    <hyperlink ref="F1420" r:id="rId252" display="https://podminky.urs.cz/item/CS_URS_2025_01/776991111"/>
    <hyperlink ref="F1422" r:id="rId253" display="https://podminky.urs.cz/item/CS_URS_2025_01/776991141"/>
    <hyperlink ref="F1424" r:id="rId254" display="https://podminky.urs.cz/item/CS_URS_2025_01/998776311"/>
    <hyperlink ref="F1426" r:id="rId255" display="https://podminky.urs.cz/item/CS_URS_2025_01/998776319"/>
    <hyperlink ref="F1429" r:id="rId256" display="https://podminky.urs.cz/item/CS_URS_2025_01/781111011"/>
    <hyperlink ref="F1450" r:id="rId257" display="https://podminky.urs.cz/item/CS_URS_2025_01/781121011"/>
    <hyperlink ref="F1471" r:id="rId258" display="https://podminky.urs.cz/item/CS_URS_2025_01/781131112"/>
    <hyperlink ref="F1492" r:id="rId259" display="https://podminky.urs.cz/item/CS_URS_2025_01/781472217"/>
    <hyperlink ref="F1516" r:id="rId260" display="https://podminky.urs.cz/item/CS_URS_2025_01/781473810"/>
    <hyperlink ref="F1519" r:id="rId261" display="https://podminky.urs.cz/item/CS_URS_2025_01/781492251"/>
    <hyperlink ref="F1523" r:id="rId262" display="https://podminky.urs.cz/item/CS_URS_2025_01/781495211"/>
    <hyperlink ref="F1527" r:id="rId263" display="https://podminky.urs.cz/item/CS_URS_2025_01/781571141"/>
    <hyperlink ref="F1533" r:id="rId264" display="https://podminky.urs.cz/item/CS_URS_2025_01/781674113"/>
    <hyperlink ref="F1539" r:id="rId265" display="https://podminky.urs.cz/item/CS_URS_2025_01/998781311"/>
    <hyperlink ref="F1541" r:id="rId266" display="https://podminky.urs.cz/item/CS_URS_2025_01/998781319"/>
    <hyperlink ref="F1544" r:id="rId267" display="https://podminky.urs.cz/item/CS_URS_2025_01/783301303"/>
    <hyperlink ref="F1551" r:id="rId268" display="https://podminky.urs.cz/item/CS_URS_2025_01/783301313"/>
    <hyperlink ref="F1558" r:id="rId269" display="https://podminky.urs.cz/item/CS_URS_2025_01/783301401"/>
    <hyperlink ref="F1565" r:id="rId270" display="https://podminky.urs.cz/item/CS_URS_2025_01/783314205"/>
    <hyperlink ref="F1572" r:id="rId271" display="https://podminky.urs.cz/item/CS_URS_2025_01/783317107"/>
    <hyperlink ref="F1580" r:id="rId272" display="https://podminky.urs.cz/item/CS_URS_2025_01/784111001"/>
    <hyperlink ref="F1586" r:id="rId273" display="https://podminky.urs.cz/item/CS_URS_2025_01/784111011"/>
    <hyperlink ref="F1591" r:id="rId274" display="https://podminky.urs.cz/item/CS_URS_2025_01/784171001"/>
    <hyperlink ref="F1598" r:id="rId275" display="https://podminky.urs.cz/item/CS_URS_2025_01/784171101"/>
    <hyperlink ref="F1603" r:id="rId276" display="https://podminky.urs.cz/item/CS_URS_2025_01/784171111"/>
    <hyperlink ref="F1610" r:id="rId277" display="https://podminky.urs.cz/item/CS_URS_2025_01/784181011"/>
    <hyperlink ref="F1616" r:id="rId278" display="https://podminky.urs.cz/item/CS_URS_2025_01/784191003"/>
    <hyperlink ref="F1620" r:id="rId279" display="https://podminky.urs.cz/item/CS_URS_2025_01/784191007"/>
    <hyperlink ref="F1624" r:id="rId280" display="https://podminky.urs.cz/item/CS_URS_2025_01/784211101"/>
    <hyperlink ref="F1631" r:id="rId281" display="https://podminky.urs.cz/item/CS_URS_2025_01/78942123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8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115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Rekonstrukce a rozšíření školní jídelny a kuchyně ZŠ Žižkov Kutná Hora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116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2387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10. 1. 2025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35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37</v>
      </c>
      <c r="E23" s="40"/>
      <c r="F23" s="40"/>
      <c r="G23" s="40"/>
      <c r="H23" s="40"/>
      <c r="I23" s="134" t="s">
        <v>26</v>
      </c>
      <c r="J23" s="138" t="s">
        <v>33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34</v>
      </c>
      <c r="F24" s="40"/>
      <c r="G24" s="40"/>
      <c r="H24" s="40"/>
      <c r="I24" s="134" t="s">
        <v>29</v>
      </c>
      <c r="J24" s="138" t="s">
        <v>35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ROUND(J87,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ROUND((SUM(BE87:BE355)),  2)</f>
        <v>0</v>
      </c>
      <c r="G33" s="40"/>
      <c r="H33" s="40"/>
      <c r="I33" s="150">
        <v>0.20999999999999999</v>
      </c>
      <c r="J33" s="149">
        <f>ROUND(((SUM(BE87:BE355))*I33),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ROUND((SUM(BF87:BF355)),  2)</f>
        <v>0</v>
      </c>
      <c r="G34" s="40"/>
      <c r="H34" s="40"/>
      <c r="I34" s="150">
        <v>0.12</v>
      </c>
      <c r="J34" s="149">
        <f>ROUND(((SUM(BF87:BF355))*I34),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ROUND((SUM(BG87:BG355)),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ROUND((SUM(BH87:BH355)),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ROUND((SUM(BI87:BI355)),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Rekonstrukce a rozšíření školní jídelny a kuchyně ZŠ Žižkov Kutná Hora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02 - Zdravotně technické instalace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Kutná Hora</v>
      </c>
      <c r="G52" s="42"/>
      <c r="H52" s="42"/>
      <c r="I52" s="34" t="s">
        <v>23</v>
      </c>
      <c r="J52" s="74" t="str">
        <f>IF(J12="","",J12)</f>
        <v>10. 1. 2025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Kutná Hora</v>
      </c>
      <c r="G54" s="42"/>
      <c r="H54" s="42"/>
      <c r="I54" s="34" t="s">
        <v>32</v>
      </c>
      <c r="J54" s="38" t="str">
        <f>E21</f>
        <v>STATUS stavební a.s.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STATUS stavební a.s.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119</v>
      </c>
      <c r="D57" s="164"/>
      <c r="E57" s="164"/>
      <c r="F57" s="164"/>
      <c r="G57" s="164"/>
      <c r="H57" s="164"/>
      <c r="I57" s="164"/>
      <c r="J57" s="165" t="s">
        <v>120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J87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121</v>
      </c>
    </row>
    <row r="60" s="9" customFormat="1" ht="24.96" customHeight="1">
      <c r="A60" s="9"/>
      <c r="B60" s="167"/>
      <c r="C60" s="168"/>
      <c r="D60" s="169" t="s">
        <v>122</v>
      </c>
      <c r="E60" s="170"/>
      <c r="F60" s="170"/>
      <c r="G60" s="170"/>
      <c r="H60" s="170"/>
      <c r="I60" s="170"/>
      <c r="J60" s="171">
        <f>J88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125</v>
      </c>
      <c r="E61" s="176"/>
      <c r="F61" s="176"/>
      <c r="G61" s="176"/>
      <c r="H61" s="176"/>
      <c r="I61" s="176"/>
      <c r="J61" s="177">
        <f>J89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7"/>
      <c r="C62" s="168"/>
      <c r="D62" s="169" t="s">
        <v>132</v>
      </c>
      <c r="E62" s="170"/>
      <c r="F62" s="170"/>
      <c r="G62" s="170"/>
      <c r="H62" s="170"/>
      <c r="I62" s="170"/>
      <c r="J62" s="171">
        <f>J93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3"/>
      <c r="C63" s="174"/>
      <c r="D63" s="175" t="s">
        <v>2388</v>
      </c>
      <c r="E63" s="176"/>
      <c r="F63" s="176"/>
      <c r="G63" s="176"/>
      <c r="H63" s="176"/>
      <c r="I63" s="176"/>
      <c r="J63" s="177">
        <f>J94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2389</v>
      </c>
      <c r="E64" s="176"/>
      <c r="F64" s="176"/>
      <c r="G64" s="176"/>
      <c r="H64" s="176"/>
      <c r="I64" s="176"/>
      <c r="J64" s="177">
        <f>J177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2390</v>
      </c>
      <c r="E65" s="176"/>
      <c r="F65" s="176"/>
      <c r="G65" s="176"/>
      <c r="H65" s="176"/>
      <c r="I65" s="176"/>
      <c r="J65" s="177">
        <f>J265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2391</v>
      </c>
      <c r="E66" s="176"/>
      <c r="F66" s="176"/>
      <c r="G66" s="176"/>
      <c r="H66" s="176"/>
      <c r="I66" s="176"/>
      <c r="J66" s="177">
        <f>J272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2392</v>
      </c>
      <c r="E67" s="176"/>
      <c r="F67" s="176"/>
      <c r="G67" s="176"/>
      <c r="H67" s="176"/>
      <c r="I67" s="176"/>
      <c r="J67" s="177">
        <f>J339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146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6.25" customHeight="1">
      <c r="A77" s="40"/>
      <c r="B77" s="41"/>
      <c r="C77" s="42"/>
      <c r="D77" s="42"/>
      <c r="E77" s="162" t="str">
        <f>E7</f>
        <v>Rekonstrukce a rozšíření školní jídelny a kuchyně ZŠ Žižkov Kutná Hora</v>
      </c>
      <c r="F77" s="34"/>
      <c r="G77" s="34"/>
      <c r="H77" s="34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116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E9</f>
        <v>02 - Zdravotně technické instalace</v>
      </c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21</v>
      </c>
      <c r="D81" s="42"/>
      <c r="E81" s="42"/>
      <c r="F81" s="29" t="str">
        <f>F12</f>
        <v>Kutná Hora</v>
      </c>
      <c r="G81" s="42"/>
      <c r="H81" s="42"/>
      <c r="I81" s="34" t="s">
        <v>23</v>
      </c>
      <c r="J81" s="74" t="str">
        <f>IF(J12="","",J12)</f>
        <v>10. 1. 2025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25</v>
      </c>
      <c r="D83" s="42"/>
      <c r="E83" s="42"/>
      <c r="F83" s="29" t="str">
        <f>E15</f>
        <v>Město Kutná Hora</v>
      </c>
      <c r="G83" s="42"/>
      <c r="H83" s="42"/>
      <c r="I83" s="34" t="s">
        <v>32</v>
      </c>
      <c r="J83" s="38" t="str">
        <f>E21</f>
        <v>STATUS stavební a.s.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30</v>
      </c>
      <c r="D84" s="42"/>
      <c r="E84" s="42"/>
      <c r="F84" s="29" t="str">
        <f>IF(E18="","",E18)</f>
        <v>Vyplň údaj</v>
      </c>
      <c r="G84" s="42"/>
      <c r="H84" s="42"/>
      <c r="I84" s="34" t="s">
        <v>37</v>
      </c>
      <c r="J84" s="38" t="str">
        <f>E24</f>
        <v>STATUS stavební a.s.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79"/>
      <c r="B86" s="180"/>
      <c r="C86" s="181" t="s">
        <v>147</v>
      </c>
      <c r="D86" s="182" t="s">
        <v>59</v>
      </c>
      <c r="E86" s="182" t="s">
        <v>55</v>
      </c>
      <c r="F86" s="182" t="s">
        <v>56</v>
      </c>
      <c r="G86" s="182" t="s">
        <v>148</v>
      </c>
      <c r="H86" s="182" t="s">
        <v>149</v>
      </c>
      <c r="I86" s="182" t="s">
        <v>150</v>
      </c>
      <c r="J86" s="182" t="s">
        <v>120</v>
      </c>
      <c r="K86" s="183" t="s">
        <v>151</v>
      </c>
      <c r="L86" s="184"/>
      <c r="M86" s="94" t="s">
        <v>19</v>
      </c>
      <c r="N86" s="95" t="s">
        <v>44</v>
      </c>
      <c r="O86" s="95" t="s">
        <v>152</v>
      </c>
      <c r="P86" s="95" t="s">
        <v>153</v>
      </c>
      <c r="Q86" s="95" t="s">
        <v>154</v>
      </c>
      <c r="R86" s="95" t="s">
        <v>155</v>
      </c>
      <c r="S86" s="95" t="s">
        <v>156</v>
      </c>
      <c r="T86" s="96" t="s">
        <v>157</v>
      </c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</row>
    <row r="87" s="2" customFormat="1" ht="22.8" customHeight="1">
      <c r="A87" s="40"/>
      <c r="B87" s="41"/>
      <c r="C87" s="101" t="s">
        <v>158</v>
      </c>
      <c r="D87" s="42"/>
      <c r="E87" s="42"/>
      <c r="F87" s="42"/>
      <c r="G87" s="42"/>
      <c r="H87" s="42"/>
      <c r="I87" s="42"/>
      <c r="J87" s="185">
        <f>BK87</f>
        <v>0</v>
      </c>
      <c r="K87" s="42"/>
      <c r="L87" s="46"/>
      <c r="M87" s="97"/>
      <c r="N87" s="186"/>
      <c r="O87" s="98"/>
      <c r="P87" s="187">
        <f>P88+P93</f>
        <v>0</v>
      </c>
      <c r="Q87" s="98"/>
      <c r="R87" s="187">
        <f>R88+R93</f>
        <v>2.3241209</v>
      </c>
      <c r="S87" s="98"/>
      <c r="T87" s="188">
        <f>T88+T93</f>
        <v>2.8250699999999997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73</v>
      </c>
      <c r="AU87" s="19" t="s">
        <v>121</v>
      </c>
      <c r="BK87" s="189">
        <f>BK88+BK93</f>
        <v>0</v>
      </c>
    </row>
    <row r="88" s="12" customFormat="1" ht="25.92" customHeight="1">
      <c r="A88" s="12"/>
      <c r="B88" s="190"/>
      <c r="C88" s="191"/>
      <c r="D88" s="192" t="s">
        <v>73</v>
      </c>
      <c r="E88" s="193" t="s">
        <v>159</v>
      </c>
      <c r="F88" s="193" t="s">
        <v>160</v>
      </c>
      <c r="G88" s="191"/>
      <c r="H88" s="191"/>
      <c r="I88" s="194"/>
      <c r="J88" s="195">
        <f>BK88</f>
        <v>0</v>
      </c>
      <c r="K88" s="191"/>
      <c r="L88" s="196"/>
      <c r="M88" s="197"/>
      <c r="N88" s="198"/>
      <c r="O88" s="198"/>
      <c r="P88" s="199">
        <f>P89</f>
        <v>0</v>
      </c>
      <c r="Q88" s="198"/>
      <c r="R88" s="199">
        <f>R89</f>
        <v>0</v>
      </c>
      <c r="S88" s="198"/>
      <c r="T88" s="200">
        <f>T89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82</v>
      </c>
      <c r="AT88" s="202" t="s">
        <v>73</v>
      </c>
      <c r="AU88" s="202" t="s">
        <v>74</v>
      </c>
      <c r="AY88" s="201" t="s">
        <v>161</v>
      </c>
      <c r="BK88" s="203">
        <f>BK89</f>
        <v>0</v>
      </c>
    </row>
    <row r="89" s="12" customFormat="1" ht="22.8" customHeight="1">
      <c r="A89" s="12"/>
      <c r="B89" s="190"/>
      <c r="C89" s="191"/>
      <c r="D89" s="192" t="s">
        <v>73</v>
      </c>
      <c r="E89" s="204" t="s">
        <v>175</v>
      </c>
      <c r="F89" s="204" t="s">
        <v>436</v>
      </c>
      <c r="G89" s="191"/>
      <c r="H89" s="191"/>
      <c r="I89" s="194"/>
      <c r="J89" s="205">
        <f>BK89</f>
        <v>0</v>
      </c>
      <c r="K89" s="191"/>
      <c r="L89" s="196"/>
      <c r="M89" s="197"/>
      <c r="N89" s="198"/>
      <c r="O89" s="198"/>
      <c r="P89" s="199">
        <f>SUM(P90:P92)</f>
        <v>0</v>
      </c>
      <c r="Q89" s="198"/>
      <c r="R89" s="199">
        <f>SUM(R90:R92)</f>
        <v>0</v>
      </c>
      <c r="S89" s="198"/>
      <c r="T89" s="200">
        <f>SUM(T90:T92)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82</v>
      </c>
      <c r="AT89" s="202" t="s">
        <v>73</v>
      </c>
      <c r="AU89" s="202" t="s">
        <v>82</v>
      </c>
      <c r="AY89" s="201" t="s">
        <v>161</v>
      </c>
      <c r="BK89" s="203">
        <f>SUM(BK90:BK92)</f>
        <v>0</v>
      </c>
    </row>
    <row r="90" s="2" customFormat="1" ht="24.15" customHeight="1">
      <c r="A90" s="40"/>
      <c r="B90" s="41"/>
      <c r="C90" s="206" t="s">
        <v>82</v>
      </c>
      <c r="D90" s="206" t="s">
        <v>163</v>
      </c>
      <c r="E90" s="207" t="s">
        <v>2393</v>
      </c>
      <c r="F90" s="208" t="s">
        <v>2394</v>
      </c>
      <c r="G90" s="209" t="s">
        <v>166</v>
      </c>
      <c r="H90" s="210">
        <v>1</v>
      </c>
      <c r="I90" s="211"/>
      <c r="J90" s="212">
        <f>ROUND(I90*H90,2)</f>
        <v>0</v>
      </c>
      <c r="K90" s="208" t="s">
        <v>167</v>
      </c>
      <c r="L90" s="46"/>
      <c r="M90" s="213" t="s">
        <v>19</v>
      </c>
      <c r="N90" s="214" t="s">
        <v>45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168</v>
      </c>
      <c r="AT90" s="217" t="s">
        <v>163</v>
      </c>
      <c r="AU90" s="217" t="s">
        <v>84</v>
      </c>
      <c r="AY90" s="19" t="s">
        <v>161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82</v>
      </c>
      <c r="BK90" s="218">
        <f>ROUND(I90*H90,2)</f>
        <v>0</v>
      </c>
      <c r="BL90" s="19" t="s">
        <v>168</v>
      </c>
      <c r="BM90" s="217" t="s">
        <v>2395</v>
      </c>
    </row>
    <row r="91" s="2" customFormat="1">
      <c r="A91" s="40"/>
      <c r="B91" s="41"/>
      <c r="C91" s="42"/>
      <c r="D91" s="219" t="s">
        <v>170</v>
      </c>
      <c r="E91" s="42"/>
      <c r="F91" s="220" t="s">
        <v>2396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170</v>
      </c>
      <c r="AU91" s="19" t="s">
        <v>84</v>
      </c>
    </row>
    <row r="92" s="2" customFormat="1" ht="310.05" customHeight="1">
      <c r="A92" s="40"/>
      <c r="B92" s="41"/>
      <c r="C92" s="247" t="s">
        <v>84</v>
      </c>
      <c r="D92" s="247" t="s">
        <v>301</v>
      </c>
      <c r="E92" s="248" t="s">
        <v>2397</v>
      </c>
      <c r="F92" s="249" t="s">
        <v>2398</v>
      </c>
      <c r="G92" s="250" t="s">
        <v>19</v>
      </c>
      <c r="H92" s="251">
        <v>1</v>
      </c>
      <c r="I92" s="252"/>
      <c r="J92" s="253">
        <f>ROUND(I92*H92,2)</f>
        <v>0</v>
      </c>
      <c r="K92" s="249" t="s">
        <v>19</v>
      </c>
      <c r="L92" s="254"/>
      <c r="M92" s="255" t="s">
        <v>19</v>
      </c>
      <c r="N92" s="256" t="s">
        <v>45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208</v>
      </c>
      <c r="AT92" s="217" t="s">
        <v>301</v>
      </c>
      <c r="AU92" s="217" t="s">
        <v>84</v>
      </c>
      <c r="AY92" s="19" t="s">
        <v>161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82</v>
      </c>
      <c r="BK92" s="218">
        <f>ROUND(I92*H92,2)</f>
        <v>0</v>
      </c>
      <c r="BL92" s="19" t="s">
        <v>168</v>
      </c>
      <c r="BM92" s="217" t="s">
        <v>2399</v>
      </c>
    </row>
    <row r="93" s="12" customFormat="1" ht="25.92" customHeight="1">
      <c r="A93" s="12"/>
      <c r="B93" s="190"/>
      <c r="C93" s="191"/>
      <c r="D93" s="192" t="s">
        <v>73</v>
      </c>
      <c r="E93" s="193" t="s">
        <v>1121</v>
      </c>
      <c r="F93" s="193" t="s">
        <v>1122</v>
      </c>
      <c r="G93" s="191"/>
      <c r="H93" s="191"/>
      <c r="I93" s="194"/>
      <c r="J93" s="195">
        <f>BK93</f>
        <v>0</v>
      </c>
      <c r="K93" s="191"/>
      <c r="L93" s="196"/>
      <c r="M93" s="197"/>
      <c r="N93" s="198"/>
      <c r="O93" s="198"/>
      <c r="P93" s="199">
        <f>P94+P177+P265+P272+P339</f>
        <v>0</v>
      </c>
      <c r="Q93" s="198"/>
      <c r="R93" s="199">
        <f>R94+R177+R265+R272+R339</f>
        <v>2.3241209</v>
      </c>
      <c r="S93" s="198"/>
      <c r="T93" s="200">
        <f>T94+T177+T265+T272+T339</f>
        <v>2.8250699999999997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1" t="s">
        <v>84</v>
      </c>
      <c r="AT93" s="202" t="s">
        <v>73</v>
      </c>
      <c r="AU93" s="202" t="s">
        <v>74</v>
      </c>
      <c r="AY93" s="201" t="s">
        <v>161</v>
      </c>
      <c r="BK93" s="203">
        <f>BK94+BK177+BK265+BK272+BK339</f>
        <v>0</v>
      </c>
    </row>
    <row r="94" s="12" customFormat="1" ht="22.8" customHeight="1">
      <c r="A94" s="12"/>
      <c r="B94" s="190"/>
      <c r="C94" s="191"/>
      <c r="D94" s="192" t="s">
        <v>73</v>
      </c>
      <c r="E94" s="204" t="s">
        <v>2400</v>
      </c>
      <c r="F94" s="204" t="s">
        <v>2401</v>
      </c>
      <c r="G94" s="191"/>
      <c r="H94" s="191"/>
      <c r="I94" s="194"/>
      <c r="J94" s="205">
        <f>BK94</f>
        <v>0</v>
      </c>
      <c r="K94" s="191"/>
      <c r="L94" s="196"/>
      <c r="M94" s="197"/>
      <c r="N94" s="198"/>
      <c r="O94" s="198"/>
      <c r="P94" s="199">
        <f>SUM(P95:P176)</f>
        <v>0</v>
      </c>
      <c r="Q94" s="198"/>
      <c r="R94" s="199">
        <f>SUM(R95:R176)</f>
        <v>0.53555560000000013</v>
      </c>
      <c r="S94" s="198"/>
      <c r="T94" s="200">
        <f>SUM(T95:T176)</f>
        <v>0.99560000000000004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1" t="s">
        <v>84</v>
      </c>
      <c r="AT94" s="202" t="s">
        <v>73</v>
      </c>
      <c r="AU94" s="202" t="s">
        <v>82</v>
      </c>
      <c r="AY94" s="201" t="s">
        <v>161</v>
      </c>
      <c r="BK94" s="203">
        <f>SUM(BK95:BK176)</f>
        <v>0</v>
      </c>
    </row>
    <row r="95" s="2" customFormat="1" ht="24.15" customHeight="1">
      <c r="A95" s="40"/>
      <c r="B95" s="41"/>
      <c r="C95" s="206" t="s">
        <v>175</v>
      </c>
      <c r="D95" s="206" t="s">
        <v>163</v>
      </c>
      <c r="E95" s="207" t="s">
        <v>2402</v>
      </c>
      <c r="F95" s="208" t="s">
        <v>2403</v>
      </c>
      <c r="G95" s="209" t="s">
        <v>590</v>
      </c>
      <c r="H95" s="210">
        <v>30</v>
      </c>
      <c r="I95" s="211"/>
      <c r="J95" s="212">
        <f>ROUND(I95*H95,2)</f>
        <v>0</v>
      </c>
      <c r="K95" s="208" t="s">
        <v>167</v>
      </c>
      <c r="L95" s="46"/>
      <c r="M95" s="213" t="s">
        <v>19</v>
      </c>
      <c r="N95" s="214" t="s">
        <v>45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0.0098200000000000006</v>
      </c>
      <c r="T95" s="216">
        <f>S95*H95</f>
        <v>0.29460000000000003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256</v>
      </c>
      <c r="AT95" s="217" t="s">
        <v>163</v>
      </c>
      <c r="AU95" s="217" t="s">
        <v>84</v>
      </c>
      <c r="AY95" s="19" t="s">
        <v>161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82</v>
      </c>
      <c r="BK95" s="218">
        <f>ROUND(I95*H95,2)</f>
        <v>0</v>
      </c>
      <c r="BL95" s="19" t="s">
        <v>256</v>
      </c>
      <c r="BM95" s="217" t="s">
        <v>2404</v>
      </c>
    </row>
    <row r="96" s="2" customFormat="1">
      <c r="A96" s="40"/>
      <c r="B96" s="41"/>
      <c r="C96" s="42"/>
      <c r="D96" s="219" t="s">
        <v>170</v>
      </c>
      <c r="E96" s="42"/>
      <c r="F96" s="220" t="s">
        <v>2405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170</v>
      </c>
      <c r="AU96" s="19" t="s">
        <v>84</v>
      </c>
    </row>
    <row r="97" s="2" customFormat="1" ht="33" customHeight="1">
      <c r="A97" s="40"/>
      <c r="B97" s="41"/>
      <c r="C97" s="206" t="s">
        <v>168</v>
      </c>
      <c r="D97" s="206" t="s">
        <v>163</v>
      </c>
      <c r="E97" s="207" t="s">
        <v>2406</v>
      </c>
      <c r="F97" s="208" t="s">
        <v>2407</v>
      </c>
      <c r="G97" s="209" t="s">
        <v>590</v>
      </c>
      <c r="H97" s="210">
        <v>20</v>
      </c>
      <c r="I97" s="211"/>
      <c r="J97" s="212">
        <f>ROUND(I97*H97,2)</f>
        <v>0</v>
      </c>
      <c r="K97" s="208" t="s">
        <v>167</v>
      </c>
      <c r="L97" s="46"/>
      <c r="M97" s="213" t="s">
        <v>19</v>
      </c>
      <c r="N97" s="214" t="s">
        <v>45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0.026700000000000002</v>
      </c>
      <c r="T97" s="216">
        <f>S97*H97</f>
        <v>0.53400000000000003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256</v>
      </c>
      <c r="AT97" s="217" t="s">
        <v>163</v>
      </c>
      <c r="AU97" s="217" t="s">
        <v>84</v>
      </c>
      <c r="AY97" s="19" t="s">
        <v>161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82</v>
      </c>
      <c r="BK97" s="218">
        <f>ROUND(I97*H97,2)</f>
        <v>0</v>
      </c>
      <c r="BL97" s="19" t="s">
        <v>256</v>
      </c>
      <c r="BM97" s="217" t="s">
        <v>2408</v>
      </c>
    </row>
    <row r="98" s="2" customFormat="1">
      <c r="A98" s="40"/>
      <c r="B98" s="41"/>
      <c r="C98" s="42"/>
      <c r="D98" s="219" t="s">
        <v>170</v>
      </c>
      <c r="E98" s="42"/>
      <c r="F98" s="220" t="s">
        <v>2409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170</v>
      </c>
      <c r="AU98" s="19" t="s">
        <v>84</v>
      </c>
    </row>
    <row r="99" s="2" customFormat="1" ht="24.15" customHeight="1">
      <c r="A99" s="40"/>
      <c r="B99" s="41"/>
      <c r="C99" s="206" t="s">
        <v>188</v>
      </c>
      <c r="D99" s="206" t="s">
        <v>163</v>
      </c>
      <c r="E99" s="207" t="s">
        <v>2410</v>
      </c>
      <c r="F99" s="208" t="s">
        <v>2411</v>
      </c>
      <c r="G99" s="209" t="s">
        <v>590</v>
      </c>
      <c r="H99" s="210">
        <v>50</v>
      </c>
      <c r="I99" s="211"/>
      <c r="J99" s="212">
        <f>ROUND(I99*H99,2)</f>
        <v>0</v>
      </c>
      <c r="K99" s="208" t="s">
        <v>167</v>
      </c>
      <c r="L99" s="46"/>
      <c r="M99" s="213" t="s">
        <v>19</v>
      </c>
      <c r="N99" s="214" t="s">
        <v>45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0.0020999999999999999</v>
      </c>
      <c r="T99" s="216">
        <f>S99*H99</f>
        <v>0.105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256</v>
      </c>
      <c r="AT99" s="217" t="s">
        <v>163</v>
      </c>
      <c r="AU99" s="217" t="s">
        <v>84</v>
      </c>
      <c r="AY99" s="19" t="s">
        <v>161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82</v>
      </c>
      <c r="BK99" s="218">
        <f>ROUND(I99*H99,2)</f>
        <v>0</v>
      </c>
      <c r="BL99" s="19" t="s">
        <v>256</v>
      </c>
      <c r="BM99" s="217" t="s">
        <v>2412</v>
      </c>
    </row>
    <row r="100" s="2" customFormat="1">
      <c r="A100" s="40"/>
      <c r="B100" s="41"/>
      <c r="C100" s="42"/>
      <c r="D100" s="219" t="s">
        <v>170</v>
      </c>
      <c r="E100" s="42"/>
      <c r="F100" s="220" t="s">
        <v>2413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170</v>
      </c>
      <c r="AU100" s="19" t="s">
        <v>84</v>
      </c>
    </row>
    <row r="101" s="13" customFormat="1">
      <c r="A101" s="13"/>
      <c r="B101" s="224"/>
      <c r="C101" s="225"/>
      <c r="D101" s="226" t="s">
        <v>185</v>
      </c>
      <c r="E101" s="227" t="s">
        <v>19</v>
      </c>
      <c r="F101" s="228" t="s">
        <v>238</v>
      </c>
      <c r="G101" s="225"/>
      <c r="H101" s="229">
        <v>50</v>
      </c>
      <c r="I101" s="230"/>
      <c r="J101" s="225"/>
      <c r="K101" s="225"/>
      <c r="L101" s="231"/>
      <c r="M101" s="232"/>
      <c r="N101" s="233"/>
      <c r="O101" s="233"/>
      <c r="P101" s="233"/>
      <c r="Q101" s="233"/>
      <c r="R101" s="233"/>
      <c r="S101" s="233"/>
      <c r="T101" s="234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5" t="s">
        <v>185</v>
      </c>
      <c r="AU101" s="235" t="s">
        <v>84</v>
      </c>
      <c r="AV101" s="13" t="s">
        <v>84</v>
      </c>
      <c r="AW101" s="13" t="s">
        <v>36</v>
      </c>
      <c r="AX101" s="13" t="s">
        <v>82</v>
      </c>
      <c r="AY101" s="235" t="s">
        <v>161</v>
      </c>
    </row>
    <row r="102" s="2" customFormat="1" ht="21.75" customHeight="1">
      <c r="A102" s="40"/>
      <c r="B102" s="41"/>
      <c r="C102" s="206" t="s">
        <v>193</v>
      </c>
      <c r="D102" s="206" t="s">
        <v>163</v>
      </c>
      <c r="E102" s="207" t="s">
        <v>2414</v>
      </c>
      <c r="F102" s="208" t="s">
        <v>2415</v>
      </c>
      <c r="G102" s="209" t="s">
        <v>590</v>
      </c>
      <c r="H102" s="210">
        <v>177.75</v>
      </c>
      <c r="I102" s="211"/>
      <c r="J102" s="212">
        <f>ROUND(I102*H102,2)</f>
        <v>0</v>
      </c>
      <c r="K102" s="208" t="s">
        <v>167</v>
      </c>
      <c r="L102" s="46"/>
      <c r="M102" s="213" t="s">
        <v>19</v>
      </c>
      <c r="N102" s="214" t="s">
        <v>45</v>
      </c>
      <c r="O102" s="86"/>
      <c r="P102" s="215">
        <f>O102*H102</f>
        <v>0</v>
      </c>
      <c r="Q102" s="215">
        <v>0.00142</v>
      </c>
      <c r="R102" s="215">
        <f>Q102*H102</f>
        <v>0.25240499999999999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256</v>
      </c>
      <c r="AT102" s="217" t="s">
        <v>163</v>
      </c>
      <c r="AU102" s="217" t="s">
        <v>84</v>
      </c>
      <c r="AY102" s="19" t="s">
        <v>161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82</v>
      </c>
      <c r="BK102" s="218">
        <f>ROUND(I102*H102,2)</f>
        <v>0</v>
      </c>
      <c r="BL102" s="19" t="s">
        <v>256</v>
      </c>
      <c r="BM102" s="217" t="s">
        <v>2416</v>
      </c>
    </row>
    <row r="103" s="2" customFormat="1">
      <c r="A103" s="40"/>
      <c r="B103" s="41"/>
      <c r="C103" s="42"/>
      <c r="D103" s="219" t="s">
        <v>170</v>
      </c>
      <c r="E103" s="42"/>
      <c r="F103" s="220" t="s">
        <v>2417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170</v>
      </c>
      <c r="AU103" s="19" t="s">
        <v>84</v>
      </c>
    </row>
    <row r="104" s="13" customFormat="1">
      <c r="A104" s="13"/>
      <c r="B104" s="224"/>
      <c r="C104" s="225"/>
      <c r="D104" s="226" t="s">
        <v>185</v>
      </c>
      <c r="E104" s="227" t="s">
        <v>19</v>
      </c>
      <c r="F104" s="228" t="s">
        <v>2418</v>
      </c>
      <c r="G104" s="225"/>
      <c r="H104" s="229">
        <v>59.450000000000003</v>
      </c>
      <c r="I104" s="230"/>
      <c r="J104" s="225"/>
      <c r="K104" s="225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185</v>
      </c>
      <c r="AU104" s="235" t="s">
        <v>84</v>
      </c>
      <c r="AV104" s="13" t="s">
        <v>84</v>
      </c>
      <c r="AW104" s="13" t="s">
        <v>36</v>
      </c>
      <c r="AX104" s="13" t="s">
        <v>74</v>
      </c>
      <c r="AY104" s="235" t="s">
        <v>161</v>
      </c>
    </row>
    <row r="105" s="13" customFormat="1">
      <c r="A105" s="13"/>
      <c r="B105" s="224"/>
      <c r="C105" s="225"/>
      <c r="D105" s="226" t="s">
        <v>185</v>
      </c>
      <c r="E105" s="227" t="s">
        <v>19</v>
      </c>
      <c r="F105" s="228" t="s">
        <v>2419</v>
      </c>
      <c r="G105" s="225"/>
      <c r="H105" s="229">
        <v>56.399999999999999</v>
      </c>
      <c r="I105" s="230"/>
      <c r="J105" s="225"/>
      <c r="K105" s="225"/>
      <c r="L105" s="231"/>
      <c r="M105" s="232"/>
      <c r="N105" s="233"/>
      <c r="O105" s="233"/>
      <c r="P105" s="233"/>
      <c r="Q105" s="233"/>
      <c r="R105" s="233"/>
      <c r="S105" s="233"/>
      <c r="T105" s="234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5" t="s">
        <v>185</v>
      </c>
      <c r="AU105" s="235" t="s">
        <v>84</v>
      </c>
      <c r="AV105" s="13" t="s">
        <v>84</v>
      </c>
      <c r="AW105" s="13" t="s">
        <v>36</v>
      </c>
      <c r="AX105" s="13" t="s">
        <v>74</v>
      </c>
      <c r="AY105" s="235" t="s">
        <v>161</v>
      </c>
    </row>
    <row r="106" s="13" customFormat="1">
      <c r="A106" s="13"/>
      <c r="B106" s="224"/>
      <c r="C106" s="225"/>
      <c r="D106" s="226" t="s">
        <v>185</v>
      </c>
      <c r="E106" s="227" t="s">
        <v>19</v>
      </c>
      <c r="F106" s="228" t="s">
        <v>2420</v>
      </c>
      <c r="G106" s="225"/>
      <c r="H106" s="229">
        <v>61.899999999999999</v>
      </c>
      <c r="I106" s="230"/>
      <c r="J106" s="225"/>
      <c r="K106" s="225"/>
      <c r="L106" s="231"/>
      <c r="M106" s="232"/>
      <c r="N106" s="233"/>
      <c r="O106" s="233"/>
      <c r="P106" s="233"/>
      <c r="Q106" s="233"/>
      <c r="R106" s="233"/>
      <c r="S106" s="233"/>
      <c r="T106" s="234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5" t="s">
        <v>185</v>
      </c>
      <c r="AU106" s="235" t="s">
        <v>84</v>
      </c>
      <c r="AV106" s="13" t="s">
        <v>84</v>
      </c>
      <c r="AW106" s="13" t="s">
        <v>36</v>
      </c>
      <c r="AX106" s="13" t="s">
        <v>74</v>
      </c>
      <c r="AY106" s="235" t="s">
        <v>161</v>
      </c>
    </row>
    <row r="107" s="14" customFormat="1">
      <c r="A107" s="14"/>
      <c r="B107" s="236"/>
      <c r="C107" s="237"/>
      <c r="D107" s="226" t="s">
        <v>185</v>
      </c>
      <c r="E107" s="238" t="s">
        <v>19</v>
      </c>
      <c r="F107" s="239" t="s">
        <v>187</v>
      </c>
      <c r="G107" s="237"/>
      <c r="H107" s="240">
        <v>177.75</v>
      </c>
      <c r="I107" s="241"/>
      <c r="J107" s="237"/>
      <c r="K107" s="237"/>
      <c r="L107" s="242"/>
      <c r="M107" s="243"/>
      <c r="N107" s="244"/>
      <c r="O107" s="244"/>
      <c r="P107" s="244"/>
      <c r="Q107" s="244"/>
      <c r="R107" s="244"/>
      <c r="S107" s="244"/>
      <c r="T107" s="245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6" t="s">
        <v>185</v>
      </c>
      <c r="AU107" s="246" t="s">
        <v>84</v>
      </c>
      <c r="AV107" s="14" t="s">
        <v>168</v>
      </c>
      <c r="AW107" s="14" t="s">
        <v>36</v>
      </c>
      <c r="AX107" s="14" t="s">
        <v>82</v>
      </c>
      <c r="AY107" s="246" t="s">
        <v>161</v>
      </c>
    </row>
    <row r="108" s="2" customFormat="1" ht="21.75" customHeight="1">
      <c r="A108" s="40"/>
      <c r="B108" s="41"/>
      <c r="C108" s="206" t="s">
        <v>200</v>
      </c>
      <c r="D108" s="206" t="s">
        <v>163</v>
      </c>
      <c r="E108" s="207" t="s">
        <v>2421</v>
      </c>
      <c r="F108" s="208" t="s">
        <v>2422</v>
      </c>
      <c r="G108" s="209" t="s">
        <v>590</v>
      </c>
      <c r="H108" s="210">
        <v>24.629999999999999</v>
      </c>
      <c r="I108" s="211"/>
      <c r="J108" s="212">
        <f>ROUND(I108*H108,2)</f>
        <v>0</v>
      </c>
      <c r="K108" s="208" t="s">
        <v>167</v>
      </c>
      <c r="L108" s="46"/>
      <c r="M108" s="213" t="s">
        <v>19</v>
      </c>
      <c r="N108" s="214" t="s">
        <v>45</v>
      </c>
      <c r="O108" s="86"/>
      <c r="P108" s="215">
        <f>O108*H108</f>
        <v>0</v>
      </c>
      <c r="Q108" s="215">
        <v>0.00197</v>
      </c>
      <c r="R108" s="215">
        <f>Q108*H108</f>
        <v>0.048521099999999998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256</v>
      </c>
      <c r="AT108" s="217" t="s">
        <v>163</v>
      </c>
      <c r="AU108" s="217" t="s">
        <v>84</v>
      </c>
      <c r="AY108" s="19" t="s">
        <v>161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82</v>
      </c>
      <c r="BK108" s="218">
        <f>ROUND(I108*H108,2)</f>
        <v>0</v>
      </c>
      <c r="BL108" s="19" t="s">
        <v>256</v>
      </c>
      <c r="BM108" s="217" t="s">
        <v>2423</v>
      </c>
    </row>
    <row r="109" s="2" customFormat="1">
      <c r="A109" s="40"/>
      <c r="B109" s="41"/>
      <c r="C109" s="42"/>
      <c r="D109" s="219" t="s">
        <v>170</v>
      </c>
      <c r="E109" s="42"/>
      <c r="F109" s="220" t="s">
        <v>2424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170</v>
      </c>
      <c r="AU109" s="19" t="s">
        <v>84</v>
      </c>
    </row>
    <row r="110" s="13" customFormat="1">
      <c r="A110" s="13"/>
      <c r="B110" s="224"/>
      <c r="C110" s="225"/>
      <c r="D110" s="226" t="s">
        <v>185</v>
      </c>
      <c r="E110" s="227" t="s">
        <v>19</v>
      </c>
      <c r="F110" s="228" t="s">
        <v>2425</v>
      </c>
      <c r="G110" s="225"/>
      <c r="H110" s="229">
        <v>24.629999999999999</v>
      </c>
      <c r="I110" s="230"/>
      <c r="J110" s="225"/>
      <c r="K110" s="225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185</v>
      </c>
      <c r="AU110" s="235" t="s">
        <v>84</v>
      </c>
      <c r="AV110" s="13" t="s">
        <v>84</v>
      </c>
      <c r="AW110" s="13" t="s">
        <v>36</v>
      </c>
      <c r="AX110" s="13" t="s">
        <v>74</v>
      </c>
      <c r="AY110" s="235" t="s">
        <v>161</v>
      </c>
    </row>
    <row r="111" s="14" customFormat="1">
      <c r="A111" s="14"/>
      <c r="B111" s="236"/>
      <c r="C111" s="237"/>
      <c r="D111" s="226" t="s">
        <v>185</v>
      </c>
      <c r="E111" s="238" t="s">
        <v>19</v>
      </c>
      <c r="F111" s="239" t="s">
        <v>187</v>
      </c>
      <c r="G111" s="237"/>
      <c r="H111" s="240">
        <v>24.629999999999999</v>
      </c>
      <c r="I111" s="241"/>
      <c r="J111" s="237"/>
      <c r="K111" s="237"/>
      <c r="L111" s="242"/>
      <c r="M111" s="243"/>
      <c r="N111" s="244"/>
      <c r="O111" s="244"/>
      <c r="P111" s="244"/>
      <c r="Q111" s="244"/>
      <c r="R111" s="244"/>
      <c r="S111" s="244"/>
      <c r="T111" s="245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6" t="s">
        <v>185</v>
      </c>
      <c r="AU111" s="246" t="s">
        <v>84</v>
      </c>
      <c r="AV111" s="14" t="s">
        <v>168</v>
      </c>
      <c r="AW111" s="14" t="s">
        <v>36</v>
      </c>
      <c r="AX111" s="14" t="s">
        <v>82</v>
      </c>
      <c r="AY111" s="246" t="s">
        <v>161</v>
      </c>
    </row>
    <row r="112" s="2" customFormat="1" ht="21.75" customHeight="1">
      <c r="A112" s="40"/>
      <c r="B112" s="41"/>
      <c r="C112" s="206" t="s">
        <v>208</v>
      </c>
      <c r="D112" s="206" t="s">
        <v>163</v>
      </c>
      <c r="E112" s="207" t="s">
        <v>2426</v>
      </c>
      <c r="F112" s="208" t="s">
        <v>2427</v>
      </c>
      <c r="G112" s="209" t="s">
        <v>590</v>
      </c>
      <c r="H112" s="210">
        <v>23.899999999999999</v>
      </c>
      <c r="I112" s="211"/>
      <c r="J112" s="212">
        <f>ROUND(I112*H112,2)</f>
        <v>0</v>
      </c>
      <c r="K112" s="208" t="s">
        <v>167</v>
      </c>
      <c r="L112" s="46"/>
      <c r="M112" s="213" t="s">
        <v>19</v>
      </c>
      <c r="N112" s="214" t="s">
        <v>45</v>
      </c>
      <c r="O112" s="86"/>
      <c r="P112" s="215">
        <f>O112*H112</f>
        <v>0</v>
      </c>
      <c r="Q112" s="215">
        <v>0.0030400000000000002</v>
      </c>
      <c r="R112" s="215">
        <f>Q112*H112</f>
        <v>0.072655999999999998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256</v>
      </c>
      <c r="AT112" s="217" t="s">
        <v>163</v>
      </c>
      <c r="AU112" s="217" t="s">
        <v>84</v>
      </c>
      <c r="AY112" s="19" t="s">
        <v>161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82</v>
      </c>
      <c r="BK112" s="218">
        <f>ROUND(I112*H112,2)</f>
        <v>0</v>
      </c>
      <c r="BL112" s="19" t="s">
        <v>256</v>
      </c>
      <c r="BM112" s="217" t="s">
        <v>2428</v>
      </c>
    </row>
    <row r="113" s="2" customFormat="1">
      <c r="A113" s="40"/>
      <c r="B113" s="41"/>
      <c r="C113" s="42"/>
      <c r="D113" s="219" t="s">
        <v>170</v>
      </c>
      <c r="E113" s="42"/>
      <c r="F113" s="220" t="s">
        <v>2429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170</v>
      </c>
      <c r="AU113" s="19" t="s">
        <v>84</v>
      </c>
    </row>
    <row r="114" s="13" customFormat="1">
      <c r="A114" s="13"/>
      <c r="B114" s="224"/>
      <c r="C114" s="225"/>
      <c r="D114" s="226" t="s">
        <v>185</v>
      </c>
      <c r="E114" s="227" t="s">
        <v>19</v>
      </c>
      <c r="F114" s="228" t="s">
        <v>2430</v>
      </c>
      <c r="G114" s="225"/>
      <c r="H114" s="229">
        <v>23.899999999999999</v>
      </c>
      <c r="I114" s="230"/>
      <c r="J114" s="225"/>
      <c r="K114" s="225"/>
      <c r="L114" s="231"/>
      <c r="M114" s="232"/>
      <c r="N114" s="233"/>
      <c r="O114" s="233"/>
      <c r="P114" s="233"/>
      <c r="Q114" s="233"/>
      <c r="R114" s="233"/>
      <c r="S114" s="233"/>
      <c r="T114" s="234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5" t="s">
        <v>185</v>
      </c>
      <c r="AU114" s="235" t="s">
        <v>84</v>
      </c>
      <c r="AV114" s="13" t="s">
        <v>84</v>
      </c>
      <c r="AW114" s="13" t="s">
        <v>36</v>
      </c>
      <c r="AX114" s="13" t="s">
        <v>74</v>
      </c>
      <c r="AY114" s="235" t="s">
        <v>161</v>
      </c>
    </row>
    <row r="115" s="14" customFormat="1">
      <c r="A115" s="14"/>
      <c r="B115" s="236"/>
      <c r="C115" s="237"/>
      <c r="D115" s="226" t="s">
        <v>185</v>
      </c>
      <c r="E115" s="238" t="s">
        <v>19</v>
      </c>
      <c r="F115" s="239" t="s">
        <v>187</v>
      </c>
      <c r="G115" s="237"/>
      <c r="H115" s="240">
        <v>23.899999999999999</v>
      </c>
      <c r="I115" s="241"/>
      <c r="J115" s="237"/>
      <c r="K115" s="237"/>
      <c r="L115" s="242"/>
      <c r="M115" s="243"/>
      <c r="N115" s="244"/>
      <c r="O115" s="244"/>
      <c r="P115" s="244"/>
      <c r="Q115" s="244"/>
      <c r="R115" s="244"/>
      <c r="S115" s="244"/>
      <c r="T115" s="245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6" t="s">
        <v>185</v>
      </c>
      <c r="AU115" s="246" t="s">
        <v>84</v>
      </c>
      <c r="AV115" s="14" t="s">
        <v>168</v>
      </c>
      <c r="AW115" s="14" t="s">
        <v>36</v>
      </c>
      <c r="AX115" s="14" t="s">
        <v>82</v>
      </c>
      <c r="AY115" s="246" t="s">
        <v>161</v>
      </c>
    </row>
    <row r="116" s="2" customFormat="1" ht="21.75" customHeight="1">
      <c r="A116" s="40"/>
      <c r="B116" s="41"/>
      <c r="C116" s="206" t="s">
        <v>217</v>
      </c>
      <c r="D116" s="206" t="s">
        <v>163</v>
      </c>
      <c r="E116" s="207" t="s">
        <v>2431</v>
      </c>
      <c r="F116" s="208" t="s">
        <v>2432</v>
      </c>
      <c r="G116" s="209" t="s">
        <v>590</v>
      </c>
      <c r="H116" s="210">
        <v>7.5</v>
      </c>
      <c r="I116" s="211"/>
      <c r="J116" s="212">
        <f>ROUND(I116*H116,2)</f>
        <v>0</v>
      </c>
      <c r="K116" s="208" t="s">
        <v>167</v>
      </c>
      <c r="L116" s="46"/>
      <c r="M116" s="213" t="s">
        <v>19</v>
      </c>
      <c r="N116" s="214" t="s">
        <v>45</v>
      </c>
      <c r="O116" s="86"/>
      <c r="P116" s="215">
        <f>O116*H116</f>
        <v>0</v>
      </c>
      <c r="Q116" s="215">
        <v>0.0049199999999999999</v>
      </c>
      <c r="R116" s="215">
        <f>Q116*H116</f>
        <v>0.036900000000000002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256</v>
      </c>
      <c r="AT116" s="217" t="s">
        <v>163</v>
      </c>
      <c r="AU116" s="217" t="s">
        <v>84</v>
      </c>
      <c r="AY116" s="19" t="s">
        <v>161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82</v>
      </c>
      <c r="BK116" s="218">
        <f>ROUND(I116*H116,2)</f>
        <v>0</v>
      </c>
      <c r="BL116" s="19" t="s">
        <v>256</v>
      </c>
      <c r="BM116" s="217" t="s">
        <v>2433</v>
      </c>
    </row>
    <row r="117" s="2" customFormat="1">
      <c r="A117" s="40"/>
      <c r="B117" s="41"/>
      <c r="C117" s="42"/>
      <c r="D117" s="219" t="s">
        <v>170</v>
      </c>
      <c r="E117" s="42"/>
      <c r="F117" s="220" t="s">
        <v>2434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170</v>
      </c>
      <c r="AU117" s="19" t="s">
        <v>84</v>
      </c>
    </row>
    <row r="118" s="13" customFormat="1">
      <c r="A118" s="13"/>
      <c r="B118" s="224"/>
      <c r="C118" s="225"/>
      <c r="D118" s="226" t="s">
        <v>185</v>
      </c>
      <c r="E118" s="227" t="s">
        <v>19</v>
      </c>
      <c r="F118" s="228" t="s">
        <v>2435</v>
      </c>
      <c r="G118" s="225"/>
      <c r="H118" s="229">
        <v>7.5</v>
      </c>
      <c r="I118" s="230"/>
      <c r="J118" s="225"/>
      <c r="K118" s="225"/>
      <c r="L118" s="231"/>
      <c r="M118" s="232"/>
      <c r="N118" s="233"/>
      <c r="O118" s="233"/>
      <c r="P118" s="233"/>
      <c r="Q118" s="233"/>
      <c r="R118" s="233"/>
      <c r="S118" s="233"/>
      <c r="T118" s="234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5" t="s">
        <v>185</v>
      </c>
      <c r="AU118" s="235" t="s">
        <v>84</v>
      </c>
      <c r="AV118" s="13" t="s">
        <v>84</v>
      </c>
      <c r="AW118" s="13" t="s">
        <v>36</v>
      </c>
      <c r="AX118" s="13" t="s">
        <v>82</v>
      </c>
      <c r="AY118" s="235" t="s">
        <v>161</v>
      </c>
    </row>
    <row r="119" s="2" customFormat="1" ht="24.15" customHeight="1">
      <c r="A119" s="40"/>
      <c r="B119" s="41"/>
      <c r="C119" s="206" t="s">
        <v>109</v>
      </c>
      <c r="D119" s="206" t="s">
        <v>163</v>
      </c>
      <c r="E119" s="207" t="s">
        <v>2436</v>
      </c>
      <c r="F119" s="208" t="s">
        <v>2437</v>
      </c>
      <c r="G119" s="209" t="s">
        <v>590</v>
      </c>
      <c r="H119" s="210">
        <v>42</v>
      </c>
      <c r="I119" s="211"/>
      <c r="J119" s="212">
        <f>ROUND(I119*H119,2)</f>
        <v>0</v>
      </c>
      <c r="K119" s="208" t="s">
        <v>167</v>
      </c>
      <c r="L119" s="46"/>
      <c r="M119" s="213" t="s">
        <v>19</v>
      </c>
      <c r="N119" s="214" t="s">
        <v>45</v>
      </c>
      <c r="O119" s="86"/>
      <c r="P119" s="215">
        <f>O119*H119</f>
        <v>0</v>
      </c>
      <c r="Q119" s="215">
        <v>0.00063000000000000003</v>
      </c>
      <c r="R119" s="215">
        <f>Q119*H119</f>
        <v>0.026460000000000001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256</v>
      </c>
      <c r="AT119" s="217" t="s">
        <v>163</v>
      </c>
      <c r="AU119" s="217" t="s">
        <v>84</v>
      </c>
      <c r="AY119" s="19" t="s">
        <v>161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82</v>
      </c>
      <c r="BK119" s="218">
        <f>ROUND(I119*H119,2)</f>
        <v>0</v>
      </c>
      <c r="BL119" s="19" t="s">
        <v>256</v>
      </c>
      <c r="BM119" s="217" t="s">
        <v>2438</v>
      </c>
    </row>
    <row r="120" s="2" customFormat="1">
      <c r="A120" s="40"/>
      <c r="B120" s="41"/>
      <c r="C120" s="42"/>
      <c r="D120" s="219" t="s">
        <v>170</v>
      </c>
      <c r="E120" s="42"/>
      <c r="F120" s="220" t="s">
        <v>2439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170</v>
      </c>
      <c r="AU120" s="19" t="s">
        <v>84</v>
      </c>
    </row>
    <row r="121" s="13" customFormat="1">
      <c r="A121" s="13"/>
      <c r="B121" s="224"/>
      <c r="C121" s="225"/>
      <c r="D121" s="226" t="s">
        <v>185</v>
      </c>
      <c r="E121" s="227" t="s">
        <v>19</v>
      </c>
      <c r="F121" s="228" t="s">
        <v>2440</v>
      </c>
      <c r="G121" s="225"/>
      <c r="H121" s="229">
        <v>42</v>
      </c>
      <c r="I121" s="230"/>
      <c r="J121" s="225"/>
      <c r="K121" s="225"/>
      <c r="L121" s="231"/>
      <c r="M121" s="232"/>
      <c r="N121" s="233"/>
      <c r="O121" s="233"/>
      <c r="P121" s="233"/>
      <c r="Q121" s="233"/>
      <c r="R121" s="233"/>
      <c r="S121" s="233"/>
      <c r="T121" s="23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5" t="s">
        <v>185</v>
      </c>
      <c r="AU121" s="235" t="s">
        <v>84</v>
      </c>
      <c r="AV121" s="13" t="s">
        <v>84</v>
      </c>
      <c r="AW121" s="13" t="s">
        <v>36</v>
      </c>
      <c r="AX121" s="13" t="s">
        <v>74</v>
      </c>
      <c r="AY121" s="235" t="s">
        <v>161</v>
      </c>
    </row>
    <row r="122" s="14" customFormat="1">
      <c r="A122" s="14"/>
      <c r="B122" s="236"/>
      <c r="C122" s="237"/>
      <c r="D122" s="226" t="s">
        <v>185</v>
      </c>
      <c r="E122" s="238" t="s">
        <v>19</v>
      </c>
      <c r="F122" s="239" t="s">
        <v>187</v>
      </c>
      <c r="G122" s="237"/>
      <c r="H122" s="240">
        <v>42</v>
      </c>
      <c r="I122" s="241"/>
      <c r="J122" s="237"/>
      <c r="K122" s="237"/>
      <c r="L122" s="242"/>
      <c r="M122" s="243"/>
      <c r="N122" s="244"/>
      <c r="O122" s="244"/>
      <c r="P122" s="244"/>
      <c r="Q122" s="244"/>
      <c r="R122" s="244"/>
      <c r="S122" s="244"/>
      <c r="T122" s="245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6" t="s">
        <v>185</v>
      </c>
      <c r="AU122" s="246" t="s">
        <v>84</v>
      </c>
      <c r="AV122" s="14" t="s">
        <v>168</v>
      </c>
      <c r="AW122" s="14" t="s">
        <v>36</v>
      </c>
      <c r="AX122" s="14" t="s">
        <v>82</v>
      </c>
      <c r="AY122" s="246" t="s">
        <v>161</v>
      </c>
    </row>
    <row r="123" s="2" customFormat="1" ht="24.15" customHeight="1">
      <c r="A123" s="40"/>
      <c r="B123" s="41"/>
      <c r="C123" s="206" t="s">
        <v>112</v>
      </c>
      <c r="D123" s="206" t="s">
        <v>163</v>
      </c>
      <c r="E123" s="207" t="s">
        <v>2441</v>
      </c>
      <c r="F123" s="208" t="s">
        <v>2442</v>
      </c>
      <c r="G123" s="209" t="s">
        <v>590</v>
      </c>
      <c r="H123" s="210">
        <v>30</v>
      </c>
      <c r="I123" s="211"/>
      <c r="J123" s="212">
        <f>ROUND(I123*H123,2)</f>
        <v>0</v>
      </c>
      <c r="K123" s="208" t="s">
        <v>167</v>
      </c>
      <c r="L123" s="46"/>
      <c r="M123" s="213" t="s">
        <v>19</v>
      </c>
      <c r="N123" s="214" t="s">
        <v>45</v>
      </c>
      <c r="O123" s="86"/>
      <c r="P123" s="215">
        <f>O123*H123</f>
        <v>0</v>
      </c>
      <c r="Q123" s="215">
        <v>0.0012999999999999999</v>
      </c>
      <c r="R123" s="215">
        <f>Q123*H123</f>
        <v>0.039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256</v>
      </c>
      <c r="AT123" s="217" t="s">
        <v>163</v>
      </c>
      <c r="AU123" s="217" t="s">
        <v>84</v>
      </c>
      <c r="AY123" s="19" t="s">
        <v>161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82</v>
      </c>
      <c r="BK123" s="218">
        <f>ROUND(I123*H123,2)</f>
        <v>0</v>
      </c>
      <c r="BL123" s="19" t="s">
        <v>256</v>
      </c>
      <c r="BM123" s="217" t="s">
        <v>2443</v>
      </c>
    </row>
    <row r="124" s="2" customFormat="1">
      <c r="A124" s="40"/>
      <c r="B124" s="41"/>
      <c r="C124" s="42"/>
      <c r="D124" s="219" t="s">
        <v>170</v>
      </c>
      <c r="E124" s="42"/>
      <c r="F124" s="220" t="s">
        <v>2444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170</v>
      </c>
      <c r="AU124" s="19" t="s">
        <v>84</v>
      </c>
    </row>
    <row r="125" s="13" customFormat="1">
      <c r="A125" s="13"/>
      <c r="B125" s="224"/>
      <c r="C125" s="225"/>
      <c r="D125" s="226" t="s">
        <v>185</v>
      </c>
      <c r="E125" s="227" t="s">
        <v>19</v>
      </c>
      <c r="F125" s="228" t="s">
        <v>2445</v>
      </c>
      <c r="G125" s="225"/>
      <c r="H125" s="229">
        <v>30</v>
      </c>
      <c r="I125" s="230"/>
      <c r="J125" s="225"/>
      <c r="K125" s="225"/>
      <c r="L125" s="231"/>
      <c r="M125" s="232"/>
      <c r="N125" s="233"/>
      <c r="O125" s="233"/>
      <c r="P125" s="233"/>
      <c r="Q125" s="233"/>
      <c r="R125" s="233"/>
      <c r="S125" s="233"/>
      <c r="T125" s="23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5" t="s">
        <v>185</v>
      </c>
      <c r="AU125" s="235" t="s">
        <v>84</v>
      </c>
      <c r="AV125" s="13" t="s">
        <v>84</v>
      </c>
      <c r="AW125" s="13" t="s">
        <v>36</v>
      </c>
      <c r="AX125" s="13" t="s">
        <v>74</v>
      </c>
      <c r="AY125" s="235" t="s">
        <v>161</v>
      </c>
    </row>
    <row r="126" s="14" customFormat="1">
      <c r="A126" s="14"/>
      <c r="B126" s="236"/>
      <c r="C126" s="237"/>
      <c r="D126" s="226" t="s">
        <v>185</v>
      </c>
      <c r="E126" s="238" t="s">
        <v>19</v>
      </c>
      <c r="F126" s="239" t="s">
        <v>187</v>
      </c>
      <c r="G126" s="237"/>
      <c r="H126" s="240">
        <v>30</v>
      </c>
      <c r="I126" s="241"/>
      <c r="J126" s="237"/>
      <c r="K126" s="237"/>
      <c r="L126" s="242"/>
      <c r="M126" s="243"/>
      <c r="N126" s="244"/>
      <c r="O126" s="244"/>
      <c r="P126" s="244"/>
      <c r="Q126" s="244"/>
      <c r="R126" s="244"/>
      <c r="S126" s="244"/>
      <c r="T126" s="24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6" t="s">
        <v>185</v>
      </c>
      <c r="AU126" s="246" t="s">
        <v>84</v>
      </c>
      <c r="AV126" s="14" t="s">
        <v>168</v>
      </c>
      <c r="AW126" s="14" t="s">
        <v>36</v>
      </c>
      <c r="AX126" s="14" t="s">
        <v>82</v>
      </c>
      <c r="AY126" s="246" t="s">
        <v>161</v>
      </c>
    </row>
    <row r="127" s="2" customFormat="1" ht="21.75" customHeight="1">
      <c r="A127" s="40"/>
      <c r="B127" s="41"/>
      <c r="C127" s="206" t="s">
        <v>8</v>
      </c>
      <c r="D127" s="206" t="s">
        <v>163</v>
      </c>
      <c r="E127" s="207" t="s">
        <v>2446</v>
      </c>
      <c r="F127" s="208" t="s">
        <v>2447</v>
      </c>
      <c r="G127" s="209" t="s">
        <v>590</v>
      </c>
      <c r="H127" s="210">
        <v>31.449999999999999</v>
      </c>
      <c r="I127" s="211"/>
      <c r="J127" s="212">
        <f>ROUND(I127*H127,2)</f>
        <v>0</v>
      </c>
      <c r="K127" s="208" t="s">
        <v>167</v>
      </c>
      <c r="L127" s="46"/>
      <c r="M127" s="213" t="s">
        <v>19</v>
      </c>
      <c r="N127" s="214" t="s">
        <v>45</v>
      </c>
      <c r="O127" s="86"/>
      <c r="P127" s="215">
        <f>O127*H127</f>
        <v>0</v>
      </c>
      <c r="Q127" s="215">
        <v>0.00042999999999999999</v>
      </c>
      <c r="R127" s="215">
        <f>Q127*H127</f>
        <v>0.013523499999999999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256</v>
      </c>
      <c r="AT127" s="217" t="s">
        <v>163</v>
      </c>
      <c r="AU127" s="217" t="s">
        <v>84</v>
      </c>
      <c r="AY127" s="19" t="s">
        <v>161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82</v>
      </c>
      <c r="BK127" s="218">
        <f>ROUND(I127*H127,2)</f>
        <v>0</v>
      </c>
      <c r="BL127" s="19" t="s">
        <v>256</v>
      </c>
      <c r="BM127" s="217" t="s">
        <v>2448</v>
      </c>
    </row>
    <row r="128" s="2" customFormat="1">
      <c r="A128" s="40"/>
      <c r="B128" s="41"/>
      <c r="C128" s="42"/>
      <c r="D128" s="219" t="s">
        <v>170</v>
      </c>
      <c r="E128" s="42"/>
      <c r="F128" s="220" t="s">
        <v>2449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170</v>
      </c>
      <c r="AU128" s="19" t="s">
        <v>84</v>
      </c>
    </row>
    <row r="129" s="13" customFormat="1">
      <c r="A129" s="13"/>
      <c r="B129" s="224"/>
      <c r="C129" s="225"/>
      <c r="D129" s="226" t="s">
        <v>185</v>
      </c>
      <c r="E129" s="227" t="s">
        <v>19</v>
      </c>
      <c r="F129" s="228" t="s">
        <v>2450</v>
      </c>
      <c r="G129" s="225"/>
      <c r="H129" s="229">
        <v>31.449999999999999</v>
      </c>
      <c r="I129" s="230"/>
      <c r="J129" s="225"/>
      <c r="K129" s="225"/>
      <c r="L129" s="231"/>
      <c r="M129" s="232"/>
      <c r="N129" s="233"/>
      <c r="O129" s="233"/>
      <c r="P129" s="233"/>
      <c r="Q129" s="233"/>
      <c r="R129" s="233"/>
      <c r="S129" s="233"/>
      <c r="T129" s="23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5" t="s">
        <v>185</v>
      </c>
      <c r="AU129" s="235" t="s">
        <v>84</v>
      </c>
      <c r="AV129" s="13" t="s">
        <v>84</v>
      </c>
      <c r="AW129" s="13" t="s">
        <v>36</v>
      </c>
      <c r="AX129" s="13" t="s">
        <v>74</v>
      </c>
      <c r="AY129" s="235" t="s">
        <v>161</v>
      </c>
    </row>
    <row r="130" s="14" customFormat="1">
      <c r="A130" s="14"/>
      <c r="B130" s="236"/>
      <c r="C130" s="237"/>
      <c r="D130" s="226" t="s">
        <v>185</v>
      </c>
      <c r="E130" s="238" t="s">
        <v>19</v>
      </c>
      <c r="F130" s="239" t="s">
        <v>187</v>
      </c>
      <c r="G130" s="237"/>
      <c r="H130" s="240">
        <v>31.449999999999999</v>
      </c>
      <c r="I130" s="241"/>
      <c r="J130" s="237"/>
      <c r="K130" s="237"/>
      <c r="L130" s="242"/>
      <c r="M130" s="243"/>
      <c r="N130" s="244"/>
      <c r="O130" s="244"/>
      <c r="P130" s="244"/>
      <c r="Q130" s="244"/>
      <c r="R130" s="244"/>
      <c r="S130" s="244"/>
      <c r="T130" s="245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6" t="s">
        <v>185</v>
      </c>
      <c r="AU130" s="246" t="s">
        <v>84</v>
      </c>
      <c r="AV130" s="14" t="s">
        <v>168</v>
      </c>
      <c r="AW130" s="14" t="s">
        <v>36</v>
      </c>
      <c r="AX130" s="14" t="s">
        <v>82</v>
      </c>
      <c r="AY130" s="246" t="s">
        <v>161</v>
      </c>
    </row>
    <row r="131" s="2" customFormat="1" ht="21.75" customHeight="1">
      <c r="A131" s="40"/>
      <c r="B131" s="41"/>
      <c r="C131" s="206" t="s">
        <v>239</v>
      </c>
      <c r="D131" s="206" t="s">
        <v>163</v>
      </c>
      <c r="E131" s="207" t="s">
        <v>2451</v>
      </c>
      <c r="F131" s="208" t="s">
        <v>2452</v>
      </c>
      <c r="G131" s="209" t="s">
        <v>590</v>
      </c>
      <c r="H131" s="210">
        <v>25.699999999999999</v>
      </c>
      <c r="I131" s="211"/>
      <c r="J131" s="212">
        <f>ROUND(I131*H131,2)</f>
        <v>0</v>
      </c>
      <c r="K131" s="208" t="s">
        <v>167</v>
      </c>
      <c r="L131" s="46"/>
      <c r="M131" s="213" t="s">
        <v>19</v>
      </c>
      <c r="N131" s="214" t="s">
        <v>45</v>
      </c>
      <c r="O131" s="86"/>
      <c r="P131" s="215">
        <f>O131*H131</f>
        <v>0</v>
      </c>
      <c r="Q131" s="215">
        <v>0.00050000000000000001</v>
      </c>
      <c r="R131" s="215">
        <f>Q131*H131</f>
        <v>0.01285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256</v>
      </c>
      <c r="AT131" s="217" t="s">
        <v>163</v>
      </c>
      <c r="AU131" s="217" t="s">
        <v>84</v>
      </c>
      <c r="AY131" s="19" t="s">
        <v>161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82</v>
      </c>
      <c r="BK131" s="218">
        <f>ROUND(I131*H131,2)</f>
        <v>0</v>
      </c>
      <c r="BL131" s="19" t="s">
        <v>256</v>
      </c>
      <c r="BM131" s="217" t="s">
        <v>2453</v>
      </c>
    </row>
    <row r="132" s="2" customFormat="1">
      <c r="A132" s="40"/>
      <c r="B132" s="41"/>
      <c r="C132" s="42"/>
      <c r="D132" s="219" t="s">
        <v>170</v>
      </c>
      <c r="E132" s="42"/>
      <c r="F132" s="220" t="s">
        <v>2454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170</v>
      </c>
      <c r="AU132" s="19" t="s">
        <v>84</v>
      </c>
    </row>
    <row r="133" s="13" customFormat="1">
      <c r="A133" s="13"/>
      <c r="B133" s="224"/>
      <c r="C133" s="225"/>
      <c r="D133" s="226" t="s">
        <v>185</v>
      </c>
      <c r="E133" s="227" t="s">
        <v>19</v>
      </c>
      <c r="F133" s="228" t="s">
        <v>2455</v>
      </c>
      <c r="G133" s="225"/>
      <c r="H133" s="229">
        <v>25.699999999999999</v>
      </c>
      <c r="I133" s="230"/>
      <c r="J133" s="225"/>
      <c r="K133" s="225"/>
      <c r="L133" s="231"/>
      <c r="M133" s="232"/>
      <c r="N133" s="233"/>
      <c r="O133" s="233"/>
      <c r="P133" s="233"/>
      <c r="Q133" s="233"/>
      <c r="R133" s="233"/>
      <c r="S133" s="233"/>
      <c r="T133" s="23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5" t="s">
        <v>185</v>
      </c>
      <c r="AU133" s="235" t="s">
        <v>84</v>
      </c>
      <c r="AV133" s="13" t="s">
        <v>84</v>
      </c>
      <c r="AW133" s="13" t="s">
        <v>36</v>
      </c>
      <c r="AX133" s="13" t="s">
        <v>74</v>
      </c>
      <c r="AY133" s="235" t="s">
        <v>161</v>
      </c>
    </row>
    <row r="134" s="14" customFormat="1">
      <c r="A134" s="14"/>
      <c r="B134" s="236"/>
      <c r="C134" s="237"/>
      <c r="D134" s="226" t="s">
        <v>185</v>
      </c>
      <c r="E134" s="238" t="s">
        <v>19</v>
      </c>
      <c r="F134" s="239" t="s">
        <v>187</v>
      </c>
      <c r="G134" s="237"/>
      <c r="H134" s="240">
        <v>25.699999999999999</v>
      </c>
      <c r="I134" s="241"/>
      <c r="J134" s="237"/>
      <c r="K134" s="237"/>
      <c r="L134" s="242"/>
      <c r="M134" s="243"/>
      <c r="N134" s="244"/>
      <c r="O134" s="244"/>
      <c r="P134" s="244"/>
      <c r="Q134" s="244"/>
      <c r="R134" s="244"/>
      <c r="S134" s="244"/>
      <c r="T134" s="245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6" t="s">
        <v>185</v>
      </c>
      <c r="AU134" s="246" t="s">
        <v>84</v>
      </c>
      <c r="AV134" s="14" t="s">
        <v>168</v>
      </c>
      <c r="AW134" s="14" t="s">
        <v>36</v>
      </c>
      <c r="AX134" s="14" t="s">
        <v>82</v>
      </c>
      <c r="AY134" s="246" t="s">
        <v>161</v>
      </c>
    </row>
    <row r="135" s="2" customFormat="1" ht="21.75" customHeight="1">
      <c r="A135" s="40"/>
      <c r="B135" s="41"/>
      <c r="C135" s="206" t="s">
        <v>244</v>
      </c>
      <c r="D135" s="206" t="s">
        <v>163</v>
      </c>
      <c r="E135" s="207" t="s">
        <v>2456</v>
      </c>
      <c r="F135" s="208" t="s">
        <v>2457</v>
      </c>
      <c r="G135" s="209" t="s">
        <v>590</v>
      </c>
      <c r="H135" s="210">
        <v>2</v>
      </c>
      <c r="I135" s="211"/>
      <c r="J135" s="212">
        <f>ROUND(I135*H135,2)</f>
        <v>0</v>
      </c>
      <c r="K135" s="208" t="s">
        <v>167</v>
      </c>
      <c r="L135" s="46"/>
      <c r="M135" s="213" t="s">
        <v>19</v>
      </c>
      <c r="N135" s="214" t="s">
        <v>45</v>
      </c>
      <c r="O135" s="86"/>
      <c r="P135" s="215">
        <f>O135*H135</f>
        <v>0</v>
      </c>
      <c r="Q135" s="215">
        <v>0.00076000000000000004</v>
      </c>
      <c r="R135" s="215">
        <f>Q135*H135</f>
        <v>0.0015200000000000001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256</v>
      </c>
      <c r="AT135" s="217" t="s">
        <v>163</v>
      </c>
      <c r="AU135" s="217" t="s">
        <v>84</v>
      </c>
      <c r="AY135" s="19" t="s">
        <v>161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82</v>
      </c>
      <c r="BK135" s="218">
        <f>ROUND(I135*H135,2)</f>
        <v>0</v>
      </c>
      <c r="BL135" s="19" t="s">
        <v>256</v>
      </c>
      <c r="BM135" s="217" t="s">
        <v>2458</v>
      </c>
    </row>
    <row r="136" s="2" customFormat="1">
      <c r="A136" s="40"/>
      <c r="B136" s="41"/>
      <c r="C136" s="42"/>
      <c r="D136" s="219" t="s">
        <v>170</v>
      </c>
      <c r="E136" s="42"/>
      <c r="F136" s="220" t="s">
        <v>2459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170</v>
      </c>
      <c r="AU136" s="19" t="s">
        <v>84</v>
      </c>
    </row>
    <row r="137" s="13" customFormat="1">
      <c r="A137" s="13"/>
      <c r="B137" s="224"/>
      <c r="C137" s="225"/>
      <c r="D137" s="226" t="s">
        <v>185</v>
      </c>
      <c r="E137" s="227" t="s">
        <v>19</v>
      </c>
      <c r="F137" s="228" t="s">
        <v>84</v>
      </c>
      <c r="G137" s="225"/>
      <c r="H137" s="229">
        <v>2</v>
      </c>
      <c r="I137" s="230"/>
      <c r="J137" s="225"/>
      <c r="K137" s="225"/>
      <c r="L137" s="231"/>
      <c r="M137" s="232"/>
      <c r="N137" s="233"/>
      <c r="O137" s="233"/>
      <c r="P137" s="233"/>
      <c r="Q137" s="233"/>
      <c r="R137" s="233"/>
      <c r="S137" s="233"/>
      <c r="T137" s="23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5" t="s">
        <v>185</v>
      </c>
      <c r="AU137" s="235" t="s">
        <v>84</v>
      </c>
      <c r="AV137" s="13" t="s">
        <v>84</v>
      </c>
      <c r="AW137" s="13" t="s">
        <v>36</v>
      </c>
      <c r="AX137" s="13" t="s">
        <v>82</v>
      </c>
      <c r="AY137" s="235" t="s">
        <v>161</v>
      </c>
    </row>
    <row r="138" s="2" customFormat="1" ht="21.75" customHeight="1">
      <c r="A138" s="40"/>
      <c r="B138" s="41"/>
      <c r="C138" s="206" t="s">
        <v>250</v>
      </c>
      <c r="D138" s="206" t="s">
        <v>163</v>
      </c>
      <c r="E138" s="207" t="s">
        <v>2460</v>
      </c>
      <c r="F138" s="208" t="s">
        <v>2461</v>
      </c>
      <c r="G138" s="209" t="s">
        <v>590</v>
      </c>
      <c r="H138" s="210">
        <v>11</v>
      </c>
      <c r="I138" s="211"/>
      <c r="J138" s="212">
        <f>ROUND(I138*H138,2)</f>
        <v>0</v>
      </c>
      <c r="K138" s="208" t="s">
        <v>167</v>
      </c>
      <c r="L138" s="46"/>
      <c r="M138" s="213" t="s">
        <v>19</v>
      </c>
      <c r="N138" s="214" t="s">
        <v>45</v>
      </c>
      <c r="O138" s="86"/>
      <c r="P138" s="215">
        <f>O138*H138</f>
        <v>0</v>
      </c>
      <c r="Q138" s="215">
        <v>0.0015299999999999999</v>
      </c>
      <c r="R138" s="215">
        <f>Q138*H138</f>
        <v>0.016829999999999998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256</v>
      </c>
      <c r="AT138" s="217" t="s">
        <v>163</v>
      </c>
      <c r="AU138" s="217" t="s">
        <v>84</v>
      </c>
      <c r="AY138" s="19" t="s">
        <v>161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82</v>
      </c>
      <c r="BK138" s="218">
        <f>ROUND(I138*H138,2)</f>
        <v>0</v>
      </c>
      <c r="BL138" s="19" t="s">
        <v>256</v>
      </c>
      <c r="BM138" s="217" t="s">
        <v>2462</v>
      </c>
    </row>
    <row r="139" s="2" customFormat="1">
      <c r="A139" s="40"/>
      <c r="B139" s="41"/>
      <c r="C139" s="42"/>
      <c r="D139" s="219" t="s">
        <v>170</v>
      </c>
      <c r="E139" s="42"/>
      <c r="F139" s="220" t="s">
        <v>2463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170</v>
      </c>
      <c r="AU139" s="19" t="s">
        <v>84</v>
      </c>
    </row>
    <row r="140" s="13" customFormat="1">
      <c r="A140" s="13"/>
      <c r="B140" s="224"/>
      <c r="C140" s="225"/>
      <c r="D140" s="226" t="s">
        <v>185</v>
      </c>
      <c r="E140" s="227" t="s">
        <v>19</v>
      </c>
      <c r="F140" s="228" t="s">
        <v>2464</v>
      </c>
      <c r="G140" s="225"/>
      <c r="H140" s="229">
        <v>11</v>
      </c>
      <c r="I140" s="230"/>
      <c r="J140" s="225"/>
      <c r="K140" s="225"/>
      <c r="L140" s="231"/>
      <c r="M140" s="232"/>
      <c r="N140" s="233"/>
      <c r="O140" s="233"/>
      <c r="P140" s="233"/>
      <c r="Q140" s="233"/>
      <c r="R140" s="233"/>
      <c r="S140" s="233"/>
      <c r="T140" s="23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5" t="s">
        <v>185</v>
      </c>
      <c r="AU140" s="235" t="s">
        <v>84</v>
      </c>
      <c r="AV140" s="13" t="s">
        <v>84</v>
      </c>
      <c r="AW140" s="13" t="s">
        <v>36</v>
      </c>
      <c r="AX140" s="13" t="s">
        <v>82</v>
      </c>
      <c r="AY140" s="235" t="s">
        <v>161</v>
      </c>
    </row>
    <row r="141" s="2" customFormat="1" ht="24.15" customHeight="1">
      <c r="A141" s="40"/>
      <c r="B141" s="41"/>
      <c r="C141" s="206" t="s">
        <v>256</v>
      </c>
      <c r="D141" s="206" t="s">
        <v>163</v>
      </c>
      <c r="E141" s="207" t="s">
        <v>2465</v>
      </c>
      <c r="F141" s="208" t="s">
        <v>2466</v>
      </c>
      <c r="G141" s="209" t="s">
        <v>166</v>
      </c>
      <c r="H141" s="210">
        <v>15</v>
      </c>
      <c r="I141" s="211"/>
      <c r="J141" s="212">
        <f>ROUND(I141*H141,2)</f>
        <v>0</v>
      </c>
      <c r="K141" s="208" t="s">
        <v>167</v>
      </c>
      <c r="L141" s="46"/>
      <c r="M141" s="213" t="s">
        <v>19</v>
      </c>
      <c r="N141" s="214" t="s">
        <v>45</v>
      </c>
      <c r="O141" s="86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256</v>
      </c>
      <c r="AT141" s="217" t="s">
        <v>163</v>
      </c>
      <c r="AU141" s="217" t="s">
        <v>84</v>
      </c>
      <c r="AY141" s="19" t="s">
        <v>161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82</v>
      </c>
      <c r="BK141" s="218">
        <f>ROUND(I141*H141,2)</f>
        <v>0</v>
      </c>
      <c r="BL141" s="19" t="s">
        <v>256</v>
      </c>
      <c r="BM141" s="217" t="s">
        <v>2467</v>
      </c>
    </row>
    <row r="142" s="2" customFormat="1">
      <c r="A142" s="40"/>
      <c r="B142" s="41"/>
      <c r="C142" s="42"/>
      <c r="D142" s="219" t="s">
        <v>170</v>
      </c>
      <c r="E142" s="42"/>
      <c r="F142" s="220" t="s">
        <v>2468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170</v>
      </c>
      <c r="AU142" s="19" t="s">
        <v>84</v>
      </c>
    </row>
    <row r="143" s="13" customFormat="1">
      <c r="A143" s="13"/>
      <c r="B143" s="224"/>
      <c r="C143" s="225"/>
      <c r="D143" s="226" t="s">
        <v>185</v>
      </c>
      <c r="E143" s="227" t="s">
        <v>19</v>
      </c>
      <c r="F143" s="228" t="s">
        <v>2469</v>
      </c>
      <c r="G143" s="225"/>
      <c r="H143" s="229">
        <v>15</v>
      </c>
      <c r="I143" s="230"/>
      <c r="J143" s="225"/>
      <c r="K143" s="225"/>
      <c r="L143" s="231"/>
      <c r="M143" s="232"/>
      <c r="N143" s="233"/>
      <c r="O143" s="233"/>
      <c r="P143" s="233"/>
      <c r="Q143" s="233"/>
      <c r="R143" s="233"/>
      <c r="S143" s="233"/>
      <c r="T143" s="23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5" t="s">
        <v>185</v>
      </c>
      <c r="AU143" s="235" t="s">
        <v>84</v>
      </c>
      <c r="AV143" s="13" t="s">
        <v>84</v>
      </c>
      <c r="AW143" s="13" t="s">
        <v>36</v>
      </c>
      <c r="AX143" s="13" t="s">
        <v>82</v>
      </c>
      <c r="AY143" s="235" t="s">
        <v>161</v>
      </c>
    </row>
    <row r="144" s="2" customFormat="1" ht="24.15" customHeight="1">
      <c r="A144" s="40"/>
      <c r="B144" s="41"/>
      <c r="C144" s="206" t="s">
        <v>262</v>
      </c>
      <c r="D144" s="206" t="s">
        <v>163</v>
      </c>
      <c r="E144" s="207" t="s">
        <v>2470</v>
      </c>
      <c r="F144" s="208" t="s">
        <v>2471</v>
      </c>
      <c r="G144" s="209" t="s">
        <v>166</v>
      </c>
      <c r="H144" s="210">
        <v>254</v>
      </c>
      <c r="I144" s="211"/>
      <c r="J144" s="212">
        <f>ROUND(I144*H144,2)</f>
        <v>0</v>
      </c>
      <c r="K144" s="208" t="s">
        <v>167</v>
      </c>
      <c r="L144" s="46"/>
      <c r="M144" s="213" t="s">
        <v>19</v>
      </c>
      <c r="N144" s="214" t="s">
        <v>45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256</v>
      </c>
      <c r="AT144" s="217" t="s">
        <v>163</v>
      </c>
      <c r="AU144" s="217" t="s">
        <v>84</v>
      </c>
      <c r="AY144" s="19" t="s">
        <v>161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82</v>
      </c>
      <c r="BK144" s="218">
        <f>ROUND(I144*H144,2)</f>
        <v>0</v>
      </c>
      <c r="BL144" s="19" t="s">
        <v>256</v>
      </c>
      <c r="BM144" s="217" t="s">
        <v>2472</v>
      </c>
    </row>
    <row r="145" s="2" customFormat="1">
      <c r="A145" s="40"/>
      <c r="B145" s="41"/>
      <c r="C145" s="42"/>
      <c r="D145" s="219" t="s">
        <v>170</v>
      </c>
      <c r="E145" s="42"/>
      <c r="F145" s="220" t="s">
        <v>2473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170</v>
      </c>
      <c r="AU145" s="19" t="s">
        <v>84</v>
      </c>
    </row>
    <row r="146" s="13" customFormat="1">
      <c r="A146" s="13"/>
      <c r="B146" s="224"/>
      <c r="C146" s="225"/>
      <c r="D146" s="226" t="s">
        <v>185</v>
      </c>
      <c r="E146" s="227" t="s">
        <v>19</v>
      </c>
      <c r="F146" s="228" t="s">
        <v>1804</v>
      </c>
      <c r="G146" s="225"/>
      <c r="H146" s="229">
        <v>254</v>
      </c>
      <c r="I146" s="230"/>
      <c r="J146" s="225"/>
      <c r="K146" s="225"/>
      <c r="L146" s="231"/>
      <c r="M146" s="232"/>
      <c r="N146" s="233"/>
      <c r="O146" s="233"/>
      <c r="P146" s="233"/>
      <c r="Q146" s="233"/>
      <c r="R146" s="233"/>
      <c r="S146" s="233"/>
      <c r="T146" s="23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5" t="s">
        <v>185</v>
      </c>
      <c r="AU146" s="235" t="s">
        <v>84</v>
      </c>
      <c r="AV146" s="13" t="s">
        <v>84</v>
      </c>
      <c r="AW146" s="13" t="s">
        <v>36</v>
      </c>
      <c r="AX146" s="13" t="s">
        <v>82</v>
      </c>
      <c r="AY146" s="235" t="s">
        <v>161</v>
      </c>
    </row>
    <row r="147" s="2" customFormat="1" ht="24.15" customHeight="1">
      <c r="A147" s="40"/>
      <c r="B147" s="41"/>
      <c r="C147" s="206" t="s">
        <v>268</v>
      </c>
      <c r="D147" s="206" t="s">
        <v>163</v>
      </c>
      <c r="E147" s="207" t="s">
        <v>2474</v>
      </c>
      <c r="F147" s="208" t="s">
        <v>2475</v>
      </c>
      <c r="G147" s="209" t="s">
        <v>166</v>
      </c>
      <c r="H147" s="210">
        <v>11</v>
      </c>
      <c r="I147" s="211"/>
      <c r="J147" s="212">
        <f>ROUND(I147*H147,2)</f>
        <v>0</v>
      </c>
      <c r="K147" s="208" t="s">
        <v>167</v>
      </c>
      <c r="L147" s="46"/>
      <c r="M147" s="213" t="s">
        <v>19</v>
      </c>
      <c r="N147" s="214" t="s">
        <v>45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256</v>
      </c>
      <c r="AT147" s="217" t="s">
        <v>163</v>
      </c>
      <c r="AU147" s="217" t="s">
        <v>84</v>
      </c>
      <c r="AY147" s="19" t="s">
        <v>161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82</v>
      </c>
      <c r="BK147" s="218">
        <f>ROUND(I147*H147,2)</f>
        <v>0</v>
      </c>
      <c r="BL147" s="19" t="s">
        <v>256</v>
      </c>
      <c r="BM147" s="217" t="s">
        <v>2476</v>
      </c>
    </row>
    <row r="148" s="2" customFormat="1">
      <c r="A148" s="40"/>
      <c r="B148" s="41"/>
      <c r="C148" s="42"/>
      <c r="D148" s="219" t="s">
        <v>170</v>
      </c>
      <c r="E148" s="42"/>
      <c r="F148" s="220" t="s">
        <v>2477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170</v>
      </c>
      <c r="AU148" s="19" t="s">
        <v>84</v>
      </c>
    </row>
    <row r="149" s="2" customFormat="1" ht="24.15" customHeight="1">
      <c r="A149" s="40"/>
      <c r="B149" s="41"/>
      <c r="C149" s="206" t="s">
        <v>275</v>
      </c>
      <c r="D149" s="206" t="s">
        <v>163</v>
      </c>
      <c r="E149" s="207" t="s">
        <v>2478</v>
      </c>
      <c r="F149" s="208" t="s">
        <v>2479</v>
      </c>
      <c r="G149" s="209" t="s">
        <v>166</v>
      </c>
      <c r="H149" s="210">
        <v>5</v>
      </c>
      <c r="I149" s="211"/>
      <c r="J149" s="212">
        <f>ROUND(I149*H149,2)</f>
        <v>0</v>
      </c>
      <c r="K149" s="208" t="s">
        <v>167</v>
      </c>
      <c r="L149" s="46"/>
      <c r="M149" s="213" t="s">
        <v>19</v>
      </c>
      <c r="N149" s="214" t="s">
        <v>45</v>
      </c>
      <c r="O149" s="86"/>
      <c r="P149" s="215">
        <f>O149*H149</f>
        <v>0</v>
      </c>
      <c r="Q149" s="215">
        <v>0.00148</v>
      </c>
      <c r="R149" s="215">
        <f>Q149*H149</f>
        <v>0.0074000000000000003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256</v>
      </c>
      <c r="AT149" s="217" t="s">
        <v>163</v>
      </c>
      <c r="AU149" s="217" t="s">
        <v>84</v>
      </c>
      <c r="AY149" s="19" t="s">
        <v>161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82</v>
      </c>
      <c r="BK149" s="218">
        <f>ROUND(I149*H149,2)</f>
        <v>0</v>
      </c>
      <c r="BL149" s="19" t="s">
        <v>256</v>
      </c>
      <c r="BM149" s="217" t="s">
        <v>2480</v>
      </c>
    </row>
    <row r="150" s="2" customFormat="1">
      <c r="A150" s="40"/>
      <c r="B150" s="41"/>
      <c r="C150" s="42"/>
      <c r="D150" s="219" t="s">
        <v>170</v>
      </c>
      <c r="E150" s="42"/>
      <c r="F150" s="220" t="s">
        <v>2481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170</v>
      </c>
      <c r="AU150" s="19" t="s">
        <v>84</v>
      </c>
    </row>
    <row r="151" s="2" customFormat="1" ht="24.15" customHeight="1">
      <c r="A151" s="40"/>
      <c r="B151" s="41"/>
      <c r="C151" s="206" t="s">
        <v>280</v>
      </c>
      <c r="D151" s="206" t="s">
        <v>163</v>
      </c>
      <c r="E151" s="207" t="s">
        <v>2482</v>
      </c>
      <c r="F151" s="208" t="s">
        <v>2483</v>
      </c>
      <c r="G151" s="209" t="s">
        <v>166</v>
      </c>
      <c r="H151" s="210">
        <v>1</v>
      </c>
      <c r="I151" s="211"/>
      <c r="J151" s="212">
        <f>ROUND(I151*H151,2)</f>
        <v>0</v>
      </c>
      <c r="K151" s="208" t="s">
        <v>167</v>
      </c>
      <c r="L151" s="46"/>
      <c r="M151" s="213" t="s">
        <v>19</v>
      </c>
      <c r="N151" s="214" t="s">
        <v>45</v>
      </c>
      <c r="O151" s="86"/>
      <c r="P151" s="215">
        <f>O151*H151</f>
        <v>0</v>
      </c>
      <c r="Q151" s="215">
        <v>0.00056999999999999998</v>
      </c>
      <c r="R151" s="215">
        <f>Q151*H151</f>
        <v>0.00056999999999999998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256</v>
      </c>
      <c r="AT151" s="217" t="s">
        <v>163</v>
      </c>
      <c r="AU151" s="217" t="s">
        <v>84</v>
      </c>
      <c r="AY151" s="19" t="s">
        <v>161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82</v>
      </c>
      <c r="BK151" s="218">
        <f>ROUND(I151*H151,2)</f>
        <v>0</v>
      </c>
      <c r="BL151" s="19" t="s">
        <v>256</v>
      </c>
      <c r="BM151" s="217" t="s">
        <v>2484</v>
      </c>
    </row>
    <row r="152" s="2" customFormat="1">
      <c r="A152" s="40"/>
      <c r="B152" s="41"/>
      <c r="C152" s="42"/>
      <c r="D152" s="219" t="s">
        <v>170</v>
      </c>
      <c r="E152" s="42"/>
      <c r="F152" s="220" t="s">
        <v>2485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170</v>
      </c>
      <c r="AU152" s="19" t="s">
        <v>84</v>
      </c>
    </row>
    <row r="153" s="2" customFormat="1" ht="55.5" customHeight="1">
      <c r="A153" s="40"/>
      <c r="B153" s="41"/>
      <c r="C153" s="247" t="s">
        <v>7</v>
      </c>
      <c r="D153" s="247" t="s">
        <v>301</v>
      </c>
      <c r="E153" s="248" t="s">
        <v>2486</v>
      </c>
      <c r="F153" s="249" t="s">
        <v>2487</v>
      </c>
      <c r="G153" s="250" t="s">
        <v>166</v>
      </c>
      <c r="H153" s="251">
        <v>1</v>
      </c>
      <c r="I153" s="252"/>
      <c r="J153" s="253">
        <f>ROUND(I153*H153,2)</f>
        <v>0</v>
      </c>
      <c r="K153" s="249" t="s">
        <v>19</v>
      </c>
      <c r="L153" s="254"/>
      <c r="M153" s="255" t="s">
        <v>19</v>
      </c>
      <c r="N153" s="256" t="s">
        <v>45</v>
      </c>
      <c r="O153" s="86"/>
      <c r="P153" s="215">
        <f>O153*H153</f>
        <v>0</v>
      </c>
      <c r="Q153" s="215">
        <v>0.0011999999999999999</v>
      </c>
      <c r="R153" s="215">
        <f>Q153*H153</f>
        <v>0.0011999999999999999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342</v>
      </c>
      <c r="AT153" s="217" t="s">
        <v>301</v>
      </c>
      <c r="AU153" s="217" t="s">
        <v>84</v>
      </c>
      <c r="AY153" s="19" t="s">
        <v>161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82</v>
      </c>
      <c r="BK153" s="218">
        <f>ROUND(I153*H153,2)</f>
        <v>0</v>
      </c>
      <c r="BL153" s="19" t="s">
        <v>256</v>
      </c>
      <c r="BM153" s="217" t="s">
        <v>2488</v>
      </c>
    </row>
    <row r="154" s="13" customFormat="1">
      <c r="A154" s="13"/>
      <c r="B154" s="224"/>
      <c r="C154" s="225"/>
      <c r="D154" s="226" t="s">
        <v>185</v>
      </c>
      <c r="E154" s="227" t="s">
        <v>19</v>
      </c>
      <c r="F154" s="228" t="s">
        <v>82</v>
      </c>
      <c r="G154" s="225"/>
      <c r="H154" s="229">
        <v>1</v>
      </c>
      <c r="I154" s="230"/>
      <c r="J154" s="225"/>
      <c r="K154" s="225"/>
      <c r="L154" s="231"/>
      <c r="M154" s="232"/>
      <c r="N154" s="233"/>
      <c r="O154" s="233"/>
      <c r="P154" s="233"/>
      <c r="Q154" s="233"/>
      <c r="R154" s="233"/>
      <c r="S154" s="233"/>
      <c r="T154" s="23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5" t="s">
        <v>185</v>
      </c>
      <c r="AU154" s="235" t="s">
        <v>84</v>
      </c>
      <c r="AV154" s="13" t="s">
        <v>84</v>
      </c>
      <c r="AW154" s="13" t="s">
        <v>36</v>
      </c>
      <c r="AX154" s="13" t="s">
        <v>82</v>
      </c>
      <c r="AY154" s="235" t="s">
        <v>161</v>
      </c>
    </row>
    <row r="155" s="2" customFormat="1" ht="55.5" customHeight="1">
      <c r="A155" s="40"/>
      <c r="B155" s="41"/>
      <c r="C155" s="247" t="s">
        <v>294</v>
      </c>
      <c r="D155" s="247" t="s">
        <v>301</v>
      </c>
      <c r="E155" s="248" t="s">
        <v>2489</v>
      </c>
      <c r="F155" s="249" t="s">
        <v>2490</v>
      </c>
      <c r="G155" s="250" t="s">
        <v>166</v>
      </c>
      <c r="H155" s="251">
        <v>1</v>
      </c>
      <c r="I155" s="252"/>
      <c r="J155" s="253">
        <f>ROUND(I155*H155,2)</f>
        <v>0</v>
      </c>
      <c r="K155" s="249" t="s">
        <v>19</v>
      </c>
      <c r="L155" s="254"/>
      <c r="M155" s="255" t="s">
        <v>19</v>
      </c>
      <c r="N155" s="256" t="s">
        <v>45</v>
      </c>
      <c r="O155" s="86"/>
      <c r="P155" s="215">
        <f>O155*H155</f>
        <v>0</v>
      </c>
      <c r="Q155" s="215">
        <v>0.0011999999999999999</v>
      </c>
      <c r="R155" s="215">
        <f>Q155*H155</f>
        <v>0.0011999999999999999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342</v>
      </c>
      <c r="AT155" s="217" t="s">
        <v>301</v>
      </c>
      <c r="AU155" s="217" t="s">
        <v>84</v>
      </c>
      <c r="AY155" s="19" t="s">
        <v>161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82</v>
      </c>
      <c r="BK155" s="218">
        <f>ROUND(I155*H155,2)</f>
        <v>0</v>
      </c>
      <c r="BL155" s="19" t="s">
        <v>256</v>
      </c>
      <c r="BM155" s="217" t="s">
        <v>2491</v>
      </c>
    </row>
    <row r="156" s="2" customFormat="1" ht="55.5" customHeight="1">
      <c r="A156" s="40"/>
      <c r="B156" s="41"/>
      <c r="C156" s="247" t="s">
        <v>300</v>
      </c>
      <c r="D156" s="247" t="s">
        <v>301</v>
      </c>
      <c r="E156" s="248" t="s">
        <v>2492</v>
      </c>
      <c r="F156" s="249" t="s">
        <v>2493</v>
      </c>
      <c r="G156" s="250" t="s">
        <v>166</v>
      </c>
      <c r="H156" s="251">
        <v>1</v>
      </c>
      <c r="I156" s="252"/>
      <c r="J156" s="253">
        <f>ROUND(I156*H156,2)</f>
        <v>0</v>
      </c>
      <c r="K156" s="249" t="s">
        <v>19</v>
      </c>
      <c r="L156" s="254"/>
      <c r="M156" s="255" t="s">
        <v>19</v>
      </c>
      <c r="N156" s="256" t="s">
        <v>45</v>
      </c>
      <c r="O156" s="86"/>
      <c r="P156" s="215">
        <f>O156*H156</f>
        <v>0</v>
      </c>
      <c r="Q156" s="215">
        <v>0.0011999999999999999</v>
      </c>
      <c r="R156" s="215">
        <f>Q156*H156</f>
        <v>0.0011999999999999999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342</v>
      </c>
      <c r="AT156" s="217" t="s">
        <v>301</v>
      </c>
      <c r="AU156" s="217" t="s">
        <v>84</v>
      </c>
      <c r="AY156" s="19" t="s">
        <v>161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82</v>
      </c>
      <c r="BK156" s="218">
        <f>ROUND(I156*H156,2)</f>
        <v>0</v>
      </c>
      <c r="BL156" s="19" t="s">
        <v>256</v>
      </c>
      <c r="BM156" s="217" t="s">
        <v>2494</v>
      </c>
    </row>
    <row r="157" s="2" customFormat="1" ht="55.5" customHeight="1">
      <c r="A157" s="40"/>
      <c r="B157" s="41"/>
      <c r="C157" s="247" t="s">
        <v>306</v>
      </c>
      <c r="D157" s="247" t="s">
        <v>301</v>
      </c>
      <c r="E157" s="248" t="s">
        <v>2495</v>
      </c>
      <c r="F157" s="249" t="s">
        <v>2496</v>
      </c>
      <c r="G157" s="250" t="s">
        <v>166</v>
      </c>
      <c r="H157" s="251">
        <v>2</v>
      </c>
      <c r="I157" s="252"/>
      <c r="J157" s="253">
        <f>ROUND(I157*H157,2)</f>
        <v>0</v>
      </c>
      <c r="K157" s="249" t="s">
        <v>19</v>
      </c>
      <c r="L157" s="254"/>
      <c r="M157" s="255" t="s">
        <v>19</v>
      </c>
      <c r="N157" s="256" t="s">
        <v>45</v>
      </c>
      <c r="O157" s="86"/>
      <c r="P157" s="215">
        <f>O157*H157</f>
        <v>0</v>
      </c>
      <c r="Q157" s="215">
        <v>0.0011999999999999999</v>
      </c>
      <c r="R157" s="215">
        <f>Q157*H157</f>
        <v>0.0023999999999999998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342</v>
      </c>
      <c r="AT157" s="217" t="s">
        <v>301</v>
      </c>
      <c r="AU157" s="217" t="s">
        <v>84</v>
      </c>
      <c r="AY157" s="19" t="s">
        <v>161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82</v>
      </c>
      <c r="BK157" s="218">
        <f>ROUND(I157*H157,2)</f>
        <v>0</v>
      </c>
      <c r="BL157" s="19" t="s">
        <v>256</v>
      </c>
      <c r="BM157" s="217" t="s">
        <v>2497</v>
      </c>
    </row>
    <row r="158" s="2" customFormat="1" ht="16.5" customHeight="1">
      <c r="A158" s="40"/>
      <c r="B158" s="41"/>
      <c r="C158" s="206" t="s">
        <v>311</v>
      </c>
      <c r="D158" s="206" t="s">
        <v>163</v>
      </c>
      <c r="E158" s="207" t="s">
        <v>2498</v>
      </c>
      <c r="F158" s="208" t="s">
        <v>2499</v>
      </c>
      <c r="G158" s="209" t="s">
        <v>166</v>
      </c>
      <c r="H158" s="210">
        <v>20</v>
      </c>
      <c r="I158" s="211"/>
      <c r="J158" s="212">
        <f>ROUND(I158*H158,2)</f>
        <v>0</v>
      </c>
      <c r="K158" s="208" t="s">
        <v>167</v>
      </c>
      <c r="L158" s="46"/>
      <c r="M158" s="213" t="s">
        <v>19</v>
      </c>
      <c r="N158" s="214" t="s">
        <v>45</v>
      </c>
      <c r="O158" s="86"/>
      <c r="P158" s="215">
        <f>O158*H158</f>
        <v>0</v>
      </c>
      <c r="Q158" s="215">
        <v>0</v>
      </c>
      <c r="R158" s="215">
        <f>Q158*H158</f>
        <v>0</v>
      </c>
      <c r="S158" s="215">
        <v>0.0030999999999999999</v>
      </c>
      <c r="T158" s="216">
        <f>S158*H158</f>
        <v>0.062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256</v>
      </c>
      <c r="AT158" s="217" t="s">
        <v>163</v>
      </c>
      <c r="AU158" s="217" t="s">
        <v>84</v>
      </c>
      <c r="AY158" s="19" t="s">
        <v>161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82</v>
      </c>
      <c r="BK158" s="218">
        <f>ROUND(I158*H158,2)</f>
        <v>0</v>
      </c>
      <c r="BL158" s="19" t="s">
        <v>256</v>
      </c>
      <c r="BM158" s="217" t="s">
        <v>2500</v>
      </c>
    </row>
    <row r="159" s="2" customFormat="1">
      <c r="A159" s="40"/>
      <c r="B159" s="41"/>
      <c r="C159" s="42"/>
      <c r="D159" s="219" t="s">
        <v>170</v>
      </c>
      <c r="E159" s="42"/>
      <c r="F159" s="220" t="s">
        <v>2501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170</v>
      </c>
      <c r="AU159" s="19" t="s">
        <v>84</v>
      </c>
    </row>
    <row r="160" s="13" customFormat="1">
      <c r="A160" s="13"/>
      <c r="B160" s="224"/>
      <c r="C160" s="225"/>
      <c r="D160" s="226" t="s">
        <v>185</v>
      </c>
      <c r="E160" s="227" t="s">
        <v>19</v>
      </c>
      <c r="F160" s="228" t="s">
        <v>280</v>
      </c>
      <c r="G160" s="225"/>
      <c r="H160" s="229">
        <v>20</v>
      </c>
      <c r="I160" s="230"/>
      <c r="J160" s="225"/>
      <c r="K160" s="225"/>
      <c r="L160" s="231"/>
      <c r="M160" s="232"/>
      <c r="N160" s="233"/>
      <c r="O160" s="233"/>
      <c r="P160" s="233"/>
      <c r="Q160" s="233"/>
      <c r="R160" s="233"/>
      <c r="S160" s="233"/>
      <c r="T160" s="23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5" t="s">
        <v>185</v>
      </c>
      <c r="AU160" s="235" t="s">
        <v>84</v>
      </c>
      <c r="AV160" s="13" t="s">
        <v>84</v>
      </c>
      <c r="AW160" s="13" t="s">
        <v>36</v>
      </c>
      <c r="AX160" s="13" t="s">
        <v>82</v>
      </c>
      <c r="AY160" s="235" t="s">
        <v>161</v>
      </c>
    </row>
    <row r="161" s="2" customFormat="1" ht="24.15" customHeight="1">
      <c r="A161" s="40"/>
      <c r="B161" s="41"/>
      <c r="C161" s="206" t="s">
        <v>316</v>
      </c>
      <c r="D161" s="206" t="s">
        <v>163</v>
      </c>
      <c r="E161" s="207" t="s">
        <v>2502</v>
      </c>
      <c r="F161" s="208" t="s">
        <v>2503</v>
      </c>
      <c r="G161" s="209" t="s">
        <v>166</v>
      </c>
      <c r="H161" s="210">
        <v>8</v>
      </c>
      <c r="I161" s="211"/>
      <c r="J161" s="212">
        <f>ROUND(I161*H161,2)</f>
        <v>0</v>
      </c>
      <c r="K161" s="208" t="s">
        <v>167</v>
      </c>
      <c r="L161" s="46"/>
      <c r="M161" s="213" t="s">
        <v>19</v>
      </c>
      <c r="N161" s="214" t="s">
        <v>45</v>
      </c>
      <c r="O161" s="86"/>
      <c r="P161" s="215">
        <f>O161*H161</f>
        <v>0</v>
      </c>
      <c r="Q161" s="215">
        <v>6.9999999999999994E-05</v>
      </c>
      <c r="R161" s="215">
        <f>Q161*H161</f>
        <v>0.00055999999999999995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256</v>
      </c>
      <c r="AT161" s="217" t="s">
        <v>163</v>
      </c>
      <c r="AU161" s="217" t="s">
        <v>84</v>
      </c>
      <c r="AY161" s="19" t="s">
        <v>161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82</v>
      </c>
      <c r="BK161" s="218">
        <f>ROUND(I161*H161,2)</f>
        <v>0</v>
      </c>
      <c r="BL161" s="19" t="s">
        <v>256</v>
      </c>
      <c r="BM161" s="217" t="s">
        <v>2504</v>
      </c>
    </row>
    <row r="162" s="2" customFormat="1">
      <c r="A162" s="40"/>
      <c r="B162" s="41"/>
      <c r="C162" s="42"/>
      <c r="D162" s="219" t="s">
        <v>170</v>
      </c>
      <c r="E162" s="42"/>
      <c r="F162" s="220" t="s">
        <v>2505</v>
      </c>
      <c r="G162" s="42"/>
      <c r="H162" s="42"/>
      <c r="I162" s="221"/>
      <c r="J162" s="42"/>
      <c r="K162" s="42"/>
      <c r="L162" s="46"/>
      <c r="M162" s="222"/>
      <c r="N162" s="22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170</v>
      </c>
      <c r="AU162" s="19" t="s">
        <v>84</v>
      </c>
    </row>
    <row r="163" s="13" customFormat="1">
      <c r="A163" s="13"/>
      <c r="B163" s="224"/>
      <c r="C163" s="225"/>
      <c r="D163" s="226" t="s">
        <v>185</v>
      </c>
      <c r="E163" s="227" t="s">
        <v>19</v>
      </c>
      <c r="F163" s="228" t="s">
        <v>208</v>
      </c>
      <c r="G163" s="225"/>
      <c r="H163" s="229">
        <v>8</v>
      </c>
      <c r="I163" s="230"/>
      <c r="J163" s="225"/>
      <c r="K163" s="225"/>
      <c r="L163" s="231"/>
      <c r="M163" s="232"/>
      <c r="N163" s="233"/>
      <c r="O163" s="233"/>
      <c r="P163" s="233"/>
      <c r="Q163" s="233"/>
      <c r="R163" s="233"/>
      <c r="S163" s="233"/>
      <c r="T163" s="23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5" t="s">
        <v>185</v>
      </c>
      <c r="AU163" s="235" t="s">
        <v>84</v>
      </c>
      <c r="AV163" s="13" t="s">
        <v>84</v>
      </c>
      <c r="AW163" s="13" t="s">
        <v>36</v>
      </c>
      <c r="AX163" s="13" t="s">
        <v>82</v>
      </c>
      <c r="AY163" s="235" t="s">
        <v>161</v>
      </c>
    </row>
    <row r="164" s="2" customFormat="1" ht="21.75" customHeight="1">
      <c r="A164" s="40"/>
      <c r="B164" s="41"/>
      <c r="C164" s="206" t="s">
        <v>321</v>
      </c>
      <c r="D164" s="206" t="s">
        <v>163</v>
      </c>
      <c r="E164" s="207" t="s">
        <v>2506</v>
      </c>
      <c r="F164" s="208" t="s">
        <v>2507</v>
      </c>
      <c r="G164" s="209" t="s">
        <v>166</v>
      </c>
      <c r="H164" s="210">
        <v>4</v>
      </c>
      <c r="I164" s="211"/>
      <c r="J164" s="212">
        <f>ROUND(I164*H164,2)</f>
        <v>0</v>
      </c>
      <c r="K164" s="208" t="s">
        <v>167</v>
      </c>
      <c r="L164" s="46"/>
      <c r="M164" s="213" t="s">
        <v>19</v>
      </c>
      <c r="N164" s="214" t="s">
        <v>45</v>
      </c>
      <c r="O164" s="86"/>
      <c r="P164" s="215">
        <f>O164*H164</f>
        <v>0</v>
      </c>
      <c r="Q164" s="215">
        <v>9.0000000000000006E-05</v>
      </c>
      <c r="R164" s="215">
        <f>Q164*H164</f>
        <v>0.00036000000000000002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256</v>
      </c>
      <c r="AT164" s="217" t="s">
        <v>163</v>
      </c>
      <c r="AU164" s="217" t="s">
        <v>84</v>
      </c>
      <c r="AY164" s="19" t="s">
        <v>161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82</v>
      </c>
      <c r="BK164" s="218">
        <f>ROUND(I164*H164,2)</f>
        <v>0</v>
      </c>
      <c r="BL164" s="19" t="s">
        <v>256</v>
      </c>
      <c r="BM164" s="217" t="s">
        <v>2508</v>
      </c>
    </row>
    <row r="165" s="2" customFormat="1">
      <c r="A165" s="40"/>
      <c r="B165" s="41"/>
      <c r="C165" s="42"/>
      <c r="D165" s="219" t="s">
        <v>170</v>
      </c>
      <c r="E165" s="42"/>
      <c r="F165" s="220" t="s">
        <v>2509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170</v>
      </c>
      <c r="AU165" s="19" t="s">
        <v>84</v>
      </c>
    </row>
    <row r="166" s="13" customFormat="1">
      <c r="A166" s="13"/>
      <c r="B166" s="224"/>
      <c r="C166" s="225"/>
      <c r="D166" s="226" t="s">
        <v>185</v>
      </c>
      <c r="E166" s="227" t="s">
        <v>19</v>
      </c>
      <c r="F166" s="228" t="s">
        <v>168</v>
      </c>
      <c r="G166" s="225"/>
      <c r="H166" s="229">
        <v>4</v>
      </c>
      <c r="I166" s="230"/>
      <c r="J166" s="225"/>
      <c r="K166" s="225"/>
      <c r="L166" s="231"/>
      <c r="M166" s="232"/>
      <c r="N166" s="233"/>
      <c r="O166" s="233"/>
      <c r="P166" s="233"/>
      <c r="Q166" s="233"/>
      <c r="R166" s="233"/>
      <c r="S166" s="233"/>
      <c r="T166" s="23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5" t="s">
        <v>185</v>
      </c>
      <c r="AU166" s="235" t="s">
        <v>84</v>
      </c>
      <c r="AV166" s="13" t="s">
        <v>84</v>
      </c>
      <c r="AW166" s="13" t="s">
        <v>36</v>
      </c>
      <c r="AX166" s="13" t="s">
        <v>82</v>
      </c>
      <c r="AY166" s="235" t="s">
        <v>161</v>
      </c>
    </row>
    <row r="167" s="2" customFormat="1" ht="24.15" customHeight="1">
      <c r="A167" s="40"/>
      <c r="B167" s="41"/>
      <c r="C167" s="206" t="s">
        <v>325</v>
      </c>
      <c r="D167" s="206" t="s">
        <v>163</v>
      </c>
      <c r="E167" s="207" t="s">
        <v>2510</v>
      </c>
      <c r="F167" s="208" t="s">
        <v>2511</v>
      </c>
      <c r="G167" s="209" t="s">
        <v>590</v>
      </c>
      <c r="H167" s="210">
        <v>344.52999999999997</v>
      </c>
      <c r="I167" s="211"/>
      <c r="J167" s="212">
        <f>ROUND(I167*H167,2)</f>
        <v>0</v>
      </c>
      <c r="K167" s="208" t="s">
        <v>167</v>
      </c>
      <c r="L167" s="46"/>
      <c r="M167" s="213" t="s">
        <v>19</v>
      </c>
      <c r="N167" s="214" t="s">
        <v>45</v>
      </c>
      <c r="O167" s="86"/>
      <c r="P167" s="215">
        <f>O167*H167</f>
        <v>0</v>
      </c>
      <c r="Q167" s="215">
        <v>0</v>
      </c>
      <c r="R167" s="215">
        <f>Q167*H167</f>
        <v>0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256</v>
      </c>
      <c r="AT167" s="217" t="s">
        <v>163</v>
      </c>
      <c r="AU167" s="217" t="s">
        <v>84</v>
      </c>
      <c r="AY167" s="19" t="s">
        <v>161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82</v>
      </c>
      <c r="BK167" s="218">
        <f>ROUND(I167*H167,2)</f>
        <v>0</v>
      </c>
      <c r="BL167" s="19" t="s">
        <v>256</v>
      </c>
      <c r="BM167" s="217" t="s">
        <v>2512</v>
      </c>
    </row>
    <row r="168" s="2" customFormat="1">
      <c r="A168" s="40"/>
      <c r="B168" s="41"/>
      <c r="C168" s="42"/>
      <c r="D168" s="219" t="s">
        <v>170</v>
      </c>
      <c r="E168" s="42"/>
      <c r="F168" s="220" t="s">
        <v>2513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170</v>
      </c>
      <c r="AU168" s="19" t="s">
        <v>84</v>
      </c>
    </row>
    <row r="169" s="13" customFormat="1">
      <c r="A169" s="13"/>
      <c r="B169" s="224"/>
      <c r="C169" s="225"/>
      <c r="D169" s="226" t="s">
        <v>185</v>
      </c>
      <c r="E169" s="227" t="s">
        <v>19</v>
      </c>
      <c r="F169" s="228" t="s">
        <v>2514</v>
      </c>
      <c r="G169" s="225"/>
      <c r="H169" s="229">
        <v>344.52999999999997</v>
      </c>
      <c r="I169" s="230"/>
      <c r="J169" s="225"/>
      <c r="K169" s="225"/>
      <c r="L169" s="231"/>
      <c r="M169" s="232"/>
      <c r="N169" s="233"/>
      <c r="O169" s="233"/>
      <c r="P169" s="233"/>
      <c r="Q169" s="233"/>
      <c r="R169" s="233"/>
      <c r="S169" s="233"/>
      <c r="T169" s="23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5" t="s">
        <v>185</v>
      </c>
      <c r="AU169" s="235" t="s">
        <v>84</v>
      </c>
      <c r="AV169" s="13" t="s">
        <v>84</v>
      </c>
      <c r="AW169" s="13" t="s">
        <v>36</v>
      </c>
      <c r="AX169" s="13" t="s">
        <v>74</v>
      </c>
      <c r="AY169" s="235" t="s">
        <v>161</v>
      </c>
    </row>
    <row r="170" s="14" customFormat="1">
      <c r="A170" s="14"/>
      <c r="B170" s="236"/>
      <c r="C170" s="237"/>
      <c r="D170" s="226" t="s">
        <v>185</v>
      </c>
      <c r="E170" s="238" t="s">
        <v>19</v>
      </c>
      <c r="F170" s="239" t="s">
        <v>187</v>
      </c>
      <c r="G170" s="237"/>
      <c r="H170" s="240">
        <v>344.52999999999997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6" t="s">
        <v>185</v>
      </c>
      <c r="AU170" s="246" t="s">
        <v>84</v>
      </c>
      <c r="AV170" s="14" t="s">
        <v>168</v>
      </c>
      <c r="AW170" s="14" t="s">
        <v>36</v>
      </c>
      <c r="AX170" s="14" t="s">
        <v>82</v>
      </c>
      <c r="AY170" s="246" t="s">
        <v>161</v>
      </c>
    </row>
    <row r="171" s="2" customFormat="1" ht="24.15" customHeight="1">
      <c r="A171" s="40"/>
      <c r="B171" s="41"/>
      <c r="C171" s="206" t="s">
        <v>329</v>
      </c>
      <c r="D171" s="206" t="s">
        <v>163</v>
      </c>
      <c r="E171" s="207" t="s">
        <v>2515</v>
      </c>
      <c r="F171" s="208" t="s">
        <v>2516</v>
      </c>
      <c r="G171" s="209" t="s">
        <v>590</v>
      </c>
      <c r="H171" s="210">
        <v>31.399999999999999</v>
      </c>
      <c r="I171" s="211"/>
      <c r="J171" s="212">
        <f>ROUND(I171*H171,2)</f>
        <v>0</v>
      </c>
      <c r="K171" s="208" t="s">
        <v>167</v>
      </c>
      <c r="L171" s="46"/>
      <c r="M171" s="213" t="s">
        <v>19</v>
      </c>
      <c r="N171" s="214" t="s">
        <v>45</v>
      </c>
      <c r="O171" s="86"/>
      <c r="P171" s="215">
        <f>O171*H171</f>
        <v>0</v>
      </c>
      <c r="Q171" s="215">
        <v>0</v>
      </c>
      <c r="R171" s="215">
        <f>Q171*H171</f>
        <v>0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256</v>
      </c>
      <c r="AT171" s="217" t="s">
        <v>163</v>
      </c>
      <c r="AU171" s="217" t="s">
        <v>84</v>
      </c>
      <c r="AY171" s="19" t="s">
        <v>161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82</v>
      </c>
      <c r="BK171" s="218">
        <f>ROUND(I171*H171,2)</f>
        <v>0</v>
      </c>
      <c r="BL171" s="19" t="s">
        <v>256</v>
      </c>
      <c r="BM171" s="217" t="s">
        <v>2517</v>
      </c>
    </row>
    <row r="172" s="2" customFormat="1">
      <c r="A172" s="40"/>
      <c r="B172" s="41"/>
      <c r="C172" s="42"/>
      <c r="D172" s="219" t="s">
        <v>170</v>
      </c>
      <c r="E172" s="42"/>
      <c r="F172" s="220" t="s">
        <v>2518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170</v>
      </c>
      <c r="AU172" s="19" t="s">
        <v>84</v>
      </c>
    </row>
    <row r="173" s="2" customFormat="1" ht="49.05" customHeight="1">
      <c r="A173" s="40"/>
      <c r="B173" s="41"/>
      <c r="C173" s="206" t="s">
        <v>333</v>
      </c>
      <c r="D173" s="206" t="s">
        <v>163</v>
      </c>
      <c r="E173" s="207" t="s">
        <v>2519</v>
      </c>
      <c r="F173" s="208" t="s">
        <v>2520</v>
      </c>
      <c r="G173" s="209" t="s">
        <v>1196</v>
      </c>
      <c r="H173" s="258"/>
      <c r="I173" s="211"/>
      <c r="J173" s="212">
        <f>ROUND(I173*H173,2)</f>
        <v>0</v>
      </c>
      <c r="K173" s="208" t="s">
        <v>167</v>
      </c>
      <c r="L173" s="46"/>
      <c r="M173" s="213" t="s">
        <v>19</v>
      </c>
      <c r="N173" s="214" t="s">
        <v>45</v>
      </c>
      <c r="O173" s="86"/>
      <c r="P173" s="215">
        <f>O173*H173</f>
        <v>0</v>
      </c>
      <c r="Q173" s="215">
        <v>0</v>
      </c>
      <c r="R173" s="215">
        <f>Q173*H173</f>
        <v>0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256</v>
      </c>
      <c r="AT173" s="217" t="s">
        <v>163</v>
      </c>
      <c r="AU173" s="217" t="s">
        <v>84</v>
      </c>
      <c r="AY173" s="19" t="s">
        <v>161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82</v>
      </c>
      <c r="BK173" s="218">
        <f>ROUND(I173*H173,2)</f>
        <v>0</v>
      </c>
      <c r="BL173" s="19" t="s">
        <v>256</v>
      </c>
      <c r="BM173" s="217" t="s">
        <v>2521</v>
      </c>
    </row>
    <row r="174" s="2" customFormat="1">
      <c r="A174" s="40"/>
      <c r="B174" s="41"/>
      <c r="C174" s="42"/>
      <c r="D174" s="219" t="s">
        <v>170</v>
      </c>
      <c r="E174" s="42"/>
      <c r="F174" s="220" t="s">
        <v>2522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170</v>
      </c>
      <c r="AU174" s="19" t="s">
        <v>84</v>
      </c>
    </row>
    <row r="175" s="2" customFormat="1" ht="66.75" customHeight="1">
      <c r="A175" s="40"/>
      <c r="B175" s="41"/>
      <c r="C175" s="206" t="s">
        <v>337</v>
      </c>
      <c r="D175" s="206" t="s">
        <v>163</v>
      </c>
      <c r="E175" s="207" t="s">
        <v>2523</v>
      </c>
      <c r="F175" s="208" t="s">
        <v>2524</v>
      </c>
      <c r="G175" s="209" t="s">
        <v>1196</v>
      </c>
      <c r="H175" s="258"/>
      <c r="I175" s="211"/>
      <c r="J175" s="212">
        <f>ROUND(I175*H175,2)</f>
        <v>0</v>
      </c>
      <c r="K175" s="208" t="s">
        <v>167</v>
      </c>
      <c r="L175" s="46"/>
      <c r="M175" s="213" t="s">
        <v>19</v>
      </c>
      <c r="N175" s="214" t="s">
        <v>45</v>
      </c>
      <c r="O175" s="86"/>
      <c r="P175" s="215">
        <f>O175*H175</f>
        <v>0</v>
      </c>
      <c r="Q175" s="215">
        <v>0</v>
      </c>
      <c r="R175" s="215">
        <f>Q175*H175</f>
        <v>0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256</v>
      </c>
      <c r="AT175" s="217" t="s">
        <v>163</v>
      </c>
      <c r="AU175" s="217" t="s">
        <v>84</v>
      </c>
      <c r="AY175" s="19" t="s">
        <v>161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82</v>
      </c>
      <c r="BK175" s="218">
        <f>ROUND(I175*H175,2)</f>
        <v>0</v>
      </c>
      <c r="BL175" s="19" t="s">
        <v>256</v>
      </c>
      <c r="BM175" s="217" t="s">
        <v>2525</v>
      </c>
    </row>
    <row r="176" s="2" customFormat="1">
      <c r="A176" s="40"/>
      <c r="B176" s="41"/>
      <c r="C176" s="42"/>
      <c r="D176" s="219" t="s">
        <v>170</v>
      </c>
      <c r="E176" s="42"/>
      <c r="F176" s="220" t="s">
        <v>2526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170</v>
      </c>
      <c r="AU176" s="19" t="s">
        <v>84</v>
      </c>
    </row>
    <row r="177" s="12" customFormat="1" ht="22.8" customHeight="1">
      <c r="A177" s="12"/>
      <c r="B177" s="190"/>
      <c r="C177" s="191"/>
      <c r="D177" s="192" t="s">
        <v>73</v>
      </c>
      <c r="E177" s="204" t="s">
        <v>2527</v>
      </c>
      <c r="F177" s="204" t="s">
        <v>2528</v>
      </c>
      <c r="G177" s="191"/>
      <c r="H177" s="191"/>
      <c r="I177" s="194"/>
      <c r="J177" s="205">
        <f>BK177</f>
        <v>0</v>
      </c>
      <c r="K177" s="191"/>
      <c r="L177" s="196"/>
      <c r="M177" s="197"/>
      <c r="N177" s="198"/>
      <c r="O177" s="198"/>
      <c r="P177" s="199">
        <f>SUM(P178:P264)</f>
        <v>0</v>
      </c>
      <c r="Q177" s="198"/>
      <c r="R177" s="199">
        <f>SUM(R178:R264)</f>
        <v>0.87576530000000008</v>
      </c>
      <c r="S177" s="198"/>
      <c r="T177" s="200">
        <f>SUM(T178:T264)</f>
        <v>0.071499999999999994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01" t="s">
        <v>84</v>
      </c>
      <c r="AT177" s="202" t="s">
        <v>73</v>
      </c>
      <c r="AU177" s="202" t="s">
        <v>82</v>
      </c>
      <c r="AY177" s="201" t="s">
        <v>161</v>
      </c>
      <c r="BK177" s="203">
        <f>SUM(BK178:BK264)</f>
        <v>0</v>
      </c>
    </row>
    <row r="178" s="2" customFormat="1" ht="44.25" customHeight="1">
      <c r="A178" s="40"/>
      <c r="B178" s="41"/>
      <c r="C178" s="206" t="s">
        <v>342</v>
      </c>
      <c r="D178" s="206" t="s">
        <v>163</v>
      </c>
      <c r="E178" s="207" t="s">
        <v>2529</v>
      </c>
      <c r="F178" s="208" t="s">
        <v>2530</v>
      </c>
      <c r="G178" s="209" t="s">
        <v>590</v>
      </c>
      <c r="H178" s="210">
        <v>15.699999999999999</v>
      </c>
      <c r="I178" s="211"/>
      <c r="J178" s="212">
        <f>ROUND(I178*H178,2)</f>
        <v>0</v>
      </c>
      <c r="K178" s="208" t="s">
        <v>167</v>
      </c>
      <c r="L178" s="46"/>
      <c r="M178" s="213" t="s">
        <v>19</v>
      </c>
      <c r="N178" s="214" t="s">
        <v>45</v>
      </c>
      <c r="O178" s="86"/>
      <c r="P178" s="215">
        <f>O178*H178</f>
        <v>0</v>
      </c>
      <c r="Q178" s="215">
        <v>0.00142</v>
      </c>
      <c r="R178" s="215">
        <f>Q178*H178</f>
        <v>0.022294000000000001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256</v>
      </c>
      <c r="AT178" s="217" t="s">
        <v>163</v>
      </c>
      <c r="AU178" s="217" t="s">
        <v>84</v>
      </c>
      <c r="AY178" s="19" t="s">
        <v>161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82</v>
      </c>
      <c r="BK178" s="218">
        <f>ROUND(I178*H178,2)</f>
        <v>0</v>
      </c>
      <c r="BL178" s="19" t="s">
        <v>256</v>
      </c>
      <c r="BM178" s="217" t="s">
        <v>2531</v>
      </c>
    </row>
    <row r="179" s="2" customFormat="1">
      <c r="A179" s="40"/>
      <c r="B179" s="41"/>
      <c r="C179" s="42"/>
      <c r="D179" s="219" t="s">
        <v>170</v>
      </c>
      <c r="E179" s="42"/>
      <c r="F179" s="220" t="s">
        <v>2532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170</v>
      </c>
      <c r="AU179" s="19" t="s">
        <v>84</v>
      </c>
    </row>
    <row r="180" s="13" customFormat="1">
      <c r="A180" s="13"/>
      <c r="B180" s="224"/>
      <c r="C180" s="225"/>
      <c r="D180" s="226" t="s">
        <v>185</v>
      </c>
      <c r="E180" s="227" t="s">
        <v>19</v>
      </c>
      <c r="F180" s="228" t="s">
        <v>2533</v>
      </c>
      <c r="G180" s="225"/>
      <c r="H180" s="229">
        <v>15.699999999999999</v>
      </c>
      <c r="I180" s="230"/>
      <c r="J180" s="225"/>
      <c r="K180" s="225"/>
      <c r="L180" s="231"/>
      <c r="M180" s="232"/>
      <c r="N180" s="233"/>
      <c r="O180" s="233"/>
      <c r="P180" s="233"/>
      <c r="Q180" s="233"/>
      <c r="R180" s="233"/>
      <c r="S180" s="233"/>
      <c r="T180" s="23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5" t="s">
        <v>185</v>
      </c>
      <c r="AU180" s="235" t="s">
        <v>84</v>
      </c>
      <c r="AV180" s="13" t="s">
        <v>84</v>
      </c>
      <c r="AW180" s="13" t="s">
        <v>36</v>
      </c>
      <c r="AX180" s="13" t="s">
        <v>82</v>
      </c>
      <c r="AY180" s="235" t="s">
        <v>161</v>
      </c>
    </row>
    <row r="181" s="2" customFormat="1" ht="16.5" customHeight="1">
      <c r="A181" s="40"/>
      <c r="B181" s="41"/>
      <c r="C181" s="206" t="s">
        <v>347</v>
      </c>
      <c r="D181" s="206" t="s">
        <v>163</v>
      </c>
      <c r="E181" s="207" t="s">
        <v>2534</v>
      </c>
      <c r="F181" s="208" t="s">
        <v>2535</v>
      </c>
      <c r="G181" s="209" t="s">
        <v>590</v>
      </c>
      <c r="H181" s="210">
        <v>80</v>
      </c>
      <c r="I181" s="211"/>
      <c r="J181" s="212">
        <f>ROUND(I181*H181,2)</f>
        <v>0</v>
      </c>
      <c r="K181" s="208" t="s">
        <v>167</v>
      </c>
      <c r="L181" s="46"/>
      <c r="M181" s="213" t="s">
        <v>19</v>
      </c>
      <c r="N181" s="214" t="s">
        <v>45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0.00027999999999999998</v>
      </c>
      <c r="T181" s="216">
        <f>S181*H181</f>
        <v>0.022399999999999996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256</v>
      </c>
      <c r="AT181" s="217" t="s">
        <v>163</v>
      </c>
      <c r="AU181" s="217" t="s">
        <v>84</v>
      </c>
      <c r="AY181" s="19" t="s">
        <v>161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82</v>
      </c>
      <c r="BK181" s="218">
        <f>ROUND(I181*H181,2)</f>
        <v>0</v>
      </c>
      <c r="BL181" s="19" t="s">
        <v>256</v>
      </c>
      <c r="BM181" s="217" t="s">
        <v>2536</v>
      </c>
    </row>
    <row r="182" s="2" customFormat="1">
      <c r="A182" s="40"/>
      <c r="B182" s="41"/>
      <c r="C182" s="42"/>
      <c r="D182" s="219" t="s">
        <v>170</v>
      </c>
      <c r="E182" s="42"/>
      <c r="F182" s="220" t="s">
        <v>2537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170</v>
      </c>
      <c r="AU182" s="19" t="s">
        <v>84</v>
      </c>
    </row>
    <row r="183" s="13" customFormat="1">
      <c r="A183" s="13"/>
      <c r="B183" s="224"/>
      <c r="C183" s="225"/>
      <c r="D183" s="226" t="s">
        <v>185</v>
      </c>
      <c r="E183" s="227" t="s">
        <v>19</v>
      </c>
      <c r="F183" s="228" t="s">
        <v>701</v>
      </c>
      <c r="G183" s="225"/>
      <c r="H183" s="229">
        <v>80</v>
      </c>
      <c r="I183" s="230"/>
      <c r="J183" s="225"/>
      <c r="K183" s="225"/>
      <c r="L183" s="231"/>
      <c r="M183" s="232"/>
      <c r="N183" s="233"/>
      <c r="O183" s="233"/>
      <c r="P183" s="233"/>
      <c r="Q183" s="233"/>
      <c r="R183" s="233"/>
      <c r="S183" s="233"/>
      <c r="T183" s="23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5" t="s">
        <v>185</v>
      </c>
      <c r="AU183" s="235" t="s">
        <v>84</v>
      </c>
      <c r="AV183" s="13" t="s">
        <v>84</v>
      </c>
      <c r="AW183" s="13" t="s">
        <v>36</v>
      </c>
      <c r="AX183" s="13" t="s">
        <v>82</v>
      </c>
      <c r="AY183" s="235" t="s">
        <v>161</v>
      </c>
    </row>
    <row r="184" s="2" customFormat="1" ht="21.75" customHeight="1">
      <c r="A184" s="40"/>
      <c r="B184" s="41"/>
      <c r="C184" s="206" t="s">
        <v>352</v>
      </c>
      <c r="D184" s="206" t="s">
        <v>163</v>
      </c>
      <c r="E184" s="207" t="s">
        <v>2538</v>
      </c>
      <c r="F184" s="208" t="s">
        <v>2539</v>
      </c>
      <c r="G184" s="209" t="s">
        <v>590</v>
      </c>
      <c r="H184" s="210">
        <v>50</v>
      </c>
      <c r="I184" s="211"/>
      <c r="J184" s="212">
        <f>ROUND(I184*H184,2)</f>
        <v>0</v>
      </c>
      <c r="K184" s="208" t="s">
        <v>167</v>
      </c>
      <c r="L184" s="46"/>
      <c r="M184" s="213" t="s">
        <v>19</v>
      </c>
      <c r="N184" s="214" t="s">
        <v>45</v>
      </c>
      <c r="O184" s="86"/>
      <c r="P184" s="215">
        <f>O184*H184</f>
        <v>0</v>
      </c>
      <c r="Q184" s="215">
        <v>0</v>
      </c>
      <c r="R184" s="215">
        <f>Q184*H184</f>
        <v>0</v>
      </c>
      <c r="S184" s="215">
        <v>0.00029</v>
      </c>
      <c r="T184" s="216">
        <f>S184*H184</f>
        <v>0.014500000000000001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256</v>
      </c>
      <c r="AT184" s="217" t="s">
        <v>163</v>
      </c>
      <c r="AU184" s="217" t="s">
        <v>84</v>
      </c>
      <c r="AY184" s="19" t="s">
        <v>161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82</v>
      </c>
      <c r="BK184" s="218">
        <f>ROUND(I184*H184,2)</f>
        <v>0</v>
      </c>
      <c r="BL184" s="19" t="s">
        <v>256</v>
      </c>
      <c r="BM184" s="217" t="s">
        <v>2540</v>
      </c>
    </row>
    <row r="185" s="2" customFormat="1">
      <c r="A185" s="40"/>
      <c r="B185" s="41"/>
      <c r="C185" s="42"/>
      <c r="D185" s="219" t="s">
        <v>170</v>
      </c>
      <c r="E185" s="42"/>
      <c r="F185" s="220" t="s">
        <v>2541</v>
      </c>
      <c r="G185" s="42"/>
      <c r="H185" s="42"/>
      <c r="I185" s="221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170</v>
      </c>
      <c r="AU185" s="19" t="s">
        <v>84</v>
      </c>
    </row>
    <row r="186" s="2" customFormat="1" ht="33" customHeight="1">
      <c r="A186" s="40"/>
      <c r="B186" s="41"/>
      <c r="C186" s="206" t="s">
        <v>357</v>
      </c>
      <c r="D186" s="206" t="s">
        <v>163</v>
      </c>
      <c r="E186" s="207" t="s">
        <v>2542</v>
      </c>
      <c r="F186" s="208" t="s">
        <v>2543</v>
      </c>
      <c r="G186" s="209" t="s">
        <v>590</v>
      </c>
      <c r="H186" s="210">
        <v>275.67000000000002</v>
      </c>
      <c r="I186" s="211"/>
      <c r="J186" s="212">
        <f>ROUND(I186*H186,2)</f>
        <v>0</v>
      </c>
      <c r="K186" s="208" t="s">
        <v>167</v>
      </c>
      <c r="L186" s="46"/>
      <c r="M186" s="213" t="s">
        <v>19</v>
      </c>
      <c r="N186" s="214" t="s">
        <v>45</v>
      </c>
      <c r="O186" s="86"/>
      <c r="P186" s="215">
        <f>O186*H186</f>
        <v>0</v>
      </c>
      <c r="Q186" s="215">
        <v>0.00080000000000000004</v>
      </c>
      <c r="R186" s="215">
        <f>Q186*H186</f>
        <v>0.22053600000000001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256</v>
      </c>
      <c r="AT186" s="217" t="s">
        <v>163</v>
      </c>
      <c r="AU186" s="217" t="s">
        <v>84</v>
      </c>
      <c r="AY186" s="19" t="s">
        <v>161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82</v>
      </c>
      <c r="BK186" s="218">
        <f>ROUND(I186*H186,2)</f>
        <v>0</v>
      </c>
      <c r="BL186" s="19" t="s">
        <v>256</v>
      </c>
      <c r="BM186" s="217" t="s">
        <v>2544</v>
      </c>
    </row>
    <row r="187" s="2" customFormat="1">
      <c r="A187" s="40"/>
      <c r="B187" s="41"/>
      <c r="C187" s="42"/>
      <c r="D187" s="219" t="s">
        <v>170</v>
      </c>
      <c r="E187" s="42"/>
      <c r="F187" s="220" t="s">
        <v>2545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170</v>
      </c>
      <c r="AU187" s="19" t="s">
        <v>84</v>
      </c>
    </row>
    <row r="188" s="13" customFormat="1">
      <c r="A188" s="13"/>
      <c r="B188" s="224"/>
      <c r="C188" s="225"/>
      <c r="D188" s="226" t="s">
        <v>185</v>
      </c>
      <c r="E188" s="227" t="s">
        <v>19</v>
      </c>
      <c r="F188" s="228" t="s">
        <v>2546</v>
      </c>
      <c r="G188" s="225"/>
      <c r="H188" s="229">
        <v>61.299999999999997</v>
      </c>
      <c r="I188" s="230"/>
      <c r="J188" s="225"/>
      <c r="K188" s="225"/>
      <c r="L188" s="231"/>
      <c r="M188" s="232"/>
      <c r="N188" s="233"/>
      <c r="O188" s="233"/>
      <c r="P188" s="233"/>
      <c r="Q188" s="233"/>
      <c r="R188" s="233"/>
      <c r="S188" s="233"/>
      <c r="T188" s="23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5" t="s">
        <v>185</v>
      </c>
      <c r="AU188" s="235" t="s">
        <v>84</v>
      </c>
      <c r="AV188" s="13" t="s">
        <v>84</v>
      </c>
      <c r="AW188" s="13" t="s">
        <v>36</v>
      </c>
      <c r="AX188" s="13" t="s">
        <v>74</v>
      </c>
      <c r="AY188" s="235" t="s">
        <v>161</v>
      </c>
    </row>
    <row r="189" s="13" customFormat="1">
      <c r="A189" s="13"/>
      <c r="B189" s="224"/>
      <c r="C189" s="225"/>
      <c r="D189" s="226" t="s">
        <v>185</v>
      </c>
      <c r="E189" s="227" t="s">
        <v>19</v>
      </c>
      <c r="F189" s="228" t="s">
        <v>2547</v>
      </c>
      <c r="G189" s="225"/>
      <c r="H189" s="229">
        <v>136.90000000000001</v>
      </c>
      <c r="I189" s="230"/>
      <c r="J189" s="225"/>
      <c r="K189" s="225"/>
      <c r="L189" s="231"/>
      <c r="M189" s="232"/>
      <c r="N189" s="233"/>
      <c r="O189" s="233"/>
      <c r="P189" s="233"/>
      <c r="Q189" s="233"/>
      <c r="R189" s="233"/>
      <c r="S189" s="233"/>
      <c r="T189" s="23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5" t="s">
        <v>185</v>
      </c>
      <c r="AU189" s="235" t="s">
        <v>84</v>
      </c>
      <c r="AV189" s="13" t="s">
        <v>84</v>
      </c>
      <c r="AW189" s="13" t="s">
        <v>36</v>
      </c>
      <c r="AX189" s="13" t="s">
        <v>74</v>
      </c>
      <c r="AY189" s="235" t="s">
        <v>161</v>
      </c>
    </row>
    <row r="190" s="13" customFormat="1">
      <c r="A190" s="13"/>
      <c r="B190" s="224"/>
      <c r="C190" s="225"/>
      <c r="D190" s="226" t="s">
        <v>185</v>
      </c>
      <c r="E190" s="227" t="s">
        <v>19</v>
      </c>
      <c r="F190" s="228" t="s">
        <v>2548</v>
      </c>
      <c r="G190" s="225"/>
      <c r="H190" s="229">
        <v>77.469999999999999</v>
      </c>
      <c r="I190" s="230"/>
      <c r="J190" s="225"/>
      <c r="K190" s="225"/>
      <c r="L190" s="231"/>
      <c r="M190" s="232"/>
      <c r="N190" s="233"/>
      <c r="O190" s="233"/>
      <c r="P190" s="233"/>
      <c r="Q190" s="233"/>
      <c r="R190" s="233"/>
      <c r="S190" s="233"/>
      <c r="T190" s="23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5" t="s">
        <v>185</v>
      </c>
      <c r="AU190" s="235" t="s">
        <v>84</v>
      </c>
      <c r="AV190" s="13" t="s">
        <v>84</v>
      </c>
      <c r="AW190" s="13" t="s">
        <v>36</v>
      </c>
      <c r="AX190" s="13" t="s">
        <v>74</v>
      </c>
      <c r="AY190" s="235" t="s">
        <v>161</v>
      </c>
    </row>
    <row r="191" s="14" customFormat="1">
      <c r="A191" s="14"/>
      <c r="B191" s="236"/>
      <c r="C191" s="237"/>
      <c r="D191" s="226" t="s">
        <v>185</v>
      </c>
      <c r="E191" s="238" t="s">
        <v>19</v>
      </c>
      <c r="F191" s="239" t="s">
        <v>187</v>
      </c>
      <c r="G191" s="237"/>
      <c r="H191" s="240">
        <v>275.66999999999996</v>
      </c>
      <c r="I191" s="241"/>
      <c r="J191" s="237"/>
      <c r="K191" s="237"/>
      <c r="L191" s="242"/>
      <c r="M191" s="243"/>
      <c r="N191" s="244"/>
      <c r="O191" s="244"/>
      <c r="P191" s="244"/>
      <c r="Q191" s="244"/>
      <c r="R191" s="244"/>
      <c r="S191" s="244"/>
      <c r="T191" s="24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6" t="s">
        <v>185</v>
      </c>
      <c r="AU191" s="246" t="s">
        <v>84</v>
      </c>
      <c r="AV191" s="14" t="s">
        <v>168</v>
      </c>
      <c r="AW191" s="14" t="s">
        <v>36</v>
      </c>
      <c r="AX191" s="14" t="s">
        <v>82</v>
      </c>
      <c r="AY191" s="246" t="s">
        <v>161</v>
      </c>
    </row>
    <row r="192" s="2" customFormat="1" ht="33" customHeight="1">
      <c r="A192" s="40"/>
      <c r="B192" s="41"/>
      <c r="C192" s="206" t="s">
        <v>361</v>
      </c>
      <c r="D192" s="206" t="s">
        <v>163</v>
      </c>
      <c r="E192" s="207" t="s">
        <v>2549</v>
      </c>
      <c r="F192" s="208" t="s">
        <v>2550</v>
      </c>
      <c r="G192" s="209" t="s">
        <v>590</v>
      </c>
      <c r="H192" s="210">
        <v>84.359999999999999</v>
      </c>
      <c r="I192" s="211"/>
      <c r="J192" s="212">
        <f>ROUND(I192*H192,2)</f>
        <v>0</v>
      </c>
      <c r="K192" s="208" t="s">
        <v>167</v>
      </c>
      <c r="L192" s="46"/>
      <c r="M192" s="213" t="s">
        <v>19</v>
      </c>
      <c r="N192" s="214" t="s">
        <v>45</v>
      </c>
      <c r="O192" s="86"/>
      <c r="P192" s="215">
        <f>O192*H192</f>
        <v>0</v>
      </c>
      <c r="Q192" s="215">
        <v>0.0012600000000000001</v>
      </c>
      <c r="R192" s="215">
        <f>Q192*H192</f>
        <v>0.1062936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256</v>
      </c>
      <c r="AT192" s="217" t="s">
        <v>163</v>
      </c>
      <c r="AU192" s="217" t="s">
        <v>84</v>
      </c>
      <c r="AY192" s="19" t="s">
        <v>161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82</v>
      </c>
      <c r="BK192" s="218">
        <f>ROUND(I192*H192,2)</f>
        <v>0</v>
      </c>
      <c r="BL192" s="19" t="s">
        <v>256</v>
      </c>
      <c r="BM192" s="217" t="s">
        <v>2551</v>
      </c>
    </row>
    <row r="193" s="2" customFormat="1">
      <c r="A193" s="40"/>
      <c r="B193" s="41"/>
      <c r="C193" s="42"/>
      <c r="D193" s="219" t="s">
        <v>170</v>
      </c>
      <c r="E193" s="42"/>
      <c r="F193" s="220" t="s">
        <v>2552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170</v>
      </c>
      <c r="AU193" s="19" t="s">
        <v>84</v>
      </c>
    </row>
    <row r="194" s="13" customFormat="1">
      <c r="A194" s="13"/>
      <c r="B194" s="224"/>
      <c r="C194" s="225"/>
      <c r="D194" s="226" t="s">
        <v>185</v>
      </c>
      <c r="E194" s="227" t="s">
        <v>19</v>
      </c>
      <c r="F194" s="228" t="s">
        <v>2553</v>
      </c>
      <c r="G194" s="225"/>
      <c r="H194" s="229">
        <v>84.359999999999999</v>
      </c>
      <c r="I194" s="230"/>
      <c r="J194" s="225"/>
      <c r="K194" s="225"/>
      <c r="L194" s="231"/>
      <c r="M194" s="232"/>
      <c r="N194" s="233"/>
      <c r="O194" s="233"/>
      <c r="P194" s="233"/>
      <c r="Q194" s="233"/>
      <c r="R194" s="233"/>
      <c r="S194" s="233"/>
      <c r="T194" s="23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5" t="s">
        <v>185</v>
      </c>
      <c r="AU194" s="235" t="s">
        <v>84</v>
      </c>
      <c r="AV194" s="13" t="s">
        <v>84</v>
      </c>
      <c r="AW194" s="13" t="s">
        <v>36</v>
      </c>
      <c r="AX194" s="13" t="s">
        <v>74</v>
      </c>
      <c r="AY194" s="235" t="s">
        <v>161</v>
      </c>
    </row>
    <row r="195" s="14" customFormat="1">
      <c r="A195" s="14"/>
      <c r="B195" s="236"/>
      <c r="C195" s="237"/>
      <c r="D195" s="226" t="s">
        <v>185</v>
      </c>
      <c r="E195" s="238" t="s">
        <v>19</v>
      </c>
      <c r="F195" s="239" t="s">
        <v>187</v>
      </c>
      <c r="G195" s="237"/>
      <c r="H195" s="240">
        <v>84.359999999999999</v>
      </c>
      <c r="I195" s="241"/>
      <c r="J195" s="237"/>
      <c r="K195" s="237"/>
      <c r="L195" s="242"/>
      <c r="M195" s="243"/>
      <c r="N195" s="244"/>
      <c r="O195" s="244"/>
      <c r="P195" s="244"/>
      <c r="Q195" s="244"/>
      <c r="R195" s="244"/>
      <c r="S195" s="244"/>
      <c r="T195" s="245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6" t="s">
        <v>185</v>
      </c>
      <c r="AU195" s="246" t="s">
        <v>84</v>
      </c>
      <c r="AV195" s="14" t="s">
        <v>168</v>
      </c>
      <c r="AW195" s="14" t="s">
        <v>36</v>
      </c>
      <c r="AX195" s="14" t="s">
        <v>82</v>
      </c>
      <c r="AY195" s="246" t="s">
        <v>161</v>
      </c>
    </row>
    <row r="196" s="2" customFormat="1" ht="33" customHeight="1">
      <c r="A196" s="40"/>
      <c r="B196" s="41"/>
      <c r="C196" s="206" t="s">
        <v>366</v>
      </c>
      <c r="D196" s="206" t="s">
        <v>163</v>
      </c>
      <c r="E196" s="207" t="s">
        <v>2554</v>
      </c>
      <c r="F196" s="208" t="s">
        <v>2555</v>
      </c>
      <c r="G196" s="209" t="s">
        <v>590</v>
      </c>
      <c r="H196" s="210">
        <v>60.700000000000003</v>
      </c>
      <c r="I196" s="211"/>
      <c r="J196" s="212">
        <f>ROUND(I196*H196,2)</f>
        <v>0</v>
      </c>
      <c r="K196" s="208" t="s">
        <v>167</v>
      </c>
      <c r="L196" s="46"/>
      <c r="M196" s="213" t="s">
        <v>19</v>
      </c>
      <c r="N196" s="214" t="s">
        <v>45</v>
      </c>
      <c r="O196" s="86"/>
      <c r="P196" s="215">
        <f>O196*H196</f>
        <v>0</v>
      </c>
      <c r="Q196" s="215">
        <v>0.0013799999999999999</v>
      </c>
      <c r="R196" s="215">
        <f>Q196*H196</f>
        <v>0.083765999999999993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256</v>
      </c>
      <c r="AT196" s="217" t="s">
        <v>163</v>
      </c>
      <c r="AU196" s="217" t="s">
        <v>84</v>
      </c>
      <c r="AY196" s="19" t="s">
        <v>161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82</v>
      </c>
      <c r="BK196" s="218">
        <f>ROUND(I196*H196,2)</f>
        <v>0</v>
      </c>
      <c r="BL196" s="19" t="s">
        <v>256</v>
      </c>
      <c r="BM196" s="217" t="s">
        <v>2556</v>
      </c>
    </row>
    <row r="197" s="2" customFormat="1">
      <c r="A197" s="40"/>
      <c r="B197" s="41"/>
      <c r="C197" s="42"/>
      <c r="D197" s="219" t="s">
        <v>170</v>
      </c>
      <c r="E197" s="42"/>
      <c r="F197" s="220" t="s">
        <v>2557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170</v>
      </c>
      <c r="AU197" s="19" t="s">
        <v>84</v>
      </c>
    </row>
    <row r="198" s="13" customFormat="1">
      <c r="A198" s="13"/>
      <c r="B198" s="224"/>
      <c r="C198" s="225"/>
      <c r="D198" s="226" t="s">
        <v>185</v>
      </c>
      <c r="E198" s="227" t="s">
        <v>19</v>
      </c>
      <c r="F198" s="228" t="s">
        <v>2558</v>
      </c>
      <c r="G198" s="225"/>
      <c r="H198" s="229">
        <v>60.700000000000003</v>
      </c>
      <c r="I198" s="230"/>
      <c r="J198" s="225"/>
      <c r="K198" s="225"/>
      <c r="L198" s="231"/>
      <c r="M198" s="232"/>
      <c r="N198" s="233"/>
      <c r="O198" s="233"/>
      <c r="P198" s="233"/>
      <c r="Q198" s="233"/>
      <c r="R198" s="233"/>
      <c r="S198" s="233"/>
      <c r="T198" s="23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5" t="s">
        <v>185</v>
      </c>
      <c r="AU198" s="235" t="s">
        <v>84</v>
      </c>
      <c r="AV198" s="13" t="s">
        <v>84</v>
      </c>
      <c r="AW198" s="13" t="s">
        <v>36</v>
      </c>
      <c r="AX198" s="13" t="s">
        <v>74</v>
      </c>
      <c r="AY198" s="235" t="s">
        <v>161</v>
      </c>
    </row>
    <row r="199" s="14" customFormat="1">
      <c r="A199" s="14"/>
      <c r="B199" s="236"/>
      <c r="C199" s="237"/>
      <c r="D199" s="226" t="s">
        <v>185</v>
      </c>
      <c r="E199" s="238" t="s">
        <v>19</v>
      </c>
      <c r="F199" s="239" t="s">
        <v>187</v>
      </c>
      <c r="G199" s="237"/>
      <c r="H199" s="240">
        <v>60.700000000000003</v>
      </c>
      <c r="I199" s="241"/>
      <c r="J199" s="237"/>
      <c r="K199" s="237"/>
      <c r="L199" s="242"/>
      <c r="M199" s="243"/>
      <c r="N199" s="244"/>
      <c r="O199" s="244"/>
      <c r="P199" s="244"/>
      <c r="Q199" s="244"/>
      <c r="R199" s="244"/>
      <c r="S199" s="244"/>
      <c r="T199" s="245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6" t="s">
        <v>185</v>
      </c>
      <c r="AU199" s="246" t="s">
        <v>84</v>
      </c>
      <c r="AV199" s="14" t="s">
        <v>168</v>
      </c>
      <c r="AW199" s="14" t="s">
        <v>36</v>
      </c>
      <c r="AX199" s="14" t="s">
        <v>82</v>
      </c>
      <c r="AY199" s="246" t="s">
        <v>161</v>
      </c>
    </row>
    <row r="200" s="2" customFormat="1" ht="33" customHeight="1">
      <c r="A200" s="40"/>
      <c r="B200" s="41"/>
      <c r="C200" s="206" t="s">
        <v>373</v>
      </c>
      <c r="D200" s="206" t="s">
        <v>163</v>
      </c>
      <c r="E200" s="207" t="s">
        <v>2559</v>
      </c>
      <c r="F200" s="208" t="s">
        <v>2560</v>
      </c>
      <c r="G200" s="209" t="s">
        <v>590</v>
      </c>
      <c r="H200" s="210">
        <v>76.799999999999997</v>
      </c>
      <c r="I200" s="211"/>
      <c r="J200" s="212">
        <f>ROUND(I200*H200,2)</f>
        <v>0</v>
      </c>
      <c r="K200" s="208" t="s">
        <v>167</v>
      </c>
      <c r="L200" s="46"/>
      <c r="M200" s="213" t="s">
        <v>19</v>
      </c>
      <c r="N200" s="214" t="s">
        <v>45</v>
      </c>
      <c r="O200" s="86"/>
      <c r="P200" s="215">
        <f>O200*H200</f>
        <v>0</v>
      </c>
      <c r="Q200" s="215">
        <v>0.0026199999999999999</v>
      </c>
      <c r="R200" s="215">
        <f>Q200*H200</f>
        <v>0.20121599999999998</v>
      </c>
      <c r="S200" s="215">
        <v>0</v>
      </c>
      <c r="T200" s="21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256</v>
      </c>
      <c r="AT200" s="217" t="s">
        <v>163</v>
      </c>
      <c r="AU200" s="217" t="s">
        <v>84</v>
      </c>
      <c r="AY200" s="19" t="s">
        <v>161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9" t="s">
        <v>82</v>
      </c>
      <c r="BK200" s="218">
        <f>ROUND(I200*H200,2)</f>
        <v>0</v>
      </c>
      <c r="BL200" s="19" t="s">
        <v>256</v>
      </c>
      <c r="BM200" s="217" t="s">
        <v>2561</v>
      </c>
    </row>
    <row r="201" s="2" customFormat="1">
      <c r="A201" s="40"/>
      <c r="B201" s="41"/>
      <c r="C201" s="42"/>
      <c r="D201" s="219" t="s">
        <v>170</v>
      </c>
      <c r="E201" s="42"/>
      <c r="F201" s="220" t="s">
        <v>2562</v>
      </c>
      <c r="G201" s="42"/>
      <c r="H201" s="42"/>
      <c r="I201" s="221"/>
      <c r="J201" s="42"/>
      <c r="K201" s="42"/>
      <c r="L201" s="46"/>
      <c r="M201" s="222"/>
      <c r="N201" s="223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170</v>
      </c>
      <c r="AU201" s="19" t="s">
        <v>84</v>
      </c>
    </row>
    <row r="202" s="13" customFormat="1">
      <c r="A202" s="13"/>
      <c r="B202" s="224"/>
      <c r="C202" s="225"/>
      <c r="D202" s="226" t="s">
        <v>185</v>
      </c>
      <c r="E202" s="227" t="s">
        <v>19</v>
      </c>
      <c r="F202" s="228" t="s">
        <v>2563</v>
      </c>
      <c r="G202" s="225"/>
      <c r="H202" s="229">
        <v>76.799999999999997</v>
      </c>
      <c r="I202" s="230"/>
      <c r="J202" s="225"/>
      <c r="K202" s="225"/>
      <c r="L202" s="231"/>
      <c r="M202" s="232"/>
      <c r="N202" s="233"/>
      <c r="O202" s="233"/>
      <c r="P202" s="233"/>
      <c r="Q202" s="233"/>
      <c r="R202" s="233"/>
      <c r="S202" s="233"/>
      <c r="T202" s="23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5" t="s">
        <v>185</v>
      </c>
      <c r="AU202" s="235" t="s">
        <v>84</v>
      </c>
      <c r="AV202" s="13" t="s">
        <v>84</v>
      </c>
      <c r="AW202" s="13" t="s">
        <v>36</v>
      </c>
      <c r="AX202" s="13" t="s">
        <v>74</v>
      </c>
      <c r="AY202" s="235" t="s">
        <v>161</v>
      </c>
    </row>
    <row r="203" s="14" customFormat="1">
      <c r="A203" s="14"/>
      <c r="B203" s="236"/>
      <c r="C203" s="237"/>
      <c r="D203" s="226" t="s">
        <v>185</v>
      </c>
      <c r="E203" s="238" t="s">
        <v>19</v>
      </c>
      <c r="F203" s="239" t="s">
        <v>187</v>
      </c>
      <c r="G203" s="237"/>
      <c r="H203" s="240">
        <v>76.799999999999997</v>
      </c>
      <c r="I203" s="241"/>
      <c r="J203" s="237"/>
      <c r="K203" s="237"/>
      <c r="L203" s="242"/>
      <c r="M203" s="243"/>
      <c r="N203" s="244"/>
      <c r="O203" s="244"/>
      <c r="P203" s="244"/>
      <c r="Q203" s="244"/>
      <c r="R203" s="244"/>
      <c r="S203" s="244"/>
      <c r="T203" s="245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6" t="s">
        <v>185</v>
      </c>
      <c r="AU203" s="246" t="s">
        <v>84</v>
      </c>
      <c r="AV203" s="14" t="s">
        <v>168</v>
      </c>
      <c r="AW203" s="14" t="s">
        <v>36</v>
      </c>
      <c r="AX203" s="14" t="s">
        <v>82</v>
      </c>
      <c r="AY203" s="246" t="s">
        <v>161</v>
      </c>
    </row>
    <row r="204" s="2" customFormat="1" ht="33" customHeight="1">
      <c r="A204" s="40"/>
      <c r="B204" s="41"/>
      <c r="C204" s="206" t="s">
        <v>383</v>
      </c>
      <c r="D204" s="206" t="s">
        <v>163</v>
      </c>
      <c r="E204" s="207" t="s">
        <v>2564</v>
      </c>
      <c r="F204" s="208" t="s">
        <v>2565</v>
      </c>
      <c r="G204" s="209" t="s">
        <v>590</v>
      </c>
      <c r="H204" s="210">
        <v>3</v>
      </c>
      <c r="I204" s="211"/>
      <c r="J204" s="212">
        <f>ROUND(I204*H204,2)</f>
        <v>0</v>
      </c>
      <c r="K204" s="208" t="s">
        <v>167</v>
      </c>
      <c r="L204" s="46"/>
      <c r="M204" s="213" t="s">
        <v>19</v>
      </c>
      <c r="N204" s="214" t="s">
        <v>45</v>
      </c>
      <c r="O204" s="86"/>
      <c r="P204" s="215">
        <f>O204*H204</f>
        <v>0</v>
      </c>
      <c r="Q204" s="215">
        <v>0.0037299999999999998</v>
      </c>
      <c r="R204" s="215">
        <f>Q204*H204</f>
        <v>0.011189999999999999</v>
      </c>
      <c r="S204" s="215">
        <v>0</v>
      </c>
      <c r="T204" s="216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7" t="s">
        <v>256</v>
      </c>
      <c r="AT204" s="217" t="s">
        <v>163</v>
      </c>
      <c r="AU204" s="217" t="s">
        <v>84</v>
      </c>
      <c r="AY204" s="19" t="s">
        <v>161</v>
      </c>
      <c r="BE204" s="218">
        <f>IF(N204="základní",J204,0)</f>
        <v>0</v>
      </c>
      <c r="BF204" s="218">
        <f>IF(N204="snížená",J204,0)</f>
        <v>0</v>
      </c>
      <c r="BG204" s="218">
        <f>IF(N204="zákl. přenesená",J204,0)</f>
        <v>0</v>
      </c>
      <c r="BH204" s="218">
        <f>IF(N204="sníž. přenesená",J204,0)</f>
        <v>0</v>
      </c>
      <c r="BI204" s="218">
        <f>IF(N204="nulová",J204,0)</f>
        <v>0</v>
      </c>
      <c r="BJ204" s="19" t="s">
        <v>82</v>
      </c>
      <c r="BK204" s="218">
        <f>ROUND(I204*H204,2)</f>
        <v>0</v>
      </c>
      <c r="BL204" s="19" t="s">
        <v>256</v>
      </c>
      <c r="BM204" s="217" t="s">
        <v>2566</v>
      </c>
    </row>
    <row r="205" s="2" customFormat="1">
      <c r="A205" s="40"/>
      <c r="B205" s="41"/>
      <c r="C205" s="42"/>
      <c r="D205" s="219" t="s">
        <v>170</v>
      </c>
      <c r="E205" s="42"/>
      <c r="F205" s="220" t="s">
        <v>2567</v>
      </c>
      <c r="G205" s="42"/>
      <c r="H205" s="42"/>
      <c r="I205" s="221"/>
      <c r="J205" s="42"/>
      <c r="K205" s="42"/>
      <c r="L205" s="46"/>
      <c r="M205" s="222"/>
      <c r="N205" s="223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170</v>
      </c>
      <c r="AU205" s="19" t="s">
        <v>84</v>
      </c>
    </row>
    <row r="206" s="13" customFormat="1">
      <c r="A206" s="13"/>
      <c r="B206" s="224"/>
      <c r="C206" s="225"/>
      <c r="D206" s="226" t="s">
        <v>185</v>
      </c>
      <c r="E206" s="227" t="s">
        <v>19</v>
      </c>
      <c r="F206" s="228" t="s">
        <v>175</v>
      </c>
      <c r="G206" s="225"/>
      <c r="H206" s="229">
        <v>3</v>
      </c>
      <c r="I206" s="230"/>
      <c r="J206" s="225"/>
      <c r="K206" s="225"/>
      <c r="L206" s="231"/>
      <c r="M206" s="232"/>
      <c r="N206" s="233"/>
      <c r="O206" s="233"/>
      <c r="P206" s="233"/>
      <c r="Q206" s="233"/>
      <c r="R206" s="233"/>
      <c r="S206" s="233"/>
      <c r="T206" s="23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5" t="s">
        <v>185</v>
      </c>
      <c r="AU206" s="235" t="s">
        <v>84</v>
      </c>
      <c r="AV206" s="13" t="s">
        <v>84</v>
      </c>
      <c r="AW206" s="13" t="s">
        <v>36</v>
      </c>
      <c r="AX206" s="13" t="s">
        <v>82</v>
      </c>
      <c r="AY206" s="235" t="s">
        <v>161</v>
      </c>
    </row>
    <row r="207" s="2" customFormat="1" ht="37.8" customHeight="1">
      <c r="A207" s="40"/>
      <c r="B207" s="41"/>
      <c r="C207" s="206" t="s">
        <v>389</v>
      </c>
      <c r="D207" s="206" t="s">
        <v>163</v>
      </c>
      <c r="E207" s="207" t="s">
        <v>2568</v>
      </c>
      <c r="F207" s="208" t="s">
        <v>2569</v>
      </c>
      <c r="G207" s="209" t="s">
        <v>166</v>
      </c>
      <c r="H207" s="210">
        <v>20</v>
      </c>
      <c r="I207" s="211"/>
      <c r="J207" s="212">
        <f>ROUND(I207*H207,2)</f>
        <v>0</v>
      </c>
      <c r="K207" s="208" t="s">
        <v>167</v>
      </c>
      <c r="L207" s="46"/>
      <c r="M207" s="213" t="s">
        <v>19</v>
      </c>
      <c r="N207" s="214" t="s">
        <v>45</v>
      </c>
      <c r="O207" s="86"/>
      <c r="P207" s="215">
        <f>O207*H207</f>
        <v>0</v>
      </c>
      <c r="Q207" s="215">
        <v>0.00069999999999999999</v>
      </c>
      <c r="R207" s="215">
        <f>Q207*H207</f>
        <v>0.014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256</v>
      </c>
      <c r="AT207" s="217" t="s">
        <v>163</v>
      </c>
      <c r="AU207" s="217" t="s">
        <v>84</v>
      </c>
      <c r="AY207" s="19" t="s">
        <v>161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82</v>
      </c>
      <c r="BK207" s="218">
        <f>ROUND(I207*H207,2)</f>
        <v>0</v>
      </c>
      <c r="BL207" s="19" t="s">
        <v>256</v>
      </c>
      <c r="BM207" s="217" t="s">
        <v>2570</v>
      </c>
    </row>
    <row r="208" s="2" customFormat="1">
      <c r="A208" s="40"/>
      <c r="B208" s="41"/>
      <c r="C208" s="42"/>
      <c r="D208" s="219" t="s">
        <v>170</v>
      </c>
      <c r="E208" s="42"/>
      <c r="F208" s="220" t="s">
        <v>2571</v>
      </c>
      <c r="G208" s="42"/>
      <c r="H208" s="42"/>
      <c r="I208" s="221"/>
      <c r="J208" s="42"/>
      <c r="K208" s="42"/>
      <c r="L208" s="46"/>
      <c r="M208" s="222"/>
      <c r="N208" s="223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170</v>
      </c>
      <c r="AU208" s="19" t="s">
        <v>84</v>
      </c>
    </row>
    <row r="209" s="2" customFormat="1" ht="37.8" customHeight="1">
      <c r="A209" s="40"/>
      <c r="B209" s="41"/>
      <c r="C209" s="206" t="s">
        <v>401</v>
      </c>
      <c r="D209" s="206" t="s">
        <v>163</v>
      </c>
      <c r="E209" s="207" t="s">
        <v>2572</v>
      </c>
      <c r="F209" s="208" t="s">
        <v>2573</v>
      </c>
      <c r="G209" s="209" t="s">
        <v>166</v>
      </c>
      <c r="H209" s="210">
        <v>10</v>
      </c>
      <c r="I209" s="211"/>
      <c r="J209" s="212">
        <f>ROUND(I209*H209,2)</f>
        <v>0</v>
      </c>
      <c r="K209" s="208" t="s">
        <v>167</v>
      </c>
      <c r="L209" s="46"/>
      <c r="M209" s="213" t="s">
        <v>19</v>
      </c>
      <c r="N209" s="214" t="s">
        <v>45</v>
      </c>
      <c r="O209" s="86"/>
      <c r="P209" s="215">
        <f>O209*H209</f>
        <v>0</v>
      </c>
      <c r="Q209" s="215">
        <v>0.00091</v>
      </c>
      <c r="R209" s="215">
        <f>Q209*H209</f>
        <v>0.0091000000000000004</v>
      </c>
      <c r="S209" s="215">
        <v>0</v>
      </c>
      <c r="T209" s="216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7" t="s">
        <v>256</v>
      </c>
      <c r="AT209" s="217" t="s">
        <v>163</v>
      </c>
      <c r="AU209" s="217" t="s">
        <v>84</v>
      </c>
      <c r="AY209" s="19" t="s">
        <v>161</v>
      </c>
      <c r="BE209" s="218">
        <f>IF(N209="základní",J209,0)</f>
        <v>0</v>
      </c>
      <c r="BF209" s="218">
        <f>IF(N209="snížená",J209,0)</f>
        <v>0</v>
      </c>
      <c r="BG209" s="218">
        <f>IF(N209="zákl. přenesená",J209,0)</f>
        <v>0</v>
      </c>
      <c r="BH209" s="218">
        <f>IF(N209="sníž. přenesená",J209,0)</f>
        <v>0</v>
      </c>
      <c r="BI209" s="218">
        <f>IF(N209="nulová",J209,0)</f>
        <v>0</v>
      </c>
      <c r="BJ209" s="19" t="s">
        <v>82</v>
      </c>
      <c r="BK209" s="218">
        <f>ROUND(I209*H209,2)</f>
        <v>0</v>
      </c>
      <c r="BL209" s="19" t="s">
        <v>256</v>
      </c>
      <c r="BM209" s="217" t="s">
        <v>2574</v>
      </c>
    </row>
    <row r="210" s="2" customFormat="1">
      <c r="A210" s="40"/>
      <c r="B210" s="41"/>
      <c r="C210" s="42"/>
      <c r="D210" s="219" t="s">
        <v>170</v>
      </c>
      <c r="E210" s="42"/>
      <c r="F210" s="220" t="s">
        <v>2575</v>
      </c>
      <c r="G210" s="42"/>
      <c r="H210" s="42"/>
      <c r="I210" s="221"/>
      <c r="J210" s="42"/>
      <c r="K210" s="42"/>
      <c r="L210" s="46"/>
      <c r="M210" s="222"/>
      <c r="N210" s="223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170</v>
      </c>
      <c r="AU210" s="19" t="s">
        <v>84</v>
      </c>
    </row>
    <row r="211" s="13" customFormat="1">
      <c r="A211" s="13"/>
      <c r="B211" s="224"/>
      <c r="C211" s="225"/>
      <c r="D211" s="226" t="s">
        <v>185</v>
      </c>
      <c r="E211" s="227" t="s">
        <v>19</v>
      </c>
      <c r="F211" s="228" t="s">
        <v>109</v>
      </c>
      <c r="G211" s="225"/>
      <c r="H211" s="229">
        <v>10</v>
      </c>
      <c r="I211" s="230"/>
      <c r="J211" s="225"/>
      <c r="K211" s="225"/>
      <c r="L211" s="231"/>
      <c r="M211" s="232"/>
      <c r="N211" s="233"/>
      <c r="O211" s="233"/>
      <c r="P211" s="233"/>
      <c r="Q211" s="233"/>
      <c r="R211" s="233"/>
      <c r="S211" s="233"/>
      <c r="T211" s="234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5" t="s">
        <v>185</v>
      </c>
      <c r="AU211" s="235" t="s">
        <v>84</v>
      </c>
      <c r="AV211" s="13" t="s">
        <v>84</v>
      </c>
      <c r="AW211" s="13" t="s">
        <v>36</v>
      </c>
      <c r="AX211" s="13" t="s">
        <v>82</v>
      </c>
      <c r="AY211" s="235" t="s">
        <v>161</v>
      </c>
    </row>
    <row r="212" s="2" customFormat="1" ht="37.8" customHeight="1">
      <c r="A212" s="40"/>
      <c r="B212" s="41"/>
      <c r="C212" s="206" t="s">
        <v>410</v>
      </c>
      <c r="D212" s="206" t="s">
        <v>163</v>
      </c>
      <c r="E212" s="207" t="s">
        <v>2576</v>
      </c>
      <c r="F212" s="208" t="s">
        <v>2577</v>
      </c>
      <c r="G212" s="209" t="s">
        <v>166</v>
      </c>
      <c r="H212" s="210">
        <v>4</v>
      </c>
      <c r="I212" s="211"/>
      <c r="J212" s="212">
        <f>ROUND(I212*H212,2)</f>
        <v>0</v>
      </c>
      <c r="K212" s="208" t="s">
        <v>167</v>
      </c>
      <c r="L212" s="46"/>
      <c r="M212" s="213" t="s">
        <v>19</v>
      </c>
      <c r="N212" s="214" t="s">
        <v>45</v>
      </c>
      <c r="O212" s="86"/>
      <c r="P212" s="215">
        <f>O212*H212</f>
        <v>0</v>
      </c>
      <c r="Q212" s="215">
        <v>0.00117</v>
      </c>
      <c r="R212" s="215">
        <f>Q212*H212</f>
        <v>0.0046800000000000001</v>
      </c>
      <c r="S212" s="215">
        <v>0</v>
      </c>
      <c r="T212" s="216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7" t="s">
        <v>256</v>
      </c>
      <c r="AT212" s="217" t="s">
        <v>163</v>
      </c>
      <c r="AU212" s="217" t="s">
        <v>84</v>
      </c>
      <c r="AY212" s="19" t="s">
        <v>161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9" t="s">
        <v>82</v>
      </c>
      <c r="BK212" s="218">
        <f>ROUND(I212*H212,2)</f>
        <v>0</v>
      </c>
      <c r="BL212" s="19" t="s">
        <v>256</v>
      </c>
      <c r="BM212" s="217" t="s">
        <v>2578</v>
      </c>
    </row>
    <row r="213" s="2" customFormat="1">
      <c r="A213" s="40"/>
      <c r="B213" s="41"/>
      <c r="C213" s="42"/>
      <c r="D213" s="219" t="s">
        <v>170</v>
      </c>
      <c r="E213" s="42"/>
      <c r="F213" s="220" t="s">
        <v>2579</v>
      </c>
      <c r="G213" s="42"/>
      <c r="H213" s="42"/>
      <c r="I213" s="221"/>
      <c r="J213" s="42"/>
      <c r="K213" s="42"/>
      <c r="L213" s="46"/>
      <c r="M213" s="222"/>
      <c r="N213" s="223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170</v>
      </c>
      <c r="AU213" s="19" t="s">
        <v>84</v>
      </c>
    </row>
    <row r="214" s="2" customFormat="1" ht="37.8" customHeight="1">
      <c r="A214" s="40"/>
      <c r="B214" s="41"/>
      <c r="C214" s="206" t="s">
        <v>417</v>
      </c>
      <c r="D214" s="206" t="s">
        <v>163</v>
      </c>
      <c r="E214" s="207" t="s">
        <v>2580</v>
      </c>
      <c r="F214" s="208" t="s">
        <v>2581</v>
      </c>
      <c r="G214" s="209" t="s">
        <v>166</v>
      </c>
      <c r="H214" s="210">
        <v>4</v>
      </c>
      <c r="I214" s="211"/>
      <c r="J214" s="212">
        <f>ROUND(I214*H214,2)</f>
        <v>0</v>
      </c>
      <c r="K214" s="208" t="s">
        <v>167</v>
      </c>
      <c r="L214" s="46"/>
      <c r="M214" s="213" t="s">
        <v>19</v>
      </c>
      <c r="N214" s="214" t="s">
        <v>45</v>
      </c>
      <c r="O214" s="86"/>
      <c r="P214" s="215">
        <f>O214*H214</f>
        <v>0</v>
      </c>
      <c r="Q214" s="215">
        <v>0.0016100000000000001</v>
      </c>
      <c r="R214" s="215">
        <f>Q214*H214</f>
        <v>0.0064400000000000004</v>
      </c>
      <c r="S214" s="215">
        <v>0</v>
      </c>
      <c r="T214" s="216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7" t="s">
        <v>256</v>
      </c>
      <c r="AT214" s="217" t="s">
        <v>163</v>
      </c>
      <c r="AU214" s="217" t="s">
        <v>84</v>
      </c>
      <c r="AY214" s="19" t="s">
        <v>161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9" t="s">
        <v>82</v>
      </c>
      <c r="BK214" s="218">
        <f>ROUND(I214*H214,2)</f>
        <v>0</v>
      </c>
      <c r="BL214" s="19" t="s">
        <v>256</v>
      </c>
      <c r="BM214" s="217" t="s">
        <v>2582</v>
      </c>
    </row>
    <row r="215" s="2" customFormat="1">
      <c r="A215" s="40"/>
      <c r="B215" s="41"/>
      <c r="C215" s="42"/>
      <c r="D215" s="219" t="s">
        <v>170</v>
      </c>
      <c r="E215" s="42"/>
      <c r="F215" s="220" t="s">
        <v>2583</v>
      </c>
      <c r="G215" s="42"/>
      <c r="H215" s="42"/>
      <c r="I215" s="221"/>
      <c r="J215" s="42"/>
      <c r="K215" s="42"/>
      <c r="L215" s="46"/>
      <c r="M215" s="222"/>
      <c r="N215" s="223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170</v>
      </c>
      <c r="AU215" s="19" t="s">
        <v>84</v>
      </c>
    </row>
    <row r="216" s="2" customFormat="1" ht="16.5" customHeight="1">
      <c r="A216" s="40"/>
      <c r="B216" s="41"/>
      <c r="C216" s="206" t="s">
        <v>423</v>
      </c>
      <c r="D216" s="206" t="s">
        <v>163</v>
      </c>
      <c r="E216" s="207" t="s">
        <v>2584</v>
      </c>
      <c r="F216" s="208" t="s">
        <v>2585</v>
      </c>
      <c r="G216" s="209" t="s">
        <v>590</v>
      </c>
      <c r="H216" s="210">
        <v>16</v>
      </c>
      <c r="I216" s="211"/>
      <c r="J216" s="212">
        <f>ROUND(I216*H216,2)</f>
        <v>0</v>
      </c>
      <c r="K216" s="208" t="s">
        <v>167</v>
      </c>
      <c r="L216" s="46"/>
      <c r="M216" s="213" t="s">
        <v>19</v>
      </c>
      <c r="N216" s="214" t="s">
        <v>45</v>
      </c>
      <c r="O216" s="86"/>
      <c r="P216" s="215">
        <f>O216*H216</f>
        <v>0</v>
      </c>
      <c r="Q216" s="215">
        <v>0.00016000000000000001</v>
      </c>
      <c r="R216" s="215">
        <f>Q216*H216</f>
        <v>0.0025600000000000002</v>
      </c>
      <c r="S216" s="215">
        <v>0</v>
      </c>
      <c r="T216" s="216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7" t="s">
        <v>256</v>
      </c>
      <c r="AT216" s="217" t="s">
        <v>163</v>
      </c>
      <c r="AU216" s="217" t="s">
        <v>84</v>
      </c>
      <c r="AY216" s="19" t="s">
        <v>161</v>
      </c>
      <c r="BE216" s="218">
        <f>IF(N216="základní",J216,0)</f>
        <v>0</v>
      </c>
      <c r="BF216" s="218">
        <f>IF(N216="snížená",J216,0)</f>
        <v>0</v>
      </c>
      <c r="BG216" s="218">
        <f>IF(N216="zákl. přenesená",J216,0)</f>
        <v>0</v>
      </c>
      <c r="BH216" s="218">
        <f>IF(N216="sníž. přenesená",J216,0)</f>
        <v>0</v>
      </c>
      <c r="BI216" s="218">
        <f>IF(N216="nulová",J216,0)</f>
        <v>0</v>
      </c>
      <c r="BJ216" s="19" t="s">
        <v>82</v>
      </c>
      <c r="BK216" s="218">
        <f>ROUND(I216*H216,2)</f>
        <v>0</v>
      </c>
      <c r="BL216" s="19" t="s">
        <v>256</v>
      </c>
      <c r="BM216" s="217" t="s">
        <v>2586</v>
      </c>
    </row>
    <row r="217" s="2" customFormat="1">
      <c r="A217" s="40"/>
      <c r="B217" s="41"/>
      <c r="C217" s="42"/>
      <c r="D217" s="219" t="s">
        <v>170</v>
      </c>
      <c r="E217" s="42"/>
      <c r="F217" s="220" t="s">
        <v>2587</v>
      </c>
      <c r="G217" s="42"/>
      <c r="H217" s="42"/>
      <c r="I217" s="221"/>
      <c r="J217" s="42"/>
      <c r="K217" s="42"/>
      <c r="L217" s="46"/>
      <c r="M217" s="222"/>
      <c r="N217" s="223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170</v>
      </c>
      <c r="AU217" s="19" t="s">
        <v>84</v>
      </c>
    </row>
    <row r="218" s="2" customFormat="1" ht="55.5" customHeight="1">
      <c r="A218" s="40"/>
      <c r="B218" s="41"/>
      <c r="C218" s="206" t="s">
        <v>430</v>
      </c>
      <c r="D218" s="206" t="s">
        <v>163</v>
      </c>
      <c r="E218" s="207" t="s">
        <v>2588</v>
      </c>
      <c r="F218" s="208" t="s">
        <v>2589</v>
      </c>
      <c r="G218" s="209" t="s">
        <v>590</v>
      </c>
      <c r="H218" s="210">
        <v>275.67000000000002</v>
      </c>
      <c r="I218" s="211"/>
      <c r="J218" s="212">
        <f>ROUND(I218*H218,2)</f>
        <v>0</v>
      </c>
      <c r="K218" s="208" t="s">
        <v>167</v>
      </c>
      <c r="L218" s="46"/>
      <c r="M218" s="213" t="s">
        <v>19</v>
      </c>
      <c r="N218" s="214" t="s">
        <v>45</v>
      </c>
      <c r="O218" s="86"/>
      <c r="P218" s="215">
        <f>O218*H218</f>
        <v>0</v>
      </c>
      <c r="Q218" s="215">
        <v>0.00034000000000000002</v>
      </c>
      <c r="R218" s="215">
        <f>Q218*H218</f>
        <v>0.093727800000000014</v>
      </c>
      <c r="S218" s="215">
        <v>0</v>
      </c>
      <c r="T218" s="216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7" t="s">
        <v>256</v>
      </c>
      <c r="AT218" s="217" t="s">
        <v>163</v>
      </c>
      <c r="AU218" s="217" t="s">
        <v>84</v>
      </c>
      <c r="AY218" s="19" t="s">
        <v>161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9" t="s">
        <v>82</v>
      </c>
      <c r="BK218" s="218">
        <f>ROUND(I218*H218,2)</f>
        <v>0</v>
      </c>
      <c r="BL218" s="19" t="s">
        <v>256</v>
      </c>
      <c r="BM218" s="217" t="s">
        <v>2590</v>
      </c>
    </row>
    <row r="219" s="2" customFormat="1">
      <c r="A219" s="40"/>
      <c r="B219" s="41"/>
      <c r="C219" s="42"/>
      <c r="D219" s="219" t="s">
        <v>170</v>
      </c>
      <c r="E219" s="42"/>
      <c r="F219" s="220" t="s">
        <v>2591</v>
      </c>
      <c r="G219" s="42"/>
      <c r="H219" s="42"/>
      <c r="I219" s="221"/>
      <c r="J219" s="42"/>
      <c r="K219" s="42"/>
      <c r="L219" s="46"/>
      <c r="M219" s="222"/>
      <c r="N219" s="223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170</v>
      </c>
      <c r="AU219" s="19" t="s">
        <v>84</v>
      </c>
    </row>
    <row r="220" s="2" customFormat="1" ht="55.5" customHeight="1">
      <c r="A220" s="40"/>
      <c r="B220" s="41"/>
      <c r="C220" s="206" t="s">
        <v>437</v>
      </c>
      <c r="D220" s="206" t="s">
        <v>163</v>
      </c>
      <c r="E220" s="207" t="s">
        <v>2592</v>
      </c>
      <c r="F220" s="208" t="s">
        <v>2593</v>
      </c>
      <c r="G220" s="209" t="s">
        <v>590</v>
      </c>
      <c r="H220" s="210">
        <v>221.86000000000001</v>
      </c>
      <c r="I220" s="211"/>
      <c r="J220" s="212">
        <f>ROUND(I220*H220,2)</f>
        <v>0</v>
      </c>
      <c r="K220" s="208" t="s">
        <v>167</v>
      </c>
      <c r="L220" s="46"/>
      <c r="M220" s="213" t="s">
        <v>19</v>
      </c>
      <c r="N220" s="214" t="s">
        <v>45</v>
      </c>
      <c r="O220" s="86"/>
      <c r="P220" s="215">
        <f>O220*H220</f>
        <v>0</v>
      </c>
      <c r="Q220" s="215">
        <v>0.00010000000000000001</v>
      </c>
      <c r="R220" s="215">
        <f>Q220*H220</f>
        <v>0.022186000000000001</v>
      </c>
      <c r="S220" s="215">
        <v>0</v>
      </c>
      <c r="T220" s="216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7" t="s">
        <v>256</v>
      </c>
      <c r="AT220" s="217" t="s">
        <v>163</v>
      </c>
      <c r="AU220" s="217" t="s">
        <v>84</v>
      </c>
      <c r="AY220" s="19" t="s">
        <v>161</v>
      </c>
      <c r="BE220" s="218">
        <f>IF(N220="základní",J220,0)</f>
        <v>0</v>
      </c>
      <c r="BF220" s="218">
        <f>IF(N220="snížená",J220,0)</f>
        <v>0</v>
      </c>
      <c r="BG220" s="218">
        <f>IF(N220="zákl. přenesená",J220,0)</f>
        <v>0</v>
      </c>
      <c r="BH220" s="218">
        <f>IF(N220="sníž. přenesená",J220,0)</f>
        <v>0</v>
      </c>
      <c r="BI220" s="218">
        <f>IF(N220="nulová",J220,0)</f>
        <v>0</v>
      </c>
      <c r="BJ220" s="19" t="s">
        <v>82</v>
      </c>
      <c r="BK220" s="218">
        <f>ROUND(I220*H220,2)</f>
        <v>0</v>
      </c>
      <c r="BL220" s="19" t="s">
        <v>256</v>
      </c>
      <c r="BM220" s="217" t="s">
        <v>2594</v>
      </c>
    </row>
    <row r="221" s="2" customFormat="1">
      <c r="A221" s="40"/>
      <c r="B221" s="41"/>
      <c r="C221" s="42"/>
      <c r="D221" s="219" t="s">
        <v>170</v>
      </c>
      <c r="E221" s="42"/>
      <c r="F221" s="220" t="s">
        <v>2595</v>
      </c>
      <c r="G221" s="42"/>
      <c r="H221" s="42"/>
      <c r="I221" s="221"/>
      <c r="J221" s="42"/>
      <c r="K221" s="42"/>
      <c r="L221" s="46"/>
      <c r="M221" s="222"/>
      <c r="N221" s="223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170</v>
      </c>
      <c r="AU221" s="19" t="s">
        <v>84</v>
      </c>
    </row>
    <row r="222" s="2" customFormat="1" ht="24.15" customHeight="1">
      <c r="A222" s="40"/>
      <c r="B222" s="41"/>
      <c r="C222" s="206" t="s">
        <v>445</v>
      </c>
      <c r="D222" s="206" t="s">
        <v>163</v>
      </c>
      <c r="E222" s="207" t="s">
        <v>2596</v>
      </c>
      <c r="F222" s="208" t="s">
        <v>2597</v>
      </c>
      <c r="G222" s="209" t="s">
        <v>590</v>
      </c>
      <c r="H222" s="210">
        <v>100</v>
      </c>
      <c r="I222" s="211"/>
      <c r="J222" s="212">
        <f>ROUND(I222*H222,2)</f>
        <v>0</v>
      </c>
      <c r="K222" s="208" t="s">
        <v>167</v>
      </c>
      <c r="L222" s="46"/>
      <c r="M222" s="213" t="s">
        <v>19</v>
      </c>
      <c r="N222" s="214" t="s">
        <v>45</v>
      </c>
      <c r="O222" s="86"/>
      <c r="P222" s="215">
        <f>O222*H222</f>
        <v>0</v>
      </c>
      <c r="Q222" s="215">
        <v>0</v>
      </c>
      <c r="R222" s="215">
        <f>Q222*H222</f>
        <v>0</v>
      </c>
      <c r="S222" s="215">
        <v>0.00024000000000000001</v>
      </c>
      <c r="T222" s="216">
        <f>S222*H222</f>
        <v>0.024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256</v>
      </c>
      <c r="AT222" s="217" t="s">
        <v>163</v>
      </c>
      <c r="AU222" s="217" t="s">
        <v>84</v>
      </c>
      <c r="AY222" s="19" t="s">
        <v>161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9" t="s">
        <v>82</v>
      </c>
      <c r="BK222" s="218">
        <f>ROUND(I222*H222,2)</f>
        <v>0</v>
      </c>
      <c r="BL222" s="19" t="s">
        <v>256</v>
      </c>
      <c r="BM222" s="217" t="s">
        <v>2598</v>
      </c>
    </row>
    <row r="223" s="2" customFormat="1">
      <c r="A223" s="40"/>
      <c r="B223" s="41"/>
      <c r="C223" s="42"/>
      <c r="D223" s="219" t="s">
        <v>170</v>
      </c>
      <c r="E223" s="42"/>
      <c r="F223" s="220" t="s">
        <v>2599</v>
      </c>
      <c r="G223" s="42"/>
      <c r="H223" s="42"/>
      <c r="I223" s="221"/>
      <c r="J223" s="42"/>
      <c r="K223" s="42"/>
      <c r="L223" s="46"/>
      <c r="M223" s="222"/>
      <c r="N223" s="223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170</v>
      </c>
      <c r="AU223" s="19" t="s">
        <v>84</v>
      </c>
    </row>
    <row r="224" s="2" customFormat="1" ht="24.15" customHeight="1">
      <c r="A224" s="40"/>
      <c r="B224" s="41"/>
      <c r="C224" s="206" t="s">
        <v>451</v>
      </c>
      <c r="D224" s="206" t="s">
        <v>163</v>
      </c>
      <c r="E224" s="207" t="s">
        <v>2600</v>
      </c>
      <c r="F224" s="208" t="s">
        <v>2601</v>
      </c>
      <c r="G224" s="209" t="s">
        <v>166</v>
      </c>
      <c r="H224" s="210">
        <v>60</v>
      </c>
      <c r="I224" s="211"/>
      <c r="J224" s="212">
        <f>ROUND(I224*H224,2)</f>
        <v>0</v>
      </c>
      <c r="K224" s="208" t="s">
        <v>167</v>
      </c>
      <c r="L224" s="46"/>
      <c r="M224" s="213" t="s">
        <v>19</v>
      </c>
      <c r="N224" s="214" t="s">
        <v>45</v>
      </c>
      <c r="O224" s="86"/>
      <c r="P224" s="215">
        <f>O224*H224</f>
        <v>0</v>
      </c>
      <c r="Q224" s="215">
        <v>0</v>
      </c>
      <c r="R224" s="215">
        <f>Q224*H224</f>
        <v>0</v>
      </c>
      <c r="S224" s="215">
        <v>0</v>
      </c>
      <c r="T224" s="216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7" t="s">
        <v>256</v>
      </c>
      <c r="AT224" s="217" t="s">
        <v>163</v>
      </c>
      <c r="AU224" s="217" t="s">
        <v>84</v>
      </c>
      <c r="AY224" s="19" t="s">
        <v>161</v>
      </c>
      <c r="BE224" s="218">
        <f>IF(N224="základní",J224,0)</f>
        <v>0</v>
      </c>
      <c r="BF224" s="218">
        <f>IF(N224="snížená",J224,0)</f>
        <v>0</v>
      </c>
      <c r="BG224" s="218">
        <f>IF(N224="zákl. přenesená",J224,0)</f>
        <v>0</v>
      </c>
      <c r="BH224" s="218">
        <f>IF(N224="sníž. přenesená",J224,0)</f>
        <v>0</v>
      </c>
      <c r="BI224" s="218">
        <f>IF(N224="nulová",J224,0)</f>
        <v>0</v>
      </c>
      <c r="BJ224" s="19" t="s">
        <v>82</v>
      </c>
      <c r="BK224" s="218">
        <f>ROUND(I224*H224,2)</f>
        <v>0</v>
      </c>
      <c r="BL224" s="19" t="s">
        <v>256</v>
      </c>
      <c r="BM224" s="217" t="s">
        <v>2602</v>
      </c>
    </row>
    <row r="225" s="2" customFormat="1">
      <c r="A225" s="40"/>
      <c r="B225" s="41"/>
      <c r="C225" s="42"/>
      <c r="D225" s="219" t="s">
        <v>170</v>
      </c>
      <c r="E225" s="42"/>
      <c r="F225" s="220" t="s">
        <v>2603</v>
      </c>
      <c r="G225" s="42"/>
      <c r="H225" s="42"/>
      <c r="I225" s="221"/>
      <c r="J225" s="42"/>
      <c r="K225" s="42"/>
      <c r="L225" s="46"/>
      <c r="M225" s="222"/>
      <c r="N225" s="223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170</v>
      </c>
      <c r="AU225" s="19" t="s">
        <v>84</v>
      </c>
    </row>
    <row r="226" s="2" customFormat="1" ht="24.15" customHeight="1">
      <c r="A226" s="40"/>
      <c r="B226" s="41"/>
      <c r="C226" s="206" t="s">
        <v>460</v>
      </c>
      <c r="D226" s="206" t="s">
        <v>163</v>
      </c>
      <c r="E226" s="207" t="s">
        <v>2604</v>
      </c>
      <c r="F226" s="208" t="s">
        <v>2605</v>
      </c>
      <c r="G226" s="209" t="s">
        <v>166</v>
      </c>
      <c r="H226" s="210">
        <v>60</v>
      </c>
      <c r="I226" s="211"/>
      <c r="J226" s="212">
        <f>ROUND(I226*H226,2)</f>
        <v>0</v>
      </c>
      <c r="K226" s="208" t="s">
        <v>167</v>
      </c>
      <c r="L226" s="46"/>
      <c r="M226" s="213" t="s">
        <v>19</v>
      </c>
      <c r="N226" s="214" t="s">
        <v>45</v>
      </c>
      <c r="O226" s="86"/>
      <c r="P226" s="215">
        <f>O226*H226</f>
        <v>0</v>
      </c>
      <c r="Q226" s="215">
        <v>0.00012999999999999999</v>
      </c>
      <c r="R226" s="215">
        <f>Q226*H226</f>
        <v>0.0077999999999999996</v>
      </c>
      <c r="S226" s="215">
        <v>0</v>
      </c>
      <c r="T226" s="216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7" t="s">
        <v>256</v>
      </c>
      <c r="AT226" s="217" t="s">
        <v>163</v>
      </c>
      <c r="AU226" s="217" t="s">
        <v>84</v>
      </c>
      <c r="AY226" s="19" t="s">
        <v>161</v>
      </c>
      <c r="BE226" s="218">
        <f>IF(N226="základní",J226,0)</f>
        <v>0</v>
      </c>
      <c r="BF226" s="218">
        <f>IF(N226="snížená",J226,0)</f>
        <v>0</v>
      </c>
      <c r="BG226" s="218">
        <f>IF(N226="zákl. přenesená",J226,0)</f>
        <v>0</v>
      </c>
      <c r="BH226" s="218">
        <f>IF(N226="sníž. přenesená",J226,0)</f>
        <v>0</v>
      </c>
      <c r="BI226" s="218">
        <f>IF(N226="nulová",J226,0)</f>
        <v>0</v>
      </c>
      <c r="BJ226" s="19" t="s">
        <v>82</v>
      </c>
      <c r="BK226" s="218">
        <f>ROUND(I226*H226,2)</f>
        <v>0</v>
      </c>
      <c r="BL226" s="19" t="s">
        <v>256</v>
      </c>
      <c r="BM226" s="217" t="s">
        <v>2606</v>
      </c>
    </row>
    <row r="227" s="2" customFormat="1">
      <c r="A227" s="40"/>
      <c r="B227" s="41"/>
      <c r="C227" s="42"/>
      <c r="D227" s="219" t="s">
        <v>170</v>
      </c>
      <c r="E227" s="42"/>
      <c r="F227" s="220" t="s">
        <v>2607</v>
      </c>
      <c r="G227" s="42"/>
      <c r="H227" s="42"/>
      <c r="I227" s="221"/>
      <c r="J227" s="42"/>
      <c r="K227" s="42"/>
      <c r="L227" s="46"/>
      <c r="M227" s="222"/>
      <c r="N227" s="223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170</v>
      </c>
      <c r="AU227" s="19" t="s">
        <v>84</v>
      </c>
    </row>
    <row r="228" s="2" customFormat="1" ht="21.75" customHeight="1">
      <c r="A228" s="40"/>
      <c r="B228" s="41"/>
      <c r="C228" s="206" t="s">
        <v>238</v>
      </c>
      <c r="D228" s="206" t="s">
        <v>163</v>
      </c>
      <c r="E228" s="207" t="s">
        <v>2608</v>
      </c>
      <c r="F228" s="208" t="s">
        <v>2609</v>
      </c>
      <c r="G228" s="209" t="s">
        <v>2610</v>
      </c>
      <c r="H228" s="210">
        <v>3</v>
      </c>
      <c r="I228" s="211"/>
      <c r="J228" s="212">
        <f>ROUND(I228*H228,2)</f>
        <v>0</v>
      </c>
      <c r="K228" s="208" t="s">
        <v>167</v>
      </c>
      <c r="L228" s="46"/>
      <c r="M228" s="213" t="s">
        <v>19</v>
      </c>
      <c r="N228" s="214" t="s">
        <v>45</v>
      </c>
      <c r="O228" s="86"/>
      <c r="P228" s="215">
        <f>O228*H228</f>
        <v>0</v>
      </c>
      <c r="Q228" s="215">
        <v>0.00025000000000000001</v>
      </c>
      <c r="R228" s="215">
        <f>Q228*H228</f>
        <v>0.00075000000000000002</v>
      </c>
      <c r="S228" s="215">
        <v>0</v>
      </c>
      <c r="T228" s="216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7" t="s">
        <v>256</v>
      </c>
      <c r="AT228" s="217" t="s">
        <v>163</v>
      </c>
      <c r="AU228" s="217" t="s">
        <v>84</v>
      </c>
      <c r="AY228" s="19" t="s">
        <v>161</v>
      </c>
      <c r="BE228" s="218">
        <f>IF(N228="základní",J228,0)</f>
        <v>0</v>
      </c>
      <c r="BF228" s="218">
        <f>IF(N228="snížená",J228,0)</f>
        <v>0</v>
      </c>
      <c r="BG228" s="218">
        <f>IF(N228="zákl. přenesená",J228,0)</f>
        <v>0</v>
      </c>
      <c r="BH228" s="218">
        <f>IF(N228="sníž. přenesená",J228,0)</f>
        <v>0</v>
      </c>
      <c r="BI228" s="218">
        <f>IF(N228="nulová",J228,0)</f>
        <v>0</v>
      </c>
      <c r="BJ228" s="19" t="s">
        <v>82</v>
      </c>
      <c r="BK228" s="218">
        <f>ROUND(I228*H228,2)</f>
        <v>0</v>
      </c>
      <c r="BL228" s="19" t="s">
        <v>256</v>
      </c>
      <c r="BM228" s="217" t="s">
        <v>2611</v>
      </c>
    </row>
    <row r="229" s="2" customFormat="1">
      <c r="A229" s="40"/>
      <c r="B229" s="41"/>
      <c r="C229" s="42"/>
      <c r="D229" s="219" t="s">
        <v>170</v>
      </c>
      <c r="E229" s="42"/>
      <c r="F229" s="220" t="s">
        <v>2612</v>
      </c>
      <c r="G229" s="42"/>
      <c r="H229" s="42"/>
      <c r="I229" s="221"/>
      <c r="J229" s="42"/>
      <c r="K229" s="42"/>
      <c r="L229" s="46"/>
      <c r="M229" s="222"/>
      <c r="N229" s="223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170</v>
      </c>
      <c r="AU229" s="19" t="s">
        <v>84</v>
      </c>
    </row>
    <row r="230" s="2" customFormat="1" ht="37.8" customHeight="1">
      <c r="A230" s="40"/>
      <c r="B230" s="41"/>
      <c r="C230" s="206" t="s">
        <v>470</v>
      </c>
      <c r="D230" s="206" t="s">
        <v>163</v>
      </c>
      <c r="E230" s="207" t="s">
        <v>2613</v>
      </c>
      <c r="F230" s="208" t="s">
        <v>2614</v>
      </c>
      <c r="G230" s="209" t="s">
        <v>166</v>
      </c>
      <c r="H230" s="210">
        <v>20</v>
      </c>
      <c r="I230" s="211"/>
      <c r="J230" s="212">
        <f>ROUND(I230*H230,2)</f>
        <v>0</v>
      </c>
      <c r="K230" s="208" t="s">
        <v>167</v>
      </c>
      <c r="L230" s="46"/>
      <c r="M230" s="213" t="s">
        <v>19</v>
      </c>
      <c r="N230" s="214" t="s">
        <v>45</v>
      </c>
      <c r="O230" s="86"/>
      <c r="P230" s="215">
        <f>O230*H230</f>
        <v>0</v>
      </c>
      <c r="Q230" s="215">
        <v>6.9999999999999994E-05</v>
      </c>
      <c r="R230" s="215">
        <f>Q230*H230</f>
        <v>0.0013999999999999998</v>
      </c>
      <c r="S230" s="215">
        <v>0</v>
      </c>
      <c r="T230" s="216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7" t="s">
        <v>256</v>
      </c>
      <c r="AT230" s="217" t="s">
        <v>163</v>
      </c>
      <c r="AU230" s="217" t="s">
        <v>84</v>
      </c>
      <c r="AY230" s="19" t="s">
        <v>161</v>
      </c>
      <c r="BE230" s="218">
        <f>IF(N230="základní",J230,0)</f>
        <v>0</v>
      </c>
      <c r="BF230" s="218">
        <f>IF(N230="snížená",J230,0)</f>
        <v>0</v>
      </c>
      <c r="BG230" s="218">
        <f>IF(N230="zákl. přenesená",J230,0)</f>
        <v>0</v>
      </c>
      <c r="BH230" s="218">
        <f>IF(N230="sníž. přenesená",J230,0)</f>
        <v>0</v>
      </c>
      <c r="BI230" s="218">
        <f>IF(N230="nulová",J230,0)</f>
        <v>0</v>
      </c>
      <c r="BJ230" s="19" t="s">
        <v>82</v>
      </c>
      <c r="BK230" s="218">
        <f>ROUND(I230*H230,2)</f>
        <v>0</v>
      </c>
      <c r="BL230" s="19" t="s">
        <v>256</v>
      </c>
      <c r="BM230" s="217" t="s">
        <v>2615</v>
      </c>
    </row>
    <row r="231" s="2" customFormat="1">
      <c r="A231" s="40"/>
      <c r="B231" s="41"/>
      <c r="C231" s="42"/>
      <c r="D231" s="219" t="s">
        <v>170</v>
      </c>
      <c r="E231" s="42"/>
      <c r="F231" s="220" t="s">
        <v>2616</v>
      </c>
      <c r="G231" s="42"/>
      <c r="H231" s="42"/>
      <c r="I231" s="221"/>
      <c r="J231" s="42"/>
      <c r="K231" s="42"/>
      <c r="L231" s="46"/>
      <c r="M231" s="222"/>
      <c r="N231" s="223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170</v>
      </c>
      <c r="AU231" s="19" t="s">
        <v>84</v>
      </c>
    </row>
    <row r="232" s="13" customFormat="1">
      <c r="A232" s="13"/>
      <c r="B232" s="224"/>
      <c r="C232" s="225"/>
      <c r="D232" s="226" t="s">
        <v>185</v>
      </c>
      <c r="E232" s="227" t="s">
        <v>19</v>
      </c>
      <c r="F232" s="228" t="s">
        <v>280</v>
      </c>
      <c r="G232" s="225"/>
      <c r="H232" s="229">
        <v>20</v>
      </c>
      <c r="I232" s="230"/>
      <c r="J232" s="225"/>
      <c r="K232" s="225"/>
      <c r="L232" s="231"/>
      <c r="M232" s="232"/>
      <c r="N232" s="233"/>
      <c r="O232" s="233"/>
      <c r="P232" s="233"/>
      <c r="Q232" s="233"/>
      <c r="R232" s="233"/>
      <c r="S232" s="233"/>
      <c r="T232" s="234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5" t="s">
        <v>185</v>
      </c>
      <c r="AU232" s="235" t="s">
        <v>84</v>
      </c>
      <c r="AV232" s="13" t="s">
        <v>84</v>
      </c>
      <c r="AW232" s="13" t="s">
        <v>36</v>
      </c>
      <c r="AX232" s="13" t="s">
        <v>82</v>
      </c>
      <c r="AY232" s="235" t="s">
        <v>161</v>
      </c>
    </row>
    <row r="233" s="2" customFormat="1" ht="21.75" customHeight="1">
      <c r="A233" s="40"/>
      <c r="B233" s="41"/>
      <c r="C233" s="206" t="s">
        <v>475</v>
      </c>
      <c r="D233" s="206" t="s">
        <v>163</v>
      </c>
      <c r="E233" s="207" t="s">
        <v>2617</v>
      </c>
      <c r="F233" s="208" t="s">
        <v>2618</v>
      </c>
      <c r="G233" s="209" t="s">
        <v>166</v>
      </c>
      <c r="H233" s="210">
        <v>20</v>
      </c>
      <c r="I233" s="211"/>
      <c r="J233" s="212">
        <f>ROUND(I233*H233,2)</f>
        <v>0</v>
      </c>
      <c r="K233" s="208" t="s">
        <v>167</v>
      </c>
      <c r="L233" s="46"/>
      <c r="M233" s="213" t="s">
        <v>19</v>
      </c>
      <c r="N233" s="214" t="s">
        <v>45</v>
      </c>
      <c r="O233" s="86"/>
      <c r="P233" s="215">
        <f>O233*H233</f>
        <v>0</v>
      </c>
      <c r="Q233" s="215">
        <v>0</v>
      </c>
      <c r="R233" s="215">
        <f>Q233*H233</f>
        <v>0</v>
      </c>
      <c r="S233" s="215">
        <v>0.00052999999999999998</v>
      </c>
      <c r="T233" s="216">
        <f>S233*H233</f>
        <v>0.0106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256</v>
      </c>
      <c r="AT233" s="217" t="s">
        <v>163</v>
      </c>
      <c r="AU233" s="217" t="s">
        <v>84</v>
      </c>
      <c r="AY233" s="19" t="s">
        <v>161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9" t="s">
        <v>82</v>
      </c>
      <c r="BK233" s="218">
        <f>ROUND(I233*H233,2)</f>
        <v>0</v>
      </c>
      <c r="BL233" s="19" t="s">
        <v>256</v>
      </c>
      <c r="BM233" s="217" t="s">
        <v>2619</v>
      </c>
    </row>
    <row r="234" s="2" customFormat="1">
      <c r="A234" s="40"/>
      <c r="B234" s="41"/>
      <c r="C234" s="42"/>
      <c r="D234" s="219" t="s">
        <v>170</v>
      </c>
      <c r="E234" s="42"/>
      <c r="F234" s="220" t="s">
        <v>2620</v>
      </c>
      <c r="G234" s="42"/>
      <c r="H234" s="42"/>
      <c r="I234" s="221"/>
      <c r="J234" s="42"/>
      <c r="K234" s="42"/>
      <c r="L234" s="46"/>
      <c r="M234" s="222"/>
      <c r="N234" s="223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170</v>
      </c>
      <c r="AU234" s="19" t="s">
        <v>84</v>
      </c>
    </row>
    <row r="235" s="2" customFormat="1" ht="16.5" customHeight="1">
      <c r="A235" s="40"/>
      <c r="B235" s="41"/>
      <c r="C235" s="206" t="s">
        <v>480</v>
      </c>
      <c r="D235" s="206" t="s">
        <v>163</v>
      </c>
      <c r="E235" s="207" t="s">
        <v>2621</v>
      </c>
      <c r="F235" s="208" t="s">
        <v>2622</v>
      </c>
      <c r="G235" s="209" t="s">
        <v>166</v>
      </c>
      <c r="H235" s="210">
        <v>4</v>
      </c>
      <c r="I235" s="211"/>
      <c r="J235" s="212">
        <f>ROUND(I235*H235,2)</f>
        <v>0</v>
      </c>
      <c r="K235" s="208" t="s">
        <v>167</v>
      </c>
      <c r="L235" s="46"/>
      <c r="M235" s="213" t="s">
        <v>19</v>
      </c>
      <c r="N235" s="214" t="s">
        <v>45</v>
      </c>
      <c r="O235" s="86"/>
      <c r="P235" s="215">
        <f>O235*H235</f>
        <v>0</v>
      </c>
      <c r="Q235" s="215">
        <v>0.00132</v>
      </c>
      <c r="R235" s="215">
        <f>Q235*H235</f>
        <v>0.00528</v>
      </c>
      <c r="S235" s="215">
        <v>0</v>
      </c>
      <c r="T235" s="216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7" t="s">
        <v>256</v>
      </c>
      <c r="AT235" s="217" t="s">
        <v>163</v>
      </c>
      <c r="AU235" s="217" t="s">
        <v>84</v>
      </c>
      <c r="AY235" s="19" t="s">
        <v>161</v>
      </c>
      <c r="BE235" s="218">
        <f>IF(N235="základní",J235,0)</f>
        <v>0</v>
      </c>
      <c r="BF235" s="218">
        <f>IF(N235="snížená",J235,0)</f>
        <v>0</v>
      </c>
      <c r="BG235" s="218">
        <f>IF(N235="zákl. přenesená",J235,0)</f>
        <v>0</v>
      </c>
      <c r="BH235" s="218">
        <f>IF(N235="sníž. přenesená",J235,0)</f>
        <v>0</v>
      </c>
      <c r="BI235" s="218">
        <f>IF(N235="nulová",J235,0)</f>
        <v>0</v>
      </c>
      <c r="BJ235" s="19" t="s">
        <v>82</v>
      </c>
      <c r="BK235" s="218">
        <f>ROUND(I235*H235,2)</f>
        <v>0</v>
      </c>
      <c r="BL235" s="19" t="s">
        <v>256</v>
      </c>
      <c r="BM235" s="217" t="s">
        <v>2623</v>
      </c>
    </row>
    <row r="236" s="2" customFormat="1">
      <c r="A236" s="40"/>
      <c r="B236" s="41"/>
      <c r="C236" s="42"/>
      <c r="D236" s="219" t="s">
        <v>170</v>
      </c>
      <c r="E236" s="42"/>
      <c r="F236" s="220" t="s">
        <v>2624</v>
      </c>
      <c r="G236" s="42"/>
      <c r="H236" s="42"/>
      <c r="I236" s="221"/>
      <c r="J236" s="42"/>
      <c r="K236" s="42"/>
      <c r="L236" s="46"/>
      <c r="M236" s="222"/>
      <c r="N236" s="223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170</v>
      </c>
      <c r="AU236" s="19" t="s">
        <v>84</v>
      </c>
    </row>
    <row r="237" s="2" customFormat="1" ht="24.15" customHeight="1">
      <c r="A237" s="40"/>
      <c r="B237" s="41"/>
      <c r="C237" s="206" t="s">
        <v>485</v>
      </c>
      <c r="D237" s="206" t="s">
        <v>163</v>
      </c>
      <c r="E237" s="207" t="s">
        <v>2625</v>
      </c>
      <c r="F237" s="208" t="s">
        <v>2626</v>
      </c>
      <c r="G237" s="209" t="s">
        <v>166</v>
      </c>
      <c r="H237" s="210">
        <v>1</v>
      </c>
      <c r="I237" s="211"/>
      <c r="J237" s="212">
        <f>ROUND(I237*H237,2)</f>
        <v>0</v>
      </c>
      <c r="K237" s="208" t="s">
        <v>167</v>
      </c>
      <c r="L237" s="46"/>
      <c r="M237" s="213" t="s">
        <v>19</v>
      </c>
      <c r="N237" s="214" t="s">
        <v>45</v>
      </c>
      <c r="O237" s="86"/>
      <c r="P237" s="215">
        <f>O237*H237</f>
        <v>0</v>
      </c>
      <c r="Q237" s="215">
        <v>0.00017000000000000001</v>
      </c>
      <c r="R237" s="215">
        <f>Q237*H237</f>
        <v>0.00017000000000000001</v>
      </c>
      <c r="S237" s="215">
        <v>0</v>
      </c>
      <c r="T237" s="216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7" t="s">
        <v>256</v>
      </c>
      <c r="AT237" s="217" t="s">
        <v>163</v>
      </c>
      <c r="AU237" s="217" t="s">
        <v>84</v>
      </c>
      <c r="AY237" s="19" t="s">
        <v>161</v>
      </c>
      <c r="BE237" s="218">
        <f>IF(N237="základní",J237,0)</f>
        <v>0</v>
      </c>
      <c r="BF237" s="218">
        <f>IF(N237="snížená",J237,0)</f>
        <v>0</v>
      </c>
      <c r="BG237" s="218">
        <f>IF(N237="zákl. přenesená",J237,0)</f>
        <v>0</v>
      </c>
      <c r="BH237" s="218">
        <f>IF(N237="sníž. přenesená",J237,0)</f>
        <v>0</v>
      </c>
      <c r="BI237" s="218">
        <f>IF(N237="nulová",J237,0)</f>
        <v>0</v>
      </c>
      <c r="BJ237" s="19" t="s">
        <v>82</v>
      </c>
      <c r="BK237" s="218">
        <f>ROUND(I237*H237,2)</f>
        <v>0</v>
      </c>
      <c r="BL237" s="19" t="s">
        <v>256</v>
      </c>
      <c r="BM237" s="217" t="s">
        <v>2627</v>
      </c>
    </row>
    <row r="238" s="2" customFormat="1">
      <c r="A238" s="40"/>
      <c r="B238" s="41"/>
      <c r="C238" s="42"/>
      <c r="D238" s="219" t="s">
        <v>170</v>
      </c>
      <c r="E238" s="42"/>
      <c r="F238" s="220" t="s">
        <v>2628</v>
      </c>
      <c r="G238" s="42"/>
      <c r="H238" s="42"/>
      <c r="I238" s="221"/>
      <c r="J238" s="42"/>
      <c r="K238" s="42"/>
      <c r="L238" s="46"/>
      <c r="M238" s="222"/>
      <c r="N238" s="223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170</v>
      </c>
      <c r="AU238" s="19" t="s">
        <v>84</v>
      </c>
    </row>
    <row r="239" s="2" customFormat="1" ht="24.15" customHeight="1">
      <c r="A239" s="40"/>
      <c r="B239" s="41"/>
      <c r="C239" s="206" t="s">
        <v>490</v>
      </c>
      <c r="D239" s="206" t="s">
        <v>163</v>
      </c>
      <c r="E239" s="207" t="s">
        <v>2629</v>
      </c>
      <c r="F239" s="208" t="s">
        <v>2630</v>
      </c>
      <c r="G239" s="209" t="s">
        <v>166</v>
      </c>
      <c r="H239" s="210">
        <v>1</v>
      </c>
      <c r="I239" s="211"/>
      <c r="J239" s="212">
        <f>ROUND(I239*H239,2)</f>
        <v>0</v>
      </c>
      <c r="K239" s="208" t="s">
        <v>167</v>
      </c>
      <c r="L239" s="46"/>
      <c r="M239" s="213" t="s">
        <v>19</v>
      </c>
      <c r="N239" s="214" t="s">
        <v>45</v>
      </c>
      <c r="O239" s="86"/>
      <c r="P239" s="215">
        <f>O239*H239</f>
        <v>0</v>
      </c>
      <c r="Q239" s="215">
        <v>0.00012</v>
      </c>
      <c r="R239" s="215">
        <f>Q239*H239</f>
        <v>0.00012</v>
      </c>
      <c r="S239" s="215">
        <v>0</v>
      </c>
      <c r="T239" s="216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7" t="s">
        <v>256</v>
      </c>
      <c r="AT239" s="217" t="s">
        <v>163</v>
      </c>
      <c r="AU239" s="217" t="s">
        <v>84</v>
      </c>
      <c r="AY239" s="19" t="s">
        <v>161</v>
      </c>
      <c r="BE239" s="218">
        <f>IF(N239="základní",J239,0)</f>
        <v>0</v>
      </c>
      <c r="BF239" s="218">
        <f>IF(N239="snížená",J239,0)</f>
        <v>0</v>
      </c>
      <c r="BG239" s="218">
        <f>IF(N239="zákl. přenesená",J239,0)</f>
        <v>0</v>
      </c>
      <c r="BH239" s="218">
        <f>IF(N239="sníž. přenesená",J239,0)</f>
        <v>0</v>
      </c>
      <c r="BI239" s="218">
        <f>IF(N239="nulová",J239,0)</f>
        <v>0</v>
      </c>
      <c r="BJ239" s="19" t="s">
        <v>82</v>
      </c>
      <c r="BK239" s="218">
        <f>ROUND(I239*H239,2)</f>
        <v>0</v>
      </c>
      <c r="BL239" s="19" t="s">
        <v>256</v>
      </c>
      <c r="BM239" s="217" t="s">
        <v>2631</v>
      </c>
    </row>
    <row r="240" s="2" customFormat="1">
      <c r="A240" s="40"/>
      <c r="B240" s="41"/>
      <c r="C240" s="42"/>
      <c r="D240" s="219" t="s">
        <v>170</v>
      </c>
      <c r="E240" s="42"/>
      <c r="F240" s="220" t="s">
        <v>2632</v>
      </c>
      <c r="G240" s="42"/>
      <c r="H240" s="42"/>
      <c r="I240" s="221"/>
      <c r="J240" s="42"/>
      <c r="K240" s="42"/>
      <c r="L240" s="46"/>
      <c r="M240" s="222"/>
      <c r="N240" s="223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170</v>
      </c>
      <c r="AU240" s="19" t="s">
        <v>84</v>
      </c>
    </row>
    <row r="241" s="2" customFormat="1" ht="24.15" customHeight="1">
      <c r="A241" s="40"/>
      <c r="B241" s="41"/>
      <c r="C241" s="206" t="s">
        <v>497</v>
      </c>
      <c r="D241" s="206" t="s">
        <v>163</v>
      </c>
      <c r="E241" s="207" t="s">
        <v>2633</v>
      </c>
      <c r="F241" s="208" t="s">
        <v>2634</v>
      </c>
      <c r="G241" s="209" t="s">
        <v>166</v>
      </c>
      <c r="H241" s="210">
        <v>22</v>
      </c>
      <c r="I241" s="211"/>
      <c r="J241" s="212">
        <f>ROUND(I241*H241,2)</f>
        <v>0</v>
      </c>
      <c r="K241" s="208" t="s">
        <v>167</v>
      </c>
      <c r="L241" s="46"/>
      <c r="M241" s="213" t="s">
        <v>19</v>
      </c>
      <c r="N241" s="214" t="s">
        <v>45</v>
      </c>
      <c r="O241" s="86"/>
      <c r="P241" s="215">
        <f>O241*H241</f>
        <v>0</v>
      </c>
      <c r="Q241" s="215">
        <v>0.00017000000000000001</v>
      </c>
      <c r="R241" s="215">
        <f>Q241*H241</f>
        <v>0.0037400000000000003</v>
      </c>
      <c r="S241" s="215">
        <v>0</v>
      </c>
      <c r="T241" s="216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256</v>
      </c>
      <c r="AT241" s="217" t="s">
        <v>163</v>
      </c>
      <c r="AU241" s="217" t="s">
        <v>84</v>
      </c>
      <c r="AY241" s="19" t="s">
        <v>161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9" t="s">
        <v>82</v>
      </c>
      <c r="BK241" s="218">
        <f>ROUND(I241*H241,2)</f>
        <v>0</v>
      </c>
      <c r="BL241" s="19" t="s">
        <v>256</v>
      </c>
      <c r="BM241" s="217" t="s">
        <v>2635</v>
      </c>
    </row>
    <row r="242" s="2" customFormat="1">
      <c r="A242" s="40"/>
      <c r="B242" s="41"/>
      <c r="C242" s="42"/>
      <c r="D242" s="219" t="s">
        <v>170</v>
      </c>
      <c r="E242" s="42"/>
      <c r="F242" s="220" t="s">
        <v>2636</v>
      </c>
      <c r="G242" s="42"/>
      <c r="H242" s="42"/>
      <c r="I242" s="221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170</v>
      </c>
      <c r="AU242" s="19" t="s">
        <v>84</v>
      </c>
    </row>
    <row r="243" s="13" customFormat="1">
      <c r="A243" s="13"/>
      <c r="B243" s="224"/>
      <c r="C243" s="225"/>
      <c r="D243" s="226" t="s">
        <v>185</v>
      </c>
      <c r="E243" s="227" t="s">
        <v>19</v>
      </c>
      <c r="F243" s="228" t="s">
        <v>294</v>
      </c>
      <c r="G243" s="225"/>
      <c r="H243" s="229">
        <v>22</v>
      </c>
      <c r="I243" s="230"/>
      <c r="J243" s="225"/>
      <c r="K243" s="225"/>
      <c r="L243" s="231"/>
      <c r="M243" s="232"/>
      <c r="N243" s="233"/>
      <c r="O243" s="233"/>
      <c r="P243" s="233"/>
      <c r="Q243" s="233"/>
      <c r="R243" s="233"/>
      <c r="S243" s="233"/>
      <c r="T243" s="234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5" t="s">
        <v>185</v>
      </c>
      <c r="AU243" s="235" t="s">
        <v>84</v>
      </c>
      <c r="AV243" s="13" t="s">
        <v>84</v>
      </c>
      <c r="AW243" s="13" t="s">
        <v>36</v>
      </c>
      <c r="AX243" s="13" t="s">
        <v>82</v>
      </c>
      <c r="AY243" s="235" t="s">
        <v>161</v>
      </c>
    </row>
    <row r="244" s="2" customFormat="1" ht="24.15" customHeight="1">
      <c r="A244" s="40"/>
      <c r="B244" s="41"/>
      <c r="C244" s="206" t="s">
        <v>503</v>
      </c>
      <c r="D244" s="206" t="s">
        <v>163</v>
      </c>
      <c r="E244" s="207" t="s">
        <v>2637</v>
      </c>
      <c r="F244" s="208" t="s">
        <v>2638</v>
      </c>
      <c r="G244" s="209" t="s">
        <v>166</v>
      </c>
      <c r="H244" s="210">
        <v>20</v>
      </c>
      <c r="I244" s="211"/>
      <c r="J244" s="212">
        <f>ROUND(I244*H244,2)</f>
        <v>0</v>
      </c>
      <c r="K244" s="208" t="s">
        <v>167</v>
      </c>
      <c r="L244" s="46"/>
      <c r="M244" s="213" t="s">
        <v>19</v>
      </c>
      <c r="N244" s="214" t="s">
        <v>45</v>
      </c>
      <c r="O244" s="86"/>
      <c r="P244" s="215">
        <f>O244*H244</f>
        <v>0</v>
      </c>
      <c r="Q244" s="215">
        <v>0.00020000000000000001</v>
      </c>
      <c r="R244" s="215">
        <f>Q244*H244</f>
        <v>0.0040000000000000001</v>
      </c>
      <c r="S244" s="215">
        <v>0</v>
      </c>
      <c r="T244" s="216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7" t="s">
        <v>256</v>
      </c>
      <c r="AT244" s="217" t="s">
        <v>163</v>
      </c>
      <c r="AU244" s="217" t="s">
        <v>84</v>
      </c>
      <c r="AY244" s="19" t="s">
        <v>161</v>
      </c>
      <c r="BE244" s="218">
        <f>IF(N244="základní",J244,0)</f>
        <v>0</v>
      </c>
      <c r="BF244" s="218">
        <f>IF(N244="snížená",J244,0)</f>
        <v>0</v>
      </c>
      <c r="BG244" s="218">
        <f>IF(N244="zákl. přenesená",J244,0)</f>
        <v>0</v>
      </c>
      <c r="BH244" s="218">
        <f>IF(N244="sníž. přenesená",J244,0)</f>
        <v>0</v>
      </c>
      <c r="BI244" s="218">
        <f>IF(N244="nulová",J244,0)</f>
        <v>0</v>
      </c>
      <c r="BJ244" s="19" t="s">
        <v>82</v>
      </c>
      <c r="BK244" s="218">
        <f>ROUND(I244*H244,2)</f>
        <v>0</v>
      </c>
      <c r="BL244" s="19" t="s">
        <v>256</v>
      </c>
      <c r="BM244" s="217" t="s">
        <v>2639</v>
      </c>
    </row>
    <row r="245" s="2" customFormat="1">
      <c r="A245" s="40"/>
      <c r="B245" s="41"/>
      <c r="C245" s="42"/>
      <c r="D245" s="219" t="s">
        <v>170</v>
      </c>
      <c r="E245" s="42"/>
      <c r="F245" s="220" t="s">
        <v>2640</v>
      </c>
      <c r="G245" s="42"/>
      <c r="H245" s="42"/>
      <c r="I245" s="221"/>
      <c r="J245" s="42"/>
      <c r="K245" s="42"/>
      <c r="L245" s="46"/>
      <c r="M245" s="222"/>
      <c r="N245" s="223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170</v>
      </c>
      <c r="AU245" s="19" t="s">
        <v>84</v>
      </c>
    </row>
    <row r="246" s="13" customFormat="1">
      <c r="A246" s="13"/>
      <c r="B246" s="224"/>
      <c r="C246" s="225"/>
      <c r="D246" s="226" t="s">
        <v>185</v>
      </c>
      <c r="E246" s="227" t="s">
        <v>19</v>
      </c>
      <c r="F246" s="228" t="s">
        <v>280</v>
      </c>
      <c r="G246" s="225"/>
      <c r="H246" s="229">
        <v>20</v>
      </c>
      <c r="I246" s="230"/>
      <c r="J246" s="225"/>
      <c r="K246" s="225"/>
      <c r="L246" s="231"/>
      <c r="M246" s="232"/>
      <c r="N246" s="233"/>
      <c r="O246" s="233"/>
      <c r="P246" s="233"/>
      <c r="Q246" s="233"/>
      <c r="R246" s="233"/>
      <c r="S246" s="233"/>
      <c r="T246" s="23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5" t="s">
        <v>185</v>
      </c>
      <c r="AU246" s="235" t="s">
        <v>84</v>
      </c>
      <c r="AV246" s="13" t="s">
        <v>84</v>
      </c>
      <c r="AW246" s="13" t="s">
        <v>36</v>
      </c>
      <c r="AX246" s="13" t="s">
        <v>82</v>
      </c>
      <c r="AY246" s="235" t="s">
        <v>161</v>
      </c>
    </row>
    <row r="247" s="2" customFormat="1" ht="24.15" customHeight="1">
      <c r="A247" s="40"/>
      <c r="B247" s="41"/>
      <c r="C247" s="206" t="s">
        <v>509</v>
      </c>
      <c r="D247" s="206" t="s">
        <v>163</v>
      </c>
      <c r="E247" s="207" t="s">
        <v>2641</v>
      </c>
      <c r="F247" s="208" t="s">
        <v>2642</v>
      </c>
      <c r="G247" s="209" t="s">
        <v>166</v>
      </c>
      <c r="H247" s="210">
        <v>6</v>
      </c>
      <c r="I247" s="211"/>
      <c r="J247" s="212">
        <f>ROUND(I247*H247,2)</f>
        <v>0</v>
      </c>
      <c r="K247" s="208" t="s">
        <v>167</v>
      </c>
      <c r="L247" s="46"/>
      <c r="M247" s="213" t="s">
        <v>19</v>
      </c>
      <c r="N247" s="214" t="s">
        <v>45</v>
      </c>
      <c r="O247" s="86"/>
      <c r="P247" s="215">
        <f>O247*H247</f>
        <v>0</v>
      </c>
      <c r="Q247" s="215">
        <v>0.00034000000000000002</v>
      </c>
      <c r="R247" s="215">
        <f>Q247*H247</f>
        <v>0.0020400000000000001</v>
      </c>
      <c r="S247" s="215">
        <v>0</v>
      </c>
      <c r="T247" s="216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7" t="s">
        <v>256</v>
      </c>
      <c r="AT247" s="217" t="s">
        <v>163</v>
      </c>
      <c r="AU247" s="217" t="s">
        <v>84</v>
      </c>
      <c r="AY247" s="19" t="s">
        <v>161</v>
      </c>
      <c r="BE247" s="218">
        <f>IF(N247="základní",J247,0)</f>
        <v>0</v>
      </c>
      <c r="BF247" s="218">
        <f>IF(N247="snížená",J247,0)</f>
        <v>0</v>
      </c>
      <c r="BG247" s="218">
        <f>IF(N247="zákl. přenesená",J247,0)</f>
        <v>0</v>
      </c>
      <c r="BH247" s="218">
        <f>IF(N247="sníž. přenesená",J247,0)</f>
        <v>0</v>
      </c>
      <c r="BI247" s="218">
        <f>IF(N247="nulová",J247,0)</f>
        <v>0</v>
      </c>
      <c r="BJ247" s="19" t="s">
        <v>82</v>
      </c>
      <c r="BK247" s="218">
        <f>ROUND(I247*H247,2)</f>
        <v>0</v>
      </c>
      <c r="BL247" s="19" t="s">
        <v>256</v>
      </c>
      <c r="BM247" s="217" t="s">
        <v>2643</v>
      </c>
    </row>
    <row r="248" s="2" customFormat="1">
      <c r="A248" s="40"/>
      <c r="B248" s="41"/>
      <c r="C248" s="42"/>
      <c r="D248" s="219" t="s">
        <v>170</v>
      </c>
      <c r="E248" s="42"/>
      <c r="F248" s="220" t="s">
        <v>2644</v>
      </c>
      <c r="G248" s="42"/>
      <c r="H248" s="42"/>
      <c r="I248" s="221"/>
      <c r="J248" s="42"/>
      <c r="K248" s="42"/>
      <c r="L248" s="46"/>
      <c r="M248" s="222"/>
      <c r="N248" s="223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170</v>
      </c>
      <c r="AU248" s="19" t="s">
        <v>84</v>
      </c>
    </row>
    <row r="249" s="2" customFormat="1" ht="24.15" customHeight="1">
      <c r="A249" s="40"/>
      <c r="B249" s="41"/>
      <c r="C249" s="206" t="s">
        <v>514</v>
      </c>
      <c r="D249" s="206" t="s">
        <v>163</v>
      </c>
      <c r="E249" s="207" t="s">
        <v>2645</v>
      </c>
      <c r="F249" s="208" t="s">
        <v>2646</v>
      </c>
      <c r="G249" s="209" t="s">
        <v>166</v>
      </c>
      <c r="H249" s="210">
        <v>1</v>
      </c>
      <c r="I249" s="211"/>
      <c r="J249" s="212">
        <f>ROUND(I249*H249,2)</f>
        <v>0</v>
      </c>
      <c r="K249" s="208" t="s">
        <v>167</v>
      </c>
      <c r="L249" s="46"/>
      <c r="M249" s="213" t="s">
        <v>19</v>
      </c>
      <c r="N249" s="214" t="s">
        <v>45</v>
      </c>
      <c r="O249" s="86"/>
      <c r="P249" s="215">
        <f>O249*H249</f>
        <v>0</v>
      </c>
      <c r="Q249" s="215">
        <v>0.00023000000000000001</v>
      </c>
      <c r="R249" s="215">
        <f>Q249*H249</f>
        <v>0.00023000000000000001</v>
      </c>
      <c r="S249" s="215">
        <v>0</v>
      </c>
      <c r="T249" s="216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7" t="s">
        <v>256</v>
      </c>
      <c r="AT249" s="217" t="s">
        <v>163</v>
      </c>
      <c r="AU249" s="217" t="s">
        <v>84</v>
      </c>
      <c r="AY249" s="19" t="s">
        <v>161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9" t="s">
        <v>82</v>
      </c>
      <c r="BK249" s="218">
        <f>ROUND(I249*H249,2)</f>
        <v>0</v>
      </c>
      <c r="BL249" s="19" t="s">
        <v>256</v>
      </c>
      <c r="BM249" s="217" t="s">
        <v>2647</v>
      </c>
    </row>
    <row r="250" s="2" customFormat="1">
      <c r="A250" s="40"/>
      <c r="B250" s="41"/>
      <c r="C250" s="42"/>
      <c r="D250" s="219" t="s">
        <v>170</v>
      </c>
      <c r="E250" s="42"/>
      <c r="F250" s="220" t="s">
        <v>2648</v>
      </c>
      <c r="G250" s="42"/>
      <c r="H250" s="42"/>
      <c r="I250" s="221"/>
      <c r="J250" s="42"/>
      <c r="K250" s="42"/>
      <c r="L250" s="46"/>
      <c r="M250" s="222"/>
      <c r="N250" s="223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170</v>
      </c>
      <c r="AU250" s="19" t="s">
        <v>84</v>
      </c>
    </row>
    <row r="251" s="2" customFormat="1" ht="24.15" customHeight="1">
      <c r="A251" s="40"/>
      <c r="B251" s="41"/>
      <c r="C251" s="206" t="s">
        <v>520</v>
      </c>
      <c r="D251" s="206" t="s">
        <v>163</v>
      </c>
      <c r="E251" s="207" t="s">
        <v>2649</v>
      </c>
      <c r="F251" s="208" t="s">
        <v>2650</v>
      </c>
      <c r="G251" s="209" t="s">
        <v>166</v>
      </c>
      <c r="H251" s="210">
        <v>1</v>
      </c>
      <c r="I251" s="211"/>
      <c r="J251" s="212">
        <f>ROUND(I251*H251,2)</f>
        <v>0</v>
      </c>
      <c r="K251" s="208" t="s">
        <v>167</v>
      </c>
      <c r="L251" s="46"/>
      <c r="M251" s="213" t="s">
        <v>19</v>
      </c>
      <c r="N251" s="214" t="s">
        <v>45</v>
      </c>
      <c r="O251" s="86"/>
      <c r="P251" s="215">
        <f>O251*H251</f>
        <v>0</v>
      </c>
      <c r="Q251" s="215">
        <v>0.00068999999999999997</v>
      </c>
      <c r="R251" s="215">
        <f>Q251*H251</f>
        <v>0.00068999999999999997</v>
      </c>
      <c r="S251" s="215">
        <v>0</v>
      </c>
      <c r="T251" s="216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7" t="s">
        <v>256</v>
      </c>
      <c r="AT251" s="217" t="s">
        <v>163</v>
      </c>
      <c r="AU251" s="217" t="s">
        <v>84</v>
      </c>
      <c r="AY251" s="19" t="s">
        <v>161</v>
      </c>
      <c r="BE251" s="218">
        <f>IF(N251="základní",J251,0)</f>
        <v>0</v>
      </c>
      <c r="BF251" s="218">
        <f>IF(N251="snížená",J251,0)</f>
        <v>0</v>
      </c>
      <c r="BG251" s="218">
        <f>IF(N251="zákl. přenesená",J251,0)</f>
        <v>0</v>
      </c>
      <c r="BH251" s="218">
        <f>IF(N251="sníž. přenesená",J251,0)</f>
        <v>0</v>
      </c>
      <c r="BI251" s="218">
        <f>IF(N251="nulová",J251,0)</f>
        <v>0</v>
      </c>
      <c r="BJ251" s="19" t="s">
        <v>82</v>
      </c>
      <c r="BK251" s="218">
        <f>ROUND(I251*H251,2)</f>
        <v>0</v>
      </c>
      <c r="BL251" s="19" t="s">
        <v>256</v>
      </c>
      <c r="BM251" s="217" t="s">
        <v>2651</v>
      </c>
    </row>
    <row r="252" s="2" customFormat="1">
      <c r="A252" s="40"/>
      <c r="B252" s="41"/>
      <c r="C252" s="42"/>
      <c r="D252" s="219" t="s">
        <v>170</v>
      </c>
      <c r="E252" s="42"/>
      <c r="F252" s="220" t="s">
        <v>2652</v>
      </c>
      <c r="G252" s="42"/>
      <c r="H252" s="42"/>
      <c r="I252" s="221"/>
      <c r="J252" s="42"/>
      <c r="K252" s="42"/>
      <c r="L252" s="46"/>
      <c r="M252" s="222"/>
      <c r="N252" s="223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170</v>
      </c>
      <c r="AU252" s="19" t="s">
        <v>84</v>
      </c>
    </row>
    <row r="253" s="2" customFormat="1" ht="33" customHeight="1">
      <c r="A253" s="40"/>
      <c r="B253" s="41"/>
      <c r="C253" s="206" t="s">
        <v>525</v>
      </c>
      <c r="D253" s="206" t="s">
        <v>163</v>
      </c>
      <c r="E253" s="207" t="s">
        <v>2653</v>
      </c>
      <c r="F253" s="208" t="s">
        <v>2654</v>
      </c>
      <c r="G253" s="209" t="s">
        <v>2655</v>
      </c>
      <c r="H253" s="210">
        <v>1</v>
      </c>
      <c r="I253" s="211"/>
      <c r="J253" s="212">
        <f>ROUND(I253*H253,2)</f>
        <v>0</v>
      </c>
      <c r="K253" s="208" t="s">
        <v>167</v>
      </c>
      <c r="L253" s="46"/>
      <c r="M253" s="213" t="s">
        <v>19</v>
      </c>
      <c r="N253" s="214" t="s">
        <v>45</v>
      </c>
      <c r="O253" s="86"/>
      <c r="P253" s="215">
        <f>O253*H253</f>
        <v>0</v>
      </c>
      <c r="Q253" s="215">
        <v>0.030130000000000001</v>
      </c>
      <c r="R253" s="215">
        <f>Q253*H253</f>
        <v>0.030130000000000001</v>
      </c>
      <c r="S253" s="215">
        <v>0</v>
      </c>
      <c r="T253" s="216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7" t="s">
        <v>256</v>
      </c>
      <c r="AT253" s="217" t="s">
        <v>163</v>
      </c>
      <c r="AU253" s="217" t="s">
        <v>84</v>
      </c>
      <c r="AY253" s="19" t="s">
        <v>161</v>
      </c>
      <c r="BE253" s="218">
        <f>IF(N253="základní",J253,0)</f>
        <v>0</v>
      </c>
      <c r="BF253" s="218">
        <f>IF(N253="snížená",J253,0)</f>
        <v>0</v>
      </c>
      <c r="BG253" s="218">
        <f>IF(N253="zákl. přenesená",J253,0)</f>
        <v>0</v>
      </c>
      <c r="BH253" s="218">
        <f>IF(N253="sníž. přenesená",J253,0)</f>
        <v>0</v>
      </c>
      <c r="BI253" s="218">
        <f>IF(N253="nulová",J253,0)</f>
        <v>0</v>
      </c>
      <c r="BJ253" s="19" t="s">
        <v>82</v>
      </c>
      <c r="BK253" s="218">
        <f>ROUND(I253*H253,2)</f>
        <v>0</v>
      </c>
      <c r="BL253" s="19" t="s">
        <v>256</v>
      </c>
      <c r="BM253" s="217" t="s">
        <v>2656</v>
      </c>
    </row>
    <row r="254" s="2" customFormat="1">
      <c r="A254" s="40"/>
      <c r="B254" s="41"/>
      <c r="C254" s="42"/>
      <c r="D254" s="219" t="s">
        <v>170</v>
      </c>
      <c r="E254" s="42"/>
      <c r="F254" s="220" t="s">
        <v>2657</v>
      </c>
      <c r="G254" s="42"/>
      <c r="H254" s="42"/>
      <c r="I254" s="221"/>
      <c r="J254" s="42"/>
      <c r="K254" s="42"/>
      <c r="L254" s="46"/>
      <c r="M254" s="222"/>
      <c r="N254" s="223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170</v>
      </c>
      <c r="AU254" s="19" t="s">
        <v>84</v>
      </c>
    </row>
    <row r="255" s="2" customFormat="1" ht="16.5" customHeight="1">
      <c r="A255" s="40"/>
      <c r="B255" s="41"/>
      <c r="C255" s="206" t="s">
        <v>530</v>
      </c>
      <c r="D255" s="206" t="s">
        <v>163</v>
      </c>
      <c r="E255" s="207" t="s">
        <v>2658</v>
      </c>
      <c r="F255" s="208" t="s">
        <v>2659</v>
      </c>
      <c r="G255" s="209" t="s">
        <v>2655</v>
      </c>
      <c r="H255" s="210">
        <v>1</v>
      </c>
      <c r="I255" s="211"/>
      <c r="J255" s="212">
        <f>ROUND(I255*H255,2)</f>
        <v>0</v>
      </c>
      <c r="K255" s="208" t="s">
        <v>167</v>
      </c>
      <c r="L255" s="46"/>
      <c r="M255" s="213" t="s">
        <v>19</v>
      </c>
      <c r="N255" s="214" t="s">
        <v>45</v>
      </c>
      <c r="O255" s="86"/>
      <c r="P255" s="215">
        <f>O255*H255</f>
        <v>0</v>
      </c>
      <c r="Q255" s="215">
        <v>0.0064999999999999997</v>
      </c>
      <c r="R255" s="215">
        <f>Q255*H255</f>
        <v>0.0064999999999999997</v>
      </c>
      <c r="S255" s="215">
        <v>0</v>
      </c>
      <c r="T255" s="216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7" t="s">
        <v>256</v>
      </c>
      <c r="AT255" s="217" t="s">
        <v>163</v>
      </c>
      <c r="AU255" s="217" t="s">
        <v>84</v>
      </c>
      <c r="AY255" s="19" t="s">
        <v>161</v>
      </c>
      <c r="BE255" s="218">
        <f>IF(N255="základní",J255,0)</f>
        <v>0</v>
      </c>
      <c r="BF255" s="218">
        <f>IF(N255="snížená",J255,0)</f>
        <v>0</v>
      </c>
      <c r="BG255" s="218">
        <f>IF(N255="zákl. přenesená",J255,0)</f>
        <v>0</v>
      </c>
      <c r="BH255" s="218">
        <f>IF(N255="sníž. přenesená",J255,0)</f>
        <v>0</v>
      </c>
      <c r="BI255" s="218">
        <f>IF(N255="nulová",J255,0)</f>
        <v>0</v>
      </c>
      <c r="BJ255" s="19" t="s">
        <v>82</v>
      </c>
      <c r="BK255" s="218">
        <f>ROUND(I255*H255,2)</f>
        <v>0</v>
      </c>
      <c r="BL255" s="19" t="s">
        <v>256</v>
      </c>
      <c r="BM255" s="217" t="s">
        <v>2660</v>
      </c>
    </row>
    <row r="256" s="2" customFormat="1">
      <c r="A256" s="40"/>
      <c r="B256" s="41"/>
      <c r="C256" s="42"/>
      <c r="D256" s="219" t="s">
        <v>170</v>
      </c>
      <c r="E256" s="42"/>
      <c r="F256" s="220" t="s">
        <v>2661</v>
      </c>
      <c r="G256" s="42"/>
      <c r="H256" s="42"/>
      <c r="I256" s="221"/>
      <c r="J256" s="42"/>
      <c r="K256" s="42"/>
      <c r="L256" s="46"/>
      <c r="M256" s="222"/>
      <c r="N256" s="223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170</v>
      </c>
      <c r="AU256" s="19" t="s">
        <v>84</v>
      </c>
    </row>
    <row r="257" s="2" customFormat="1" ht="33" customHeight="1">
      <c r="A257" s="40"/>
      <c r="B257" s="41"/>
      <c r="C257" s="206" t="s">
        <v>537</v>
      </c>
      <c r="D257" s="206" t="s">
        <v>163</v>
      </c>
      <c r="E257" s="207" t="s">
        <v>2662</v>
      </c>
      <c r="F257" s="208" t="s">
        <v>2663</v>
      </c>
      <c r="G257" s="209" t="s">
        <v>590</v>
      </c>
      <c r="H257" s="210">
        <v>497.52999999999997</v>
      </c>
      <c r="I257" s="211"/>
      <c r="J257" s="212">
        <f>ROUND(I257*H257,2)</f>
        <v>0</v>
      </c>
      <c r="K257" s="208" t="s">
        <v>167</v>
      </c>
      <c r="L257" s="46"/>
      <c r="M257" s="213" t="s">
        <v>19</v>
      </c>
      <c r="N257" s="214" t="s">
        <v>45</v>
      </c>
      <c r="O257" s="86"/>
      <c r="P257" s="215">
        <f>O257*H257</f>
        <v>0</v>
      </c>
      <c r="Q257" s="215">
        <v>1.0000000000000001E-05</v>
      </c>
      <c r="R257" s="215">
        <f>Q257*H257</f>
        <v>0.0049753000000000002</v>
      </c>
      <c r="S257" s="215">
        <v>0</v>
      </c>
      <c r="T257" s="216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17" t="s">
        <v>256</v>
      </c>
      <c r="AT257" s="217" t="s">
        <v>163</v>
      </c>
      <c r="AU257" s="217" t="s">
        <v>84</v>
      </c>
      <c r="AY257" s="19" t="s">
        <v>161</v>
      </c>
      <c r="BE257" s="218">
        <f>IF(N257="základní",J257,0)</f>
        <v>0</v>
      </c>
      <c r="BF257" s="218">
        <f>IF(N257="snížená",J257,0)</f>
        <v>0</v>
      </c>
      <c r="BG257" s="218">
        <f>IF(N257="zákl. přenesená",J257,0)</f>
        <v>0</v>
      </c>
      <c r="BH257" s="218">
        <f>IF(N257="sníž. přenesená",J257,0)</f>
        <v>0</v>
      </c>
      <c r="BI257" s="218">
        <f>IF(N257="nulová",J257,0)</f>
        <v>0</v>
      </c>
      <c r="BJ257" s="19" t="s">
        <v>82</v>
      </c>
      <c r="BK257" s="218">
        <f>ROUND(I257*H257,2)</f>
        <v>0</v>
      </c>
      <c r="BL257" s="19" t="s">
        <v>256</v>
      </c>
      <c r="BM257" s="217" t="s">
        <v>2664</v>
      </c>
    </row>
    <row r="258" s="2" customFormat="1">
      <c r="A258" s="40"/>
      <c r="B258" s="41"/>
      <c r="C258" s="42"/>
      <c r="D258" s="219" t="s">
        <v>170</v>
      </c>
      <c r="E258" s="42"/>
      <c r="F258" s="220" t="s">
        <v>2665</v>
      </c>
      <c r="G258" s="42"/>
      <c r="H258" s="42"/>
      <c r="I258" s="221"/>
      <c r="J258" s="42"/>
      <c r="K258" s="42"/>
      <c r="L258" s="46"/>
      <c r="M258" s="222"/>
      <c r="N258" s="223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170</v>
      </c>
      <c r="AU258" s="19" t="s">
        <v>84</v>
      </c>
    </row>
    <row r="259" s="2" customFormat="1" ht="37.8" customHeight="1">
      <c r="A259" s="40"/>
      <c r="B259" s="41"/>
      <c r="C259" s="206" t="s">
        <v>543</v>
      </c>
      <c r="D259" s="206" t="s">
        <v>163</v>
      </c>
      <c r="E259" s="207" t="s">
        <v>2666</v>
      </c>
      <c r="F259" s="208" t="s">
        <v>2667</v>
      </c>
      <c r="G259" s="209" t="s">
        <v>590</v>
      </c>
      <c r="H259" s="210">
        <v>497.52999999999997</v>
      </c>
      <c r="I259" s="211"/>
      <c r="J259" s="212">
        <f>ROUND(I259*H259,2)</f>
        <v>0</v>
      </c>
      <c r="K259" s="208" t="s">
        <v>167</v>
      </c>
      <c r="L259" s="46"/>
      <c r="M259" s="213" t="s">
        <v>19</v>
      </c>
      <c r="N259" s="214" t="s">
        <v>45</v>
      </c>
      <c r="O259" s="86"/>
      <c r="P259" s="215">
        <f>O259*H259</f>
        <v>0</v>
      </c>
      <c r="Q259" s="215">
        <v>2.0000000000000002E-05</v>
      </c>
      <c r="R259" s="215">
        <f>Q259*H259</f>
        <v>0.0099506000000000004</v>
      </c>
      <c r="S259" s="215">
        <v>0</v>
      </c>
      <c r="T259" s="216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17" t="s">
        <v>256</v>
      </c>
      <c r="AT259" s="217" t="s">
        <v>163</v>
      </c>
      <c r="AU259" s="217" t="s">
        <v>84</v>
      </c>
      <c r="AY259" s="19" t="s">
        <v>161</v>
      </c>
      <c r="BE259" s="218">
        <f>IF(N259="základní",J259,0)</f>
        <v>0</v>
      </c>
      <c r="BF259" s="218">
        <f>IF(N259="snížená",J259,0)</f>
        <v>0</v>
      </c>
      <c r="BG259" s="218">
        <f>IF(N259="zákl. přenesená",J259,0)</f>
        <v>0</v>
      </c>
      <c r="BH259" s="218">
        <f>IF(N259="sníž. přenesená",J259,0)</f>
        <v>0</v>
      </c>
      <c r="BI259" s="218">
        <f>IF(N259="nulová",J259,0)</f>
        <v>0</v>
      </c>
      <c r="BJ259" s="19" t="s">
        <v>82</v>
      </c>
      <c r="BK259" s="218">
        <f>ROUND(I259*H259,2)</f>
        <v>0</v>
      </c>
      <c r="BL259" s="19" t="s">
        <v>256</v>
      </c>
      <c r="BM259" s="217" t="s">
        <v>2668</v>
      </c>
    </row>
    <row r="260" s="2" customFormat="1">
      <c r="A260" s="40"/>
      <c r="B260" s="41"/>
      <c r="C260" s="42"/>
      <c r="D260" s="219" t="s">
        <v>170</v>
      </c>
      <c r="E260" s="42"/>
      <c r="F260" s="220" t="s">
        <v>2669</v>
      </c>
      <c r="G260" s="42"/>
      <c r="H260" s="42"/>
      <c r="I260" s="221"/>
      <c r="J260" s="42"/>
      <c r="K260" s="42"/>
      <c r="L260" s="46"/>
      <c r="M260" s="222"/>
      <c r="N260" s="223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170</v>
      </c>
      <c r="AU260" s="19" t="s">
        <v>84</v>
      </c>
    </row>
    <row r="261" s="2" customFormat="1" ht="49.05" customHeight="1">
      <c r="A261" s="40"/>
      <c r="B261" s="41"/>
      <c r="C261" s="206" t="s">
        <v>556</v>
      </c>
      <c r="D261" s="206" t="s">
        <v>163</v>
      </c>
      <c r="E261" s="207" t="s">
        <v>2670</v>
      </c>
      <c r="F261" s="208" t="s">
        <v>2671</v>
      </c>
      <c r="G261" s="209" t="s">
        <v>1196</v>
      </c>
      <c r="H261" s="258"/>
      <c r="I261" s="211"/>
      <c r="J261" s="212">
        <f>ROUND(I261*H261,2)</f>
        <v>0</v>
      </c>
      <c r="K261" s="208" t="s">
        <v>167</v>
      </c>
      <c r="L261" s="46"/>
      <c r="M261" s="213" t="s">
        <v>19</v>
      </c>
      <c r="N261" s="214" t="s">
        <v>45</v>
      </c>
      <c r="O261" s="86"/>
      <c r="P261" s="215">
        <f>O261*H261</f>
        <v>0</v>
      </c>
      <c r="Q261" s="215">
        <v>0</v>
      </c>
      <c r="R261" s="215">
        <f>Q261*H261</f>
        <v>0</v>
      </c>
      <c r="S261" s="215">
        <v>0</v>
      </c>
      <c r="T261" s="216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7" t="s">
        <v>256</v>
      </c>
      <c r="AT261" s="217" t="s">
        <v>163</v>
      </c>
      <c r="AU261" s="217" t="s">
        <v>84</v>
      </c>
      <c r="AY261" s="19" t="s">
        <v>161</v>
      </c>
      <c r="BE261" s="218">
        <f>IF(N261="základní",J261,0)</f>
        <v>0</v>
      </c>
      <c r="BF261" s="218">
        <f>IF(N261="snížená",J261,0)</f>
        <v>0</v>
      </c>
      <c r="BG261" s="218">
        <f>IF(N261="zákl. přenesená",J261,0)</f>
        <v>0</v>
      </c>
      <c r="BH261" s="218">
        <f>IF(N261="sníž. přenesená",J261,0)</f>
        <v>0</v>
      </c>
      <c r="BI261" s="218">
        <f>IF(N261="nulová",J261,0)</f>
        <v>0</v>
      </c>
      <c r="BJ261" s="19" t="s">
        <v>82</v>
      </c>
      <c r="BK261" s="218">
        <f>ROUND(I261*H261,2)</f>
        <v>0</v>
      </c>
      <c r="BL261" s="19" t="s">
        <v>256</v>
      </c>
      <c r="BM261" s="217" t="s">
        <v>2672</v>
      </c>
    </row>
    <row r="262" s="2" customFormat="1">
      <c r="A262" s="40"/>
      <c r="B262" s="41"/>
      <c r="C262" s="42"/>
      <c r="D262" s="219" t="s">
        <v>170</v>
      </c>
      <c r="E262" s="42"/>
      <c r="F262" s="220" t="s">
        <v>2673</v>
      </c>
      <c r="G262" s="42"/>
      <c r="H262" s="42"/>
      <c r="I262" s="221"/>
      <c r="J262" s="42"/>
      <c r="K262" s="42"/>
      <c r="L262" s="46"/>
      <c r="M262" s="222"/>
      <c r="N262" s="223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170</v>
      </c>
      <c r="AU262" s="19" t="s">
        <v>84</v>
      </c>
    </row>
    <row r="263" s="2" customFormat="1" ht="66.75" customHeight="1">
      <c r="A263" s="40"/>
      <c r="B263" s="41"/>
      <c r="C263" s="206" t="s">
        <v>569</v>
      </c>
      <c r="D263" s="206" t="s">
        <v>163</v>
      </c>
      <c r="E263" s="207" t="s">
        <v>2674</v>
      </c>
      <c r="F263" s="208" t="s">
        <v>2675</v>
      </c>
      <c r="G263" s="209" t="s">
        <v>1196</v>
      </c>
      <c r="H263" s="258"/>
      <c r="I263" s="211"/>
      <c r="J263" s="212">
        <f>ROUND(I263*H263,2)</f>
        <v>0</v>
      </c>
      <c r="K263" s="208" t="s">
        <v>167</v>
      </c>
      <c r="L263" s="46"/>
      <c r="M263" s="213" t="s">
        <v>19</v>
      </c>
      <c r="N263" s="214" t="s">
        <v>45</v>
      </c>
      <c r="O263" s="86"/>
      <c r="P263" s="215">
        <f>O263*H263</f>
        <v>0</v>
      </c>
      <c r="Q263" s="215">
        <v>0</v>
      </c>
      <c r="R263" s="215">
        <f>Q263*H263</f>
        <v>0</v>
      </c>
      <c r="S263" s="215">
        <v>0</v>
      </c>
      <c r="T263" s="216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17" t="s">
        <v>256</v>
      </c>
      <c r="AT263" s="217" t="s">
        <v>163</v>
      </c>
      <c r="AU263" s="217" t="s">
        <v>84</v>
      </c>
      <c r="AY263" s="19" t="s">
        <v>161</v>
      </c>
      <c r="BE263" s="218">
        <f>IF(N263="základní",J263,0)</f>
        <v>0</v>
      </c>
      <c r="BF263" s="218">
        <f>IF(N263="snížená",J263,0)</f>
        <v>0</v>
      </c>
      <c r="BG263" s="218">
        <f>IF(N263="zákl. přenesená",J263,0)</f>
        <v>0</v>
      </c>
      <c r="BH263" s="218">
        <f>IF(N263="sníž. přenesená",J263,0)</f>
        <v>0</v>
      </c>
      <c r="BI263" s="218">
        <f>IF(N263="nulová",J263,0)</f>
        <v>0</v>
      </c>
      <c r="BJ263" s="19" t="s">
        <v>82</v>
      </c>
      <c r="BK263" s="218">
        <f>ROUND(I263*H263,2)</f>
        <v>0</v>
      </c>
      <c r="BL263" s="19" t="s">
        <v>256</v>
      </c>
      <c r="BM263" s="217" t="s">
        <v>2676</v>
      </c>
    </row>
    <row r="264" s="2" customFormat="1">
      <c r="A264" s="40"/>
      <c r="B264" s="41"/>
      <c r="C264" s="42"/>
      <c r="D264" s="219" t="s">
        <v>170</v>
      </c>
      <c r="E264" s="42"/>
      <c r="F264" s="220" t="s">
        <v>2677</v>
      </c>
      <c r="G264" s="42"/>
      <c r="H264" s="42"/>
      <c r="I264" s="221"/>
      <c r="J264" s="42"/>
      <c r="K264" s="42"/>
      <c r="L264" s="46"/>
      <c r="M264" s="222"/>
      <c r="N264" s="223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170</v>
      </c>
      <c r="AU264" s="19" t="s">
        <v>84</v>
      </c>
    </row>
    <row r="265" s="12" customFormat="1" ht="22.8" customHeight="1">
      <c r="A265" s="12"/>
      <c r="B265" s="190"/>
      <c r="C265" s="191"/>
      <c r="D265" s="192" t="s">
        <v>73</v>
      </c>
      <c r="E265" s="204" t="s">
        <v>2678</v>
      </c>
      <c r="F265" s="204" t="s">
        <v>2679</v>
      </c>
      <c r="G265" s="191"/>
      <c r="H265" s="191"/>
      <c r="I265" s="194"/>
      <c r="J265" s="205">
        <f>BK265</f>
        <v>0</v>
      </c>
      <c r="K265" s="191"/>
      <c r="L265" s="196"/>
      <c r="M265" s="197"/>
      <c r="N265" s="198"/>
      <c r="O265" s="198"/>
      <c r="P265" s="199">
        <f>SUM(P266:P271)</f>
        <v>0</v>
      </c>
      <c r="Q265" s="198"/>
      <c r="R265" s="199">
        <f>SUM(R266:R271)</f>
        <v>0.01157</v>
      </c>
      <c r="S265" s="198"/>
      <c r="T265" s="200">
        <f>SUM(T266:T271)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01" t="s">
        <v>84</v>
      </c>
      <c r="AT265" s="202" t="s">
        <v>73</v>
      </c>
      <c r="AU265" s="202" t="s">
        <v>82</v>
      </c>
      <c r="AY265" s="201" t="s">
        <v>161</v>
      </c>
      <c r="BK265" s="203">
        <f>SUM(BK266:BK271)</f>
        <v>0</v>
      </c>
    </row>
    <row r="266" s="2" customFormat="1" ht="37.8" customHeight="1">
      <c r="A266" s="40"/>
      <c r="B266" s="41"/>
      <c r="C266" s="206" t="s">
        <v>582</v>
      </c>
      <c r="D266" s="206" t="s">
        <v>163</v>
      </c>
      <c r="E266" s="207" t="s">
        <v>2680</v>
      </c>
      <c r="F266" s="208" t="s">
        <v>2681</v>
      </c>
      <c r="G266" s="209" t="s">
        <v>2655</v>
      </c>
      <c r="H266" s="210">
        <v>1</v>
      </c>
      <c r="I266" s="211"/>
      <c r="J266" s="212">
        <f>ROUND(I266*H266,2)</f>
        <v>0</v>
      </c>
      <c r="K266" s="208" t="s">
        <v>1209</v>
      </c>
      <c r="L266" s="46"/>
      <c r="M266" s="213" t="s">
        <v>19</v>
      </c>
      <c r="N266" s="214" t="s">
        <v>45</v>
      </c>
      <c r="O266" s="86"/>
      <c r="P266" s="215">
        <f>O266*H266</f>
        <v>0</v>
      </c>
      <c r="Q266" s="215">
        <v>0.01157</v>
      </c>
      <c r="R266" s="215">
        <f>Q266*H266</f>
        <v>0.01157</v>
      </c>
      <c r="S266" s="215">
        <v>0</v>
      </c>
      <c r="T266" s="216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7" t="s">
        <v>256</v>
      </c>
      <c r="AT266" s="217" t="s">
        <v>163</v>
      </c>
      <c r="AU266" s="217" t="s">
        <v>84</v>
      </c>
      <c r="AY266" s="19" t="s">
        <v>161</v>
      </c>
      <c r="BE266" s="218">
        <f>IF(N266="základní",J266,0)</f>
        <v>0</v>
      </c>
      <c r="BF266" s="218">
        <f>IF(N266="snížená",J266,0)</f>
        <v>0</v>
      </c>
      <c r="BG266" s="218">
        <f>IF(N266="zákl. přenesená",J266,0)</f>
        <v>0</v>
      </c>
      <c r="BH266" s="218">
        <f>IF(N266="sníž. přenesená",J266,0)</f>
        <v>0</v>
      </c>
      <c r="BI266" s="218">
        <f>IF(N266="nulová",J266,0)</f>
        <v>0</v>
      </c>
      <c r="BJ266" s="19" t="s">
        <v>82</v>
      </c>
      <c r="BK266" s="218">
        <f>ROUND(I266*H266,2)</f>
        <v>0</v>
      </c>
      <c r="BL266" s="19" t="s">
        <v>256</v>
      </c>
      <c r="BM266" s="217" t="s">
        <v>2682</v>
      </c>
    </row>
    <row r="267" s="2" customFormat="1">
      <c r="A267" s="40"/>
      <c r="B267" s="41"/>
      <c r="C267" s="42"/>
      <c r="D267" s="219" t="s">
        <v>170</v>
      </c>
      <c r="E267" s="42"/>
      <c r="F267" s="220" t="s">
        <v>2683</v>
      </c>
      <c r="G267" s="42"/>
      <c r="H267" s="42"/>
      <c r="I267" s="221"/>
      <c r="J267" s="42"/>
      <c r="K267" s="42"/>
      <c r="L267" s="46"/>
      <c r="M267" s="222"/>
      <c r="N267" s="223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170</v>
      </c>
      <c r="AU267" s="19" t="s">
        <v>84</v>
      </c>
    </row>
    <row r="268" s="2" customFormat="1" ht="49.05" customHeight="1">
      <c r="A268" s="40"/>
      <c r="B268" s="41"/>
      <c r="C268" s="206" t="s">
        <v>587</v>
      </c>
      <c r="D268" s="206" t="s">
        <v>163</v>
      </c>
      <c r="E268" s="207" t="s">
        <v>2684</v>
      </c>
      <c r="F268" s="208" t="s">
        <v>2685</v>
      </c>
      <c r="G268" s="209" t="s">
        <v>1196</v>
      </c>
      <c r="H268" s="258"/>
      <c r="I268" s="211"/>
      <c r="J268" s="212">
        <f>ROUND(I268*H268,2)</f>
        <v>0</v>
      </c>
      <c r="K268" s="208" t="s">
        <v>167</v>
      </c>
      <c r="L268" s="46"/>
      <c r="M268" s="213" t="s">
        <v>19</v>
      </c>
      <c r="N268" s="214" t="s">
        <v>45</v>
      </c>
      <c r="O268" s="86"/>
      <c r="P268" s="215">
        <f>O268*H268</f>
        <v>0</v>
      </c>
      <c r="Q268" s="215">
        <v>0</v>
      </c>
      <c r="R268" s="215">
        <f>Q268*H268</f>
        <v>0</v>
      </c>
      <c r="S268" s="215">
        <v>0</v>
      </c>
      <c r="T268" s="216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7" t="s">
        <v>256</v>
      </c>
      <c r="AT268" s="217" t="s">
        <v>163</v>
      </c>
      <c r="AU268" s="217" t="s">
        <v>84</v>
      </c>
      <c r="AY268" s="19" t="s">
        <v>161</v>
      </c>
      <c r="BE268" s="218">
        <f>IF(N268="základní",J268,0)</f>
        <v>0</v>
      </c>
      <c r="BF268" s="218">
        <f>IF(N268="snížená",J268,0)</f>
        <v>0</v>
      </c>
      <c r="BG268" s="218">
        <f>IF(N268="zákl. přenesená",J268,0)</f>
        <v>0</v>
      </c>
      <c r="BH268" s="218">
        <f>IF(N268="sníž. přenesená",J268,0)</f>
        <v>0</v>
      </c>
      <c r="BI268" s="218">
        <f>IF(N268="nulová",J268,0)</f>
        <v>0</v>
      </c>
      <c r="BJ268" s="19" t="s">
        <v>82</v>
      </c>
      <c r="BK268" s="218">
        <f>ROUND(I268*H268,2)</f>
        <v>0</v>
      </c>
      <c r="BL268" s="19" t="s">
        <v>256</v>
      </c>
      <c r="BM268" s="217" t="s">
        <v>2686</v>
      </c>
    </row>
    <row r="269" s="2" customFormat="1">
      <c r="A269" s="40"/>
      <c r="B269" s="41"/>
      <c r="C269" s="42"/>
      <c r="D269" s="219" t="s">
        <v>170</v>
      </c>
      <c r="E269" s="42"/>
      <c r="F269" s="220" t="s">
        <v>2687</v>
      </c>
      <c r="G269" s="42"/>
      <c r="H269" s="42"/>
      <c r="I269" s="221"/>
      <c r="J269" s="42"/>
      <c r="K269" s="42"/>
      <c r="L269" s="46"/>
      <c r="M269" s="222"/>
      <c r="N269" s="223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170</v>
      </c>
      <c r="AU269" s="19" t="s">
        <v>84</v>
      </c>
    </row>
    <row r="270" s="2" customFormat="1" ht="66.75" customHeight="1">
      <c r="A270" s="40"/>
      <c r="B270" s="41"/>
      <c r="C270" s="206" t="s">
        <v>594</v>
      </c>
      <c r="D270" s="206" t="s">
        <v>163</v>
      </c>
      <c r="E270" s="207" t="s">
        <v>2688</v>
      </c>
      <c r="F270" s="208" t="s">
        <v>2689</v>
      </c>
      <c r="G270" s="209" t="s">
        <v>1196</v>
      </c>
      <c r="H270" s="258"/>
      <c r="I270" s="211"/>
      <c r="J270" s="212">
        <f>ROUND(I270*H270,2)</f>
        <v>0</v>
      </c>
      <c r="K270" s="208" t="s">
        <v>167</v>
      </c>
      <c r="L270" s="46"/>
      <c r="M270" s="213" t="s">
        <v>19</v>
      </c>
      <c r="N270" s="214" t="s">
        <v>45</v>
      </c>
      <c r="O270" s="86"/>
      <c r="P270" s="215">
        <f>O270*H270</f>
        <v>0</v>
      </c>
      <c r="Q270" s="215">
        <v>0</v>
      </c>
      <c r="R270" s="215">
        <f>Q270*H270</f>
        <v>0</v>
      </c>
      <c r="S270" s="215">
        <v>0</v>
      </c>
      <c r="T270" s="216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7" t="s">
        <v>256</v>
      </c>
      <c r="AT270" s="217" t="s">
        <v>163</v>
      </c>
      <c r="AU270" s="217" t="s">
        <v>84</v>
      </c>
      <c r="AY270" s="19" t="s">
        <v>161</v>
      </c>
      <c r="BE270" s="218">
        <f>IF(N270="základní",J270,0)</f>
        <v>0</v>
      </c>
      <c r="BF270" s="218">
        <f>IF(N270="snížená",J270,0)</f>
        <v>0</v>
      </c>
      <c r="BG270" s="218">
        <f>IF(N270="zákl. přenesená",J270,0)</f>
        <v>0</v>
      </c>
      <c r="BH270" s="218">
        <f>IF(N270="sníž. přenesená",J270,0)</f>
        <v>0</v>
      </c>
      <c r="BI270" s="218">
        <f>IF(N270="nulová",J270,0)</f>
        <v>0</v>
      </c>
      <c r="BJ270" s="19" t="s">
        <v>82</v>
      </c>
      <c r="BK270" s="218">
        <f>ROUND(I270*H270,2)</f>
        <v>0</v>
      </c>
      <c r="BL270" s="19" t="s">
        <v>256</v>
      </c>
      <c r="BM270" s="217" t="s">
        <v>2690</v>
      </c>
    </row>
    <row r="271" s="2" customFormat="1">
      <c r="A271" s="40"/>
      <c r="B271" s="41"/>
      <c r="C271" s="42"/>
      <c r="D271" s="219" t="s">
        <v>170</v>
      </c>
      <c r="E271" s="42"/>
      <c r="F271" s="220" t="s">
        <v>2691</v>
      </c>
      <c r="G271" s="42"/>
      <c r="H271" s="42"/>
      <c r="I271" s="221"/>
      <c r="J271" s="42"/>
      <c r="K271" s="42"/>
      <c r="L271" s="46"/>
      <c r="M271" s="222"/>
      <c r="N271" s="223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170</v>
      </c>
      <c r="AU271" s="19" t="s">
        <v>84</v>
      </c>
    </row>
    <row r="272" s="12" customFormat="1" ht="22.8" customHeight="1">
      <c r="A272" s="12"/>
      <c r="B272" s="190"/>
      <c r="C272" s="191"/>
      <c r="D272" s="192" t="s">
        <v>73</v>
      </c>
      <c r="E272" s="204" t="s">
        <v>2692</v>
      </c>
      <c r="F272" s="204" t="s">
        <v>2693</v>
      </c>
      <c r="G272" s="191"/>
      <c r="H272" s="191"/>
      <c r="I272" s="194"/>
      <c r="J272" s="205">
        <f>BK272</f>
        <v>0</v>
      </c>
      <c r="K272" s="191"/>
      <c r="L272" s="196"/>
      <c r="M272" s="197"/>
      <c r="N272" s="198"/>
      <c r="O272" s="198"/>
      <c r="P272" s="199">
        <f>SUM(P273:P338)</f>
        <v>0</v>
      </c>
      <c r="Q272" s="198"/>
      <c r="R272" s="199">
        <f>SUM(R273:R338)</f>
        <v>0.69272999999999996</v>
      </c>
      <c r="S272" s="198"/>
      <c r="T272" s="200">
        <f>SUM(T273:T338)</f>
        <v>1.7579699999999998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201" t="s">
        <v>84</v>
      </c>
      <c r="AT272" s="202" t="s">
        <v>73</v>
      </c>
      <c r="AU272" s="202" t="s">
        <v>82</v>
      </c>
      <c r="AY272" s="201" t="s">
        <v>161</v>
      </c>
      <c r="BK272" s="203">
        <f>SUM(BK273:BK338)</f>
        <v>0</v>
      </c>
    </row>
    <row r="273" s="2" customFormat="1" ht="24.15" customHeight="1">
      <c r="A273" s="40"/>
      <c r="B273" s="41"/>
      <c r="C273" s="206" t="s">
        <v>600</v>
      </c>
      <c r="D273" s="206" t="s">
        <v>163</v>
      </c>
      <c r="E273" s="207" t="s">
        <v>2694</v>
      </c>
      <c r="F273" s="208" t="s">
        <v>2695</v>
      </c>
      <c r="G273" s="209" t="s">
        <v>2655</v>
      </c>
      <c r="H273" s="210">
        <v>7</v>
      </c>
      <c r="I273" s="211"/>
      <c r="J273" s="212">
        <f>ROUND(I273*H273,2)</f>
        <v>0</v>
      </c>
      <c r="K273" s="208" t="s">
        <v>167</v>
      </c>
      <c r="L273" s="46"/>
      <c r="M273" s="213" t="s">
        <v>19</v>
      </c>
      <c r="N273" s="214" t="s">
        <v>45</v>
      </c>
      <c r="O273" s="86"/>
      <c r="P273" s="215">
        <f>O273*H273</f>
        <v>0</v>
      </c>
      <c r="Q273" s="215">
        <v>0</v>
      </c>
      <c r="R273" s="215">
        <f>Q273*H273</f>
        <v>0</v>
      </c>
      <c r="S273" s="215">
        <v>0.01933</v>
      </c>
      <c r="T273" s="216">
        <f>S273*H273</f>
        <v>0.13530999999999999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17" t="s">
        <v>256</v>
      </c>
      <c r="AT273" s="217" t="s">
        <v>163</v>
      </c>
      <c r="AU273" s="217" t="s">
        <v>84</v>
      </c>
      <c r="AY273" s="19" t="s">
        <v>161</v>
      </c>
      <c r="BE273" s="218">
        <f>IF(N273="základní",J273,0)</f>
        <v>0</v>
      </c>
      <c r="BF273" s="218">
        <f>IF(N273="snížená",J273,0)</f>
        <v>0</v>
      </c>
      <c r="BG273" s="218">
        <f>IF(N273="zákl. přenesená",J273,0)</f>
        <v>0</v>
      </c>
      <c r="BH273" s="218">
        <f>IF(N273="sníž. přenesená",J273,0)</f>
        <v>0</v>
      </c>
      <c r="BI273" s="218">
        <f>IF(N273="nulová",J273,0)</f>
        <v>0</v>
      </c>
      <c r="BJ273" s="19" t="s">
        <v>82</v>
      </c>
      <c r="BK273" s="218">
        <f>ROUND(I273*H273,2)</f>
        <v>0</v>
      </c>
      <c r="BL273" s="19" t="s">
        <v>256</v>
      </c>
      <c r="BM273" s="217" t="s">
        <v>2696</v>
      </c>
    </row>
    <row r="274" s="2" customFormat="1">
      <c r="A274" s="40"/>
      <c r="B274" s="41"/>
      <c r="C274" s="42"/>
      <c r="D274" s="219" t="s">
        <v>170</v>
      </c>
      <c r="E274" s="42"/>
      <c r="F274" s="220" t="s">
        <v>2697</v>
      </c>
      <c r="G274" s="42"/>
      <c r="H274" s="42"/>
      <c r="I274" s="221"/>
      <c r="J274" s="42"/>
      <c r="K274" s="42"/>
      <c r="L274" s="46"/>
      <c r="M274" s="222"/>
      <c r="N274" s="223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170</v>
      </c>
      <c r="AU274" s="19" t="s">
        <v>84</v>
      </c>
    </row>
    <row r="275" s="2" customFormat="1" ht="24.15" customHeight="1">
      <c r="A275" s="40"/>
      <c r="B275" s="41"/>
      <c r="C275" s="206" t="s">
        <v>607</v>
      </c>
      <c r="D275" s="206" t="s">
        <v>163</v>
      </c>
      <c r="E275" s="207" t="s">
        <v>2698</v>
      </c>
      <c r="F275" s="208" t="s">
        <v>2699</v>
      </c>
      <c r="G275" s="209" t="s">
        <v>2655</v>
      </c>
      <c r="H275" s="210">
        <v>3</v>
      </c>
      <c r="I275" s="211"/>
      <c r="J275" s="212">
        <f>ROUND(I275*H275,2)</f>
        <v>0</v>
      </c>
      <c r="K275" s="208" t="s">
        <v>167</v>
      </c>
      <c r="L275" s="46"/>
      <c r="M275" s="213" t="s">
        <v>19</v>
      </c>
      <c r="N275" s="214" t="s">
        <v>45</v>
      </c>
      <c r="O275" s="86"/>
      <c r="P275" s="215">
        <f>O275*H275</f>
        <v>0</v>
      </c>
      <c r="Q275" s="215">
        <v>0.016080000000000001</v>
      </c>
      <c r="R275" s="215">
        <f>Q275*H275</f>
        <v>0.048240000000000005</v>
      </c>
      <c r="S275" s="215">
        <v>0</v>
      </c>
      <c r="T275" s="216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17" t="s">
        <v>256</v>
      </c>
      <c r="AT275" s="217" t="s">
        <v>163</v>
      </c>
      <c r="AU275" s="217" t="s">
        <v>84</v>
      </c>
      <c r="AY275" s="19" t="s">
        <v>161</v>
      </c>
      <c r="BE275" s="218">
        <f>IF(N275="základní",J275,0)</f>
        <v>0</v>
      </c>
      <c r="BF275" s="218">
        <f>IF(N275="snížená",J275,0)</f>
        <v>0</v>
      </c>
      <c r="BG275" s="218">
        <f>IF(N275="zákl. přenesená",J275,0)</f>
        <v>0</v>
      </c>
      <c r="BH275" s="218">
        <f>IF(N275="sníž. přenesená",J275,0)</f>
        <v>0</v>
      </c>
      <c r="BI275" s="218">
        <f>IF(N275="nulová",J275,0)</f>
        <v>0</v>
      </c>
      <c r="BJ275" s="19" t="s">
        <v>82</v>
      </c>
      <c r="BK275" s="218">
        <f>ROUND(I275*H275,2)</f>
        <v>0</v>
      </c>
      <c r="BL275" s="19" t="s">
        <v>256</v>
      </c>
      <c r="BM275" s="217" t="s">
        <v>2700</v>
      </c>
    </row>
    <row r="276" s="2" customFormat="1">
      <c r="A276" s="40"/>
      <c r="B276" s="41"/>
      <c r="C276" s="42"/>
      <c r="D276" s="219" t="s">
        <v>170</v>
      </c>
      <c r="E276" s="42"/>
      <c r="F276" s="220" t="s">
        <v>2701</v>
      </c>
      <c r="G276" s="42"/>
      <c r="H276" s="42"/>
      <c r="I276" s="221"/>
      <c r="J276" s="42"/>
      <c r="K276" s="42"/>
      <c r="L276" s="46"/>
      <c r="M276" s="222"/>
      <c r="N276" s="223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170</v>
      </c>
      <c r="AU276" s="19" t="s">
        <v>84</v>
      </c>
    </row>
    <row r="277" s="2" customFormat="1" ht="16.5" customHeight="1">
      <c r="A277" s="40"/>
      <c r="B277" s="41"/>
      <c r="C277" s="206" t="s">
        <v>613</v>
      </c>
      <c r="D277" s="206" t="s">
        <v>163</v>
      </c>
      <c r="E277" s="207" t="s">
        <v>2702</v>
      </c>
      <c r="F277" s="208" t="s">
        <v>2703</v>
      </c>
      <c r="G277" s="209" t="s">
        <v>2655</v>
      </c>
      <c r="H277" s="210">
        <v>5</v>
      </c>
      <c r="I277" s="211"/>
      <c r="J277" s="212">
        <f>ROUND(I277*H277,2)</f>
        <v>0</v>
      </c>
      <c r="K277" s="208" t="s">
        <v>167</v>
      </c>
      <c r="L277" s="46"/>
      <c r="M277" s="213" t="s">
        <v>19</v>
      </c>
      <c r="N277" s="214" t="s">
        <v>45</v>
      </c>
      <c r="O277" s="86"/>
      <c r="P277" s="215">
        <f>O277*H277</f>
        <v>0</v>
      </c>
      <c r="Q277" s="215">
        <v>0</v>
      </c>
      <c r="R277" s="215">
        <f>Q277*H277</f>
        <v>0</v>
      </c>
      <c r="S277" s="215">
        <v>0.0172</v>
      </c>
      <c r="T277" s="216">
        <f>S277*H277</f>
        <v>0.085999999999999993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17" t="s">
        <v>256</v>
      </c>
      <c r="AT277" s="217" t="s">
        <v>163</v>
      </c>
      <c r="AU277" s="217" t="s">
        <v>84</v>
      </c>
      <c r="AY277" s="19" t="s">
        <v>161</v>
      </c>
      <c r="BE277" s="218">
        <f>IF(N277="základní",J277,0)</f>
        <v>0</v>
      </c>
      <c r="BF277" s="218">
        <f>IF(N277="snížená",J277,0)</f>
        <v>0</v>
      </c>
      <c r="BG277" s="218">
        <f>IF(N277="zákl. přenesená",J277,0)</f>
        <v>0</v>
      </c>
      <c r="BH277" s="218">
        <f>IF(N277="sníž. přenesená",J277,0)</f>
        <v>0</v>
      </c>
      <c r="BI277" s="218">
        <f>IF(N277="nulová",J277,0)</f>
        <v>0</v>
      </c>
      <c r="BJ277" s="19" t="s">
        <v>82</v>
      </c>
      <c r="BK277" s="218">
        <f>ROUND(I277*H277,2)</f>
        <v>0</v>
      </c>
      <c r="BL277" s="19" t="s">
        <v>256</v>
      </c>
      <c r="BM277" s="217" t="s">
        <v>2704</v>
      </c>
    </row>
    <row r="278" s="2" customFormat="1">
      <c r="A278" s="40"/>
      <c r="B278" s="41"/>
      <c r="C278" s="42"/>
      <c r="D278" s="219" t="s">
        <v>170</v>
      </c>
      <c r="E278" s="42"/>
      <c r="F278" s="220" t="s">
        <v>2705</v>
      </c>
      <c r="G278" s="42"/>
      <c r="H278" s="42"/>
      <c r="I278" s="221"/>
      <c r="J278" s="42"/>
      <c r="K278" s="42"/>
      <c r="L278" s="46"/>
      <c r="M278" s="222"/>
      <c r="N278" s="223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170</v>
      </c>
      <c r="AU278" s="19" t="s">
        <v>84</v>
      </c>
    </row>
    <row r="279" s="2" customFormat="1" ht="21.75" customHeight="1">
      <c r="A279" s="40"/>
      <c r="B279" s="41"/>
      <c r="C279" s="206" t="s">
        <v>618</v>
      </c>
      <c r="D279" s="206" t="s">
        <v>163</v>
      </c>
      <c r="E279" s="207" t="s">
        <v>2706</v>
      </c>
      <c r="F279" s="208" t="s">
        <v>2707</v>
      </c>
      <c r="G279" s="209" t="s">
        <v>2655</v>
      </c>
      <c r="H279" s="210">
        <v>16</v>
      </c>
      <c r="I279" s="211"/>
      <c r="J279" s="212">
        <f>ROUND(I279*H279,2)</f>
        <v>0</v>
      </c>
      <c r="K279" s="208" t="s">
        <v>167</v>
      </c>
      <c r="L279" s="46"/>
      <c r="M279" s="213" t="s">
        <v>19</v>
      </c>
      <c r="N279" s="214" t="s">
        <v>45</v>
      </c>
      <c r="O279" s="86"/>
      <c r="P279" s="215">
        <f>O279*H279</f>
        <v>0</v>
      </c>
      <c r="Q279" s="215">
        <v>0</v>
      </c>
      <c r="R279" s="215">
        <f>Q279*H279</f>
        <v>0</v>
      </c>
      <c r="S279" s="215">
        <v>0.019460000000000002</v>
      </c>
      <c r="T279" s="216">
        <f>S279*H279</f>
        <v>0.31136000000000003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17" t="s">
        <v>256</v>
      </c>
      <c r="AT279" s="217" t="s">
        <v>163</v>
      </c>
      <c r="AU279" s="217" t="s">
        <v>84</v>
      </c>
      <c r="AY279" s="19" t="s">
        <v>161</v>
      </c>
      <c r="BE279" s="218">
        <f>IF(N279="základní",J279,0)</f>
        <v>0</v>
      </c>
      <c r="BF279" s="218">
        <f>IF(N279="snížená",J279,0)</f>
        <v>0</v>
      </c>
      <c r="BG279" s="218">
        <f>IF(N279="zákl. přenesená",J279,0)</f>
        <v>0</v>
      </c>
      <c r="BH279" s="218">
        <f>IF(N279="sníž. přenesená",J279,0)</f>
        <v>0</v>
      </c>
      <c r="BI279" s="218">
        <f>IF(N279="nulová",J279,0)</f>
        <v>0</v>
      </c>
      <c r="BJ279" s="19" t="s">
        <v>82</v>
      </c>
      <c r="BK279" s="218">
        <f>ROUND(I279*H279,2)</f>
        <v>0</v>
      </c>
      <c r="BL279" s="19" t="s">
        <v>256</v>
      </c>
      <c r="BM279" s="217" t="s">
        <v>2708</v>
      </c>
    </row>
    <row r="280" s="2" customFormat="1">
      <c r="A280" s="40"/>
      <c r="B280" s="41"/>
      <c r="C280" s="42"/>
      <c r="D280" s="219" t="s">
        <v>170</v>
      </c>
      <c r="E280" s="42"/>
      <c r="F280" s="220" t="s">
        <v>2709</v>
      </c>
      <c r="G280" s="42"/>
      <c r="H280" s="42"/>
      <c r="I280" s="221"/>
      <c r="J280" s="42"/>
      <c r="K280" s="42"/>
      <c r="L280" s="46"/>
      <c r="M280" s="222"/>
      <c r="N280" s="223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9" t="s">
        <v>170</v>
      </c>
      <c r="AU280" s="19" t="s">
        <v>84</v>
      </c>
    </row>
    <row r="281" s="2" customFormat="1" ht="37.8" customHeight="1">
      <c r="A281" s="40"/>
      <c r="B281" s="41"/>
      <c r="C281" s="206" t="s">
        <v>623</v>
      </c>
      <c r="D281" s="206" t="s">
        <v>163</v>
      </c>
      <c r="E281" s="207" t="s">
        <v>2710</v>
      </c>
      <c r="F281" s="208" t="s">
        <v>2711</v>
      </c>
      <c r="G281" s="209" t="s">
        <v>2655</v>
      </c>
      <c r="H281" s="210">
        <v>9</v>
      </c>
      <c r="I281" s="211"/>
      <c r="J281" s="212">
        <f>ROUND(I281*H281,2)</f>
        <v>0</v>
      </c>
      <c r="K281" s="208" t="s">
        <v>167</v>
      </c>
      <c r="L281" s="46"/>
      <c r="M281" s="213" t="s">
        <v>19</v>
      </c>
      <c r="N281" s="214" t="s">
        <v>45</v>
      </c>
      <c r="O281" s="86"/>
      <c r="P281" s="215">
        <f>O281*H281</f>
        <v>0</v>
      </c>
      <c r="Q281" s="215">
        <v>0.02273</v>
      </c>
      <c r="R281" s="215">
        <f>Q281*H281</f>
        <v>0.20457</v>
      </c>
      <c r="S281" s="215">
        <v>0</v>
      </c>
      <c r="T281" s="216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17" t="s">
        <v>256</v>
      </c>
      <c r="AT281" s="217" t="s">
        <v>163</v>
      </c>
      <c r="AU281" s="217" t="s">
        <v>84</v>
      </c>
      <c r="AY281" s="19" t="s">
        <v>161</v>
      </c>
      <c r="BE281" s="218">
        <f>IF(N281="základní",J281,0)</f>
        <v>0</v>
      </c>
      <c r="BF281" s="218">
        <f>IF(N281="snížená",J281,0)</f>
        <v>0</v>
      </c>
      <c r="BG281" s="218">
        <f>IF(N281="zákl. přenesená",J281,0)</f>
        <v>0</v>
      </c>
      <c r="BH281" s="218">
        <f>IF(N281="sníž. přenesená",J281,0)</f>
        <v>0</v>
      </c>
      <c r="BI281" s="218">
        <f>IF(N281="nulová",J281,0)</f>
        <v>0</v>
      </c>
      <c r="BJ281" s="19" t="s">
        <v>82</v>
      </c>
      <c r="BK281" s="218">
        <f>ROUND(I281*H281,2)</f>
        <v>0</v>
      </c>
      <c r="BL281" s="19" t="s">
        <v>256</v>
      </c>
      <c r="BM281" s="217" t="s">
        <v>2712</v>
      </c>
    </row>
    <row r="282" s="2" customFormat="1">
      <c r="A282" s="40"/>
      <c r="B282" s="41"/>
      <c r="C282" s="42"/>
      <c r="D282" s="219" t="s">
        <v>170</v>
      </c>
      <c r="E282" s="42"/>
      <c r="F282" s="220" t="s">
        <v>2713</v>
      </c>
      <c r="G282" s="42"/>
      <c r="H282" s="42"/>
      <c r="I282" s="221"/>
      <c r="J282" s="42"/>
      <c r="K282" s="42"/>
      <c r="L282" s="46"/>
      <c r="M282" s="222"/>
      <c r="N282" s="223"/>
      <c r="O282" s="86"/>
      <c r="P282" s="86"/>
      <c r="Q282" s="86"/>
      <c r="R282" s="86"/>
      <c r="S282" s="86"/>
      <c r="T282" s="87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9" t="s">
        <v>170</v>
      </c>
      <c r="AU282" s="19" t="s">
        <v>84</v>
      </c>
    </row>
    <row r="283" s="13" customFormat="1">
      <c r="A283" s="13"/>
      <c r="B283" s="224"/>
      <c r="C283" s="225"/>
      <c r="D283" s="226" t="s">
        <v>185</v>
      </c>
      <c r="E283" s="227" t="s">
        <v>19</v>
      </c>
      <c r="F283" s="228" t="s">
        <v>2714</v>
      </c>
      <c r="G283" s="225"/>
      <c r="H283" s="229">
        <v>9</v>
      </c>
      <c r="I283" s="230"/>
      <c r="J283" s="225"/>
      <c r="K283" s="225"/>
      <c r="L283" s="231"/>
      <c r="M283" s="232"/>
      <c r="N283" s="233"/>
      <c r="O283" s="233"/>
      <c r="P283" s="233"/>
      <c r="Q283" s="233"/>
      <c r="R283" s="233"/>
      <c r="S283" s="233"/>
      <c r="T283" s="234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5" t="s">
        <v>185</v>
      </c>
      <c r="AU283" s="235" t="s">
        <v>84</v>
      </c>
      <c r="AV283" s="13" t="s">
        <v>84</v>
      </c>
      <c r="AW283" s="13" t="s">
        <v>36</v>
      </c>
      <c r="AX283" s="13" t="s">
        <v>82</v>
      </c>
      <c r="AY283" s="235" t="s">
        <v>161</v>
      </c>
    </row>
    <row r="284" s="2" customFormat="1" ht="37.8" customHeight="1">
      <c r="A284" s="40"/>
      <c r="B284" s="41"/>
      <c r="C284" s="206" t="s">
        <v>629</v>
      </c>
      <c r="D284" s="206" t="s">
        <v>163</v>
      </c>
      <c r="E284" s="207" t="s">
        <v>2715</v>
      </c>
      <c r="F284" s="208" t="s">
        <v>2716</v>
      </c>
      <c r="G284" s="209" t="s">
        <v>2655</v>
      </c>
      <c r="H284" s="210">
        <v>1</v>
      </c>
      <c r="I284" s="211"/>
      <c r="J284" s="212">
        <f>ROUND(I284*H284,2)</f>
        <v>0</v>
      </c>
      <c r="K284" s="208" t="s">
        <v>167</v>
      </c>
      <c r="L284" s="46"/>
      <c r="M284" s="213" t="s">
        <v>19</v>
      </c>
      <c r="N284" s="214" t="s">
        <v>45</v>
      </c>
      <c r="O284" s="86"/>
      <c r="P284" s="215">
        <f>O284*H284</f>
        <v>0</v>
      </c>
      <c r="Q284" s="215">
        <v>0.019709999999999998</v>
      </c>
      <c r="R284" s="215">
        <f>Q284*H284</f>
        <v>0.019709999999999998</v>
      </c>
      <c r="S284" s="215">
        <v>0</v>
      </c>
      <c r="T284" s="216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17" t="s">
        <v>256</v>
      </c>
      <c r="AT284" s="217" t="s">
        <v>163</v>
      </c>
      <c r="AU284" s="217" t="s">
        <v>84</v>
      </c>
      <c r="AY284" s="19" t="s">
        <v>161</v>
      </c>
      <c r="BE284" s="218">
        <f>IF(N284="základní",J284,0)</f>
        <v>0</v>
      </c>
      <c r="BF284" s="218">
        <f>IF(N284="snížená",J284,0)</f>
        <v>0</v>
      </c>
      <c r="BG284" s="218">
        <f>IF(N284="zákl. přenesená",J284,0)</f>
        <v>0</v>
      </c>
      <c r="BH284" s="218">
        <f>IF(N284="sníž. přenesená",J284,0)</f>
        <v>0</v>
      </c>
      <c r="BI284" s="218">
        <f>IF(N284="nulová",J284,0)</f>
        <v>0</v>
      </c>
      <c r="BJ284" s="19" t="s">
        <v>82</v>
      </c>
      <c r="BK284" s="218">
        <f>ROUND(I284*H284,2)</f>
        <v>0</v>
      </c>
      <c r="BL284" s="19" t="s">
        <v>256</v>
      </c>
      <c r="BM284" s="217" t="s">
        <v>2717</v>
      </c>
    </row>
    <row r="285" s="2" customFormat="1">
      <c r="A285" s="40"/>
      <c r="B285" s="41"/>
      <c r="C285" s="42"/>
      <c r="D285" s="219" t="s">
        <v>170</v>
      </c>
      <c r="E285" s="42"/>
      <c r="F285" s="220" t="s">
        <v>2718</v>
      </c>
      <c r="G285" s="42"/>
      <c r="H285" s="42"/>
      <c r="I285" s="221"/>
      <c r="J285" s="42"/>
      <c r="K285" s="42"/>
      <c r="L285" s="46"/>
      <c r="M285" s="222"/>
      <c r="N285" s="223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170</v>
      </c>
      <c r="AU285" s="19" t="s">
        <v>84</v>
      </c>
    </row>
    <row r="286" s="2" customFormat="1" ht="24.15" customHeight="1">
      <c r="A286" s="40"/>
      <c r="B286" s="41"/>
      <c r="C286" s="206" t="s">
        <v>651</v>
      </c>
      <c r="D286" s="206" t="s">
        <v>163</v>
      </c>
      <c r="E286" s="207" t="s">
        <v>2719</v>
      </c>
      <c r="F286" s="208" t="s">
        <v>2720</v>
      </c>
      <c r="G286" s="209" t="s">
        <v>2655</v>
      </c>
      <c r="H286" s="210">
        <v>1</v>
      </c>
      <c r="I286" s="211"/>
      <c r="J286" s="212">
        <f>ROUND(I286*H286,2)</f>
        <v>0</v>
      </c>
      <c r="K286" s="208" t="s">
        <v>167</v>
      </c>
      <c r="L286" s="46"/>
      <c r="M286" s="213" t="s">
        <v>19</v>
      </c>
      <c r="N286" s="214" t="s">
        <v>45</v>
      </c>
      <c r="O286" s="86"/>
      <c r="P286" s="215">
        <f>O286*H286</f>
        <v>0</v>
      </c>
      <c r="Q286" s="215">
        <v>0.035479999999999998</v>
      </c>
      <c r="R286" s="215">
        <f>Q286*H286</f>
        <v>0.035479999999999998</v>
      </c>
      <c r="S286" s="215">
        <v>0</v>
      </c>
      <c r="T286" s="216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17" t="s">
        <v>256</v>
      </c>
      <c r="AT286" s="217" t="s">
        <v>163</v>
      </c>
      <c r="AU286" s="217" t="s">
        <v>84</v>
      </c>
      <c r="AY286" s="19" t="s">
        <v>161</v>
      </c>
      <c r="BE286" s="218">
        <f>IF(N286="základní",J286,0)</f>
        <v>0</v>
      </c>
      <c r="BF286" s="218">
        <f>IF(N286="snížená",J286,0)</f>
        <v>0</v>
      </c>
      <c r="BG286" s="218">
        <f>IF(N286="zákl. přenesená",J286,0)</f>
        <v>0</v>
      </c>
      <c r="BH286" s="218">
        <f>IF(N286="sníž. přenesená",J286,0)</f>
        <v>0</v>
      </c>
      <c r="BI286" s="218">
        <f>IF(N286="nulová",J286,0)</f>
        <v>0</v>
      </c>
      <c r="BJ286" s="19" t="s">
        <v>82</v>
      </c>
      <c r="BK286" s="218">
        <f>ROUND(I286*H286,2)</f>
        <v>0</v>
      </c>
      <c r="BL286" s="19" t="s">
        <v>256</v>
      </c>
      <c r="BM286" s="217" t="s">
        <v>2721</v>
      </c>
    </row>
    <row r="287" s="2" customFormat="1">
      <c r="A287" s="40"/>
      <c r="B287" s="41"/>
      <c r="C287" s="42"/>
      <c r="D287" s="219" t="s">
        <v>170</v>
      </c>
      <c r="E287" s="42"/>
      <c r="F287" s="220" t="s">
        <v>2722</v>
      </c>
      <c r="G287" s="42"/>
      <c r="H287" s="42"/>
      <c r="I287" s="221"/>
      <c r="J287" s="42"/>
      <c r="K287" s="42"/>
      <c r="L287" s="46"/>
      <c r="M287" s="222"/>
      <c r="N287" s="223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170</v>
      </c>
      <c r="AU287" s="19" t="s">
        <v>84</v>
      </c>
    </row>
    <row r="288" s="2" customFormat="1" ht="24.15" customHeight="1">
      <c r="A288" s="40"/>
      <c r="B288" s="41"/>
      <c r="C288" s="206" t="s">
        <v>674</v>
      </c>
      <c r="D288" s="206" t="s">
        <v>163</v>
      </c>
      <c r="E288" s="207" t="s">
        <v>2723</v>
      </c>
      <c r="F288" s="208" t="s">
        <v>2724</v>
      </c>
      <c r="G288" s="209" t="s">
        <v>166</v>
      </c>
      <c r="H288" s="210">
        <v>9</v>
      </c>
      <c r="I288" s="211"/>
      <c r="J288" s="212">
        <f>ROUND(I288*H288,2)</f>
        <v>0</v>
      </c>
      <c r="K288" s="208" t="s">
        <v>167</v>
      </c>
      <c r="L288" s="46"/>
      <c r="M288" s="213" t="s">
        <v>19</v>
      </c>
      <c r="N288" s="214" t="s">
        <v>45</v>
      </c>
      <c r="O288" s="86"/>
      <c r="P288" s="215">
        <f>O288*H288</f>
        <v>0</v>
      </c>
      <c r="Q288" s="215">
        <v>0</v>
      </c>
      <c r="R288" s="215">
        <f>Q288*H288</f>
        <v>0</v>
      </c>
      <c r="S288" s="215">
        <v>0</v>
      </c>
      <c r="T288" s="216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17" t="s">
        <v>256</v>
      </c>
      <c r="AT288" s="217" t="s">
        <v>163</v>
      </c>
      <c r="AU288" s="217" t="s">
        <v>84</v>
      </c>
      <c r="AY288" s="19" t="s">
        <v>161</v>
      </c>
      <c r="BE288" s="218">
        <f>IF(N288="základní",J288,0)</f>
        <v>0</v>
      </c>
      <c r="BF288" s="218">
        <f>IF(N288="snížená",J288,0)</f>
        <v>0</v>
      </c>
      <c r="BG288" s="218">
        <f>IF(N288="zákl. přenesená",J288,0)</f>
        <v>0</v>
      </c>
      <c r="BH288" s="218">
        <f>IF(N288="sníž. přenesená",J288,0)</f>
        <v>0</v>
      </c>
      <c r="BI288" s="218">
        <f>IF(N288="nulová",J288,0)</f>
        <v>0</v>
      </c>
      <c r="BJ288" s="19" t="s">
        <v>82</v>
      </c>
      <c r="BK288" s="218">
        <f>ROUND(I288*H288,2)</f>
        <v>0</v>
      </c>
      <c r="BL288" s="19" t="s">
        <v>256</v>
      </c>
      <c r="BM288" s="217" t="s">
        <v>2725</v>
      </c>
    </row>
    <row r="289" s="2" customFormat="1">
      <c r="A289" s="40"/>
      <c r="B289" s="41"/>
      <c r="C289" s="42"/>
      <c r="D289" s="219" t="s">
        <v>170</v>
      </c>
      <c r="E289" s="42"/>
      <c r="F289" s="220" t="s">
        <v>2726</v>
      </c>
      <c r="G289" s="42"/>
      <c r="H289" s="42"/>
      <c r="I289" s="221"/>
      <c r="J289" s="42"/>
      <c r="K289" s="42"/>
      <c r="L289" s="46"/>
      <c r="M289" s="222"/>
      <c r="N289" s="223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170</v>
      </c>
      <c r="AU289" s="19" t="s">
        <v>84</v>
      </c>
    </row>
    <row r="290" s="2" customFormat="1" ht="16.5" customHeight="1">
      <c r="A290" s="40"/>
      <c r="B290" s="41"/>
      <c r="C290" s="247" t="s">
        <v>691</v>
      </c>
      <c r="D290" s="247" t="s">
        <v>301</v>
      </c>
      <c r="E290" s="248" t="s">
        <v>2727</v>
      </c>
      <c r="F290" s="249" t="s">
        <v>2728</v>
      </c>
      <c r="G290" s="250" t="s">
        <v>166</v>
      </c>
      <c r="H290" s="251">
        <v>9</v>
      </c>
      <c r="I290" s="252"/>
      <c r="J290" s="253">
        <f>ROUND(I290*H290,2)</f>
        <v>0</v>
      </c>
      <c r="K290" s="249" t="s">
        <v>167</v>
      </c>
      <c r="L290" s="254"/>
      <c r="M290" s="255" t="s">
        <v>19</v>
      </c>
      <c r="N290" s="256" t="s">
        <v>45</v>
      </c>
      <c r="O290" s="86"/>
      <c r="P290" s="215">
        <f>O290*H290</f>
        <v>0</v>
      </c>
      <c r="Q290" s="215">
        <v>0.0023999999999999998</v>
      </c>
      <c r="R290" s="215">
        <f>Q290*H290</f>
        <v>0.021599999999999998</v>
      </c>
      <c r="S290" s="215">
        <v>0</v>
      </c>
      <c r="T290" s="216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17" t="s">
        <v>342</v>
      </c>
      <c r="AT290" s="217" t="s">
        <v>301</v>
      </c>
      <c r="AU290" s="217" t="s">
        <v>84</v>
      </c>
      <c r="AY290" s="19" t="s">
        <v>161</v>
      </c>
      <c r="BE290" s="218">
        <f>IF(N290="základní",J290,0)</f>
        <v>0</v>
      </c>
      <c r="BF290" s="218">
        <f>IF(N290="snížená",J290,0)</f>
        <v>0</v>
      </c>
      <c r="BG290" s="218">
        <f>IF(N290="zákl. přenesená",J290,0)</f>
        <v>0</v>
      </c>
      <c r="BH290" s="218">
        <f>IF(N290="sníž. přenesená",J290,0)</f>
        <v>0</v>
      </c>
      <c r="BI290" s="218">
        <f>IF(N290="nulová",J290,0)</f>
        <v>0</v>
      </c>
      <c r="BJ290" s="19" t="s">
        <v>82</v>
      </c>
      <c r="BK290" s="218">
        <f>ROUND(I290*H290,2)</f>
        <v>0</v>
      </c>
      <c r="BL290" s="19" t="s">
        <v>256</v>
      </c>
      <c r="BM290" s="217" t="s">
        <v>2729</v>
      </c>
    </row>
    <row r="291" s="2" customFormat="1" ht="24.15" customHeight="1">
      <c r="A291" s="40"/>
      <c r="B291" s="41"/>
      <c r="C291" s="206" t="s">
        <v>696</v>
      </c>
      <c r="D291" s="206" t="s">
        <v>163</v>
      </c>
      <c r="E291" s="207" t="s">
        <v>2730</v>
      </c>
      <c r="F291" s="208" t="s">
        <v>2731</v>
      </c>
      <c r="G291" s="209" t="s">
        <v>166</v>
      </c>
      <c r="H291" s="210">
        <v>14</v>
      </c>
      <c r="I291" s="211"/>
      <c r="J291" s="212">
        <f>ROUND(I291*H291,2)</f>
        <v>0</v>
      </c>
      <c r="K291" s="208" t="s">
        <v>167</v>
      </c>
      <c r="L291" s="46"/>
      <c r="M291" s="213" t="s">
        <v>19</v>
      </c>
      <c r="N291" s="214" t="s">
        <v>45</v>
      </c>
      <c r="O291" s="86"/>
      <c r="P291" s="215">
        <f>O291*H291</f>
        <v>0</v>
      </c>
      <c r="Q291" s="215">
        <v>0</v>
      </c>
      <c r="R291" s="215">
        <f>Q291*H291</f>
        <v>0</v>
      </c>
      <c r="S291" s="215">
        <v>0</v>
      </c>
      <c r="T291" s="216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17" t="s">
        <v>256</v>
      </c>
      <c r="AT291" s="217" t="s">
        <v>163</v>
      </c>
      <c r="AU291" s="217" t="s">
        <v>84</v>
      </c>
      <c r="AY291" s="19" t="s">
        <v>161</v>
      </c>
      <c r="BE291" s="218">
        <f>IF(N291="základní",J291,0)</f>
        <v>0</v>
      </c>
      <c r="BF291" s="218">
        <f>IF(N291="snížená",J291,0)</f>
        <v>0</v>
      </c>
      <c r="BG291" s="218">
        <f>IF(N291="zákl. přenesená",J291,0)</f>
        <v>0</v>
      </c>
      <c r="BH291" s="218">
        <f>IF(N291="sníž. přenesená",J291,0)</f>
        <v>0</v>
      </c>
      <c r="BI291" s="218">
        <f>IF(N291="nulová",J291,0)</f>
        <v>0</v>
      </c>
      <c r="BJ291" s="19" t="s">
        <v>82</v>
      </c>
      <c r="BK291" s="218">
        <f>ROUND(I291*H291,2)</f>
        <v>0</v>
      </c>
      <c r="BL291" s="19" t="s">
        <v>256</v>
      </c>
      <c r="BM291" s="217" t="s">
        <v>2732</v>
      </c>
    </row>
    <row r="292" s="2" customFormat="1">
      <c r="A292" s="40"/>
      <c r="B292" s="41"/>
      <c r="C292" s="42"/>
      <c r="D292" s="219" t="s">
        <v>170</v>
      </c>
      <c r="E292" s="42"/>
      <c r="F292" s="220" t="s">
        <v>2733</v>
      </c>
      <c r="G292" s="42"/>
      <c r="H292" s="42"/>
      <c r="I292" s="221"/>
      <c r="J292" s="42"/>
      <c r="K292" s="42"/>
      <c r="L292" s="46"/>
      <c r="M292" s="222"/>
      <c r="N292" s="223"/>
      <c r="O292" s="86"/>
      <c r="P292" s="86"/>
      <c r="Q292" s="86"/>
      <c r="R292" s="86"/>
      <c r="S292" s="86"/>
      <c r="T292" s="87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9" t="s">
        <v>170</v>
      </c>
      <c r="AU292" s="19" t="s">
        <v>84</v>
      </c>
    </row>
    <row r="293" s="2" customFormat="1" ht="16.5" customHeight="1">
      <c r="A293" s="40"/>
      <c r="B293" s="41"/>
      <c r="C293" s="247" t="s">
        <v>701</v>
      </c>
      <c r="D293" s="247" t="s">
        <v>301</v>
      </c>
      <c r="E293" s="248" t="s">
        <v>2734</v>
      </c>
      <c r="F293" s="249" t="s">
        <v>2735</v>
      </c>
      <c r="G293" s="250" t="s">
        <v>166</v>
      </c>
      <c r="H293" s="251">
        <v>14</v>
      </c>
      <c r="I293" s="252"/>
      <c r="J293" s="253">
        <f>ROUND(I293*H293,2)</f>
        <v>0</v>
      </c>
      <c r="K293" s="249" t="s">
        <v>167</v>
      </c>
      <c r="L293" s="254"/>
      <c r="M293" s="255" t="s">
        <v>19</v>
      </c>
      <c r="N293" s="256" t="s">
        <v>45</v>
      </c>
      <c r="O293" s="86"/>
      <c r="P293" s="215">
        <f>O293*H293</f>
        <v>0</v>
      </c>
      <c r="Q293" s="215">
        <v>0.00050000000000000001</v>
      </c>
      <c r="R293" s="215">
        <f>Q293*H293</f>
        <v>0.0070000000000000001</v>
      </c>
      <c r="S293" s="215">
        <v>0</v>
      </c>
      <c r="T293" s="216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17" t="s">
        <v>342</v>
      </c>
      <c r="AT293" s="217" t="s">
        <v>301</v>
      </c>
      <c r="AU293" s="217" t="s">
        <v>84</v>
      </c>
      <c r="AY293" s="19" t="s">
        <v>161</v>
      </c>
      <c r="BE293" s="218">
        <f>IF(N293="základní",J293,0)</f>
        <v>0</v>
      </c>
      <c r="BF293" s="218">
        <f>IF(N293="snížená",J293,0)</f>
        <v>0</v>
      </c>
      <c r="BG293" s="218">
        <f>IF(N293="zákl. přenesená",J293,0)</f>
        <v>0</v>
      </c>
      <c r="BH293" s="218">
        <f>IF(N293="sníž. přenesená",J293,0)</f>
        <v>0</v>
      </c>
      <c r="BI293" s="218">
        <f>IF(N293="nulová",J293,0)</f>
        <v>0</v>
      </c>
      <c r="BJ293" s="19" t="s">
        <v>82</v>
      </c>
      <c r="BK293" s="218">
        <f>ROUND(I293*H293,2)</f>
        <v>0</v>
      </c>
      <c r="BL293" s="19" t="s">
        <v>256</v>
      </c>
      <c r="BM293" s="217" t="s">
        <v>2736</v>
      </c>
    </row>
    <row r="294" s="2" customFormat="1" ht="24.15" customHeight="1">
      <c r="A294" s="40"/>
      <c r="B294" s="41"/>
      <c r="C294" s="206" t="s">
        <v>708</v>
      </c>
      <c r="D294" s="206" t="s">
        <v>163</v>
      </c>
      <c r="E294" s="207" t="s">
        <v>2737</v>
      </c>
      <c r="F294" s="208" t="s">
        <v>2738</v>
      </c>
      <c r="G294" s="209" t="s">
        <v>166</v>
      </c>
      <c r="H294" s="210">
        <v>9</v>
      </c>
      <c r="I294" s="211"/>
      <c r="J294" s="212">
        <f>ROUND(I294*H294,2)</f>
        <v>0</v>
      </c>
      <c r="K294" s="208" t="s">
        <v>167</v>
      </c>
      <c r="L294" s="46"/>
      <c r="M294" s="213" t="s">
        <v>19</v>
      </c>
      <c r="N294" s="214" t="s">
        <v>45</v>
      </c>
      <c r="O294" s="86"/>
      <c r="P294" s="215">
        <f>O294*H294</f>
        <v>0</v>
      </c>
      <c r="Q294" s="215">
        <v>0</v>
      </c>
      <c r="R294" s="215">
        <f>Q294*H294</f>
        <v>0</v>
      </c>
      <c r="S294" s="215">
        <v>0</v>
      </c>
      <c r="T294" s="216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17" t="s">
        <v>256</v>
      </c>
      <c r="AT294" s="217" t="s">
        <v>163</v>
      </c>
      <c r="AU294" s="217" t="s">
        <v>84</v>
      </c>
      <c r="AY294" s="19" t="s">
        <v>161</v>
      </c>
      <c r="BE294" s="218">
        <f>IF(N294="základní",J294,0)</f>
        <v>0</v>
      </c>
      <c r="BF294" s="218">
        <f>IF(N294="snížená",J294,0)</f>
        <v>0</v>
      </c>
      <c r="BG294" s="218">
        <f>IF(N294="zákl. přenesená",J294,0)</f>
        <v>0</v>
      </c>
      <c r="BH294" s="218">
        <f>IF(N294="sníž. přenesená",J294,0)</f>
        <v>0</v>
      </c>
      <c r="BI294" s="218">
        <f>IF(N294="nulová",J294,0)</f>
        <v>0</v>
      </c>
      <c r="BJ294" s="19" t="s">
        <v>82</v>
      </c>
      <c r="BK294" s="218">
        <f>ROUND(I294*H294,2)</f>
        <v>0</v>
      </c>
      <c r="BL294" s="19" t="s">
        <v>256</v>
      </c>
      <c r="BM294" s="217" t="s">
        <v>2739</v>
      </c>
    </row>
    <row r="295" s="2" customFormat="1">
      <c r="A295" s="40"/>
      <c r="B295" s="41"/>
      <c r="C295" s="42"/>
      <c r="D295" s="219" t="s">
        <v>170</v>
      </c>
      <c r="E295" s="42"/>
      <c r="F295" s="220" t="s">
        <v>2740</v>
      </c>
      <c r="G295" s="42"/>
      <c r="H295" s="42"/>
      <c r="I295" s="221"/>
      <c r="J295" s="42"/>
      <c r="K295" s="42"/>
      <c r="L295" s="46"/>
      <c r="M295" s="222"/>
      <c r="N295" s="223"/>
      <c r="O295" s="86"/>
      <c r="P295" s="86"/>
      <c r="Q295" s="86"/>
      <c r="R295" s="86"/>
      <c r="S295" s="86"/>
      <c r="T295" s="87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19" t="s">
        <v>170</v>
      </c>
      <c r="AU295" s="19" t="s">
        <v>84</v>
      </c>
    </row>
    <row r="296" s="2" customFormat="1" ht="21.75" customHeight="1">
      <c r="A296" s="40"/>
      <c r="B296" s="41"/>
      <c r="C296" s="247" t="s">
        <v>723</v>
      </c>
      <c r="D296" s="247" t="s">
        <v>301</v>
      </c>
      <c r="E296" s="248" t="s">
        <v>2741</v>
      </c>
      <c r="F296" s="249" t="s">
        <v>2742</v>
      </c>
      <c r="G296" s="250" t="s">
        <v>166</v>
      </c>
      <c r="H296" s="251">
        <v>9</v>
      </c>
      <c r="I296" s="252"/>
      <c r="J296" s="253">
        <f>ROUND(I296*H296,2)</f>
        <v>0</v>
      </c>
      <c r="K296" s="249" t="s">
        <v>167</v>
      </c>
      <c r="L296" s="254"/>
      <c r="M296" s="255" t="s">
        <v>19</v>
      </c>
      <c r="N296" s="256" t="s">
        <v>45</v>
      </c>
      <c r="O296" s="86"/>
      <c r="P296" s="215">
        <f>O296*H296</f>
        <v>0</v>
      </c>
      <c r="Q296" s="215">
        <v>0.00050000000000000001</v>
      </c>
      <c r="R296" s="215">
        <f>Q296*H296</f>
        <v>0.0045000000000000005</v>
      </c>
      <c r="S296" s="215">
        <v>0</v>
      </c>
      <c r="T296" s="216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17" t="s">
        <v>342</v>
      </c>
      <c r="AT296" s="217" t="s">
        <v>301</v>
      </c>
      <c r="AU296" s="217" t="s">
        <v>84</v>
      </c>
      <c r="AY296" s="19" t="s">
        <v>161</v>
      </c>
      <c r="BE296" s="218">
        <f>IF(N296="základní",J296,0)</f>
        <v>0</v>
      </c>
      <c r="BF296" s="218">
        <f>IF(N296="snížená",J296,0)</f>
        <v>0</v>
      </c>
      <c r="BG296" s="218">
        <f>IF(N296="zákl. přenesená",J296,0)</f>
        <v>0</v>
      </c>
      <c r="BH296" s="218">
        <f>IF(N296="sníž. přenesená",J296,0)</f>
        <v>0</v>
      </c>
      <c r="BI296" s="218">
        <f>IF(N296="nulová",J296,0)</f>
        <v>0</v>
      </c>
      <c r="BJ296" s="19" t="s">
        <v>82</v>
      </c>
      <c r="BK296" s="218">
        <f>ROUND(I296*H296,2)</f>
        <v>0</v>
      </c>
      <c r="BL296" s="19" t="s">
        <v>256</v>
      </c>
      <c r="BM296" s="217" t="s">
        <v>2743</v>
      </c>
    </row>
    <row r="297" s="2" customFormat="1" ht="24.15" customHeight="1">
      <c r="A297" s="40"/>
      <c r="B297" s="41"/>
      <c r="C297" s="206" t="s">
        <v>727</v>
      </c>
      <c r="D297" s="206" t="s">
        <v>163</v>
      </c>
      <c r="E297" s="207" t="s">
        <v>2744</v>
      </c>
      <c r="F297" s="208" t="s">
        <v>2745</v>
      </c>
      <c r="G297" s="209" t="s">
        <v>166</v>
      </c>
      <c r="H297" s="210">
        <v>7</v>
      </c>
      <c r="I297" s="211"/>
      <c r="J297" s="212">
        <f>ROUND(I297*H297,2)</f>
        <v>0</v>
      </c>
      <c r="K297" s="208" t="s">
        <v>167</v>
      </c>
      <c r="L297" s="46"/>
      <c r="M297" s="213" t="s">
        <v>19</v>
      </c>
      <c r="N297" s="214" t="s">
        <v>45</v>
      </c>
      <c r="O297" s="86"/>
      <c r="P297" s="215">
        <f>O297*H297</f>
        <v>0</v>
      </c>
      <c r="Q297" s="215">
        <v>0</v>
      </c>
      <c r="R297" s="215">
        <f>Q297*H297</f>
        <v>0</v>
      </c>
      <c r="S297" s="215">
        <v>0</v>
      </c>
      <c r="T297" s="216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17" t="s">
        <v>256</v>
      </c>
      <c r="AT297" s="217" t="s">
        <v>163</v>
      </c>
      <c r="AU297" s="217" t="s">
        <v>84</v>
      </c>
      <c r="AY297" s="19" t="s">
        <v>161</v>
      </c>
      <c r="BE297" s="218">
        <f>IF(N297="základní",J297,0)</f>
        <v>0</v>
      </c>
      <c r="BF297" s="218">
        <f>IF(N297="snížená",J297,0)</f>
        <v>0</v>
      </c>
      <c r="BG297" s="218">
        <f>IF(N297="zákl. přenesená",J297,0)</f>
        <v>0</v>
      </c>
      <c r="BH297" s="218">
        <f>IF(N297="sníž. přenesená",J297,0)</f>
        <v>0</v>
      </c>
      <c r="BI297" s="218">
        <f>IF(N297="nulová",J297,0)</f>
        <v>0</v>
      </c>
      <c r="BJ297" s="19" t="s">
        <v>82</v>
      </c>
      <c r="BK297" s="218">
        <f>ROUND(I297*H297,2)</f>
        <v>0</v>
      </c>
      <c r="BL297" s="19" t="s">
        <v>256</v>
      </c>
      <c r="BM297" s="217" t="s">
        <v>2746</v>
      </c>
    </row>
    <row r="298" s="2" customFormat="1">
      <c r="A298" s="40"/>
      <c r="B298" s="41"/>
      <c r="C298" s="42"/>
      <c r="D298" s="219" t="s">
        <v>170</v>
      </c>
      <c r="E298" s="42"/>
      <c r="F298" s="220" t="s">
        <v>2747</v>
      </c>
      <c r="G298" s="42"/>
      <c r="H298" s="42"/>
      <c r="I298" s="221"/>
      <c r="J298" s="42"/>
      <c r="K298" s="42"/>
      <c r="L298" s="46"/>
      <c r="M298" s="222"/>
      <c r="N298" s="223"/>
      <c r="O298" s="86"/>
      <c r="P298" s="86"/>
      <c r="Q298" s="86"/>
      <c r="R298" s="86"/>
      <c r="S298" s="86"/>
      <c r="T298" s="87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19" t="s">
        <v>170</v>
      </c>
      <c r="AU298" s="19" t="s">
        <v>84</v>
      </c>
    </row>
    <row r="299" s="13" customFormat="1">
      <c r="A299" s="13"/>
      <c r="B299" s="224"/>
      <c r="C299" s="225"/>
      <c r="D299" s="226" t="s">
        <v>185</v>
      </c>
      <c r="E299" s="227" t="s">
        <v>19</v>
      </c>
      <c r="F299" s="228" t="s">
        <v>200</v>
      </c>
      <c r="G299" s="225"/>
      <c r="H299" s="229">
        <v>7</v>
      </c>
      <c r="I299" s="230"/>
      <c r="J299" s="225"/>
      <c r="K299" s="225"/>
      <c r="L299" s="231"/>
      <c r="M299" s="232"/>
      <c r="N299" s="233"/>
      <c r="O299" s="233"/>
      <c r="P299" s="233"/>
      <c r="Q299" s="233"/>
      <c r="R299" s="233"/>
      <c r="S299" s="233"/>
      <c r="T299" s="234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5" t="s">
        <v>185</v>
      </c>
      <c r="AU299" s="235" t="s">
        <v>84</v>
      </c>
      <c r="AV299" s="13" t="s">
        <v>84</v>
      </c>
      <c r="AW299" s="13" t="s">
        <v>36</v>
      </c>
      <c r="AX299" s="13" t="s">
        <v>82</v>
      </c>
      <c r="AY299" s="235" t="s">
        <v>161</v>
      </c>
    </row>
    <row r="300" s="2" customFormat="1" ht="24.15" customHeight="1">
      <c r="A300" s="40"/>
      <c r="B300" s="41"/>
      <c r="C300" s="247" t="s">
        <v>733</v>
      </c>
      <c r="D300" s="247" t="s">
        <v>301</v>
      </c>
      <c r="E300" s="248" t="s">
        <v>2748</v>
      </c>
      <c r="F300" s="249" t="s">
        <v>2749</v>
      </c>
      <c r="G300" s="250" t="s">
        <v>166</v>
      </c>
      <c r="H300" s="251">
        <v>7</v>
      </c>
      <c r="I300" s="252"/>
      <c r="J300" s="253">
        <f>ROUND(I300*H300,2)</f>
        <v>0</v>
      </c>
      <c r="K300" s="249" t="s">
        <v>167</v>
      </c>
      <c r="L300" s="254"/>
      <c r="M300" s="255" t="s">
        <v>19</v>
      </c>
      <c r="N300" s="256" t="s">
        <v>45</v>
      </c>
      <c r="O300" s="86"/>
      <c r="P300" s="215">
        <f>O300*H300</f>
        <v>0</v>
      </c>
      <c r="Q300" s="215">
        <v>0.00050000000000000001</v>
      </c>
      <c r="R300" s="215">
        <f>Q300*H300</f>
        <v>0.0035000000000000001</v>
      </c>
      <c r="S300" s="215">
        <v>0</v>
      </c>
      <c r="T300" s="216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17" t="s">
        <v>342</v>
      </c>
      <c r="AT300" s="217" t="s">
        <v>301</v>
      </c>
      <c r="AU300" s="217" t="s">
        <v>84</v>
      </c>
      <c r="AY300" s="19" t="s">
        <v>161</v>
      </c>
      <c r="BE300" s="218">
        <f>IF(N300="základní",J300,0)</f>
        <v>0</v>
      </c>
      <c r="BF300" s="218">
        <f>IF(N300="snížená",J300,0)</f>
        <v>0</v>
      </c>
      <c r="BG300" s="218">
        <f>IF(N300="zákl. přenesená",J300,0)</f>
        <v>0</v>
      </c>
      <c r="BH300" s="218">
        <f>IF(N300="sníž. přenesená",J300,0)</f>
        <v>0</v>
      </c>
      <c r="BI300" s="218">
        <f>IF(N300="nulová",J300,0)</f>
        <v>0</v>
      </c>
      <c r="BJ300" s="19" t="s">
        <v>82</v>
      </c>
      <c r="BK300" s="218">
        <f>ROUND(I300*H300,2)</f>
        <v>0</v>
      </c>
      <c r="BL300" s="19" t="s">
        <v>256</v>
      </c>
      <c r="BM300" s="217" t="s">
        <v>2750</v>
      </c>
    </row>
    <row r="301" s="2" customFormat="1" ht="24.15" customHeight="1">
      <c r="A301" s="40"/>
      <c r="B301" s="41"/>
      <c r="C301" s="206" t="s">
        <v>738</v>
      </c>
      <c r="D301" s="206" t="s">
        <v>163</v>
      </c>
      <c r="E301" s="207" t="s">
        <v>2751</v>
      </c>
      <c r="F301" s="208" t="s">
        <v>2752</v>
      </c>
      <c r="G301" s="209" t="s">
        <v>166</v>
      </c>
      <c r="H301" s="210">
        <v>9</v>
      </c>
      <c r="I301" s="211"/>
      <c r="J301" s="212">
        <f>ROUND(I301*H301,2)</f>
        <v>0</v>
      </c>
      <c r="K301" s="208" t="s">
        <v>167</v>
      </c>
      <c r="L301" s="46"/>
      <c r="M301" s="213" t="s">
        <v>19</v>
      </c>
      <c r="N301" s="214" t="s">
        <v>45</v>
      </c>
      <c r="O301" s="86"/>
      <c r="P301" s="215">
        <f>O301*H301</f>
        <v>0</v>
      </c>
      <c r="Q301" s="215">
        <v>0</v>
      </c>
      <c r="R301" s="215">
        <f>Q301*H301</f>
        <v>0</v>
      </c>
      <c r="S301" s="215">
        <v>0</v>
      </c>
      <c r="T301" s="216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17" t="s">
        <v>256</v>
      </c>
      <c r="AT301" s="217" t="s">
        <v>163</v>
      </c>
      <c r="AU301" s="217" t="s">
        <v>84</v>
      </c>
      <c r="AY301" s="19" t="s">
        <v>161</v>
      </c>
      <c r="BE301" s="218">
        <f>IF(N301="základní",J301,0)</f>
        <v>0</v>
      </c>
      <c r="BF301" s="218">
        <f>IF(N301="snížená",J301,0)</f>
        <v>0</v>
      </c>
      <c r="BG301" s="218">
        <f>IF(N301="zákl. přenesená",J301,0)</f>
        <v>0</v>
      </c>
      <c r="BH301" s="218">
        <f>IF(N301="sníž. přenesená",J301,0)</f>
        <v>0</v>
      </c>
      <c r="BI301" s="218">
        <f>IF(N301="nulová",J301,0)</f>
        <v>0</v>
      </c>
      <c r="BJ301" s="19" t="s">
        <v>82</v>
      </c>
      <c r="BK301" s="218">
        <f>ROUND(I301*H301,2)</f>
        <v>0</v>
      </c>
      <c r="BL301" s="19" t="s">
        <v>256</v>
      </c>
      <c r="BM301" s="217" t="s">
        <v>2753</v>
      </c>
    </row>
    <row r="302" s="2" customFormat="1">
      <c r="A302" s="40"/>
      <c r="B302" s="41"/>
      <c r="C302" s="42"/>
      <c r="D302" s="219" t="s">
        <v>170</v>
      </c>
      <c r="E302" s="42"/>
      <c r="F302" s="220" t="s">
        <v>2754</v>
      </c>
      <c r="G302" s="42"/>
      <c r="H302" s="42"/>
      <c r="I302" s="221"/>
      <c r="J302" s="42"/>
      <c r="K302" s="42"/>
      <c r="L302" s="46"/>
      <c r="M302" s="222"/>
      <c r="N302" s="223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170</v>
      </c>
      <c r="AU302" s="19" t="s">
        <v>84</v>
      </c>
    </row>
    <row r="303" s="2" customFormat="1" ht="24.15" customHeight="1">
      <c r="A303" s="40"/>
      <c r="B303" s="41"/>
      <c r="C303" s="247" t="s">
        <v>743</v>
      </c>
      <c r="D303" s="247" t="s">
        <v>301</v>
      </c>
      <c r="E303" s="248" t="s">
        <v>2755</v>
      </c>
      <c r="F303" s="249" t="s">
        <v>2756</v>
      </c>
      <c r="G303" s="250" t="s">
        <v>166</v>
      </c>
      <c r="H303" s="251">
        <v>9</v>
      </c>
      <c r="I303" s="252"/>
      <c r="J303" s="253">
        <f>ROUND(I303*H303,2)</f>
        <v>0</v>
      </c>
      <c r="K303" s="249" t="s">
        <v>167</v>
      </c>
      <c r="L303" s="254"/>
      <c r="M303" s="255" t="s">
        <v>19</v>
      </c>
      <c r="N303" s="256" t="s">
        <v>45</v>
      </c>
      <c r="O303" s="86"/>
      <c r="P303" s="215">
        <f>O303*H303</f>
        <v>0</v>
      </c>
      <c r="Q303" s="215">
        <v>0.0012999999999999999</v>
      </c>
      <c r="R303" s="215">
        <f>Q303*H303</f>
        <v>0.011699999999999999</v>
      </c>
      <c r="S303" s="215">
        <v>0</v>
      </c>
      <c r="T303" s="216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217" t="s">
        <v>342</v>
      </c>
      <c r="AT303" s="217" t="s">
        <v>301</v>
      </c>
      <c r="AU303" s="217" t="s">
        <v>84</v>
      </c>
      <c r="AY303" s="19" t="s">
        <v>161</v>
      </c>
      <c r="BE303" s="218">
        <f>IF(N303="základní",J303,0)</f>
        <v>0</v>
      </c>
      <c r="BF303" s="218">
        <f>IF(N303="snížená",J303,0)</f>
        <v>0</v>
      </c>
      <c r="BG303" s="218">
        <f>IF(N303="zákl. přenesená",J303,0)</f>
        <v>0</v>
      </c>
      <c r="BH303" s="218">
        <f>IF(N303="sníž. přenesená",J303,0)</f>
        <v>0</v>
      </c>
      <c r="BI303" s="218">
        <f>IF(N303="nulová",J303,0)</f>
        <v>0</v>
      </c>
      <c r="BJ303" s="19" t="s">
        <v>82</v>
      </c>
      <c r="BK303" s="218">
        <f>ROUND(I303*H303,2)</f>
        <v>0</v>
      </c>
      <c r="BL303" s="19" t="s">
        <v>256</v>
      </c>
      <c r="BM303" s="217" t="s">
        <v>2757</v>
      </c>
    </row>
    <row r="304" s="2" customFormat="1" ht="24.15" customHeight="1">
      <c r="A304" s="40"/>
      <c r="B304" s="41"/>
      <c r="C304" s="206" t="s">
        <v>748</v>
      </c>
      <c r="D304" s="206" t="s">
        <v>163</v>
      </c>
      <c r="E304" s="207" t="s">
        <v>2758</v>
      </c>
      <c r="F304" s="208" t="s">
        <v>2759</v>
      </c>
      <c r="G304" s="209" t="s">
        <v>2655</v>
      </c>
      <c r="H304" s="210">
        <v>6</v>
      </c>
      <c r="I304" s="211"/>
      <c r="J304" s="212">
        <f>ROUND(I304*H304,2)</f>
        <v>0</v>
      </c>
      <c r="K304" s="208" t="s">
        <v>167</v>
      </c>
      <c r="L304" s="46"/>
      <c r="M304" s="213" t="s">
        <v>19</v>
      </c>
      <c r="N304" s="214" t="s">
        <v>45</v>
      </c>
      <c r="O304" s="86"/>
      <c r="P304" s="215">
        <f>O304*H304</f>
        <v>0</v>
      </c>
      <c r="Q304" s="215">
        <v>0</v>
      </c>
      <c r="R304" s="215">
        <f>Q304*H304</f>
        <v>0</v>
      </c>
      <c r="S304" s="215">
        <v>0.040500000000000001</v>
      </c>
      <c r="T304" s="216">
        <f>S304*H304</f>
        <v>0.24299999999999999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17" t="s">
        <v>256</v>
      </c>
      <c r="AT304" s="217" t="s">
        <v>163</v>
      </c>
      <c r="AU304" s="217" t="s">
        <v>84</v>
      </c>
      <c r="AY304" s="19" t="s">
        <v>161</v>
      </c>
      <c r="BE304" s="218">
        <f>IF(N304="základní",J304,0)</f>
        <v>0</v>
      </c>
      <c r="BF304" s="218">
        <f>IF(N304="snížená",J304,0)</f>
        <v>0</v>
      </c>
      <c r="BG304" s="218">
        <f>IF(N304="zákl. přenesená",J304,0)</f>
        <v>0</v>
      </c>
      <c r="BH304" s="218">
        <f>IF(N304="sníž. přenesená",J304,0)</f>
        <v>0</v>
      </c>
      <c r="BI304" s="218">
        <f>IF(N304="nulová",J304,0)</f>
        <v>0</v>
      </c>
      <c r="BJ304" s="19" t="s">
        <v>82</v>
      </c>
      <c r="BK304" s="218">
        <f>ROUND(I304*H304,2)</f>
        <v>0</v>
      </c>
      <c r="BL304" s="19" t="s">
        <v>256</v>
      </c>
      <c r="BM304" s="217" t="s">
        <v>2760</v>
      </c>
    </row>
    <row r="305" s="2" customFormat="1">
      <c r="A305" s="40"/>
      <c r="B305" s="41"/>
      <c r="C305" s="42"/>
      <c r="D305" s="219" t="s">
        <v>170</v>
      </c>
      <c r="E305" s="42"/>
      <c r="F305" s="220" t="s">
        <v>2761</v>
      </c>
      <c r="G305" s="42"/>
      <c r="H305" s="42"/>
      <c r="I305" s="221"/>
      <c r="J305" s="42"/>
      <c r="K305" s="42"/>
      <c r="L305" s="46"/>
      <c r="M305" s="222"/>
      <c r="N305" s="223"/>
      <c r="O305" s="86"/>
      <c r="P305" s="86"/>
      <c r="Q305" s="86"/>
      <c r="R305" s="86"/>
      <c r="S305" s="86"/>
      <c r="T305" s="87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19" t="s">
        <v>170</v>
      </c>
      <c r="AU305" s="19" t="s">
        <v>84</v>
      </c>
    </row>
    <row r="306" s="2" customFormat="1" ht="24.15" customHeight="1">
      <c r="A306" s="40"/>
      <c r="B306" s="41"/>
      <c r="C306" s="206" t="s">
        <v>753</v>
      </c>
      <c r="D306" s="206" t="s">
        <v>163</v>
      </c>
      <c r="E306" s="207" t="s">
        <v>2762</v>
      </c>
      <c r="F306" s="208" t="s">
        <v>2763</v>
      </c>
      <c r="G306" s="209" t="s">
        <v>2655</v>
      </c>
      <c r="H306" s="210">
        <v>4</v>
      </c>
      <c r="I306" s="211"/>
      <c r="J306" s="212">
        <f>ROUND(I306*H306,2)</f>
        <v>0</v>
      </c>
      <c r="K306" s="208" t="s">
        <v>167</v>
      </c>
      <c r="L306" s="46"/>
      <c r="M306" s="213" t="s">
        <v>19</v>
      </c>
      <c r="N306" s="214" t="s">
        <v>45</v>
      </c>
      <c r="O306" s="86"/>
      <c r="P306" s="215">
        <f>O306*H306</f>
        <v>0</v>
      </c>
      <c r="Q306" s="215">
        <v>0</v>
      </c>
      <c r="R306" s="215">
        <f>Q306*H306</f>
        <v>0</v>
      </c>
      <c r="S306" s="215">
        <v>0.071499999999999994</v>
      </c>
      <c r="T306" s="216">
        <f>S306*H306</f>
        <v>0.28599999999999998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17" t="s">
        <v>256</v>
      </c>
      <c r="AT306" s="217" t="s">
        <v>163</v>
      </c>
      <c r="AU306" s="217" t="s">
        <v>84</v>
      </c>
      <c r="AY306" s="19" t="s">
        <v>161</v>
      </c>
      <c r="BE306" s="218">
        <f>IF(N306="základní",J306,0)</f>
        <v>0</v>
      </c>
      <c r="BF306" s="218">
        <f>IF(N306="snížená",J306,0)</f>
        <v>0</v>
      </c>
      <c r="BG306" s="218">
        <f>IF(N306="zákl. přenesená",J306,0)</f>
        <v>0</v>
      </c>
      <c r="BH306" s="218">
        <f>IF(N306="sníž. přenesená",J306,0)</f>
        <v>0</v>
      </c>
      <c r="BI306" s="218">
        <f>IF(N306="nulová",J306,0)</f>
        <v>0</v>
      </c>
      <c r="BJ306" s="19" t="s">
        <v>82</v>
      </c>
      <c r="BK306" s="218">
        <f>ROUND(I306*H306,2)</f>
        <v>0</v>
      </c>
      <c r="BL306" s="19" t="s">
        <v>256</v>
      </c>
      <c r="BM306" s="217" t="s">
        <v>2764</v>
      </c>
    </row>
    <row r="307" s="2" customFormat="1">
      <c r="A307" s="40"/>
      <c r="B307" s="41"/>
      <c r="C307" s="42"/>
      <c r="D307" s="219" t="s">
        <v>170</v>
      </c>
      <c r="E307" s="42"/>
      <c r="F307" s="220" t="s">
        <v>2765</v>
      </c>
      <c r="G307" s="42"/>
      <c r="H307" s="42"/>
      <c r="I307" s="221"/>
      <c r="J307" s="42"/>
      <c r="K307" s="42"/>
      <c r="L307" s="46"/>
      <c r="M307" s="222"/>
      <c r="N307" s="223"/>
      <c r="O307" s="86"/>
      <c r="P307" s="86"/>
      <c r="Q307" s="86"/>
      <c r="R307" s="86"/>
      <c r="S307" s="86"/>
      <c r="T307" s="87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T307" s="19" t="s">
        <v>170</v>
      </c>
      <c r="AU307" s="19" t="s">
        <v>84</v>
      </c>
    </row>
    <row r="308" s="2" customFormat="1" ht="24.15" customHeight="1">
      <c r="A308" s="40"/>
      <c r="B308" s="41"/>
      <c r="C308" s="206" t="s">
        <v>758</v>
      </c>
      <c r="D308" s="206" t="s">
        <v>163</v>
      </c>
      <c r="E308" s="207" t="s">
        <v>2766</v>
      </c>
      <c r="F308" s="208" t="s">
        <v>2767</v>
      </c>
      <c r="G308" s="209" t="s">
        <v>2655</v>
      </c>
      <c r="H308" s="210">
        <v>1</v>
      </c>
      <c r="I308" s="211"/>
      <c r="J308" s="212">
        <f>ROUND(I308*H308,2)</f>
        <v>0</v>
      </c>
      <c r="K308" s="208" t="s">
        <v>167</v>
      </c>
      <c r="L308" s="46"/>
      <c r="M308" s="213" t="s">
        <v>19</v>
      </c>
      <c r="N308" s="214" t="s">
        <v>45</v>
      </c>
      <c r="O308" s="86"/>
      <c r="P308" s="215">
        <f>O308*H308</f>
        <v>0</v>
      </c>
      <c r="Q308" s="215">
        <v>0</v>
      </c>
      <c r="R308" s="215">
        <f>Q308*H308</f>
        <v>0</v>
      </c>
      <c r="S308" s="215">
        <v>0.034700000000000002</v>
      </c>
      <c r="T308" s="216">
        <f>S308*H308</f>
        <v>0.034700000000000002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17" t="s">
        <v>256</v>
      </c>
      <c r="AT308" s="217" t="s">
        <v>163</v>
      </c>
      <c r="AU308" s="217" t="s">
        <v>84</v>
      </c>
      <c r="AY308" s="19" t="s">
        <v>161</v>
      </c>
      <c r="BE308" s="218">
        <f>IF(N308="základní",J308,0)</f>
        <v>0</v>
      </c>
      <c r="BF308" s="218">
        <f>IF(N308="snížená",J308,0)</f>
        <v>0</v>
      </c>
      <c r="BG308" s="218">
        <f>IF(N308="zákl. přenesená",J308,0)</f>
        <v>0</v>
      </c>
      <c r="BH308" s="218">
        <f>IF(N308="sníž. přenesená",J308,0)</f>
        <v>0</v>
      </c>
      <c r="BI308" s="218">
        <f>IF(N308="nulová",J308,0)</f>
        <v>0</v>
      </c>
      <c r="BJ308" s="19" t="s">
        <v>82</v>
      </c>
      <c r="BK308" s="218">
        <f>ROUND(I308*H308,2)</f>
        <v>0</v>
      </c>
      <c r="BL308" s="19" t="s">
        <v>256</v>
      </c>
      <c r="BM308" s="217" t="s">
        <v>2768</v>
      </c>
    </row>
    <row r="309" s="2" customFormat="1">
      <c r="A309" s="40"/>
      <c r="B309" s="41"/>
      <c r="C309" s="42"/>
      <c r="D309" s="219" t="s">
        <v>170</v>
      </c>
      <c r="E309" s="42"/>
      <c r="F309" s="220" t="s">
        <v>2769</v>
      </c>
      <c r="G309" s="42"/>
      <c r="H309" s="42"/>
      <c r="I309" s="221"/>
      <c r="J309" s="42"/>
      <c r="K309" s="42"/>
      <c r="L309" s="46"/>
      <c r="M309" s="222"/>
      <c r="N309" s="223"/>
      <c r="O309" s="86"/>
      <c r="P309" s="86"/>
      <c r="Q309" s="86"/>
      <c r="R309" s="86"/>
      <c r="S309" s="86"/>
      <c r="T309" s="87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19" t="s">
        <v>170</v>
      </c>
      <c r="AU309" s="19" t="s">
        <v>84</v>
      </c>
    </row>
    <row r="310" s="2" customFormat="1" ht="33" customHeight="1">
      <c r="A310" s="40"/>
      <c r="B310" s="41"/>
      <c r="C310" s="206" t="s">
        <v>763</v>
      </c>
      <c r="D310" s="206" t="s">
        <v>163</v>
      </c>
      <c r="E310" s="207" t="s">
        <v>2770</v>
      </c>
      <c r="F310" s="208" t="s">
        <v>2771</v>
      </c>
      <c r="G310" s="209" t="s">
        <v>2655</v>
      </c>
      <c r="H310" s="210">
        <v>2</v>
      </c>
      <c r="I310" s="211"/>
      <c r="J310" s="212">
        <f>ROUND(I310*H310,2)</f>
        <v>0</v>
      </c>
      <c r="K310" s="208" t="s">
        <v>167</v>
      </c>
      <c r="L310" s="46"/>
      <c r="M310" s="213" t="s">
        <v>19</v>
      </c>
      <c r="N310" s="214" t="s">
        <v>45</v>
      </c>
      <c r="O310" s="86"/>
      <c r="P310" s="215">
        <f>O310*H310</f>
        <v>0</v>
      </c>
      <c r="Q310" s="215">
        <v>0</v>
      </c>
      <c r="R310" s="215">
        <f>Q310*H310</f>
        <v>0</v>
      </c>
      <c r="S310" s="215">
        <v>0.018800000000000001</v>
      </c>
      <c r="T310" s="216">
        <f>S310*H310</f>
        <v>0.037600000000000001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217" t="s">
        <v>256</v>
      </c>
      <c r="AT310" s="217" t="s">
        <v>163</v>
      </c>
      <c r="AU310" s="217" t="s">
        <v>84</v>
      </c>
      <c r="AY310" s="19" t="s">
        <v>161</v>
      </c>
      <c r="BE310" s="218">
        <f>IF(N310="základní",J310,0)</f>
        <v>0</v>
      </c>
      <c r="BF310" s="218">
        <f>IF(N310="snížená",J310,0)</f>
        <v>0</v>
      </c>
      <c r="BG310" s="218">
        <f>IF(N310="zákl. přenesená",J310,0)</f>
        <v>0</v>
      </c>
      <c r="BH310" s="218">
        <f>IF(N310="sníž. přenesená",J310,0)</f>
        <v>0</v>
      </c>
      <c r="BI310" s="218">
        <f>IF(N310="nulová",J310,0)</f>
        <v>0</v>
      </c>
      <c r="BJ310" s="19" t="s">
        <v>82</v>
      </c>
      <c r="BK310" s="218">
        <f>ROUND(I310*H310,2)</f>
        <v>0</v>
      </c>
      <c r="BL310" s="19" t="s">
        <v>256</v>
      </c>
      <c r="BM310" s="217" t="s">
        <v>2772</v>
      </c>
    </row>
    <row r="311" s="2" customFormat="1">
      <c r="A311" s="40"/>
      <c r="B311" s="41"/>
      <c r="C311" s="42"/>
      <c r="D311" s="219" t="s">
        <v>170</v>
      </c>
      <c r="E311" s="42"/>
      <c r="F311" s="220" t="s">
        <v>2773</v>
      </c>
      <c r="G311" s="42"/>
      <c r="H311" s="42"/>
      <c r="I311" s="221"/>
      <c r="J311" s="42"/>
      <c r="K311" s="42"/>
      <c r="L311" s="46"/>
      <c r="M311" s="222"/>
      <c r="N311" s="223"/>
      <c r="O311" s="86"/>
      <c r="P311" s="86"/>
      <c r="Q311" s="86"/>
      <c r="R311" s="86"/>
      <c r="S311" s="86"/>
      <c r="T311" s="87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T311" s="19" t="s">
        <v>170</v>
      </c>
      <c r="AU311" s="19" t="s">
        <v>84</v>
      </c>
    </row>
    <row r="312" s="2" customFormat="1" ht="37.8" customHeight="1">
      <c r="A312" s="40"/>
      <c r="B312" s="41"/>
      <c r="C312" s="206" t="s">
        <v>768</v>
      </c>
      <c r="D312" s="206" t="s">
        <v>163</v>
      </c>
      <c r="E312" s="207" t="s">
        <v>2774</v>
      </c>
      <c r="F312" s="208" t="s">
        <v>2775</v>
      </c>
      <c r="G312" s="209" t="s">
        <v>2655</v>
      </c>
      <c r="H312" s="210">
        <v>2</v>
      </c>
      <c r="I312" s="211"/>
      <c r="J312" s="212">
        <f>ROUND(I312*H312,2)</f>
        <v>0</v>
      </c>
      <c r="K312" s="208" t="s">
        <v>167</v>
      </c>
      <c r="L312" s="46"/>
      <c r="M312" s="213" t="s">
        <v>19</v>
      </c>
      <c r="N312" s="214" t="s">
        <v>45</v>
      </c>
      <c r="O312" s="86"/>
      <c r="P312" s="215">
        <f>O312*H312</f>
        <v>0</v>
      </c>
      <c r="Q312" s="215">
        <v>0.01745</v>
      </c>
      <c r="R312" s="215">
        <f>Q312*H312</f>
        <v>0.0349</v>
      </c>
      <c r="S312" s="215">
        <v>0</v>
      </c>
      <c r="T312" s="216">
        <f>S312*H312</f>
        <v>0</v>
      </c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R312" s="217" t="s">
        <v>256</v>
      </c>
      <c r="AT312" s="217" t="s">
        <v>163</v>
      </c>
      <c r="AU312" s="217" t="s">
        <v>84</v>
      </c>
      <c r="AY312" s="19" t="s">
        <v>161</v>
      </c>
      <c r="BE312" s="218">
        <f>IF(N312="základní",J312,0)</f>
        <v>0</v>
      </c>
      <c r="BF312" s="218">
        <f>IF(N312="snížená",J312,0)</f>
        <v>0</v>
      </c>
      <c r="BG312" s="218">
        <f>IF(N312="zákl. přenesená",J312,0)</f>
        <v>0</v>
      </c>
      <c r="BH312" s="218">
        <f>IF(N312="sníž. přenesená",J312,0)</f>
        <v>0</v>
      </c>
      <c r="BI312" s="218">
        <f>IF(N312="nulová",J312,0)</f>
        <v>0</v>
      </c>
      <c r="BJ312" s="19" t="s">
        <v>82</v>
      </c>
      <c r="BK312" s="218">
        <f>ROUND(I312*H312,2)</f>
        <v>0</v>
      </c>
      <c r="BL312" s="19" t="s">
        <v>256</v>
      </c>
      <c r="BM312" s="217" t="s">
        <v>2776</v>
      </c>
    </row>
    <row r="313" s="2" customFormat="1">
      <c r="A313" s="40"/>
      <c r="B313" s="41"/>
      <c r="C313" s="42"/>
      <c r="D313" s="219" t="s">
        <v>170</v>
      </c>
      <c r="E313" s="42"/>
      <c r="F313" s="220" t="s">
        <v>2777</v>
      </c>
      <c r="G313" s="42"/>
      <c r="H313" s="42"/>
      <c r="I313" s="221"/>
      <c r="J313" s="42"/>
      <c r="K313" s="42"/>
      <c r="L313" s="46"/>
      <c r="M313" s="222"/>
      <c r="N313" s="223"/>
      <c r="O313" s="86"/>
      <c r="P313" s="86"/>
      <c r="Q313" s="86"/>
      <c r="R313" s="86"/>
      <c r="S313" s="86"/>
      <c r="T313" s="87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T313" s="19" t="s">
        <v>170</v>
      </c>
      <c r="AU313" s="19" t="s">
        <v>84</v>
      </c>
    </row>
    <row r="314" s="2" customFormat="1" ht="24.15" customHeight="1">
      <c r="A314" s="40"/>
      <c r="B314" s="41"/>
      <c r="C314" s="206" t="s">
        <v>773</v>
      </c>
      <c r="D314" s="206" t="s">
        <v>163</v>
      </c>
      <c r="E314" s="207" t="s">
        <v>2778</v>
      </c>
      <c r="F314" s="208" t="s">
        <v>2779</v>
      </c>
      <c r="G314" s="209" t="s">
        <v>2655</v>
      </c>
      <c r="H314" s="210">
        <v>2</v>
      </c>
      <c r="I314" s="211"/>
      <c r="J314" s="212">
        <f>ROUND(I314*H314,2)</f>
        <v>0</v>
      </c>
      <c r="K314" s="208" t="s">
        <v>1209</v>
      </c>
      <c r="L314" s="46"/>
      <c r="M314" s="213" t="s">
        <v>19</v>
      </c>
      <c r="N314" s="214" t="s">
        <v>45</v>
      </c>
      <c r="O314" s="86"/>
      <c r="P314" s="215">
        <f>O314*H314</f>
        <v>0</v>
      </c>
      <c r="Q314" s="215">
        <v>0</v>
      </c>
      <c r="R314" s="215">
        <f>Q314*H314</f>
        <v>0</v>
      </c>
      <c r="S314" s="215">
        <v>0.312</v>
      </c>
      <c r="T314" s="216">
        <f>S314*H314</f>
        <v>0.624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217" t="s">
        <v>256</v>
      </c>
      <c r="AT314" s="217" t="s">
        <v>163</v>
      </c>
      <c r="AU314" s="217" t="s">
        <v>84</v>
      </c>
      <c r="AY314" s="19" t="s">
        <v>161</v>
      </c>
      <c r="BE314" s="218">
        <f>IF(N314="základní",J314,0)</f>
        <v>0</v>
      </c>
      <c r="BF314" s="218">
        <f>IF(N314="snížená",J314,0)</f>
        <v>0</v>
      </c>
      <c r="BG314" s="218">
        <f>IF(N314="zákl. přenesená",J314,0)</f>
        <v>0</v>
      </c>
      <c r="BH314" s="218">
        <f>IF(N314="sníž. přenesená",J314,0)</f>
        <v>0</v>
      </c>
      <c r="BI314" s="218">
        <f>IF(N314="nulová",J314,0)</f>
        <v>0</v>
      </c>
      <c r="BJ314" s="19" t="s">
        <v>82</v>
      </c>
      <c r="BK314" s="218">
        <f>ROUND(I314*H314,2)</f>
        <v>0</v>
      </c>
      <c r="BL314" s="19" t="s">
        <v>256</v>
      </c>
      <c r="BM314" s="217" t="s">
        <v>2780</v>
      </c>
    </row>
    <row r="315" s="2" customFormat="1">
      <c r="A315" s="40"/>
      <c r="B315" s="41"/>
      <c r="C315" s="42"/>
      <c r="D315" s="219" t="s">
        <v>170</v>
      </c>
      <c r="E315" s="42"/>
      <c r="F315" s="220" t="s">
        <v>2781</v>
      </c>
      <c r="G315" s="42"/>
      <c r="H315" s="42"/>
      <c r="I315" s="221"/>
      <c r="J315" s="42"/>
      <c r="K315" s="42"/>
      <c r="L315" s="46"/>
      <c r="M315" s="222"/>
      <c r="N315" s="223"/>
      <c r="O315" s="86"/>
      <c r="P315" s="86"/>
      <c r="Q315" s="86"/>
      <c r="R315" s="86"/>
      <c r="S315" s="86"/>
      <c r="T315" s="87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T315" s="19" t="s">
        <v>170</v>
      </c>
      <c r="AU315" s="19" t="s">
        <v>84</v>
      </c>
    </row>
    <row r="316" s="2" customFormat="1" ht="44.25" customHeight="1">
      <c r="A316" s="40"/>
      <c r="B316" s="41"/>
      <c r="C316" s="206" t="s">
        <v>779</v>
      </c>
      <c r="D316" s="206" t="s">
        <v>163</v>
      </c>
      <c r="E316" s="207" t="s">
        <v>2782</v>
      </c>
      <c r="F316" s="208" t="s">
        <v>2783</v>
      </c>
      <c r="G316" s="209" t="s">
        <v>2655</v>
      </c>
      <c r="H316" s="210">
        <v>1</v>
      </c>
      <c r="I316" s="211"/>
      <c r="J316" s="212">
        <f>ROUND(I316*H316,2)</f>
        <v>0</v>
      </c>
      <c r="K316" s="208" t="s">
        <v>1209</v>
      </c>
      <c r="L316" s="46"/>
      <c r="M316" s="213" t="s">
        <v>19</v>
      </c>
      <c r="N316" s="214" t="s">
        <v>45</v>
      </c>
      <c r="O316" s="86"/>
      <c r="P316" s="215">
        <f>O316*H316</f>
        <v>0</v>
      </c>
      <c r="Q316" s="215">
        <v>0.25819999999999999</v>
      </c>
      <c r="R316" s="215">
        <f>Q316*H316</f>
        <v>0.25819999999999999</v>
      </c>
      <c r="S316" s="215">
        <v>0</v>
      </c>
      <c r="T316" s="216">
        <f>S316*H316</f>
        <v>0</v>
      </c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R316" s="217" t="s">
        <v>256</v>
      </c>
      <c r="AT316" s="217" t="s">
        <v>163</v>
      </c>
      <c r="AU316" s="217" t="s">
        <v>84</v>
      </c>
      <c r="AY316" s="19" t="s">
        <v>161</v>
      </c>
      <c r="BE316" s="218">
        <f>IF(N316="základní",J316,0)</f>
        <v>0</v>
      </c>
      <c r="BF316" s="218">
        <f>IF(N316="snížená",J316,0)</f>
        <v>0</v>
      </c>
      <c r="BG316" s="218">
        <f>IF(N316="zákl. přenesená",J316,0)</f>
        <v>0</v>
      </c>
      <c r="BH316" s="218">
        <f>IF(N316="sníž. přenesená",J316,0)</f>
        <v>0</v>
      </c>
      <c r="BI316" s="218">
        <f>IF(N316="nulová",J316,0)</f>
        <v>0</v>
      </c>
      <c r="BJ316" s="19" t="s">
        <v>82</v>
      </c>
      <c r="BK316" s="218">
        <f>ROUND(I316*H316,2)</f>
        <v>0</v>
      </c>
      <c r="BL316" s="19" t="s">
        <v>256</v>
      </c>
      <c r="BM316" s="217" t="s">
        <v>2784</v>
      </c>
    </row>
    <row r="317" s="2" customFormat="1">
      <c r="A317" s="40"/>
      <c r="B317" s="41"/>
      <c r="C317" s="42"/>
      <c r="D317" s="219" t="s">
        <v>170</v>
      </c>
      <c r="E317" s="42"/>
      <c r="F317" s="220" t="s">
        <v>2785</v>
      </c>
      <c r="G317" s="42"/>
      <c r="H317" s="42"/>
      <c r="I317" s="221"/>
      <c r="J317" s="42"/>
      <c r="K317" s="42"/>
      <c r="L317" s="46"/>
      <c r="M317" s="222"/>
      <c r="N317" s="223"/>
      <c r="O317" s="86"/>
      <c r="P317" s="86"/>
      <c r="Q317" s="86"/>
      <c r="R317" s="86"/>
      <c r="S317" s="86"/>
      <c r="T317" s="87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T317" s="19" t="s">
        <v>170</v>
      </c>
      <c r="AU317" s="19" t="s">
        <v>84</v>
      </c>
    </row>
    <row r="318" s="2" customFormat="1" ht="21.75" customHeight="1">
      <c r="A318" s="40"/>
      <c r="B318" s="41"/>
      <c r="C318" s="206" t="s">
        <v>784</v>
      </c>
      <c r="D318" s="206" t="s">
        <v>163</v>
      </c>
      <c r="E318" s="207" t="s">
        <v>2786</v>
      </c>
      <c r="F318" s="208" t="s">
        <v>2787</v>
      </c>
      <c r="G318" s="209" t="s">
        <v>2655</v>
      </c>
      <c r="H318" s="210">
        <v>14</v>
      </c>
      <c r="I318" s="211"/>
      <c r="J318" s="212">
        <f>ROUND(I318*H318,2)</f>
        <v>0</v>
      </c>
      <c r="K318" s="208" t="s">
        <v>167</v>
      </c>
      <c r="L318" s="46"/>
      <c r="M318" s="213" t="s">
        <v>19</v>
      </c>
      <c r="N318" s="214" t="s">
        <v>45</v>
      </c>
      <c r="O318" s="86"/>
      <c r="P318" s="215">
        <f>O318*H318</f>
        <v>0</v>
      </c>
      <c r="Q318" s="215">
        <v>0.0018</v>
      </c>
      <c r="R318" s="215">
        <f>Q318*H318</f>
        <v>0.0252</v>
      </c>
      <c r="S318" s="215">
        <v>0</v>
      </c>
      <c r="T318" s="216">
        <f>S318*H318</f>
        <v>0</v>
      </c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217" t="s">
        <v>256</v>
      </c>
      <c r="AT318" s="217" t="s">
        <v>163</v>
      </c>
      <c r="AU318" s="217" t="s">
        <v>84</v>
      </c>
      <c r="AY318" s="19" t="s">
        <v>161</v>
      </c>
      <c r="BE318" s="218">
        <f>IF(N318="základní",J318,0)</f>
        <v>0</v>
      </c>
      <c r="BF318" s="218">
        <f>IF(N318="snížená",J318,0)</f>
        <v>0</v>
      </c>
      <c r="BG318" s="218">
        <f>IF(N318="zákl. přenesená",J318,0)</f>
        <v>0</v>
      </c>
      <c r="BH318" s="218">
        <f>IF(N318="sníž. přenesená",J318,0)</f>
        <v>0</v>
      </c>
      <c r="BI318" s="218">
        <f>IF(N318="nulová",J318,0)</f>
        <v>0</v>
      </c>
      <c r="BJ318" s="19" t="s">
        <v>82</v>
      </c>
      <c r="BK318" s="218">
        <f>ROUND(I318*H318,2)</f>
        <v>0</v>
      </c>
      <c r="BL318" s="19" t="s">
        <v>256</v>
      </c>
      <c r="BM318" s="217" t="s">
        <v>2788</v>
      </c>
    </row>
    <row r="319" s="2" customFormat="1">
      <c r="A319" s="40"/>
      <c r="B319" s="41"/>
      <c r="C319" s="42"/>
      <c r="D319" s="219" t="s">
        <v>170</v>
      </c>
      <c r="E319" s="42"/>
      <c r="F319" s="220" t="s">
        <v>2789</v>
      </c>
      <c r="G319" s="42"/>
      <c r="H319" s="42"/>
      <c r="I319" s="221"/>
      <c r="J319" s="42"/>
      <c r="K319" s="42"/>
      <c r="L319" s="46"/>
      <c r="M319" s="222"/>
      <c r="N319" s="223"/>
      <c r="O319" s="86"/>
      <c r="P319" s="86"/>
      <c r="Q319" s="86"/>
      <c r="R319" s="86"/>
      <c r="S319" s="86"/>
      <c r="T319" s="87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T319" s="19" t="s">
        <v>170</v>
      </c>
      <c r="AU319" s="19" t="s">
        <v>84</v>
      </c>
    </row>
    <row r="320" s="2" customFormat="1" ht="24.15" customHeight="1">
      <c r="A320" s="40"/>
      <c r="B320" s="41"/>
      <c r="C320" s="206" t="s">
        <v>789</v>
      </c>
      <c r="D320" s="206" t="s">
        <v>163</v>
      </c>
      <c r="E320" s="207" t="s">
        <v>2790</v>
      </c>
      <c r="F320" s="208" t="s">
        <v>2791</v>
      </c>
      <c r="G320" s="209" t="s">
        <v>166</v>
      </c>
      <c r="H320" s="210">
        <v>2</v>
      </c>
      <c r="I320" s="211"/>
      <c r="J320" s="212">
        <f>ROUND(I320*H320,2)</f>
        <v>0</v>
      </c>
      <c r="K320" s="208" t="s">
        <v>167</v>
      </c>
      <c r="L320" s="46"/>
      <c r="M320" s="213" t="s">
        <v>19</v>
      </c>
      <c r="N320" s="214" t="s">
        <v>45</v>
      </c>
      <c r="O320" s="86"/>
      <c r="P320" s="215">
        <f>O320*H320</f>
        <v>0</v>
      </c>
      <c r="Q320" s="215">
        <v>0.00016000000000000001</v>
      </c>
      <c r="R320" s="215">
        <f>Q320*H320</f>
        <v>0.00032000000000000003</v>
      </c>
      <c r="S320" s="215">
        <v>0</v>
      </c>
      <c r="T320" s="216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17" t="s">
        <v>256</v>
      </c>
      <c r="AT320" s="217" t="s">
        <v>163</v>
      </c>
      <c r="AU320" s="217" t="s">
        <v>84</v>
      </c>
      <c r="AY320" s="19" t="s">
        <v>161</v>
      </c>
      <c r="BE320" s="218">
        <f>IF(N320="základní",J320,0)</f>
        <v>0</v>
      </c>
      <c r="BF320" s="218">
        <f>IF(N320="snížená",J320,0)</f>
        <v>0</v>
      </c>
      <c r="BG320" s="218">
        <f>IF(N320="zákl. přenesená",J320,0)</f>
        <v>0</v>
      </c>
      <c r="BH320" s="218">
        <f>IF(N320="sníž. přenesená",J320,0)</f>
        <v>0</v>
      </c>
      <c r="BI320" s="218">
        <f>IF(N320="nulová",J320,0)</f>
        <v>0</v>
      </c>
      <c r="BJ320" s="19" t="s">
        <v>82</v>
      </c>
      <c r="BK320" s="218">
        <f>ROUND(I320*H320,2)</f>
        <v>0</v>
      </c>
      <c r="BL320" s="19" t="s">
        <v>256</v>
      </c>
      <c r="BM320" s="217" t="s">
        <v>2792</v>
      </c>
    </row>
    <row r="321" s="2" customFormat="1">
      <c r="A321" s="40"/>
      <c r="B321" s="41"/>
      <c r="C321" s="42"/>
      <c r="D321" s="219" t="s">
        <v>170</v>
      </c>
      <c r="E321" s="42"/>
      <c r="F321" s="220" t="s">
        <v>2793</v>
      </c>
      <c r="G321" s="42"/>
      <c r="H321" s="42"/>
      <c r="I321" s="221"/>
      <c r="J321" s="42"/>
      <c r="K321" s="42"/>
      <c r="L321" s="46"/>
      <c r="M321" s="222"/>
      <c r="N321" s="223"/>
      <c r="O321" s="86"/>
      <c r="P321" s="86"/>
      <c r="Q321" s="86"/>
      <c r="R321" s="86"/>
      <c r="S321" s="86"/>
      <c r="T321" s="87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19" t="s">
        <v>170</v>
      </c>
      <c r="AU321" s="19" t="s">
        <v>84</v>
      </c>
    </row>
    <row r="322" s="2" customFormat="1" ht="21.75" customHeight="1">
      <c r="A322" s="40"/>
      <c r="B322" s="41"/>
      <c r="C322" s="247" t="s">
        <v>795</v>
      </c>
      <c r="D322" s="247" t="s">
        <v>301</v>
      </c>
      <c r="E322" s="248" t="s">
        <v>2794</v>
      </c>
      <c r="F322" s="249" t="s">
        <v>2795</v>
      </c>
      <c r="G322" s="250" t="s">
        <v>166</v>
      </c>
      <c r="H322" s="251">
        <v>2</v>
      </c>
      <c r="I322" s="252"/>
      <c r="J322" s="253">
        <f>ROUND(I322*H322,2)</f>
        <v>0</v>
      </c>
      <c r="K322" s="249" t="s">
        <v>167</v>
      </c>
      <c r="L322" s="254"/>
      <c r="M322" s="255" t="s">
        <v>19</v>
      </c>
      <c r="N322" s="256" t="s">
        <v>45</v>
      </c>
      <c r="O322" s="86"/>
      <c r="P322" s="215">
        <f>O322*H322</f>
        <v>0</v>
      </c>
      <c r="Q322" s="215">
        <v>0.002</v>
      </c>
      <c r="R322" s="215">
        <f>Q322*H322</f>
        <v>0.0040000000000000001</v>
      </c>
      <c r="S322" s="215">
        <v>0</v>
      </c>
      <c r="T322" s="216">
        <f>S322*H322</f>
        <v>0</v>
      </c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R322" s="217" t="s">
        <v>342</v>
      </c>
      <c r="AT322" s="217" t="s">
        <v>301</v>
      </c>
      <c r="AU322" s="217" t="s">
        <v>84</v>
      </c>
      <c r="AY322" s="19" t="s">
        <v>161</v>
      </c>
      <c r="BE322" s="218">
        <f>IF(N322="základní",J322,0)</f>
        <v>0</v>
      </c>
      <c r="BF322" s="218">
        <f>IF(N322="snížená",J322,0)</f>
        <v>0</v>
      </c>
      <c r="BG322" s="218">
        <f>IF(N322="zákl. přenesená",J322,0)</f>
        <v>0</v>
      </c>
      <c r="BH322" s="218">
        <f>IF(N322="sníž. přenesená",J322,0)</f>
        <v>0</v>
      </c>
      <c r="BI322" s="218">
        <f>IF(N322="nulová",J322,0)</f>
        <v>0</v>
      </c>
      <c r="BJ322" s="19" t="s">
        <v>82</v>
      </c>
      <c r="BK322" s="218">
        <f>ROUND(I322*H322,2)</f>
        <v>0</v>
      </c>
      <c r="BL322" s="19" t="s">
        <v>256</v>
      </c>
      <c r="BM322" s="217" t="s">
        <v>2796</v>
      </c>
    </row>
    <row r="323" s="2" customFormat="1" ht="24.15" customHeight="1">
      <c r="A323" s="40"/>
      <c r="B323" s="41"/>
      <c r="C323" s="206" t="s">
        <v>801</v>
      </c>
      <c r="D323" s="206" t="s">
        <v>163</v>
      </c>
      <c r="E323" s="207" t="s">
        <v>2797</v>
      </c>
      <c r="F323" s="208" t="s">
        <v>2798</v>
      </c>
      <c r="G323" s="209" t="s">
        <v>2655</v>
      </c>
      <c r="H323" s="210">
        <v>2</v>
      </c>
      <c r="I323" s="211"/>
      <c r="J323" s="212">
        <f>ROUND(I323*H323,2)</f>
        <v>0</v>
      </c>
      <c r="K323" s="208" t="s">
        <v>167</v>
      </c>
      <c r="L323" s="46"/>
      <c r="M323" s="213" t="s">
        <v>19</v>
      </c>
      <c r="N323" s="214" t="s">
        <v>45</v>
      </c>
      <c r="O323" s="86"/>
      <c r="P323" s="215">
        <f>O323*H323</f>
        <v>0</v>
      </c>
      <c r="Q323" s="215">
        <v>0.0019599999999999999</v>
      </c>
      <c r="R323" s="215">
        <f>Q323*H323</f>
        <v>0.0039199999999999999</v>
      </c>
      <c r="S323" s="215">
        <v>0</v>
      </c>
      <c r="T323" s="216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17" t="s">
        <v>256</v>
      </c>
      <c r="AT323" s="217" t="s">
        <v>163</v>
      </c>
      <c r="AU323" s="217" t="s">
        <v>84</v>
      </c>
      <c r="AY323" s="19" t="s">
        <v>161</v>
      </c>
      <c r="BE323" s="218">
        <f>IF(N323="základní",J323,0)</f>
        <v>0</v>
      </c>
      <c r="BF323" s="218">
        <f>IF(N323="snížená",J323,0)</f>
        <v>0</v>
      </c>
      <c r="BG323" s="218">
        <f>IF(N323="zákl. přenesená",J323,0)</f>
        <v>0</v>
      </c>
      <c r="BH323" s="218">
        <f>IF(N323="sníž. přenesená",J323,0)</f>
        <v>0</v>
      </c>
      <c r="BI323" s="218">
        <f>IF(N323="nulová",J323,0)</f>
        <v>0</v>
      </c>
      <c r="BJ323" s="19" t="s">
        <v>82</v>
      </c>
      <c r="BK323" s="218">
        <f>ROUND(I323*H323,2)</f>
        <v>0</v>
      </c>
      <c r="BL323" s="19" t="s">
        <v>256</v>
      </c>
      <c r="BM323" s="217" t="s">
        <v>2799</v>
      </c>
    </row>
    <row r="324" s="2" customFormat="1">
      <c r="A324" s="40"/>
      <c r="B324" s="41"/>
      <c r="C324" s="42"/>
      <c r="D324" s="219" t="s">
        <v>170</v>
      </c>
      <c r="E324" s="42"/>
      <c r="F324" s="220" t="s">
        <v>2800</v>
      </c>
      <c r="G324" s="42"/>
      <c r="H324" s="42"/>
      <c r="I324" s="221"/>
      <c r="J324" s="42"/>
      <c r="K324" s="42"/>
      <c r="L324" s="46"/>
      <c r="M324" s="222"/>
      <c r="N324" s="223"/>
      <c r="O324" s="86"/>
      <c r="P324" s="86"/>
      <c r="Q324" s="86"/>
      <c r="R324" s="86"/>
      <c r="S324" s="86"/>
      <c r="T324" s="87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T324" s="19" t="s">
        <v>170</v>
      </c>
      <c r="AU324" s="19" t="s">
        <v>84</v>
      </c>
    </row>
    <row r="325" s="2" customFormat="1" ht="16.5" customHeight="1">
      <c r="A325" s="40"/>
      <c r="B325" s="41"/>
      <c r="C325" s="206" t="s">
        <v>805</v>
      </c>
      <c r="D325" s="206" t="s">
        <v>163</v>
      </c>
      <c r="E325" s="207" t="s">
        <v>2801</v>
      </c>
      <c r="F325" s="208" t="s">
        <v>2802</v>
      </c>
      <c r="G325" s="209" t="s">
        <v>2655</v>
      </c>
      <c r="H325" s="210">
        <v>1</v>
      </c>
      <c r="I325" s="211"/>
      <c r="J325" s="212">
        <f>ROUND(I325*H325,2)</f>
        <v>0</v>
      </c>
      <c r="K325" s="208" t="s">
        <v>167</v>
      </c>
      <c r="L325" s="46"/>
      <c r="M325" s="213" t="s">
        <v>19</v>
      </c>
      <c r="N325" s="214" t="s">
        <v>45</v>
      </c>
      <c r="O325" s="86"/>
      <c r="P325" s="215">
        <f>O325*H325</f>
        <v>0</v>
      </c>
      <c r="Q325" s="215">
        <v>0.00214</v>
      </c>
      <c r="R325" s="215">
        <f>Q325*H325</f>
        <v>0.00214</v>
      </c>
      <c r="S325" s="215">
        <v>0</v>
      </c>
      <c r="T325" s="216">
        <f>S325*H325</f>
        <v>0</v>
      </c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R325" s="217" t="s">
        <v>256</v>
      </c>
      <c r="AT325" s="217" t="s">
        <v>163</v>
      </c>
      <c r="AU325" s="217" t="s">
        <v>84</v>
      </c>
      <c r="AY325" s="19" t="s">
        <v>161</v>
      </c>
      <c r="BE325" s="218">
        <f>IF(N325="základní",J325,0)</f>
        <v>0</v>
      </c>
      <c r="BF325" s="218">
        <f>IF(N325="snížená",J325,0)</f>
        <v>0</v>
      </c>
      <c r="BG325" s="218">
        <f>IF(N325="zákl. přenesená",J325,0)</f>
        <v>0</v>
      </c>
      <c r="BH325" s="218">
        <f>IF(N325="sníž. přenesená",J325,0)</f>
        <v>0</v>
      </c>
      <c r="BI325" s="218">
        <f>IF(N325="nulová",J325,0)</f>
        <v>0</v>
      </c>
      <c r="BJ325" s="19" t="s">
        <v>82</v>
      </c>
      <c r="BK325" s="218">
        <f>ROUND(I325*H325,2)</f>
        <v>0</v>
      </c>
      <c r="BL325" s="19" t="s">
        <v>256</v>
      </c>
      <c r="BM325" s="217" t="s">
        <v>2803</v>
      </c>
    </row>
    <row r="326" s="2" customFormat="1">
      <c r="A326" s="40"/>
      <c r="B326" s="41"/>
      <c r="C326" s="42"/>
      <c r="D326" s="219" t="s">
        <v>170</v>
      </c>
      <c r="E326" s="42"/>
      <c r="F326" s="220" t="s">
        <v>2804</v>
      </c>
      <c r="G326" s="42"/>
      <c r="H326" s="42"/>
      <c r="I326" s="221"/>
      <c r="J326" s="42"/>
      <c r="K326" s="42"/>
      <c r="L326" s="46"/>
      <c r="M326" s="222"/>
      <c r="N326" s="223"/>
      <c r="O326" s="86"/>
      <c r="P326" s="86"/>
      <c r="Q326" s="86"/>
      <c r="R326" s="86"/>
      <c r="S326" s="86"/>
      <c r="T326" s="87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T326" s="19" t="s">
        <v>170</v>
      </c>
      <c r="AU326" s="19" t="s">
        <v>84</v>
      </c>
    </row>
    <row r="327" s="2" customFormat="1" ht="24.15" customHeight="1">
      <c r="A327" s="40"/>
      <c r="B327" s="41"/>
      <c r="C327" s="206" t="s">
        <v>810</v>
      </c>
      <c r="D327" s="206" t="s">
        <v>163</v>
      </c>
      <c r="E327" s="207" t="s">
        <v>2805</v>
      </c>
      <c r="F327" s="208" t="s">
        <v>2806</v>
      </c>
      <c r="G327" s="209" t="s">
        <v>166</v>
      </c>
      <c r="H327" s="210">
        <v>14</v>
      </c>
      <c r="I327" s="211"/>
      <c r="J327" s="212">
        <f>ROUND(I327*H327,2)</f>
        <v>0</v>
      </c>
      <c r="K327" s="208" t="s">
        <v>167</v>
      </c>
      <c r="L327" s="46"/>
      <c r="M327" s="213" t="s">
        <v>19</v>
      </c>
      <c r="N327" s="214" t="s">
        <v>45</v>
      </c>
      <c r="O327" s="86"/>
      <c r="P327" s="215">
        <f>O327*H327</f>
        <v>0</v>
      </c>
      <c r="Q327" s="215">
        <v>0.00024000000000000001</v>
      </c>
      <c r="R327" s="215">
        <f>Q327*H327</f>
        <v>0.0033600000000000001</v>
      </c>
      <c r="S327" s="215">
        <v>0</v>
      </c>
      <c r="T327" s="216">
        <f>S327*H327</f>
        <v>0</v>
      </c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R327" s="217" t="s">
        <v>256</v>
      </c>
      <c r="AT327" s="217" t="s">
        <v>163</v>
      </c>
      <c r="AU327" s="217" t="s">
        <v>84</v>
      </c>
      <c r="AY327" s="19" t="s">
        <v>161</v>
      </c>
      <c r="BE327" s="218">
        <f>IF(N327="základní",J327,0)</f>
        <v>0</v>
      </c>
      <c r="BF327" s="218">
        <f>IF(N327="snížená",J327,0)</f>
        <v>0</v>
      </c>
      <c r="BG327" s="218">
        <f>IF(N327="zákl. přenesená",J327,0)</f>
        <v>0</v>
      </c>
      <c r="BH327" s="218">
        <f>IF(N327="sníž. přenesená",J327,0)</f>
        <v>0</v>
      </c>
      <c r="BI327" s="218">
        <f>IF(N327="nulová",J327,0)</f>
        <v>0</v>
      </c>
      <c r="BJ327" s="19" t="s">
        <v>82</v>
      </c>
      <c r="BK327" s="218">
        <f>ROUND(I327*H327,2)</f>
        <v>0</v>
      </c>
      <c r="BL327" s="19" t="s">
        <v>256</v>
      </c>
      <c r="BM327" s="217" t="s">
        <v>2807</v>
      </c>
    </row>
    <row r="328" s="2" customFormat="1">
      <c r="A328" s="40"/>
      <c r="B328" s="41"/>
      <c r="C328" s="42"/>
      <c r="D328" s="219" t="s">
        <v>170</v>
      </c>
      <c r="E328" s="42"/>
      <c r="F328" s="220" t="s">
        <v>2808</v>
      </c>
      <c r="G328" s="42"/>
      <c r="H328" s="42"/>
      <c r="I328" s="221"/>
      <c r="J328" s="42"/>
      <c r="K328" s="42"/>
      <c r="L328" s="46"/>
      <c r="M328" s="222"/>
      <c r="N328" s="223"/>
      <c r="O328" s="86"/>
      <c r="P328" s="86"/>
      <c r="Q328" s="86"/>
      <c r="R328" s="86"/>
      <c r="S328" s="86"/>
      <c r="T328" s="87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T328" s="19" t="s">
        <v>170</v>
      </c>
      <c r="AU328" s="19" t="s">
        <v>84</v>
      </c>
    </row>
    <row r="329" s="2" customFormat="1" ht="24.15" customHeight="1">
      <c r="A329" s="40"/>
      <c r="B329" s="41"/>
      <c r="C329" s="206" t="s">
        <v>815</v>
      </c>
      <c r="D329" s="206" t="s">
        <v>163</v>
      </c>
      <c r="E329" s="207" t="s">
        <v>2809</v>
      </c>
      <c r="F329" s="208" t="s">
        <v>2810</v>
      </c>
      <c r="G329" s="209" t="s">
        <v>166</v>
      </c>
      <c r="H329" s="210">
        <v>10</v>
      </c>
      <c r="I329" s="211"/>
      <c r="J329" s="212">
        <f>ROUND(I329*H329,2)</f>
        <v>0</v>
      </c>
      <c r="K329" s="208" t="s">
        <v>1209</v>
      </c>
      <c r="L329" s="46"/>
      <c r="M329" s="213" t="s">
        <v>19</v>
      </c>
      <c r="N329" s="214" t="s">
        <v>45</v>
      </c>
      <c r="O329" s="86"/>
      <c r="P329" s="215">
        <f>O329*H329</f>
        <v>0</v>
      </c>
      <c r="Q329" s="215">
        <v>0.00027999999999999998</v>
      </c>
      <c r="R329" s="215">
        <f>Q329*H329</f>
        <v>0.0027999999999999995</v>
      </c>
      <c r="S329" s="215">
        <v>0</v>
      </c>
      <c r="T329" s="216">
        <f>S329*H329</f>
        <v>0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217" t="s">
        <v>256</v>
      </c>
      <c r="AT329" s="217" t="s">
        <v>163</v>
      </c>
      <c r="AU329" s="217" t="s">
        <v>84</v>
      </c>
      <c r="AY329" s="19" t="s">
        <v>161</v>
      </c>
      <c r="BE329" s="218">
        <f>IF(N329="základní",J329,0)</f>
        <v>0</v>
      </c>
      <c r="BF329" s="218">
        <f>IF(N329="snížená",J329,0)</f>
        <v>0</v>
      </c>
      <c r="BG329" s="218">
        <f>IF(N329="zákl. přenesená",J329,0)</f>
        <v>0</v>
      </c>
      <c r="BH329" s="218">
        <f>IF(N329="sníž. přenesená",J329,0)</f>
        <v>0</v>
      </c>
      <c r="BI329" s="218">
        <f>IF(N329="nulová",J329,0)</f>
        <v>0</v>
      </c>
      <c r="BJ329" s="19" t="s">
        <v>82</v>
      </c>
      <c r="BK329" s="218">
        <f>ROUND(I329*H329,2)</f>
        <v>0</v>
      </c>
      <c r="BL329" s="19" t="s">
        <v>256</v>
      </c>
      <c r="BM329" s="217" t="s">
        <v>2811</v>
      </c>
    </row>
    <row r="330" s="2" customFormat="1">
      <c r="A330" s="40"/>
      <c r="B330" s="41"/>
      <c r="C330" s="42"/>
      <c r="D330" s="219" t="s">
        <v>170</v>
      </c>
      <c r="E330" s="42"/>
      <c r="F330" s="220" t="s">
        <v>2812</v>
      </c>
      <c r="G330" s="42"/>
      <c r="H330" s="42"/>
      <c r="I330" s="221"/>
      <c r="J330" s="42"/>
      <c r="K330" s="42"/>
      <c r="L330" s="46"/>
      <c r="M330" s="222"/>
      <c r="N330" s="223"/>
      <c r="O330" s="86"/>
      <c r="P330" s="86"/>
      <c r="Q330" s="86"/>
      <c r="R330" s="86"/>
      <c r="S330" s="86"/>
      <c r="T330" s="87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19" t="s">
        <v>170</v>
      </c>
      <c r="AU330" s="19" t="s">
        <v>84</v>
      </c>
    </row>
    <row r="331" s="2" customFormat="1" ht="37.8" customHeight="1">
      <c r="A331" s="40"/>
      <c r="B331" s="41"/>
      <c r="C331" s="206" t="s">
        <v>821</v>
      </c>
      <c r="D331" s="206" t="s">
        <v>163</v>
      </c>
      <c r="E331" s="207" t="s">
        <v>2813</v>
      </c>
      <c r="F331" s="208" t="s">
        <v>2814</v>
      </c>
      <c r="G331" s="209" t="s">
        <v>166</v>
      </c>
      <c r="H331" s="210">
        <v>1</v>
      </c>
      <c r="I331" s="211"/>
      <c r="J331" s="212">
        <f>ROUND(I331*H331,2)</f>
        <v>0</v>
      </c>
      <c r="K331" s="208" t="s">
        <v>167</v>
      </c>
      <c r="L331" s="46"/>
      <c r="M331" s="213" t="s">
        <v>19</v>
      </c>
      <c r="N331" s="214" t="s">
        <v>45</v>
      </c>
      <c r="O331" s="86"/>
      <c r="P331" s="215">
        <f>O331*H331</f>
        <v>0</v>
      </c>
      <c r="Q331" s="215">
        <v>0.00075000000000000002</v>
      </c>
      <c r="R331" s="215">
        <f>Q331*H331</f>
        <v>0.00075000000000000002</v>
      </c>
      <c r="S331" s="215">
        <v>0</v>
      </c>
      <c r="T331" s="216">
        <f>S331*H331</f>
        <v>0</v>
      </c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R331" s="217" t="s">
        <v>256</v>
      </c>
      <c r="AT331" s="217" t="s">
        <v>163</v>
      </c>
      <c r="AU331" s="217" t="s">
        <v>84</v>
      </c>
      <c r="AY331" s="19" t="s">
        <v>161</v>
      </c>
      <c r="BE331" s="218">
        <f>IF(N331="základní",J331,0)</f>
        <v>0</v>
      </c>
      <c r="BF331" s="218">
        <f>IF(N331="snížená",J331,0)</f>
        <v>0</v>
      </c>
      <c r="BG331" s="218">
        <f>IF(N331="zákl. přenesená",J331,0)</f>
        <v>0</v>
      </c>
      <c r="BH331" s="218">
        <f>IF(N331="sníž. přenesená",J331,0)</f>
        <v>0</v>
      </c>
      <c r="BI331" s="218">
        <f>IF(N331="nulová",J331,0)</f>
        <v>0</v>
      </c>
      <c r="BJ331" s="19" t="s">
        <v>82</v>
      </c>
      <c r="BK331" s="218">
        <f>ROUND(I331*H331,2)</f>
        <v>0</v>
      </c>
      <c r="BL331" s="19" t="s">
        <v>256</v>
      </c>
      <c r="BM331" s="217" t="s">
        <v>2815</v>
      </c>
    </row>
    <row r="332" s="2" customFormat="1">
      <c r="A332" s="40"/>
      <c r="B332" s="41"/>
      <c r="C332" s="42"/>
      <c r="D332" s="219" t="s">
        <v>170</v>
      </c>
      <c r="E332" s="42"/>
      <c r="F332" s="220" t="s">
        <v>2816</v>
      </c>
      <c r="G332" s="42"/>
      <c r="H332" s="42"/>
      <c r="I332" s="221"/>
      <c r="J332" s="42"/>
      <c r="K332" s="42"/>
      <c r="L332" s="46"/>
      <c r="M332" s="222"/>
      <c r="N332" s="223"/>
      <c r="O332" s="86"/>
      <c r="P332" s="86"/>
      <c r="Q332" s="86"/>
      <c r="R332" s="86"/>
      <c r="S332" s="86"/>
      <c r="T332" s="87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T332" s="19" t="s">
        <v>170</v>
      </c>
      <c r="AU332" s="19" t="s">
        <v>84</v>
      </c>
    </row>
    <row r="333" s="2" customFormat="1" ht="24.15" customHeight="1">
      <c r="A333" s="40"/>
      <c r="B333" s="41"/>
      <c r="C333" s="206" t="s">
        <v>826</v>
      </c>
      <c r="D333" s="206" t="s">
        <v>163</v>
      </c>
      <c r="E333" s="207" t="s">
        <v>2817</v>
      </c>
      <c r="F333" s="208" t="s">
        <v>2818</v>
      </c>
      <c r="G333" s="209" t="s">
        <v>166</v>
      </c>
      <c r="H333" s="210">
        <v>3</v>
      </c>
      <c r="I333" s="211"/>
      <c r="J333" s="212">
        <f>ROUND(I333*H333,2)</f>
        <v>0</v>
      </c>
      <c r="K333" s="208" t="s">
        <v>167</v>
      </c>
      <c r="L333" s="46"/>
      <c r="M333" s="213" t="s">
        <v>19</v>
      </c>
      <c r="N333" s="214" t="s">
        <v>45</v>
      </c>
      <c r="O333" s="86"/>
      <c r="P333" s="215">
        <f>O333*H333</f>
        <v>0</v>
      </c>
      <c r="Q333" s="215">
        <v>0.00027999999999999998</v>
      </c>
      <c r="R333" s="215">
        <f>Q333*H333</f>
        <v>0.00083999999999999993</v>
      </c>
      <c r="S333" s="215">
        <v>0</v>
      </c>
      <c r="T333" s="216">
        <f>S333*H333</f>
        <v>0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217" t="s">
        <v>256</v>
      </c>
      <c r="AT333" s="217" t="s">
        <v>163</v>
      </c>
      <c r="AU333" s="217" t="s">
        <v>84</v>
      </c>
      <c r="AY333" s="19" t="s">
        <v>161</v>
      </c>
      <c r="BE333" s="218">
        <f>IF(N333="základní",J333,0)</f>
        <v>0</v>
      </c>
      <c r="BF333" s="218">
        <f>IF(N333="snížená",J333,0)</f>
        <v>0</v>
      </c>
      <c r="BG333" s="218">
        <f>IF(N333="zákl. přenesená",J333,0)</f>
        <v>0</v>
      </c>
      <c r="BH333" s="218">
        <f>IF(N333="sníž. přenesená",J333,0)</f>
        <v>0</v>
      </c>
      <c r="BI333" s="218">
        <f>IF(N333="nulová",J333,0)</f>
        <v>0</v>
      </c>
      <c r="BJ333" s="19" t="s">
        <v>82</v>
      </c>
      <c r="BK333" s="218">
        <f>ROUND(I333*H333,2)</f>
        <v>0</v>
      </c>
      <c r="BL333" s="19" t="s">
        <v>256</v>
      </c>
      <c r="BM333" s="217" t="s">
        <v>2819</v>
      </c>
    </row>
    <row r="334" s="2" customFormat="1">
      <c r="A334" s="40"/>
      <c r="B334" s="41"/>
      <c r="C334" s="42"/>
      <c r="D334" s="219" t="s">
        <v>170</v>
      </c>
      <c r="E334" s="42"/>
      <c r="F334" s="220" t="s">
        <v>2820</v>
      </c>
      <c r="G334" s="42"/>
      <c r="H334" s="42"/>
      <c r="I334" s="221"/>
      <c r="J334" s="42"/>
      <c r="K334" s="42"/>
      <c r="L334" s="46"/>
      <c r="M334" s="222"/>
      <c r="N334" s="223"/>
      <c r="O334" s="86"/>
      <c r="P334" s="86"/>
      <c r="Q334" s="86"/>
      <c r="R334" s="86"/>
      <c r="S334" s="86"/>
      <c r="T334" s="87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19" t="s">
        <v>170</v>
      </c>
      <c r="AU334" s="19" t="s">
        <v>84</v>
      </c>
    </row>
    <row r="335" s="2" customFormat="1" ht="49.05" customHeight="1">
      <c r="A335" s="40"/>
      <c r="B335" s="41"/>
      <c r="C335" s="206" t="s">
        <v>838</v>
      </c>
      <c r="D335" s="206" t="s">
        <v>163</v>
      </c>
      <c r="E335" s="207" t="s">
        <v>2821</v>
      </c>
      <c r="F335" s="208" t="s">
        <v>2822</v>
      </c>
      <c r="G335" s="209" t="s">
        <v>1196</v>
      </c>
      <c r="H335" s="258"/>
      <c r="I335" s="211"/>
      <c r="J335" s="212">
        <f>ROUND(I335*H335,2)</f>
        <v>0</v>
      </c>
      <c r="K335" s="208" t="s">
        <v>167</v>
      </c>
      <c r="L335" s="46"/>
      <c r="M335" s="213" t="s">
        <v>19</v>
      </c>
      <c r="N335" s="214" t="s">
        <v>45</v>
      </c>
      <c r="O335" s="86"/>
      <c r="P335" s="215">
        <f>O335*H335</f>
        <v>0</v>
      </c>
      <c r="Q335" s="215">
        <v>0</v>
      </c>
      <c r="R335" s="215">
        <f>Q335*H335</f>
        <v>0</v>
      </c>
      <c r="S335" s="215">
        <v>0</v>
      </c>
      <c r="T335" s="216">
        <f>S335*H335</f>
        <v>0</v>
      </c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R335" s="217" t="s">
        <v>256</v>
      </c>
      <c r="AT335" s="217" t="s">
        <v>163</v>
      </c>
      <c r="AU335" s="217" t="s">
        <v>84</v>
      </c>
      <c r="AY335" s="19" t="s">
        <v>161</v>
      </c>
      <c r="BE335" s="218">
        <f>IF(N335="základní",J335,0)</f>
        <v>0</v>
      </c>
      <c r="BF335" s="218">
        <f>IF(N335="snížená",J335,0)</f>
        <v>0</v>
      </c>
      <c r="BG335" s="218">
        <f>IF(N335="zákl. přenesená",J335,0)</f>
        <v>0</v>
      </c>
      <c r="BH335" s="218">
        <f>IF(N335="sníž. přenesená",J335,0)</f>
        <v>0</v>
      </c>
      <c r="BI335" s="218">
        <f>IF(N335="nulová",J335,0)</f>
        <v>0</v>
      </c>
      <c r="BJ335" s="19" t="s">
        <v>82</v>
      </c>
      <c r="BK335" s="218">
        <f>ROUND(I335*H335,2)</f>
        <v>0</v>
      </c>
      <c r="BL335" s="19" t="s">
        <v>256</v>
      </c>
      <c r="BM335" s="217" t="s">
        <v>2823</v>
      </c>
    </row>
    <row r="336" s="2" customFormat="1">
      <c r="A336" s="40"/>
      <c r="B336" s="41"/>
      <c r="C336" s="42"/>
      <c r="D336" s="219" t="s">
        <v>170</v>
      </c>
      <c r="E336" s="42"/>
      <c r="F336" s="220" t="s">
        <v>2824</v>
      </c>
      <c r="G336" s="42"/>
      <c r="H336" s="42"/>
      <c r="I336" s="221"/>
      <c r="J336" s="42"/>
      <c r="K336" s="42"/>
      <c r="L336" s="46"/>
      <c r="M336" s="222"/>
      <c r="N336" s="223"/>
      <c r="O336" s="86"/>
      <c r="P336" s="86"/>
      <c r="Q336" s="86"/>
      <c r="R336" s="86"/>
      <c r="S336" s="86"/>
      <c r="T336" s="87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T336" s="19" t="s">
        <v>170</v>
      </c>
      <c r="AU336" s="19" t="s">
        <v>84</v>
      </c>
    </row>
    <row r="337" s="2" customFormat="1" ht="66.75" customHeight="1">
      <c r="A337" s="40"/>
      <c r="B337" s="41"/>
      <c r="C337" s="206" t="s">
        <v>843</v>
      </c>
      <c r="D337" s="206" t="s">
        <v>163</v>
      </c>
      <c r="E337" s="207" t="s">
        <v>2825</v>
      </c>
      <c r="F337" s="208" t="s">
        <v>2826</v>
      </c>
      <c r="G337" s="209" t="s">
        <v>1196</v>
      </c>
      <c r="H337" s="258"/>
      <c r="I337" s="211"/>
      <c r="J337" s="212">
        <f>ROUND(I337*H337,2)</f>
        <v>0</v>
      </c>
      <c r="K337" s="208" t="s">
        <v>167</v>
      </c>
      <c r="L337" s="46"/>
      <c r="M337" s="213" t="s">
        <v>19</v>
      </c>
      <c r="N337" s="214" t="s">
        <v>45</v>
      </c>
      <c r="O337" s="86"/>
      <c r="P337" s="215">
        <f>O337*H337</f>
        <v>0</v>
      </c>
      <c r="Q337" s="215">
        <v>0</v>
      </c>
      <c r="R337" s="215">
        <f>Q337*H337</f>
        <v>0</v>
      </c>
      <c r="S337" s="215">
        <v>0</v>
      </c>
      <c r="T337" s="216">
        <f>S337*H337</f>
        <v>0</v>
      </c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R337" s="217" t="s">
        <v>256</v>
      </c>
      <c r="AT337" s="217" t="s">
        <v>163</v>
      </c>
      <c r="AU337" s="217" t="s">
        <v>84</v>
      </c>
      <c r="AY337" s="19" t="s">
        <v>161</v>
      </c>
      <c r="BE337" s="218">
        <f>IF(N337="základní",J337,0)</f>
        <v>0</v>
      </c>
      <c r="BF337" s="218">
        <f>IF(N337="snížená",J337,0)</f>
        <v>0</v>
      </c>
      <c r="BG337" s="218">
        <f>IF(N337="zákl. přenesená",J337,0)</f>
        <v>0</v>
      </c>
      <c r="BH337" s="218">
        <f>IF(N337="sníž. přenesená",J337,0)</f>
        <v>0</v>
      </c>
      <c r="BI337" s="218">
        <f>IF(N337="nulová",J337,0)</f>
        <v>0</v>
      </c>
      <c r="BJ337" s="19" t="s">
        <v>82</v>
      </c>
      <c r="BK337" s="218">
        <f>ROUND(I337*H337,2)</f>
        <v>0</v>
      </c>
      <c r="BL337" s="19" t="s">
        <v>256</v>
      </c>
      <c r="BM337" s="217" t="s">
        <v>2827</v>
      </c>
    </row>
    <row r="338" s="2" customFormat="1">
      <c r="A338" s="40"/>
      <c r="B338" s="41"/>
      <c r="C338" s="42"/>
      <c r="D338" s="219" t="s">
        <v>170</v>
      </c>
      <c r="E338" s="42"/>
      <c r="F338" s="220" t="s">
        <v>2828</v>
      </c>
      <c r="G338" s="42"/>
      <c r="H338" s="42"/>
      <c r="I338" s="221"/>
      <c r="J338" s="42"/>
      <c r="K338" s="42"/>
      <c r="L338" s="46"/>
      <c r="M338" s="222"/>
      <c r="N338" s="223"/>
      <c r="O338" s="86"/>
      <c r="P338" s="86"/>
      <c r="Q338" s="86"/>
      <c r="R338" s="86"/>
      <c r="S338" s="86"/>
      <c r="T338" s="87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T338" s="19" t="s">
        <v>170</v>
      </c>
      <c r="AU338" s="19" t="s">
        <v>84</v>
      </c>
    </row>
    <row r="339" s="12" customFormat="1" ht="22.8" customHeight="1">
      <c r="A339" s="12"/>
      <c r="B339" s="190"/>
      <c r="C339" s="191"/>
      <c r="D339" s="192" t="s">
        <v>73</v>
      </c>
      <c r="E339" s="204" t="s">
        <v>2829</v>
      </c>
      <c r="F339" s="204" t="s">
        <v>2830</v>
      </c>
      <c r="G339" s="191"/>
      <c r="H339" s="191"/>
      <c r="I339" s="194"/>
      <c r="J339" s="205">
        <f>BK339</f>
        <v>0</v>
      </c>
      <c r="K339" s="191"/>
      <c r="L339" s="196"/>
      <c r="M339" s="197"/>
      <c r="N339" s="198"/>
      <c r="O339" s="198"/>
      <c r="P339" s="199">
        <f>SUM(P340:P355)</f>
        <v>0</v>
      </c>
      <c r="Q339" s="198"/>
      <c r="R339" s="199">
        <f>SUM(R340:R355)</f>
        <v>0.20849999999999999</v>
      </c>
      <c r="S339" s="198"/>
      <c r="T339" s="200">
        <f>SUM(T340:T355)</f>
        <v>0</v>
      </c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R339" s="201" t="s">
        <v>84</v>
      </c>
      <c r="AT339" s="202" t="s">
        <v>73</v>
      </c>
      <c r="AU339" s="202" t="s">
        <v>82</v>
      </c>
      <c r="AY339" s="201" t="s">
        <v>161</v>
      </c>
      <c r="BK339" s="203">
        <f>SUM(BK340:BK355)</f>
        <v>0</v>
      </c>
    </row>
    <row r="340" s="2" customFormat="1" ht="37.8" customHeight="1">
      <c r="A340" s="40"/>
      <c r="B340" s="41"/>
      <c r="C340" s="206" t="s">
        <v>847</v>
      </c>
      <c r="D340" s="206" t="s">
        <v>163</v>
      </c>
      <c r="E340" s="207" t="s">
        <v>2831</v>
      </c>
      <c r="F340" s="208" t="s">
        <v>2832</v>
      </c>
      <c r="G340" s="209" t="s">
        <v>2655</v>
      </c>
      <c r="H340" s="210">
        <v>3</v>
      </c>
      <c r="I340" s="211"/>
      <c r="J340" s="212">
        <f>ROUND(I340*H340,2)</f>
        <v>0</v>
      </c>
      <c r="K340" s="208" t="s">
        <v>167</v>
      </c>
      <c r="L340" s="46"/>
      <c r="M340" s="213" t="s">
        <v>19</v>
      </c>
      <c r="N340" s="214" t="s">
        <v>45</v>
      </c>
      <c r="O340" s="86"/>
      <c r="P340" s="215">
        <f>O340*H340</f>
        <v>0</v>
      </c>
      <c r="Q340" s="215">
        <v>0.015599999999999999</v>
      </c>
      <c r="R340" s="215">
        <f>Q340*H340</f>
        <v>0.046799999999999994</v>
      </c>
      <c r="S340" s="215">
        <v>0</v>
      </c>
      <c r="T340" s="216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17" t="s">
        <v>256</v>
      </c>
      <c r="AT340" s="217" t="s">
        <v>163</v>
      </c>
      <c r="AU340" s="217" t="s">
        <v>84</v>
      </c>
      <c r="AY340" s="19" t="s">
        <v>161</v>
      </c>
      <c r="BE340" s="218">
        <f>IF(N340="základní",J340,0)</f>
        <v>0</v>
      </c>
      <c r="BF340" s="218">
        <f>IF(N340="snížená",J340,0)</f>
        <v>0</v>
      </c>
      <c r="BG340" s="218">
        <f>IF(N340="zákl. přenesená",J340,0)</f>
        <v>0</v>
      </c>
      <c r="BH340" s="218">
        <f>IF(N340="sníž. přenesená",J340,0)</f>
        <v>0</v>
      </c>
      <c r="BI340" s="218">
        <f>IF(N340="nulová",J340,0)</f>
        <v>0</v>
      </c>
      <c r="BJ340" s="19" t="s">
        <v>82</v>
      </c>
      <c r="BK340" s="218">
        <f>ROUND(I340*H340,2)</f>
        <v>0</v>
      </c>
      <c r="BL340" s="19" t="s">
        <v>256</v>
      </c>
      <c r="BM340" s="217" t="s">
        <v>2833</v>
      </c>
    </row>
    <row r="341" s="2" customFormat="1">
      <c r="A341" s="40"/>
      <c r="B341" s="41"/>
      <c r="C341" s="42"/>
      <c r="D341" s="219" t="s">
        <v>170</v>
      </c>
      <c r="E341" s="42"/>
      <c r="F341" s="220" t="s">
        <v>2834</v>
      </c>
      <c r="G341" s="42"/>
      <c r="H341" s="42"/>
      <c r="I341" s="221"/>
      <c r="J341" s="42"/>
      <c r="K341" s="42"/>
      <c r="L341" s="46"/>
      <c r="M341" s="222"/>
      <c r="N341" s="223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170</v>
      </c>
      <c r="AU341" s="19" t="s">
        <v>84</v>
      </c>
    </row>
    <row r="342" s="2" customFormat="1" ht="37.8" customHeight="1">
      <c r="A342" s="40"/>
      <c r="B342" s="41"/>
      <c r="C342" s="206" t="s">
        <v>852</v>
      </c>
      <c r="D342" s="206" t="s">
        <v>163</v>
      </c>
      <c r="E342" s="207" t="s">
        <v>2835</v>
      </c>
      <c r="F342" s="208" t="s">
        <v>2836</v>
      </c>
      <c r="G342" s="209" t="s">
        <v>2655</v>
      </c>
      <c r="H342" s="210">
        <v>9</v>
      </c>
      <c r="I342" s="211"/>
      <c r="J342" s="212">
        <f>ROUND(I342*H342,2)</f>
        <v>0</v>
      </c>
      <c r="K342" s="208" t="s">
        <v>167</v>
      </c>
      <c r="L342" s="46"/>
      <c r="M342" s="213" t="s">
        <v>19</v>
      </c>
      <c r="N342" s="214" t="s">
        <v>45</v>
      </c>
      <c r="O342" s="86"/>
      <c r="P342" s="215">
        <f>O342*H342</f>
        <v>0</v>
      </c>
      <c r="Q342" s="215">
        <v>0.016650000000000002</v>
      </c>
      <c r="R342" s="215">
        <f>Q342*H342</f>
        <v>0.14985000000000001</v>
      </c>
      <c r="S342" s="215">
        <v>0</v>
      </c>
      <c r="T342" s="216">
        <f>S342*H342</f>
        <v>0</v>
      </c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R342" s="217" t="s">
        <v>256</v>
      </c>
      <c r="AT342" s="217" t="s">
        <v>163</v>
      </c>
      <c r="AU342" s="217" t="s">
        <v>84</v>
      </c>
      <c r="AY342" s="19" t="s">
        <v>161</v>
      </c>
      <c r="BE342" s="218">
        <f>IF(N342="základní",J342,0)</f>
        <v>0</v>
      </c>
      <c r="BF342" s="218">
        <f>IF(N342="snížená",J342,0)</f>
        <v>0</v>
      </c>
      <c r="BG342" s="218">
        <f>IF(N342="zákl. přenesená",J342,0)</f>
        <v>0</v>
      </c>
      <c r="BH342" s="218">
        <f>IF(N342="sníž. přenesená",J342,0)</f>
        <v>0</v>
      </c>
      <c r="BI342" s="218">
        <f>IF(N342="nulová",J342,0)</f>
        <v>0</v>
      </c>
      <c r="BJ342" s="19" t="s">
        <v>82</v>
      </c>
      <c r="BK342" s="218">
        <f>ROUND(I342*H342,2)</f>
        <v>0</v>
      </c>
      <c r="BL342" s="19" t="s">
        <v>256</v>
      </c>
      <c r="BM342" s="217" t="s">
        <v>2837</v>
      </c>
    </row>
    <row r="343" s="2" customFormat="1">
      <c r="A343" s="40"/>
      <c r="B343" s="41"/>
      <c r="C343" s="42"/>
      <c r="D343" s="219" t="s">
        <v>170</v>
      </c>
      <c r="E343" s="42"/>
      <c r="F343" s="220" t="s">
        <v>2838</v>
      </c>
      <c r="G343" s="42"/>
      <c r="H343" s="42"/>
      <c r="I343" s="221"/>
      <c r="J343" s="42"/>
      <c r="K343" s="42"/>
      <c r="L343" s="46"/>
      <c r="M343" s="222"/>
      <c r="N343" s="223"/>
      <c r="O343" s="86"/>
      <c r="P343" s="86"/>
      <c r="Q343" s="86"/>
      <c r="R343" s="86"/>
      <c r="S343" s="86"/>
      <c r="T343" s="87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T343" s="19" t="s">
        <v>170</v>
      </c>
      <c r="AU343" s="19" t="s">
        <v>84</v>
      </c>
    </row>
    <row r="344" s="2" customFormat="1" ht="24.15" customHeight="1">
      <c r="A344" s="40"/>
      <c r="B344" s="41"/>
      <c r="C344" s="206" t="s">
        <v>857</v>
      </c>
      <c r="D344" s="206" t="s">
        <v>163</v>
      </c>
      <c r="E344" s="207" t="s">
        <v>2839</v>
      </c>
      <c r="F344" s="208" t="s">
        <v>2840</v>
      </c>
      <c r="G344" s="209" t="s">
        <v>2655</v>
      </c>
      <c r="H344" s="210">
        <v>9</v>
      </c>
      <c r="I344" s="211"/>
      <c r="J344" s="212">
        <f>ROUND(I344*H344,2)</f>
        <v>0</v>
      </c>
      <c r="K344" s="208" t="s">
        <v>167</v>
      </c>
      <c r="L344" s="46"/>
      <c r="M344" s="213" t="s">
        <v>19</v>
      </c>
      <c r="N344" s="214" t="s">
        <v>45</v>
      </c>
      <c r="O344" s="86"/>
      <c r="P344" s="215">
        <f>O344*H344</f>
        <v>0</v>
      </c>
      <c r="Q344" s="215">
        <v>0.00014999999999999999</v>
      </c>
      <c r="R344" s="215">
        <f>Q344*H344</f>
        <v>0.0013499999999999999</v>
      </c>
      <c r="S344" s="215">
        <v>0</v>
      </c>
      <c r="T344" s="216">
        <f>S344*H344</f>
        <v>0</v>
      </c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R344" s="217" t="s">
        <v>256</v>
      </c>
      <c r="AT344" s="217" t="s">
        <v>163</v>
      </c>
      <c r="AU344" s="217" t="s">
        <v>84</v>
      </c>
      <c r="AY344" s="19" t="s">
        <v>161</v>
      </c>
      <c r="BE344" s="218">
        <f>IF(N344="základní",J344,0)</f>
        <v>0</v>
      </c>
      <c r="BF344" s="218">
        <f>IF(N344="snížená",J344,0)</f>
        <v>0</v>
      </c>
      <c r="BG344" s="218">
        <f>IF(N344="zákl. přenesená",J344,0)</f>
        <v>0</v>
      </c>
      <c r="BH344" s="218">
        <f>IF(N344="sníž. přenesená",J344,0)</f>
        <v>0</v>
      </c>
      <c r="BI344" s="218">
        <f>IF(N344="nulová",J344,0)</f>
        <v>0</v>
      </c>
      <c r="BJ344" s="19" t="s">
        <v>82</v>
      </c>
      <c r="BK344" s="218">
        <f>ROUND(I344*H344,2)</f>
        <v>0</v>
      </c>
      <c r="BL344" s="19" t="s">
        <v>256</v>
      </c>
      <c r="BM344" s="217" t="s">
        <v>2841</v>
      </c>
    </row>
    <row r="345" s="2" customFormat="1">
      <c r="A345" s="40"/>
      <c r="B345" s="41"/>
      <c r="C345" s="42"/>
      <c r="D345" s="219" t="s">
        <v>170</v>
      </c>
      <c r="E345" s="42"/>
      <c r="F345" s="220" t="s">
        <v>2842</v>
      </c>
      <c r="G345" s="42"/>
      <c r="H345" s="42"/>
      <c r="I345" s="221"/>
      <c r="J345" s="42"/>
      <c r="K345" s="42"/>
      <c r="L345" s="46"/>
      <c r="M345" s="222"/>
      <c r="N345" s="223"/>
      <c r="O345" s="86"/>
      <c r="P345" s="86"/>
      <c r="Q345" s="86"/>
      <c r="R345" s="86"/>
      <c r="S345" s="86"/>
      <c r="T345" s="87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T345" s="19" t="s">
        <v>170</v>
      </c>
      <c r="AU345" s="19" t="s">
        <v>84</v>
      </c>
    </row>
    <row r="346" s="13" customFormat="1">
      <c r="A346" s="13"/>
      <c r="B346" s="224"/>
      <c r="C346" s="225"/>
      <c r="D346" s="226" t="s">
        <v>185</v>
      </c>
      <c r="E346" s="227" t="s">
        <v>19</v>
      </c>
      <c r="F346" s="228" t="s">
        <v>217</v>
      </c>
      <c r="G346" s="225"/>
      <c r="H346" s="229">
        <v>9</v>
      </c>
      <c r="I346" s="230"/>
      <c r="J346" s="225"/>
      <c r="K346" s="225"/>
      <c r="L346" s="231"/>
      <c r="M346" s="232"/>
      <c r="N346" s="233"/>
      <c r="O346" s="233"/>
      <c r="P346" s="233"/>
      <c r="Q346" s="233"/>
      <c r="R346" s="233"/>
      <c r="S346" s="233"/>
      <c r="T346" s="234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5" t="s">
        <v>185</v>
      </c>
      <c r="AU346" s="235" t="s">
        <v>84</v>
      </c>
      <c r="AV346" s="13" t="s">
        <v>84</v>
      </c>
      <c r="AW346" s="13" t="s">
        <v>36</v>
      </c>
      <c r="AX346" s="13" t="s">
        <v>82</v>
      </c>
      <c r="AY346" s="235" t="s">
        <v>161</v>
      </c>
    </row>
    <row r="347" s="2" customFormat="1" ht="24.15" customHeight="1">
      <c r="A347" s="40"/>
      <c r="B347" s="41"/>
      <c r="C347" s="206" t="s">
        <v>863</v>
      </c>
      <c r="D347" s="206" t="s">
        <v>163</v>
      </c>
      <c r="E347" s="207" t="s">
        <v>2843</v>
      </c>
      <c r="F347" s="208" t="s">
        <v>2844</v>
      </c>
      <c r="G347" s="209" t="s">
        <v>2655</v>
      </c>
      <c r="H347" s="210">
        <v>12</v>
      </c>
      <c r="I347" s="211"/>
      <c r="J347" s="212">
        <f>ROUND(I347*H347,2)</f>
        <v>0</v>
      </c>
      <c r="K347" s="208" t="s">
        <v>167</v>
      </c>
      <c r="L347" s="46"/>
      <c r="M347" s="213" t="s">
        <v>19</v>
      </c>
      <c r="N347" s="214" t="s">
        <v>45</v>
      </c>
      <c r="O347" s="86"/>
      <c r="P347" s="215">
        <f>O347*H347</f>
        <v>0</v>
      </c>
      <c r="Q347" s="215">
        <v>0.00050000000000000001</v>
      </c>
      <c r="R347" s="215">
        <f>Q347*H347</f>
        <v>0.0060000000000000001</v>
      </c>
      <c r="S347" s="215">
        <v>0</v>
      </c>
      <c r="T347" s="216">
        <f>S347*H347</f>
        <v>0</v>
      </c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R347" s="217" t="s">
        <v>256</v>
      </c>
      <c r="AT347" s="217" t="s">
        <v>163</v>
      </c>
      <c r="AU347" s="217" t="s">
        <v>84</v>
      </c>
      <c r="AY347" s="19" t="s">
        <v>161</v>
      </c>
      <c r="BE347" s="218">
        <f>IF(N347="základní",J347,0)</f>
        <v>0</v>
      </c>
      <c r="BF347" s="218">
        <f>IF(N347="snížená",J347,0)</f>
        <v>0</v>
      </c>
      <c r="BG347" s="218">
        <f>IF(N347="zákl. přenesená",J347,0)</f>
        <v>0</v>
      </c>
      <c r="BH347" s="218">
        <f>IF(N347="sníž. přenesená",J347,0)</f>
        <v>0</v>
      </c>
      <c r="BI347" s="218">
        <f>IF(N347="nulová",J347,0)</f>
        <v>0</v>
      </c>
      <c r="BJ347" s="19" t="s">
        <v>82</v>
      </c>
      <c r="BK347" s="218">
        <f>ROUND(I347*H347,2)</f>
        <v>0</v>
      </c>
      <c r="BL347" s="19" t="s">
        <v>256</v>
      </c>
      <c r="BM347" s="217" t="s">
        <v>2845</v>
      </c>
    </row>
    <row r="348" s="2" customFormat="1">
      <c r="A348" s="40"/>
      <c r="B348" s="41"/>
      <c r="C348" s="42"/>
      <c r="D348" s="219" t="s">
        <v>170</v>
      </c>
      <c r="E348" s="42"/>
      <c r="F348" s="220" t="s">
        <v>2846</v>
      </c>
      <c r="G348" s="42"/>
      <c r="H348" s="42"/>
      <c r="I348" s="221"/>
      <c r="J348" s="42"/>
      <c r="K348" s="42"/>
      <c r="L348" s="46"/>
      <c r="M348" s="222"/>
      <c r="N348" s="223"/>
      <c r="O348" s="86"/>
      <c r="P348" s="86"/>
      <c r="Q348" s="86"/>
      <c r="R348" s="86"/>
      <c r="S348" s="86"/>
      <c r="T348" s="87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T348" s="19" t="s">
        <v>170</v>
      </c>
      <c r="AU348" s="19" t="s">
        <v>84</v>
      </c>
    </row>
    <row r="349" s="2" customFormat="1" ht="24.15" customHeight="1">
      <c r="A349" s="40"/>
      <c r="B349" s="41"/>
      <c r="C349" s="206" t="s">
        <v>868</v>
      </c>
      <c r="D349" s="206" t="s">
        <v>163</v>
      </c>
      <c r="E349" s="207" t="s">
        <v>2847</v>
      </c>
      <c r="F349" s="208" t="s">
        <v>2848</v>
      </c>
      <c r="G349" s="209" t="s">
        <v>2655</v>
      </c>
      <c r="H349" s="210">
        <v>9</v>
      </c>
      <c r="I349" s="211"/>
      <c r="J349" s="212">
        <f>ROUND(I349*H349,2)</f>
        <v>0</v>
      </c>
      <c r="K349" s="208" t="s">
        <v>167</v>
      </c>
      <c r="L349" s="46"/>
      <c r="M349" s="213" t="s">
        <v>19</v>
      </c>
      <c r="N349" s="214" t="s">
        <v>45</v>
      </c>
      <c r="O349" s="86"/>
      <c r="P349" s="215">
        <f>O349*H349</f>
        <v>0</v>
      </c>
      <c r="Q349" s="215">
        <v>0</v>
      </c>
      <c r="R349" s="215">
        <f>Q349*H349</f>
        <v>0</v>
      </c>
      <c r="S349" s="215">
        <v>0</v>
      </c>
      <c r="T349" s="216">
        <f>S349*H349</f>
        <v>0</v>
      </c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R349" s="217" t="s">
        <v>256</v>
      </c>
      <c r="AT349" s="217" t="s">
        <v>163</v>
      </c>
      <c r="AU349" s="217" t="s">
        <v>84</v>
      </c>
      <c r="AY349" s="19" t="s">
        <v>161</v>
      </c>
      <c r="BE349" s="218">
        <f>IF(N349="základní",J349,0)</f>
        <v>0</v>
      </c>
      <c r="BF349" s="218">
        <f>IF(N349="snížená",J349,0)</f>
        <v>0</v>
      </c>
      <c r="BG349" s="218">
        <f>IF(N349="zákl. přenesená",J349,0)</f>
        <v>0</v>
      </c>
      <c r="BH349" s="218">
        <f>IF(N349="sníž. přenesená",J349,0)</f>
        <v>0</v>
      </c>
      <c r="BI349" s="218">
        <f>IF(N349="nulová",J349,0)</f>
        <v>0</v>
      </c>
      <c r="BJ349" s="19" t="s">
        <v>82</v>
      </c>
      <c r="BK349" s="218">
        <f>ROUND(I349*H349,2)</f>
        <v>0</v>
      </c>
      <c r="BL349" s="19" t="s">
        <v>256</v>
      </c>
      <c r="BM349" s="217" t="s">
        <v>2849</v>
      </c>
    </row>
    <row r="350" s="2" customFormat="1">
      <c r="A350" s="40"/>
      <c r="B350" s="41"/>
      <c r="C350" s="42"/>
      <c r="D350" s="219" t="s">
        <v>170</v>
      </c>
      <c r="E350" s="42"/>
      <c r="F350" s="220" t="s">
        <v>2850</v>
      </c>
      <c r="G350" s="42"/>
      <c r="H350" s="42"/>
      <c r="I350" s="221"/>
      <c r="J350" s="42"/>
      <c r="K350" s="42"/>
      <c r="L350" s="46"/>
      <c r="M350" s="222"/>
      <c r="N350" s="223"/>
      <c r="O350" s="86"/>
      <c r="P350" s="86"/>
      <c r="Q350" s="86"/>
      <c r="R350" s="86"/>
      <c r="S350" s="86"/>
      <c r="T350" s="87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T350" s="19" t="s">
        <v>170</v>
      </c>
      <c r="AU350" s="19" t="s">
        <v>84</v>
      </c>
    </row>
    <row r="351" s="2" customFormat="1" ht="24.15" customHeight="1">
      <c r="A351" s="40"/>
      <c r="B351" s="41"/>
      <c r="C351" s="247" t="s">
        <v>872</v>
      </c>
      <c r="D351" s="247" t="s">
        <v>301</v>
      </c>
      <c r="E351" s="248" t="s">
        <v>2851</v>
      </c>
      <c r="F351" s="249" t="s">
        <v>2852</v>
      </c>
      <c r="G351" s="250" t="s">
        <v>166</v>
      </c>
      <c r="H351" s="251">
        <v>9</v>
      </c>
      <c r="I351" s="252"/>
      <c r="J351" s="253">
        <f>ROUND(I351*H351,2)</f>
        <v>0</v>
      </c>
      <c r="K351" s="249" t="s">
        <v>167</v>
      </c>
      <c r="L351" s="254"/>
      <c r="M351" s="255" t="s">
        <v>19</v>
      </c>
      <c r="N351" s="256" t="s">
        <v>45</v>
      </c>
      <c r="O351" s="86"/>
      <c r="P351" s="215">
        <f>O351*H351</f>
        <v>0</v>
      </c>
      <c r="Q351" s="215">
        <v>0.00050000000000000001</v>
      </c>
      <c r="R351" s="215">
        <f>Q351*H351</f>
        <v>0.0045000000000000005</v>
      </c>
      <c r="S351" s="215">
        <v>0</v>
      </c>
      <c r="T351" s="216">
        <f>S351*H351</f>
        <v>0</v>
      </c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R351" s="217" t="s">
        <v>342</v>
      </c>
      <c r="AT351" s="217" t="s">
        <v>301</v>
      </c>
      <c r="AU351" s="217" t="s">
        <v>84</v>
      </c>
      <c r="AY351" s="19" t="s">
        <v>161</v>
      </c>
      <c r="BE351" s="218">
        <f>IF(N351="základní",J351,0)</f>
        <v>0</v>
      </c>
      <c r="BF351" s="218">
        <f>IF(N351="snížená",J351,0)</f>
        <v>0</v>
      </c>
      <c r="BG351" s="218">
        <f>IF(N351="zákl. přenesená",J351,0)</f>
        <v>0</v>
      </c>
      <c r="BH351" s="218">
        <f>IF(N351="sníž. přenesená",J351,0)</f>
        <v>0</v>
      </c>
      <c r="BI351" s="218">
        <f>IF(N351="nulová",J351,0)</f>
        <v>0</v>
      </c>
      <c r="BJ351" s="19" t="s">
        <v>82</v>
      </c>
      <c r="BK351" s="218">
        <f>ROUND(I351*H351,2)</f>
        <v>0</v>
      </c>
      <c r="BL351" s="19" t="s">
        <v>256</v>
      </c>
      <c r="BM351" s="217" t="s">
        <v>2853</v>
      </c>
    </row>
    <row r="352" s="2" customFormat="1" ht="49.05" customHeight="1">
      <c r="A352" s="40"/>
      <c r="B352" s="41"/>
      <c r="C352" s="206" t="s">
        <v>876</v>
      </c>
      <c r="D352" s="206" t="s">
        <v>163</v>
      </c>
      <c r="E352" s="207" t="s">
        <v>2854</v>
      </c>
      <c r="F352" s="208" t="s">
        <v>2855</v>
      </c>
      <c r="G352" s="209" t="s">
        <v>1196</v>
      </c>
      <c r="H352" s="258"/>
      <c r="I352" s="211"/>
      <c r="J352" s="212">
        <f>ROUND(I352*H352,2)</f>
        <v>0</v>
      </c>
      <c r="K352" s="208" t="s">
        <v>167</v>
      </c>
      <c r="L352" s="46"/>
      <c r="M352" s="213" t="s">
        <v>19</v>
      </c>
      <c r="N352" s="214" t="s">
        <v>45</v>
      </c>
      <c r="O352" s="86"/>
      <c r="P352" s="215">
        <f>O352*H352</f>
        <v>0</v>
      </c>
      <c r="Q352" s="215">
        <v>0</v>
      </c>
      <c r="R352" s="215">
        <f>Q352*H352</f>
        <v>0</v>
      </c>
      <c r="S352" s="215">
        <v>0</v>
      </c>
      <c r="T352" s="216">
        <f>S352*H352</f>
        <v>0</v>
      </c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R352" s="217" t="s">
        <v>256</v>
      </c>
      <c r="AT352" s="217" t="s">
        <v>163</v>
      </c>
      <c r="AU352" s="217" t="s">
        <v>84</v>
      </c>
      <c r="AY352" s="19" t="s">
        <v>161</v>
      </c>
      <c r="BE352" s="218">
        <f>IF(N352="základní",J352,0)</f>
        <v>0</v>
      </c>
      <c r="BF352" s="218">
        <f>IF(N352="snížená",J352,0)</f>
        <v>0</v>
      </c>
      <c r="BG352" s="218">
        <f>IF(N352="zákl. přenesená",J352,0)</f>
        <v>0</v>
      </c>
      <c r="BH352" s="218">
        <f>IF(N352="sníž. přenesená",J352,0)</f>
        <v>0</v>
      </c>
      <c r="BI352" s="218">
        <f>IF(N352="nulová",J352,0)</f>
        <v>0</v>
      </c>
      <c r="BJ352" s="19" t="s">
        <v>82</v>
      </c>
      <c r="BK352" s="218">
        <f>ROUND(I352*H352,2)</f>
        <v>0</v>
      </c>
      <c r="BL352" s="19" t="s">
        <v>256</v>
      </c>
      <c r="BM352" s="217" t="s">
        <v>2856</v>
      </c>
    </row>
    <row r="353" s="2" customFormat="1">
      <c r="A353" s="40"/>
      <c r="B353" s="41"/>
      <c r="C353" s="42"/>
      <c r="D353" s="219" t="s">
        <v>170</v>
      </c>
      <c r="E353" s="42"/>
      <c r="F353" s="220" t="s">
        <v>2857</v>
      </c>
      <c r="G353" s="42"/>
      <c r="H353" s="42"/>
      <c r="I353" s="221"/>
      <c r="J353" s="42"/>
      <c r="K353" s="42"/>
      <c r="L353" s="46"/>
      <c r="M353" s="222"/>
      <c r="N353" s="223"/>
      <c r="O353" s="86"/>
      <c r="P353" s="86"/>
      <c r="Q353" s="86"/>
      <c r="R353" s="86"/>
      <c r="S353" s="86"/>
      <c r="T353" s="87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T353" s="19" t="s">
        <v>170</v>
      </c>
      <c r="AU353" s="19" t="s">
        <v>84</v>
      </c>
    </row>
    <row r="354" s="2" customFormat="1" ht="66.75" customHeight="1">
      <c r="A354" s="40"/>
      <c r="B354" s="41"/>
      <c r="C354" s="206" t="s">
        <v>881</v>
      </c>
      <c r="D354" s="206" t="s">
        <v>163</v>
      </c>
      <c r="E354" s="207" t="s">
        <v>2858</v>
      </c>
      <c r="F354" s="208" t="s">
        <v>2859</v>
      </c>
      <c r="G354" s="209" t="s">
        <v>1196</v>
      </c>
      <c r="H354" s="258"/>
      <c r="I354" s="211"/>
      <c r="J354" s="212">
        <f>ROUND(I354*H354,2)</f>
        <v>0</v>
      </c>
      <c r="K354" s="208" t="s">
        <v>167</v>
      </c>
      <c r="L354" s="46"/>
      <c r="M354" s="213" t="s">
        <v>19</v>
      </c>
      <c r="N354" s="214" t="s">
        <v>45</v>
      </c>
      <c r="O354" s="86"/>
      <c r="P354" s="215">
        <f>O354*H354</f>
        <v>0</v>
      </c>
      <c r="Q354" s="215">
        <v>0</v>
      </c>
      <c r="R354" s="215">
        <f>Q354*H354</f>
        <v>0</v>
      </c>
      <c r="S354" s="215">
        <v>0</v>
      </c>
      <c r="T354" s="216">
        <f>S354*H354</f>
        <v>0</v>
      </c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R354" s="217" t="s">
        <v>256</v>
      </c>
      <c r="AT354" s="217" t="s">
        <v>163</v>
      </c>
      <c r="AU354" s="217" t="s">
        <v>84</v>
      </c>
      <c r="AY354" s="19" t="s">
        <v>161</v>
      </c>
      <c r="BE354" s="218">
        <f>IF(N354="základní",J354,0)</f>
        <v>0</v>
      </c>
      <c r="BF354" s="218">
        <f>IF(N354="snížená",J354,0)</f>
        <v>0</v>
      </c>
      <c r="BG354" s="218">
        <f>IF(N354="zákl. přenesená",J354,0)</f>
        <v>0</v>
      </c>
      <c r="BH354" s="218">
        <f>IF(N354="sníž. přenesená",J354,0)</f>
        <v>0</v>
      </c>
      <c r="BI354" s="218">
        <f>IF(N354="nulová",J354,0)</f>
        <v>0</v>
      </c>
      <c r="BJ354" s="19" t="s">
        <v>82</v>
      </c>
      <c r="BK354" s="218">
        <f>ROUND(I354*H354,2)</f>
        <v>0</v>
      </c>
      <c r="BL354" s="19" t="s">
        <v>256</v>
      </c>
      <c r="BM354" s="217" t="s">
        <v>2860</v>
      </c>
    </row>
    <row r="355" s="2" customFormat="1">
      <c r="A355" s="40"/>
      <c r="B355" s="41"/>
      <c r="C355" s="42"/>
      <c r="D355" s="219" t="s">
        <v>170</v>
      </c>
      <c r="E355" s="42"/>
      <c r="F355" s="220" t="s">
        <v>2861</v>
      </c>
      <c r="G355" s="42"/>
      <c r="H355" s="42"/>
      <c r="I355" s="221"/>
      <c r="J355" s="42"/>
      <c r="K355" s="42"/>
      <c r="L355" s="46"/>
      <c r="M355" s="272"/>
      <c r="N355" s="273"/>
      <c r="O355" s="274"/>
      <c r="P355" s="274"/>
      <c r="Q355" s="274"/>
      <c r="R355" s="274"/>
      <c r="S355" s="274"/>
      <c r="T355" s="275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T355" s="19" t="s">
        <v>170</v>
      </c>
      <c r="AU355" s="19" t="s">
        <v>84</v>
      </c>
    </row>
    <row r="356" s="2" customFormat="1" ht="6.96" customHeight="1">
      <c r="A356" s="40"/>
      <c r="B356" s="61"/>
      <c r="C356" s="62"/>
      <c r="D356" s="62"/>
      <c r="E356" s="62"/>
      <c r="F356" s="62"/>
      <c r="G356" s="62"/>
      <c r="H356" s="62"/>
      <c r="I356" s="62"/>
      <c r="J356" s="62"/>
      <c r="K356" s="62"/>
      <c r="L356" s="46"/>
      <c r="M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</row>
  </sheetData>
  <sheetProtection sheet="1" autoFilter="0" formatColumns="0" formatRows="0" objects="1" scenarios="1" spinCount="100000" saltValue="irVxqxknyVr6FFek3EB/SslTEJ6MtynlftYlC8P9TcKvYuc5fwEXvXbg3U3fN0Z12p9ZcMfBaDV9Y6duKtacWg==" hashValue="T1gy4k7W7rPvEW5dQT8V+9oLt7doMVjGXxow6pazfNBXYysmwQRiSEi1WENd87Rjcf4+DbPPFlDj0jIKUwYxoQ==" algorithmName="SHA-512" password="CC35"/>
  <autoFilter ref="C86:K355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5_01/386131116"/>
    <hyperlink ref="F96" r:id="rId2" display="https://podminky.urs.cz/item/CS_URS_2025_01/721110802"/>
    <hyperlink ref="F98" r:id="rId3" display="https://podminky.urs.cz/item/CS_URS_2025_01/721110806"/>
    <hyperlink ref="F100" r:id="rId4" display="https://podminky.urs.cz/item/CS_URS_2025_01/721171803"/>
    <hyperlink ref="F103" r:id="rId5" display="https://podminky.urs.cz/item/CS_URS_2025_01/721173401"/>
    <hyperlink ref="F109" r:id="rId6" display="https://podminky.urs.cz/item/CS_URS_2025_01/721173402"/>
    <hyperlink ref="F113" r:id="rId7" display="https://podminky.urs.cz/item/CS_URS_2025_01/721173403"/>
    <hyperlink ref="F117" r:id="rId8" display="https://podminky.urs.cz/item/CS_URS_2025_01/721173404"/>
    <hyperlink ref="F120" r:id="rId9" display="https://podminky.urs.cz/item/CS_URS_2025_01/721174024"/>
    <hyperlink ref="F124" r:id="rId10" display="https://podminky.urs.cz/item/CS_URS_2025_01/721174025"/>
    <hyperlink ref="F128" r:id="rId11" display="https://podminky.urs.cz/item/CS_URS_2025_01/721174042"/>
    <hyperlink ref="F132" r:id="rId12" display="https://podminky.urs.cz/item/CS_URS_2025_01/721174043"/>
    <hyperlink ref="F136" r:id="rId13" display="https://podminky.urs.cz/item/CS_URS_2025_01/721174044"/>
    <hyperlink ref="F139" r:id="rId14" display="https://podminky.urs.cz/item/CS_URS_2025_01/721174045"/>
    <hyperlink ref="F142" r:id="rId15" display="https://podminky.urs.cz/item/CS_URS_2025_01/721194104"/>
    <hyperlink ref="F145" r:id="rId16" display="https://podminky.urs.cz/item/CS_URS_2025_01/721194105"/>
    <hyperlink ref="F148" r:id="rId17" display="https://podminky.urs.cz/item/CS_URS_2025_01/721194109"/>
    <hyperlink ref="F150" r:id="rId18" display="https://podminky.urs.cz/item/CS_URS_2025_01/721211422"/>
    <hyperlink ref="F152" r:id="rId19" display="https://podminky.urs.cz/item/CS_URS_2025_01/721211913"/>
    <hyperlink ref="F159" r:id="rId20" display="https://podminky.urs.cz/item/CS_URS_2025_01/721220801"/>
    <hyperlink ref="F162" r:id="rId21" display="https://podminky.urs.cz/item/CS_URS_2025_01/721274121"/>
    <hyperlink ref="F165" r:id="rId22" display="https://podminky.urs.cz/item/CS_URS_2025_01/721274122"/>
    <hyperlink ref="F168" r:id="rId23" display="https://podminky.urs.cz/item/CS_URS_2025_01/721290111"/>
    <hyperlink ref="F172" r:id="rId24" display="https://podminky.urs.cz/item/CS_URS_2025_01/721290112"/>
    <hyperlink ref="F174" r:id="rId25" display="https://podminky.urs.cz/item/CS_URS_2025_01/998721311"/>
    <hyperlink ref="F176" r:id="rId26" display="https://podminky.urs.cz/item/CS_URS_2025_01/998721319"/>
    <hyperlink ref="F179" r:id="rId27" display="https://podminky.urs.cz/item/CS_URS_2025_01/722130105"/>
    <hyperlink ref="F182" r:id="rId28" display="https://podminky.urs.cz/item/CS_URS_2025_01/722170801"/>
    <hyperlink ref="F185" r:id="rId29" display="https://podminky.urs.cz/item/CS_URS_2025_01/722170804"/>
    <hyperlink ref="F187" r:id="rId30" display="https://podminky.urs.cz/item/CS_URS_2025_01/722174022"/>
    <hyperlink ref="F193" r:id="rId31" display="https://podminky.urs.cz/item/CS_URS_2025_01/722174023"/>
    <hyperlink ref="F197" r:id="rId32" display="https://podminky.urs.cz/item/CS_URS_2025_01/722174024"/>
    <hyperlink ref="F201" r:id="rId33" display="https://podminky.urs.cz/item/CS_URS_2025_01/722174025"/>
    <hyperlink ref="F205" r:id="rId34" display="https://podminky.urs.cz/item/CS_URS_2025_01/722174026"/>
    <hyperlink ref="F208" r:id="rId35" display="https://podminky.urs.cz/item/CS_URS_2025_01/722174062"/>
    <hyperlink ref="F210" r:id="rId36" display="https://podminky.urs.cz/item/CS_URS_2025_01/722174063"/>
    <hyperlink ref="F213" r:id="rId37" display="https://podminky.urs.cz/item/CS_URS_2025_01/722174064"/>
    <hyperlink ref="F215" r:id="rId38" display="https://podminky.urs.cz/item/CS_URS_2025_01/722174065"/>
    <hyperlink ref="F217" r:id="rId39" display="https://podminky.urs.cz/item/CS_URS_2025_01/722181113"/>
    <hyperlink ref="F219" r:id="rId40" display="https://podminky.urs.cz/item/CS_URS_2025_01/722181231"/>
    <hyperlink ref="F221" r:id="rId41" display="https://podminky.urs.cz/item/CS_URS_2025_01/722181232"/>
    <hyperlink ref="F223" r:id="rId42" display="https://podminky.urs.cz/item/CS_URS_2025_01/722181851"/>
    <hyperlink ref="F225" r:id="rId43" display="https://podminky.urs.cz/item/CS_URS_2025_01/722190401"/>
    <hyperlink ref="F227" r:id="rId44" display="https://podminky.urs.cz/item/CS_URS_2025_01/722220111"/>
    <hyperlink ref="F229" r:id="rId45" display="https://podminky.urs.cz/item/CS_URS_2025_01/722220121"/>
    <hyperlink ref="F231" r:id="rId46" display="https://podminky.urs.cz/item/CS_URS_2025_01/722220211"/>
    <hyperlink ref="F234" r:id="rId47" display="https://podminky.urs.cz/item/CS_URS_2025_01/722220861"/>
    <hyperlink ref="F236" r:id="rId48" display="https://podminky.urs.cz/item/CS_URS_2025_01/722230104"/>
    <hyperlink ref="F238" r:id="rId49" display="https://podminky.urs.cz/item/CS_URS_2025_01/722231073"/>
    <hyperlink ref="F240" r:id="rId50" display="https://podminky.urs.cz/item/CS_URS_2025_01/722231222"/>
    <hyperlink ref="F242" r:id="rId51" display="https://podminky.urs.cz/item/CS_URS_2025_01/722232071"/>
    <hyperlink ref="F245" r:id="rId52" display="https://podminky.urs.cz/item/CS_URS_2025_01/722232072"/>
    <hyperlink ref="F248" r:id="rId53" display="https://podminky.urs.cz/item/CS_URS_2025_01/722232073"/>
    <hyperlink ref="F250" r:id="rId54" display="https://podminky.urs.cz/item/CS_URS_2025_01/722234264"/>
    <hyperlink ref="F252" r:id="rId55" display="https://podminky.urs.cz/item/CS_URS_2025_01/722250101"/>
    <hyperlink ref="F254" r:id="rId56" display="https://podminky.urs.cz/item/CS_URS_2025_01/722250143"/>
    <hyperlink ref="F256" r:id="rId57" display="https://podminky.urs.cz/item/CS_URS_2025_01/722270103"/>
    <hyperlink ref="F258" r:id="rId58" display="https://podminky.urs.cz/item/CS_URS_2025_01/722290234"/>
    <hyperlink ref="F260" r:id="rId59" display="https://podminky.urs.cz/item/CS_URS_2025_01/722290246"/>
    <hyperlink ref="F262" r:id="rId60" display="https://podminky.urs.cz/item/CS_URS_2025_01/998722311"/>
    <hyperlink ref="F264" r:id="rId61" display="https://podminky.urs.cz/item/CS_URS_2025_01/998722319"/>
    <hyperlink ref="F267" r:id="rId62" display="https://podminky.urs.cz/item/CS_URS_2024_02/724233006"/>
    <hyperlink ref="F269" r:id="rId63" display="https://podminky.urs.cz/item/CS_URS_2025_01/998724311"/>
    <hyperlink ref="F271" r:id="rId64" display="https://podminky.urs.cz/item/CS_URS_2025_01/998724319"/>
    <hyperlink ref="F274" r:id="rId65" display="https://podminky.urs.cz/item/CS_URS_2025_01/725110811"/>
    <hyperlink ref="F276" r:id="rId66" display="https://podminky.urs.cz/item/CS_URS_2025_01/725121521"/>
    <hyperlink ref="F278" r:id="rId67" display="https://podminky.urs.cz/item/CS_URS_2025_01/725122813"/>
    <hyperlink ref="F280" r:id="rId68" display="https://podminky.urs.cz/item/CS_URS_2025_01/725210821"/>
    <hyperlink ref="F282" r:id="rId69" display="https://podminky.urs.cz/item/CS_URS_2025_01/725211617"/>
    <hyperlink ref="F285" r:id="rId70" display="https://podminky.urs.cz/item/CS_URS_2025_01/725211681"/>
    <hyperlink ref="F287" r:id="rId71" display="https://podminky.urs.cz/item/CS_URS_2025_01/725241213"/>
    <hyperlink ref="F289" r:id="rId72" display="https://podminky.urs.cz/item/CS_URS_2025_01/725291650"/>
    <hyperlink ref="F292" r:id="rId73" display="https://podminky.urs.cz/item/CS_URS_2025_01/725291652"/>
    <hyperlink ref="F295" r:id="rId74" display="https://podminky.urs.cz/item/CS_URS_2025_01/725291653"/>
    <hyperlink ref="F298" r:id="rId75" display="https://podminky.urs.cz/item/CS_URS_2025_01/725291654"/>
    <hyperlink ref="F302" r:id="rId76" display="https://podminky.urs.cz/item/CS_URS_2025_01/725291664"/>
    <hyperlink ref="F305" r:id="rId77" display="https://podminky.urs.cz/item/CS_URS_2025_01/725310828"/>
    <hyperlink ref="F307" r:id="rId78" display="https://podminky.urs.cz/item/CS_URS_2025_01/725320828"/>
    <hyperlink ref="F309" r:id="rId79" display="https://podminky.urs.cz/item/CS_URS_2025_01/725330820"/>
    <hyperlink ref="F311" r:id="rId80" display="https://podminky.urs.cz/item/CS_URS_2025_01/725330840"/>
    <hyperlink ref="F313" r:id="rId81" display="https://podminky.urs.cz/item/CS_URS_2025_01/725331112"/>
    <hyperlink ref="F315" r:id="rId82" display="https://podminky.urs.cz/item/CS_URS_2024_02/725510802"/>
    <hyperlink ref="F317" r:id="rId83" display="https://podminky.urs.cz/item/CS_URS_2024_02/725515248"/>
    <hyperlink ref="F319" r:id="rId84" display="https://podminky.urs.cz/item/CS_URS_2025_01/725822611"/>
    <hyperlink ref="F321" r:id="rId85" display="https://podminky.urs.cz/item/CS_URS_2025_01/725829121"/>
    <hyperlink ref="F324" r:id="rId86" display="https://podminky.urs.cz/item/CS_URS_2025_01/725831313"/>
    <hyperlink ref="F326" r:id="rId87" display="https://podminky.urs.cz/item/CS_URS_2025_01/725841322"/>
    <hyperlink ref="F328" r:id="rId88" display="https://podminky.urs.cz/item/CS_URS_2025_01/725861102"/>
    <hyperlink ref="F330" r:id="rId89" display="https://podminky.urs.cz/item/CS_URS_2024_02/725862103"/>
    <hyperlink ref="F332" r:id="rId90" display="https://podminky.urs.cz/item/CS_URS_2025_01/725865311"/>
    <hyperlink ref="F334" r:id="rId91" display="https://podminky.urs.cz/item/CS_URS_2025_01/725865411"/>
    <hyperlink ref="F336" r:id="rId92" display="https://podminky.urs.cz/item/CS_URS_2025_01/998725311"/>
    <hyperlink ref="F338" r:id="rId93" display="https://podminky.urs.cz/item/CS_URS_2025_01/998725319"/>
    <hyperlink ref="F341" r:id="rId94" display="https://podminky.urs.cz/item/CS_URS_2025_01/726131021"/>
    <hyperlink ref="F343" r:id="rId95" display="https://podminky.urs.cz/item/CS_URS_2025_01/726131041"/>
    <hyperlink ref="F345" r:id="rId96" display="https://podminky.urs.cz/item/CS_URS_2025_01/726191001"/>
    <hyperlink ref="F348" r:id="rId97" display="https://podminky.urs.cz/item/CS_URS_2025_01/726191002"/>
    <hyperlink ref="F350" r:id="rId98" display="https://podminky.urs.cz/item/CS_URS_2025_01/726191011"/>
    <hyperlink ref="F353" r:id="rId99" display="https://podminky.urs.cz/item/CS_URS_2025_01/998726311"/>
    <hyperlink ref="F355" r:id="rId100" display="https://podminky.urs.cz/item/CS_URS_2025_01/998726319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0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90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115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Rekonstrukce a rozšíření školní jídelny a kuchyně ZŠ Žižkov Kutná Hora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116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2862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10. 1. 2025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35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37</v>
      </c>
      <c r="E23" s="40"/>
      <c r="F23" s="40"/>
      <c r="G23" s="40"/>
      <c r="H23" s="40"/>
      <c r="I23" s="134" t="s">
        <v>26</v>
      </c>
      <c r="J23" s="138" t="s">
        <v>33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34</v>
      </c>
      <c r="F24" s="40"/>
      <c r="G24" s="40"/>
      <c r="H24" s="40"/>
      <c r="I24" s="134" t="s">
        <v>29</v>
      </c>
      <c r="J24" s="138" t="s">
        <v>35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ROUND(J81,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ROUND((SUM(BE81:BE134)),  2)</f>
        <v>0</v>
      </c>
      <c r="G33" s="40"/>
      <c r="H33" s="40"/>
      <c r="I33" s="150">
        <v>0.20999999999999999</v>
      </c>
      <c r="J33" s="149">
        <f>ROUND(((SUM(BE81:BE134))*I33),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ROUND((SUM(BF81:BF134)),  2)</f>
        <v>0</v>
      </c>
      <c r="G34" s="40"/>
      <c r="H34" s="40"/>
      <c r="I34" s="150">
        <v>0.12</v>
      </c>
      <c r="J34" s="149">
        <f>ROUND(((SUM(BF81:BF134))*I34),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ROUND((SUM(BG81:BG134)),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ROUND((SUM(BH81:BH134)),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ROUND((SUM(BI81:BI134)),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Rekonstrukce a rozšíření školní jídelny a kuchyně ZŠ Žižkov Kutná Hora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03 - Plynovod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Kutná Hora</v>
      </c>
      <c r="G52" s="42"/>
      <c r="H52" s="42"/>
      <c r="I52" s="34" t="s">
        <v>23</v>
      </c>
      <c r="J52" s="74" t="str">
        <f>IF(J12="","",J12)</f>
        <v>10. 1. 2025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Kutná Hora</v>
      </c>
      <c r="G54" s="42"/>
      <c r="H54" s="42"/>
      <c r="I54" s="34" t="s">
        <v>32</v>
      </c>
      <c r="J54" s="38" t="str">
        <f>E21</f>
        <v>STATUS stavební a.s.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STATUS stavební a.s.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119</v>
      </c>
      <c r="D57" s="164"/>
      <c r="E57" s="164"/>
      <c r="F57" s="164"/>
      <c r="G57" s="164"/>
      <c r="H57" s="164"/>
      <c r="I57" s="164"/>
      <c r="J57" s="165" t="s">
        <v>120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J81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121</v>
      </c>
    </row>
    <row r="60" s="9" customFormat="1" ht="24.96" customHeight="1">
      <c r="A60" s="9"/>
      <c r="B60" s="167"/>
      <c r="C60" s="168"/>
      <c r="D60" s="169" t="s">
        <v>132</v>
      </c>
      <c r="E60" s="170"/>
      <c r="F60" s="170"/>
      <c r="G60" s="170"/>
      <c r="H60" s="170"/>
      <c r="I60" s="170"/>
      <c r="J60" s="171">
        <f>J82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2863</v>
      </c>
      <c r="E61" s="176"/>
      <c r="F61" s="176"/>
      <c r="G61" s="176"/>
      <c r="H61" s="176"/>
      <c r="I61" s="176"/>
      <c r="J61" s="177">
        <f>J83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3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6.96" customHeight="1">
      <c r="A63" s="40"/>
      <c r="B63" s="61"/>
      <c r="C63" s="62"/>
      <c r="D63" s="62"/>
      <c r="E63" s="62"/>
      <c r="F63" s="62"/>
      <c r="G63" s="62"/>
      <c r="H63" s="62"/>
      <c r="I63" s="62"/>
      <c r="J63" s="62"/>
      <c r="K63" s="6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7" s="2" customFormat="1" ht="6.96" customHeight="1">
      <c r="A67" s="40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24.96" customHeight="1">
      <c r="A68" s="40"/>
      <c r="B68" s="41"/>
      <c r="C68" s="25" t="s">
        <v>146</v>
      </c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2" customHeight="1">
      <c r="A70" s="40"/>
      <c r="B70" s="41"/>
      <c r="C70" s="34" t="s">
        <v>16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6.25" customHeight="1">
      <c r="A71" s="40"/>
      <c r="B71" s="41"/>
      <c r="C71" s="42"/>
      <c r="D71" s="42"/>
      <c r="E71" s="162" t="str">
        <f>E7</f>
        <v>Rekonstrukce a rozšíření školní jídelny a kuchyně ZŠ Žižkov Kutná Hora</v>
      </c>
      <c r="F71" s="34"/>
      <c r="G71" s="34"/>
      <c r="H71" s="34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116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71" t="str">
        <f>E9</f>
        <v>03 - Plynovod</v>
      </c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21</v>
      </c>
      <c r="D75" s="42"/>
      <c r="E75" s="42"/>
      <c r="F75" s="29" t="str">
        <f>F12</f>
        <v>Kutná Hora</v>
      </c>
      <c r="G75" s="42"/>
      <c r="H75" s="42"/>
      <c r="I75" s="34" t="s">
        <v>23</v>
      </c>
      <c r="J75" s="74" t="str">
        <f>IF(J12="","",J12)</f>
        <v>10. 1. 2025</v>
      </c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5.15" customHeight="1">
      <c r="A77" s="40"/>
      <c r="B77" s="41"/>
      <c r="C77" s="34" t="s">
        <v>25</v>
      </c>
      <c r="D77" s="42"/>
      <c r="E77" s="42"/>
      <c r="F77" s="29" t="str">
        <f>E15</f>
        <v>Město Kutná Hora</v>
      </c>
      <c r="G77" s="42"/>
      <c r="H77" s="42"/>
      <c r="I77" s="34" t="s">
        <v>32</v>
      </c>
      <c r="J77" s="38" t="str">
        <f>E21</f>
        <v>STATUS stavební a.s.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30</v>
      </c>
      <c r="D78" s="42"/>
      <c r="E78" s="42"/>
      <c r="F78" s="29" t="str">
        <f>IF(E18="","",E18)</f>
        <v>Vyplň údaj</v>
      </c>
      <c r="G78" s="42"/>
      <c r="H78" s="42"/>
      <c r="I78" s="34" t="s">
        <v>37</v>
      </c>
      <c r="J78" s="38" t="str">
        <f>E24</f>
        <v>STATUS stavební a.s.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0.32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1" customFormat="1" ht="29.28" customHeight="1">
      <c r="A80" s="179"/>
      <c r="B80" s="180"/>
      <c r="C80" s="181" t="s">
        <v>147</v>
      </c>
      <c r="D80" s="182" t="s">
        <v>59</v>
      </c>
      <c r="E80" s="182" t="s">
        <v>55</v>
      </c>
      <c r="F80" s="182" t="s">
        <v>56</v>
      </c>
      <c r="G80" s="182" t="s">
        <v>148</v>
      </c>
      <c r="H80" s="182" t="s">
        <v>149</v>
      </c>
      <c r="I80" s="182" t="s">
        <v>150</v>
      </c>
      <c r="J80" s="182" t="s">
        <v>120</v>
      </c>
      <c r="K80" s="183" t="s">
        <v>151</v>
      </c>
      <c r="L80" s="184"/>
      <c r="M80" s="94" t="s">
        <v>19</v>
      </c>
      <c r="N80" s="95" t="s">
        <v>44</v>
      </c>
      <c r="O80" s="95" t="s">
        <v>152</v>
      </c>
      <c r="P80" s="95" t="s">
        <v>153</v>
      </c>
      <c r="Q80" s="95" t="s">
        <v>154</v>
      </c>
      <c r="R80" s="95" t="s">
        <v>155</v>
      </c>
      <c r="S80" s="95" t="s">
        <v>156</v>
      </c>
      <c r="T80" s="96" t="s">
        <v>157</v>
      </c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</row>
    <row r="81" s="2" customFormat="1" ht="22.8" customHeight="1">
      <c r="A81" s="40"/>
      <c r="B81" s="41"/>
      <c r="C81" s="101" t="s">
        <v>158</v>
      </c>
      <c r="D81" s="42"/>
      <c r="E81" s="42"/>
      <c r="F81" s="42"/>
      <c r="G81" s="42"/>
      <c r="H81" s="42"/>
      <c r="I81" s="42"/>
      <c r="J81" s="185">
        <f>BK81</f>
        <v>0</v>
      </c>
      <c r="K81" s="42"/>
      <c r="L81" s="46"/>
      <c r="M81" s="97"/>
      <c r="N81" s="186"/>
      <c r="O81" s="98"/>
      <c r="P81" s="187">
        <f>P82</f>
        <v>0</v>
      </c>
      <c r="Q81" s="98"/>
      <c r="R81" s="187">
        <f>R82</f>
        <v>0.22541849999999999</v>
      </c>
      <c r="S81" s="98"/>
      <c r="T81" s="188">
        <f>T82</f>
        <v>0.22570000000000001</v>
      </c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T81" s="19" t="s">
        <v>73</v>
      </c>
      <c r="AU81" s="19" t="s">
        <v>121</v>
      </c>
      <c r="BK81" s="189">
        <f>BK82</f>
        <v>0</v>
      </c>
    </row>
    <row r="82" s="12" customFormat="1" ht="25.92" customHeight="1">
      <c r="A82" s="12"/>
      <c r="B82" s="190"/>
      <c r="C82" s="191"/>
      <c r="D82" s="192" t="s">
        <v>73</v>
      </c>
      <c r="E82" s="193" t="s">
        <v>1121</v>
      </c>
      <c r="F82" s="193" t="s">
        <v>1122</v>
      </c>
      <c r="G82" s="191"/>
      <c r="H82" s="191"/>
      <c r="I82" s="194"/>
      <c r="J82" s="195">
        <f>BK82</f>
        <v>0</v>
      </c>
      <c r="K82" s="191"/>
      <c r="L82" s="196"/>
      <c r="M82" s="197"/>
      <c r="N82" s="198"/>
      <c r="O82" s="198"/>
      <c r="P82" s="199">
        <f>P83</f>
        <v>0</v>
      </c>
      <c r="Q82" s="198"/>
      <c r="R82" s="199">
        <f>R83</f>
        <v>0.22541849999999999</v>
      </c>
      <c r="S82" s="198"/>
      <c r="T82" s="200">
        <f>T83</f>
        <v>0.22570000000000001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1" t="s">
        <v>84</v>
      </c>
      <c r="AT82" s="202" t="s">
        <v>73</v>
      </c>
      <c r="AU82" s="202" t="s">
        <v>74</v>
      </c>
      <c r="AY82" s="201" t="s">
        <v>161</v>
      </c>
      <c r="BK82" s="203">
        <f>BK83</f>
        <v>0</v>
      </c>
    </row>
    <row r="83" s="12" customFormat="1" ht="22.8" customHeight="1">
      <c r="A83" s="12"/>
      <c r="B83" s="190"/>
      <c r="C83" s="191"/>
      <c r="D83" s="192" t="s">
        <v>73</v>
      </c>
      <c r="E83" s="204" t="s">
        <v>2864</v>
      </c>
      <c r="F83" s="204" t="s">
        <v>2865</v>
      </c>
      <c r="G83" s="191"/>
      <c r="H83" s="191"/>
      <c r="I83" s="194"/>
      <c r="J83" s="205">
        <f>BK83</f>
        <v>0</v>
      </c>
      <c r="K83" s="191"/>
      <c r="L83" s="196"/>
      <c r="M83" s="197"/>
      <c r="N83" s="198"/>
      <c r="O83" s="198"/>
      <c r="P83" s="199">
        <f>SUM(P84:P134)</f>
        <v>0</v>
      </c>
      <c r="Q83" s="198"/>
      <c r="R83" s="199">
        <f>SUM(R84:R134)</f>
        <v>0.22541849999999999</v>
      </c>
      <c r="S83" s="198"/>
      <c r="T83" s="200">
        <f>SUM(T84:T134)</f>
        <v>0.22570000000000001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1" t="s">
        <v>84</v>
      </c>
      <c r="AT83" s="202" t="s">
        <v>73</v>
      </c>
      <c r="AU83" s="202" t="s">
        <v>82</v>
      </c>
      <c r="AY83" s="201" t="s">
        <v>161</v>
      </c>
      <c r="BK83" s="203">
        <f>SUM(BK84:BK134)</f>
        <v>0</v>
      </c>
    </row>
    <row r="84" s="2" customFormat="1" ht="33" customHeight="1">
      <c r="A84" s="40"/>
      <c r="B84" s="41"/>
      <c r="C84" s="206" t="s">
        <v>82</v>
      </c>
      <c r="D84" s="206" t="s">
        <v>163</v>
      </c>
      <c r="E84" s="207" t="s">
        <v>2866</v>
      </c>
      <c r="F84" s="208" t="s">
        <v>2867</v>
      </c>
      <c r="G84" s="209" t="s">
        <v>590</v>
      </c>
      <c r="H84" s="210">
        <v>4</v>
      </c>
      <c r="I84" s="211"/>
      <c r="J84" s="212">
        <f>ROUND(I84*H84,2)</f>
        <v>0</v>
      </c>
      <c r="K84" s="208" t="s">
        <v>167</v>
      </c>
      <c r="L84" s="46"/>
      <c r="M84" s="213" t="s">
        <v>19</v>
      </c>
      <c r="N84" s="214" t="s">
        <v>45</v>
      </c>
      <c r="O84" s="86"/>
      <c r="P84" s="215">
        <f>O84*H84</f>
        <v>0</v>
      </c>
      <c r="Q84" s="215">
        <v>0.0049300000000000004</v>
      </c>
      <c r="R84" s="215">
        <f>Q84*H84</f>
        <v>0.019720000000000001</v>
      </c>
      <c r="S84" s="215">
        <v>0</v>
      </c>
      <c r="T84" s="216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17" t="s">
        <v>256</v>
      </c>
      <c r="AT84" s="217" t="s">
        <v>163</v>
      </c>
      <c r="AU84" s="217" t="s">
        <v>84</v>
      </c>
      <c r="AY84" s="19" t="s">
        <v>161</v>
      </c>
      <c r="BE84" s="218">
        <f>IF(N84="základní",J84,0)</f>
        <v>0</v>
      </c>
      <c r="BF84" s="218">
        <f>IF(N84="snížená",J84,0)</f>
        <v>0</v>
      </c>
      <c r="BG84" s="218">
        <f>IF(N84="zákl. přenesená",J84,0)</f>
        <v>0</v>
      </c>
      <c r="BH84" s="218">
        <f>IF(N84="sníž. přenesená",J84,0)</f>
        <v>0</v>
      </c>
      <c r="BI84" s="218">
        <f>IF(N84="nulová",J84,0)</f>
        <v>0</v>
      </c>
      <c r="BJ84" s="19" t="s">
        <v>82</v>
      </c>
      <c r="BK84" s="218">
        <f>ROUND(I84*H84,2)</f>
        <v>0</v>
      </c>
      <c r="BL84" s="19" t="s">
        <v>256</v>
      </c>
      <c r="BM84" s="217" t="s">
        <v>2868</v>
      </c>
    </row>
    <row r="85" s="2" customFormat="1">
      <c r="A85" s="40"/>
      <c r="B85" s="41"/>
      <c r="C85" s="42"/>
      <c r="D85" s="219" t="s">
        <v>170</v>
      </c>
      <c r="E85" s="42"/>
      <c r="F85" s="220" t="s">
        <v>2869</v>
      </c>
      <c r="G85" s="42"/>
      <c r="H85" s="42"/>
      <c r="I85" s="221"/>
      <c r="J85" s="42"/>
      <c r="K85" s="42"/>
      <c r="L85" s="46"/>
      <c r="M85" s="222"/>
      <c r="N85" s="223"/>
      <c r="O85" s="86"/>
      <c r="P85" s="86"/>
      <c r="Q85" s="86"/>
      <c r="R85" s="86"/>
      <c r="S85" s="86"/>
      <c r="T85" s="87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170</v>
      </c>
      <c r="AU85" s="19" t="s">
        <v>84</v>
      </c>
    </row>
    <row r="86" s="2" customFormat="1" ht="24.15" customHeight="1">
      <c r="A86" s="40"/>
      <c r="B86" s="41"/>
      <c r="C86" s="206" t="s">
        <v>84</v>
      </c>
      <c r="D86" s="206" t="s">
        <v>163</v>
      </c>
      <c r="E86" s="207" t="s">
        <v>2870</v>
      </c>
      <c r="F86" s="208" t="s">
        <v>2871</v>
      </c>
      <c r="G86" s="209" t="s">
        <v>590</v>
      </c>
      <c r="H86" s="210">
        <v>40</v>
      </c>
      <c r="I86" s="211"/>
      <c r="J86" s="212">
        <f>ROUND(I86*H86,2)</f>
        <v>0</v>
      </c>
      <c r="K86" s="208" t="s">
        <v>167</v>
      </c>
      <c r="L86" s="46"/>
      <c r="M86" s="213" t="s">
        <v>19</v>
      </c>
      <c r="N86" s="214" t="s">
        <v>45</v>
      </c>
      <c r="O86" s="86"/>
      <c r="P86" s="215">
        <f>O86*H86</f>
        <v>0</v>
      </c>
      <c r="Q86" s="215">
        <v>0.00024000000000000001</v>
      </c>
      <c r="R86" s="215">
        <f>Q86*H86</f>
        <v>0.0096000000000000009</v>
      </c>
      <c r="S86" s="215">
        <v>0.0025400000000000002</v>
      </c>
      <c r="T86" s="216">
        <f>S86*H86</f>
        <v>0.10160000000000001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256</v>
      </c>
      <c r="AT86" s="217" t="s">
        <v>163</v>
      </c>
      <c r="AU86" s="217" t="s">
        <v>84</v>
      </c>
      <c r="AY86" s="19" t="s">
        <v>161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82</v>
      </c>
      <c r="BK86" s="218">
        <f>ROUND(I86*H86,2)</f>
        <v>0</v>
      </c>
      <c r="BL86" s="19" t="s">
        <v>256</v>
      </c>
      <c r="BM86" s="217" t="s">
        <v>2872</v>
      </c>
    </row>
    <row r="87" s="2" customFormat="1">
      <c r="A87" s="40"/>
      <c r="B87" s="41"/>
      <c r="C87" s="42"/>
      <c r="D87" s="219" t="s">
        <v>170</v>
      </c>
      <c r="E87" s="42"/>
      <c r="F87" s="220" t="s">
        <v>2873</v>
      </c>
      <c r="G87" s="42"/>
      <c r="H87" s="42"/>
      <c r="I87" s="221"/>
      <c r="J87" s="42"/>
      <c r="K87" s="42"/>
      <c r="L87" s="46"/>
      <c r="M87" s="222"/>
      <c r="N87" s="223"/>
      <c r="O87" s="86"/>
      <c r="P87" s="86"/>
      <c r="Q87" s="86"/>
      <c r="R87" s="86"/>
      <c r="S87" s="86"/>
      <c r="T87" s="87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170</v>
      </c>
      <c r="AU87" s="19" t="s">
        <v>84</v>
      </c>
    </row>
    <row r="88" s="2" customFormat="1" ht="21.75" customHeight="1">
      <c r="A88" s="40"/>
      <c r="B88" s="41"/>
      <c r="C88" s="206" t="s">
        <v>175</v>
      </c>
      <c r="D88" s="206" t="s">
        <v>163</v>
      </c>
      <c r="E88" s="207" t="s">
        <v>2874</v>
      </c>
      <c r="F88" s="208" t="s">
        <v>2875</v>
      </c>
      <c r="G88" s="209" t="s">
        <v>2655</v>
      </c>
      <c r="H88" s="210">
        <v>1</v>
      </c>
      <c r="I88" s="211"/>
      <c r="J88" s="212">
        <f>ROUND(I88*H88,2)</f>
        <v>0</v>
      </c>
      <c r="K88" s="208" t="s">
        <v>167</v>
      </c>
      <c r="L88" s="46"/>
      <c r="M88" s="213" t="s">
        <v>19</v>
      </c>
      <c r="N88" s="214" t="s">
        <v>45</v>
      </c>
      <c r="O88" s="86"/>
      <c r="P88" s="215">
        <f>O88*H88</f>
        <v>0</v>
      </c>
      <c r="Q88" s="215">
        <v>0.13941999999999999</v>
      </c>
      <c r="R88" s="215">
        <f>Q88*H88</f>
        <v>0.13941999999999999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256</v>
      </c>
      <c r="AT88" s="217" t="s">
        <v>163</v>
      </c>
      <c r="AU88" s="217" t="s">
        <v>84</v>
      </c>
      <c r="AY88" s="19" t="s">
        <v>161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82</v>
      </c>
      <c r="BK88" s="218">
        <f>ROUND(I88*H88,2)</f>
        <v>0</v>
      </c>
      <c r="BL88" s="19" t="s">
        <v>256</v>
      </c>
      <c r="BM88" s="217" t="s">
        <v>2876</v>
      </c>
    </row>
    <row r="89" s="2" customFormat="1">
      <c r="A89" s="40"/>
      <c r="B89" s="41"/>
      <c r="C89" s="42"/>
      <c r="D89" s="219" t="s">
        <v>170</v>
      </c>
      <c r="E89" s="42"/>
      <c r="F89" s="220" t="s">
        <v>2877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170</v>
      </c>
      <c r="AU89" s="19" t="s">
        <v>84</v>
      </c>
    </row>
    <row r="90" s="2" customFormat="1" ht="21.75" customHeight="1">
      <c r="A90" s="40"/>
      <c r="B90" s="41"/>
      <c r="C90" s="206" t="s">
        <v>168</v>
      </c>
      <c r="D90" s="206" t="s">
        <v>163</v>
      </c>
      <c r="E90" s="207" t="s">
        <v>2878</v>
      </c>
      <c r="F90" s="208" t="s">
        <v>2879</v>
      </c>
      <c r="G90" s="209" t="s">
        <v>2655</v>
      </c>
      <c r="H90" s="210">
        <v>1</v>
      </c>
      <c r="I90" s="211"/>
      <c r="J90" s="212">
        <f>ROUND(I90*H90,2)</f>
        <v>0</v>
      </c>
      <c r="K90" s="208" t="s">
        <v>167</v>
      </c>
      <c r="L90" s="46"/>
      <c r="M90" s="213" t="s">
        <v>19</v>
      </c>
      <c r="N90" s="214" t="s">
        <v>45</v>
      </c>
      <c r="O90" s="86"/>
      <c r="P90" s="215">
        <f>O90*H90</f>
        <v>0</v>
      </c>
      <c r="Q90" s="215">
        <v>0.00042000000000000002</v>
      </c>
      <c r="R90" s="215">
        <f>Q90*H90</f>
        <v>0.00042000000000000002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256</v>
      </c>
      <c r="AT90" s="217" t="s">
        <v>163</v>
      </c>
      <c r="AU90" s="217" t="s">
        <v>84</v>
      </c>
      <c r="AY90" s="19" t="s">
        <v>161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82</v>
      </c>
      <c r="BK90" s="218">
        <f>ROUND(I90*H90,2)</f>
        <v>0</v>
      </c>
      <c r="BL90" s="19" t="s">
        <v>256</v>
      </c>
      <c r="BM90" s="217" t="s">
        <v>2880</v>
      </c>
    </row>
    <row r="91" s="2" customFormat="1">
      <c r="A91" s="40"/>
      <c r="B91" s="41"/>
      <c r="C91" s="42"/>
      <c r="D91" s="219" t="s">
        <v>170</v>
      </c>
      <c r="E91" s="42"/>
      <c r="F91" s="220" t="s">
        <v>2881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170</v>
      </c>
      <c r="AU91" s="19" t="s">
        <v>84</v>
      </c>
    </row>
    <row r="92" s="2" customFormat="1" ht="21.75" customHeight="1">
      <c r="A92" s="40"/>
      <c r="B92" s="41"/>
      <c r="C92" s="206" t="s">
        <v>188</v>
      </c>
      <c r="D92" s="206" t="s">
        <v>163</v>
      </c>
      <c r="E92" s="207" t="s">
        <v>2882</v>
      </c>
      <c r="F92" s="208" t="s">
        <v>2883</v>
      </c>
      <c r="G92" s="209" t="s">
        <v>2655</v>
      </c>
      <c r="H92" s="210">
        <v>1</v>
      </c>
      <c r="I92" s="211"/>
      <c r="J92" s="212">
        <f>ROUND(I92*H92,2)</f>
        <v>0</v>
      </c>
      <c r="K92" s="208" t="s">
        <v>167</v>
      </c>
      <c r="L92" s="46"/>
      <c r="M92" s="213" t="s">
        <v>19</v>
      </c>
      <c r="N92" s="214" t="s">
        <v>45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0.11866</v>
      </c>
      <c r="T92" s="216">
        <f>S92*H92</f>
        <v>0.11866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256</v>
      </c>
      <c r="AT92" s="217" t="s">
        <v>163</v>
      </c>
      <c r="AU92" s="217" t="s">
        <v>84</v>
      </c>
      <c r="AY92" s="19" t="s">
        <v>161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82</v>
      </c>
      <c r="BK92" s="218">
        <f>ROUND(I92*H92,2)</f>
        <v>0</v>
      </c>
      <c r="BL92" s="19" t="s">
        <v>256</v>
      </c>
      <c r="BM92" s="217" t="s">
        <v>2884</v>
      </c>
    </row>
    <row r="93" s="2" customFormat="1">
      <c r="A93" s="40"/>
      <c r="B93" s="41"/>
      <c r="C93" s="42"/>
      <c r="D93" s="219" t="s">
        <v>170</v>
      </c>
      <c r="E93" s="42"/>
      <c r="F93" s="220" t="s">
        <v>2885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170</v>
      </c>
      <c r="AU93" s="19" t="s">
        <v>84</v>
      </c>
    </row>
    <row r="94" s="2" customFormat="1" ht="21.75" customHeight="1">
      <c r="A94" s="40"/>
      <c r="B94" s="41"/>
      <c r="C94" s="206" t="s">
        <v>193</v>
      </c>
      <c r="D94" s="206" t="s">
        <v>163</v>
      </c>
      <c r="E94" s="207" t="s">
        <v>2886</v>
      </c>
      <c r="F94" s="208" t="s">
        <v>2887</v>
      </c>
      <c r="G94" s="209" t="s">
        <v>166</v>
      </c>
      <c r="H94" s="210">
        <v>1</v>
      </c>
      <c r="I94" s="211"/>
      <c r="J94" s="212">
        <f>ROUND(I94*H94,2)</f>
        <v>0</v>
      </c>
      <c r="K94" s="208" t="s">
        <v>167</v>
      </c>
      <c r="L94" s="46"/>
      <c r="M94" s="213" t="s">
        <v>19</v>
      </c>
      <c r="N94" s="214" t="s">
        <v>45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0.0013400000000000001</v>
      </c>
      <c r="T94" s="216">
        <f>S94*H94</f>
        <v>0.0013400000000000001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256</v>
      </c>
      <c r="AT94" s="217" t="s">
        <v>163</v>
      </c>
      <c r="AU94" s="217" t="s">
        <v>84</v>
      </c>
      <c r="AY94" s="19" t="s">
        <v>161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82</v>
      </c>
      <c r="BK94" s="218">
        <f>ROUND(I94*H94,2)</f>
        <v>0</v>
      </c>
      <c r="BL94" s="19" t="s">
        <v>256</v>
      </c>
      <c r="BM94" s="217" t="s">
        <v>2888</v>
      </c>
    </row>
    <row r="95" s="2" customFormat="1">
      <c r="A95" s="40"/>
      <c r="B95" s="41"/>
      <c r="C95" s="42"/>
      <c r="D95" s="219" t="s">
        <v>170</v>
      </c>
      <c r="E95" s="42"/>
      <c r="F95" s="220" t="s">
        <v>2889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170</v>
      </c>
      <c r="AU95" s="19" t="s">
        <v>84</v>
      </c>
    </row>
    <row r="96" s="2" customFormat="1" ht="33" customHeight="1">
      <c r="A96" s="40"/>
      <c r="B96" s="41"/>
      <c r="C96" s="206" t="s">
        <v>200</v>
      </c>
      <c r="D96" s="206" t="s">
        <v>163</v>
      </c>
      <c r="E96" s="207" t="s">
        <v>2890</v>
      </c>
      <c r="F96" s="208" t="s">
        <v>2891</v>
      </c>
      <c r="G96" s="209" t="s">
        <v>590</v>
      </c>
      <c r="H96" s="210">
        <v>16.699999999999999</v>
      </c>
      <c r="I96" s="211"/>
      <c r="J96" s="212">
        <f>ROUND(I96*H96,2)</f>
        <v>0</v>
      </c>
      <c r="K96" s="208" t="s">
        <v>167</v>
      </c>
      <c r="L96" s="46"/>
      <c r="M96" s="213" t="s">
        <v>19</v>
      </c>
      <c r="N96" s="214" t="s">
        <v>45</v>
      </c>
      <c r="O96" s="86"/>
      <c r="P96" s="215">
        <f>O96*H96</f>
        <v>0</v>
      </c>
      <c r="Q96" s="215">
        <v>0.00084999999999999995</v>
      </c>
      <c r="R96" s="215">
        <f>Q96*H96</f>
        <v>0.014194999999999999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256</v>
      </c>
      <c r="AT96" s="217" t="s">
        <v>163</v>
      </c>
      <c r="AU96" s="217" t="s">
        <v>84</v>
      </c>
      <c r="AY96" s="19" t="s">
        <v>161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82</v>
      </c>
      <c r="BK96" s="218">
        <f>ROUND(I96*H96,2)</f>
        <v>0</v>
      </c>
      <c r="BL96" s="19" t="s">
        <v>256</v>
      </c>
      <c r="BM96" s="217" t="s">
        <v>2892</v>
      </c>
    </row>
    <row r="97" s="2" customFormat="1">
      <c r="A97" s="40"/>
      <c r="B97" s="41"/>
      <c r="C97" s="42"/>
      <c r="D97" s="219" t="s">
        <v>170</v>
      </c>
      <c r="E97" s="42"/>
      <c r="F97" s="220" t="s">
        <v>2893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170</v>
      </c>
      <c r="AU97" s="19" t="s">
        <v>84</v>
      </c>
    </row>
    <row r="98" s="13" customFormat="1">
      <c r="A98" s="13"/>
      <c r="B98" s="224"/>
      <c r="C98" s="225"/>
      <c r="D98" s="226" t="s">
        <v>185</v>
      </c>
      <c r="E98" s="227" t="s">
        <v>19</v>
      </c>
      <c r="F98" s="228" t="s">
        <v>2894</v>
      </c>
      <c r="G98" s="225"/>
      <c r="H98" s="229">
        <v>16.699999999999999</v>
      </c>
      <c r="I98" s="230"/>
      <c r="J98" s="225"/>
      <c r="K98" s="225"/>
      <c r="L98" s="231"/>
      <c r="M98" s="232"/>
      <c r="N98" s="233"/>
      <c r="O98" s="233"/>
      <c r="P98" s="233"/>
      <c r="Q98" s="233"/>
      <c r="R98" s="233"/>
      <c r="S98" s="233"/>
      <c r="T98" s="234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5" t="s">
        <v>185</v>
      </c>
      <c r="AU98" s="235" t="s">
        <v>84</v>
      </c>
      <c r="AV98" s="13" t="s">
        <v>84</v>
      </c>
      <c r="AW98" s="13" t="s">
        <v>36</v>
      </c>
      <c r="AX98" s="13" t="s">
        <v>74</v>
      </c>
      <c r="AY98" s="235" t="s">
        <v>161</v>
      </c>
    </row>
    <row r="99" s="14" customFormat="1">
      <c r="A99" s="14"/>
      <c r="B99" s="236"/>
      <c r="C99" s="237"/>
      <c r="D99" s="226" t="s">
        <v>185</v>
      </c>
      <c r="E99" s="238" t="s">
        <v>19</v>
      </c>
      <c r="F99" s="239" t="s">
        <v>187</v>
      </c>
      <c r="G99" s="237"/>
      <c r="H99" s="240">
        <v>16.699999999999999</v>
      </c>
      <c r="I99" s="241"/>
      <c r="J99" s="237"/>
      <c r="K99" s="237"/>
      <c r="L99" s="242"/>
      <c r="M99" s="243"/>
      <c r="N99" s="244"/>
      <c r="O99" s="244"/>
      <c r="P99" s="244"/>
      <c r="Q99" s="244"/>
      <c r="R99" s="244"/>
      <c r="S99" s="244"/>
      <c r="T99" s="245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6" t="s">
        <v>185</v>
      </c>
      <c r="AU99" s="246" t="s">
        <v>84</v>
      </c>
      <c r="AV99" s="14" t="s">
        <v>168</v>
      </c>
      <c r="AW99" s="14" t="s">
        <v>36</v>
      </c>
      <c r="AX99" s="14" t="s">
        <v>82</v>
      </c>
      <c r="AY99" s="246" t="s">
        <v>161</v>
      </c>
    </row>
    <row r="100" s="2" customFormat="1" ht="24.15" customHeight="1">
      <c r="A100" s="40"/>
      <c r="B100" s="41"/>
      <c r="C100" s="206" t="s">
        <v>208</v>
      </c>
      <c r="D100" s="206" t="s">
        <v>163</v>
      </c>
      <c r="E100" s="207" t="s">
        <v>2895</v>
      </c>
      <c r="F100" s="208" t="s">
        <v>2896</v>
      </c>
      <c r="G100" s="209" t="s">
        <v>590</v>
      </c>
      <c r="H100" s="210">
        <v>19.550000000000001</v>
      </c>
      <c r="I100" s="211"/>
      <c r="J100" s="212">
        <f>ROUND(I100*H100,2)</f>
        <v>0</v>
      </c>
      <c r="K100" s="208" t="s">
        <v>167</v>
      </c>
      <c r="L100" s="46"/>
      <c r="M100" s="213" t="s">
        <v>19</v>
      </c>
      <c r="N100" s="214" t="s">
        <v>45</v>
      </c>
      <c r="O100" s="86"/>
      <c r="P100" s="215">
        <f>O100*H100</f>
        <v>0</v>
      </c>
      <c r="Q100" s="215">
        <v>0.00036999999999999999</v>
      </c>
      <c r="R100" s="215">
        <f>Q100*H100</f>
        <v>0.0072335000000000003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256</v>
      </c>
      <c r="AT100" s="217" t="s">
        <v>163</v>
      </c>
      <c r="AU100" s="217" t="s">
        <v>84</v>
      </c>
      <c r="AY100" s="19" t="s">
        <v>161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82</v>
      </c>
      <c r="BK100" s="218">
        <f>ROUND(I100*H100,2)</f>
        <v>0</v>
      </c>
      <c r="BL100" s="19" t="s">
        <v>256</v>
      </c>
      <c r="BM100" s="217" t="s">
        <v>2897</v>
      </c>
    </row>
    <row r="101" s="2" customFormat="1">
      <c r="A101" s="40"/>
      <c r="B101" s="41"/>
      <c r="C101" s="42"/>
      <c r="D101" s="219" t="s">
        <v>170</v>
      </c>
      <c r="E101" s="42"/>
      <c r="F101" s="220" t="s">
        <v>2898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170</v>
      </c>
      <c r="AU101" s="19" t="s">
        <v>84</v>
      </c>
    </row>
    <row r="102" s="13" customFormat="1">
      <c r="A102" s="13"/>
      <c r="B102" s="224"/>
      <c r="C102" s="225"/>
      <c r="D102" s="226" t="s">
        <v>185</v>
      </c>
      <c r="E102" s="227" t="s">
        <v>19</v>
      </c>
      <c r="F102" s="228" t="s">
        <v>2899</v>
      </c>
      <c r="G102" s="225"/>
      <c r="H102" s="229">
        <v>19.550000000000001</v>
      </c>
      <c r="I102" s="230"/>
      <c r="J102" s="225"/>
      <c r="K102" s="225"/>
      <c r="L102" s="231"/>
      <c r="M102" s="232"/>
      <c r="N102" s="233"/>
      <c r="O102" s="233"/>
      <c r="P102" s="233"/>
      <c r="Q102" s="233"/>
      <c r="R102" s="233"/>
      <c r="S102" s="233"/>
      <c r="T102" s="234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5" t="s">
        <v>185</v>
      </c>
      <c r="AU102" s="235" t="s">
        <v>84</v>
      </c>
      <c r="AV102" s="13" t="s">
        <v>84</v>
      </c>
      <c r="AW102" s="13" t="s">
        <v>36</v>
      </c>
      <c r="AX102" s="13" t="s">
        <v>74</v>
      </c>
      <c r="AY102" s="235" t="s">
        <v>161</v>
      </c>
    </row>
    <row r="103" s="14" customFormat="1">
      <c r="A103" s="14"/>
      <c r="B103" s="236"/>
      <c r="C103" s="237"/>
      <c r="D103" s="226" t="s">
        <v>185</v>
      </c>
      <c r="E103" s="238" t="s">
        <v>19</v>
      </c>
      <c r="F103" s="239" t="s">
        <v>187</v>
      </c>
      <c r="G103" s="237"/>
      <c r="H103" s="240">
        <v>19.550000000000001</v>
      </c>
      <c r="I103" s="241"/>
      <c r="J103" s="237"/>
      <c r="K103" s="237"/>
      <c r="L103" s="242"/>
      <c r="M103" s="243"/>
      <c r="N103" s="244"/>
      <c r="O103" s="244"/>
      <c r="P103" s="244"/>
      <c r="Q103" s="244"/>
      <c r="R103" s="244"/>
      <c r="S103" s="244"/>
      <c r="T103" s="245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6" t="s">
        <v>185</v>
      </c>
      <c r="AU103" s="246" t="s">
        <v>84</v>
      </c>
      <c r="AV103" s="14" t="s">
        <v>168</v>
      </c>
      <c r="AW103" s="14" t="s">
        <v>36</v>
      </c>
      <c r="AX103" s="14" t="s">
        <v>82</v>
      </c>
      <c r="AY103" s="246" t="s">
        <v>161</v>
      </c>
    </row>
    <row r="104" s="2" customFormat="1" ht="24.15" customHeight="1">
      <c r="A104" s="40"/>
      <c r="B104" s="41"/>
      <c r="C104" s="206" t="s">
        <v>217</v>
      </c>
      <c r="D104" s="206" t="s">
        <v>163</v>
      </c>
      <c r="E104" s="207" t="s">
        <v>2900</v>
      </c>
      <c r="F104" s="208" t="s">
        <v>2901</v>
      </c>
      <c r="G104" s="209" t="s">
        <v>590</v>
      </c>
      <c r="H104" s="210">
        <v>3</v>
      </c>
      <c r="I104" s="211"/>
      <c r="J104" s="212">
        <f>ROUND(I104*H104,2)</f>
        <v>0</v>
      </c>
      <c r="K104" s="208" t="s">
        <v>167</v>
      </c>
      <c r="L104" s="46"/>
      <c r="M104" s="213" t="s">
        <v>19</v>
      </c>
      <c r="N104" s="214" t="s">
        <v>45</v>
      </c>
      <c r="O104" s="86"/>
      <c r="P104" s="215">
        <f>O104*H104</f>
        <v>0</v>
      </c>
      <c r="Q104" s="215">
        <v>0.00069999999999999999</v>
      </c>
      <c r="R104" s="215">
        <f>Q104*H104</f>
        <v>0.0020999999999999999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256</v>
      </c>
      <c r="AT104" s="217" t="s">
        <v>163</v>
      </c>
      <c r="AU104" s="217" t="s">
        <v>84</v>
      </c>
      <c r="AY104" s="19" t="s">
        <v>161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82</v>
      </c>
      <c r="BK104" s="218">
        <f>ROUND(I104*H104,2)</f>
        <v>0</v>
      </c>
      <c r="BL104" s="19" t="s">
        <v>256</v>
      </c>
      <c r="BM104" s="217" t="s">
        <v>2902</v>
      </c>
    </row>
    <row r="105" s="2" customFormat="1">
      <c r="A105" s="40"/>
      <c r="B105" s="41"/>
      <c r="C105" s="42"/>
      <c r="D105" s="219" t="s">
        <v>170</v>
      </c>
      <c r="E105" s="42"/>
      <c r="F105" s="220" t="s">
        <v>2903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170</v>
      </c>
      <c r="AU105" s="19" t="s">
        <v>84</v>
      </c>
    </row>
    <row r="106" s="13" customFormat="1">
      <c r="A106" s="13"/>
      <c r="B106" s="224"/>
      <c r="C106" s="225"/>
      <c r="D106" s="226" t="s">
        <v>185</v>
      </c>
      <c r="E106" s="227" t="s">
        <v>19</v>
      </c>
      <c r="F106" s="228" t="s">
        <v>2904</v>
      </c>
      <c r="G106" s="225"/>
      <c r="H106" s="229">
        <v>3</v>
      </c>
      <c r="I106" s="230"/>
      <c r="J106" s="225"/>
      <c r="K106" s="225"/>
      <c r="L106" s="231"/>
      <c r="M106" s="232"/>
      <c r="N106" s="233"/>
      <c r="O106" s="233"/>
      <c r="P106" s="233"/>
      <c r="Q106" s="233"/>
      <c r="R106" s="233"/>
      <c r="S106" s="233"/>
      <c r="T106" s="234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5" t="s">
        <v>185</v>
      </c>
      <c r="AU106" s="235" t="s">
        <v>84</v>
      </c>
      <c r="AV106" s="13" t="s">
        <v>84</v>
      </c>
      <c r="AW106" s="13" t="s">
        <v>36</v>
      </c>
      <c r="AX106" s="13" t="s">
        <v>82</v>
      </c>
      <c r="AY106" s="235" t="s">
        <v>161</v>
      </c>
    </row>
    <row r="107" s="2" customFormat="1" ht="24.15" customHeight="1">
      <c r="A107" s="40"/>
      <c r="B107" s="41"/>
      <c r="C107" s="206" t="s">
        <v>109</v>
      </c>
      <c r="D107" s="206" t="s">
        <v>163</v>
      </c>
      <c r="E107" s="207" t="s">
        <v>2905</v>
      </c>
      <c r="F107" s="208" t="s">
        <v>2906</v>
      </c>
      <c r="G107" s="209" t="s">
        <v>590</v>
      </c>
      <c r="H107" s="210">
        <v>4</v>
      </c>
      <c r="I107" s="211"/>
      <c r="J107" s="212">
        <f>ROUND(I107*H107,2)</f>
        <v>0</v>
      </c>
      <c r="K107" s="208" t="s">
        <v>167</v>
      </c>
      <c r="L107" s="46"/>
      <c r="M107" s="213" t="s">
        <v>19</v>
      </c>
      <c r="N107" s="214" t="s">
        <v>45</v>
      </c>
      <c r="O107" s="86"/>
      <c r="P107" s="215">
        <f>O107*H107</f>
        <v>0</v>
      </c>
      <c r="Q107" s="215">
        <v>0.00124</v>
      </c>
      <c r="R107" s="215">
        <f>Q107*H107</f>
        <v>0.00496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256</v>
      </c>
      <c r="AT107" s="217" t="s">
        <v>163</v>
      </c>
      <c r="AU107" s="217" t="s">
        <v>84</v>
      </c>
      <c r="AY107" s="19" t="s">
        <v>161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82</v>
      </c>
      <c r="BK107" s="218">
        <f>ROUND(I107*H107,2)</f>
        <v>0</v>
      </c>
      <c r="BL107" s="19" t="s">
        <v>256</v>
      </c>
      <c r="BM107" s="217" t="s">
        <v>2907</v>
      </c>
    </row>
    <row r="108" s="2" customFormat="1">
      <c r="A108" s="40"/>
      <c r="B108" s="41"/>
      <c r="C108" s="42"/>
      <c r="D108" s="219" t="s">
        <v>170</v>
      </c>
      <c r="E108" s="42"/>
      <c r="F108" s="220" t="s">
        <v>2908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170</v>
      </c>
      <c r="AU108" s="19" t="s">
        <v>84</v>
      </c>
    </row>
    <row r="109" s="13" customFormat="1">
      <c r="A109" s="13"/>
      <c r="B109" s="224"/>
      <c r="C109" s="225"/>
      <c r="D109" s="226" t="s">
        <v>185</v>
      </c>
      <c r="E109" s="227" t="s">
        <v>19</v>
      </c>
      <c r="F109" s="228" t="s">
        <v>2909</v>
      </c>
      <c r="G109" s="225"/>
      <c r="H109" s="229">
        <v>4</v>
      </c>
      <c r="I109" s="230"/>
      <c r="J109" s="225"/>
      <c r="K109" s="225"/>
      <c r="L109" s="231"/>
      <c r="M109" s="232"/>
      <c r="N109" s="233"/>
      <c r="O109" s="233"/>
      <c r="P109" s="233"/>
      <c r="Q109" s="233"/>
      <c r="R109" s="233"/>
      <c r="S109" s="233"/>
      <c r="T109" s="234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5" t="s">
        <v>185</v>
      </c>
      <c r="AU109" s="235" t="s">
        <v>84</v>
      </c>
      <c r="AV109" s="13" t="s">
        <v>84</v>
      </c>
      <c r="AW109" s="13" t="s">
        <v>36</v>
      </c>
      <c r="AX109" s="13" t="s">
        <v>82</v>
      </c>
      <c r="AY109" s="235" t="s">
        <v>161</v>
      </c>
    </row>
    <row r="110" s="2" customFormat="1" ht="24.15" customHeight="1">
      <c r="A110" s="40"/>
      <c r="B110" s="41"/>
      <c r="C110" s="206" t="s">
        <v>112</v>
      </c>
      <c r="D110" s="206" t="s">
        <v>163</v>
      </c>
      <c r="E110" s="207" t="s">
        <v>2910</v>
      </c>
      <c r="F110" s="208" t="s">
        <v>2911</v>
      </c>
      <c r="G110" s="209" t="s">
        <v>590</v>
      </c>
      <c r="H110" s="210">
        <v>7</v>
      </c>
      <c r="I110" s="211"/>
      <c r="J110" s="212">
        <f>ROUND(I110*H110,2)</f>
        <v>0</v>
      </c>
      <c r="K110" s="208" t="s">
        <v>167</v>
      </c>
      <c r="L110" s="46"/>
      <c r="M110" s="213" t="s">
        <v>19</v>
      </c>
      <c r="N110" s="214" t="s">
        <v>45</v>
      </c>
      <c r="O110" s="86"/>
      <c r="P110" s="215">
        <f>O110*H110</f>
        <v>0</v>
      </c>
      <c r="Q110" s="215">
        <v>0.0016100000000000001</v>
      </c>
      <c r="R110" s="215">
        <f>Q110*H110</f>
        <v>0.011270000000000001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256</v>
      </c>
      <c r="AT110" s="217" t="s">
        <v>163</v>
      </c>
      <c r="AU110" s="217" t="s">
        <v>84</v>
      </c>
      <c r="AY110" s="19" t="s">
        <v>161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82</v>
      </c>
      <c r="BK110" s="218">
        <f>ROUND(I110*H110,2)</f>
        <v>0</v>
      </c>
      <c r="BL110" s="19" t="s">
        <v>256</v>
      </c>
      <c r="BM110" s="217" t="s">
        <v>2912</v>
      </c>
    </row>
    <row r="111" s="2" customFormat="1">
      <c r="A111" s="40"/>
      <c r="B111" s="41"/>
      <c r="C111" s="42"/>
      <c r="D111" s="219" t="s">
        <v>170</v>
      </c>
      <c r="E111" s="42"/>
      <c r="F111" s="220" t="s">
        <v>2913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170</v>
      </c>
      <c r="AU111" s="19" t="s">
        <v>84</v>
      </c>
    </row>
    <row r="112" s="13" customFormat="1">
      <c r="A112" s="13"/>
      <c r="B112" s="224"/>
      <c r="C112" s="225"/>
      <c r="D112" s="226" t="s">
        <v>185</v>
      </c>
      <c r="E112" s="227" t="s">
        <v>19</v>
      </c>
      <c r="F112" s="228" t="s">
        <v>2914</v>
      </c>
      <c r="G112" s="225"/>
      <c r="H112" s="229">
        <v>7</v>
      </c>
      <c r="I112" s="230"/>
      <c r="J112" s="225"/>
      <c r="K112" s="225"/>
      <c r="L112" s="231"/>
      <c r="M112" s="232"/>
      <c r="N112" s="233"/>
      <c r="O112" s="233"/>
      <c r="P112" s="233"/>
      <c r="Q112" s="233"/>
      <c r="R112" s="233"/>
      <c r="S112" s="233"/>
      <c r="T112" s="23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5" t="s">
        <v>185</v>
      </c>
      <c r="AU112" s="235" t="s">
        <v>84</v>
      </c>
      <c r="AV112" s="13" t="s">
        <v>84</v>
      </c>
      <c r="AW112" s="13" t="s">
        <v>36</v>
      </c>
      <c r="AX112" s="13" t="s">
        <v>82</v>
      </c>
      <c r="AY112" s="235" t="s">
        <v>161</v>
      </c>
    </row>
    <row r="113" s="2" customFormat="1" ht="33" customHeight="1">
      <c r="A113" s="40"/>
      <c r="B113" s="41"/>
      <c r="C113" s="206" t="s">
        <v>8</v>
      </c>
      <c r="D113" s="206" t="s">
        <v>163</v>
      </c>
      <c r="E113" s="207" t="s">
        <v>2915</v>
      </c>
      <c r="F113" s="208" t="s">
        <v>2916</v>
      </c>
      <c r="G113" s="209" t="s">
        <v>2655</v>
      </c>
      <c r="H113" s="210">
        <v>1</v>
      </c>
      <c r="I113" s="211"/>
      <c r="J113" s="212">
        <f>ROUND(I113*H113,2)</f>
        <v>0</v>
      </c>
      <c r="K113" s="208" t="s">
        <v>167</v>
      </c>
      <c r="L113" s="46"/>
      <c r="M113" s="213" t="s">
        <v>19</v>
      </c>
      <c r="N113" s="214" t="s">
        <v>45</v>
      </c>
      <c r="O113" s="86"/>
      <c r="P113" s="215">
        <f>O113*H113</f>
        <v>0</v>
      </c>
      <c r="Q113" s="215">
        <v>0.00035</v>
      </c>
      <c r="R113" s="215">
        <f>Q113*H113</f>
        <v>0.00035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256</v>
      </c>
      <c r="AT113" s="217" t="s">
        <v>163</v>
      </c>
      <c r="AU113" s="217" t="s">
        <v>84</v>
      </c>
      <c r="AY113" s="19" t="s">
        <v>161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82</v>
      </c>
      <c r="BK113" s="218">
        <f>ROUND(I113*H113,2)</f>
        <v>0</v>
      </c>
      <c r="BL113" s="19" t="s">
        <v>256</v>
      </c>
      <c r="BM113" s="217" t="s">
        <v>2917</v>
      </c>
    </row>
    <row r="114" s="2" customFormat="1">
      <c r="A114" s="40"/>
      <c r="B114" s="41"/>
      <c r="C114" s="42"/>
      <c r="D114" s="219" t="s">
        <v>170</v>
      </c>
      <c r="E114" s="42"/>
      <c r="F114" s="220" t="s">
        <v>2918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170</v>
      </c>
      <c r="AU114" s="19" t="s">
        <v>84</v>
      </c>
    </row>
    <row r="115" s="2" customFormat="1" ht="37.8" customHeight="1">
      <c r="A115" s="40"/>
      <c r="B115" s="41"/>
      <c r="C115" s="206" t="s">
        <v>239</v>
      </c>
      <c r="D115" s="206" t="s">
        <v>163</v>
      </c>
      <c r="E115" s="207" t="s">
        <v>2919</v>
      </c>
      <c r="F115" s="208" t="s">
        <v>2920</v>
      </c>
      <c r="G115" s="209" t="s">
        <v>166</v>
      </c>
      <c r="H115" s="210">
        <v>1</v>
      </c>
      <c r="I115" s="211"/>
      <c r="J115" s="212">
        <f>ROUND(I115*H115,2)</f>
        <v>0</v>
      </c>
      <c r="K115" s="208" t="s">
        <v>167</v>
      </c>
      <c r="L115" s="46"/>
      <c r="M115" s="213" t="s">
        <v>19</v>
      </c>
      <c r="N115" s="214" t="s">
        <v>45</v>
      </c>
      <c r="O115" s="86"/>
      <c r="P115" s="215">
        <f>O115*H115</f>
        <v>0</v>
      </c>
      <c r="Q115" s="215">
        <v>0.00012999999999999999</v>
      </c>
      <c r="R115" s="215">
        <f>Q115*H115</f>
        <v>0.00012999999999999999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256</v>
      </c>
      <c r="AT115" s="217" t="s">
        <v>163</v>
      </c>
      <c r="AU115" s="217" t="s">
        <v>84</v>
      </c>
      <c r="AY115" s="19" t="s">
        <v>161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82</v>
      </c>
      <c r="BK115" s="218">
        <f>ROUND(I115*H115,2)</f>
        <v>0</v>
      </c>
      <c r="BL115" s="19" t="s">
        <v>256</v>
      </c>
      <c r="BM115" s="217" t="s">
        <v>2921</v>
      </c>
    </row>
    <row r="116" s="2" customFormat="1">
      <c r="A116" s="40"/>
      <c r="B116" s="41"/>
      <c r="C116" s="42"/>
      <c r="D116" s="219" t="s">
        <v>170</v>
      </c>
      <c r="E116" s="42"/>
      <c r="F116" s="220" t="s">
        <v>2922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170</v>
      </c>
      <c r="AU116" s="19" t="s">
        <v>84</v>
      </c>
    </row>
    <row r="117" s="2" customFormat="1" ht="37.8" customHeight="1">
      <c r="A117" s="40"/>
      <c r="B117" s="41"/>
      <c r="C117" s="206" t="s">
        <v>244</v>
      </c>
      <c r="D117" s="206" t="s">
        <v>163</v>
      </c>
      <c r="E117" s="207" t="s">
        <v>2923</v>
      </c>
      <c r="F117" s="208" t="s">
        <v>2924</v>
      </c>
      <c r="G117" s="209" t="s">
        <v>166</v>
      </c>
      <c r="H117" s="210">
        <v>1</v>
      </c>
      <c r="I117" s="211"/>
      <c r="J117" s="212">
        <f>ROUND(I117*H117,2)</f>
        <v>0</v>
      </c>
      <c r="K117" s="208" t="s">
        <v>167</v>
      </c>
      <c r="L117" s="46"/>
      <c r="M117" s="213" t="s">
        <v>19</v>
      </c>
      <c r="N117" s="214" t="s">
        <v>45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256</v>
      </c>
      <c r="AT117" s="217" t="s">
        <v>163</v>
      </c>
      <c r="AU117" s="217" t="s">
        <v>84</v>
      </c>
      <c r="AY117" s="19" t="s">
        <v>161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82</v>
      </c>
      <c r="BK117" s="218">
        <f>ROUND(I117*H117,2)</f>
        <v>0</v>
      </c>
      <c r="BL117" s="19" t="s">
        <v>256</v>
      </c>
      <c r="BM117" s="217" t="s">
        <v>2925</v>
      </c>
    </row>
    <row r="118" s="2" customFormat="1">
      <c r="A118" s="40"/>
      <c r="B118" s="41"/>
      <c r="C118" s="42"/>
      <c r="D118" s="219" t="s">
        <v>170</v>
      </c>
      <c r="E118" s="42"/>
      <c r="F118" s="220" t="s">
        <v>2926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170</v>
      </c>
      <c r="AU118" s="19" t="s">
        <v>84</v>
      </c>
    </row>
    <row r="119" s="2" customFormat="1" ht="37.8" customHeight="1">
      <c r="A119" s="40"/>
      <c r="B119" s="41"/>
      <c r="C119" s="206" t="s">
        <v>250</v>
      </c>
      <c r="D119" s="206" t="s">
        <v>163</v>
      </c>
      <c r="E119" s="207" t="s">
        <v>2927</v>
      </c>
      <c r="F119" s="208" t="s">
        <v>2928</v>
      </c>
      <c r="G119" s="209" t="s">
        <v>2655</v>
      </c>
      <c r="H119" s="210">
        <v>1</v>
      </c>
      <c r="I119" s="211"/>
      <c r="J119" s="212">
        <f>ROUND(I119*H119,2)</f>
        <v>0</v>
      </c>
      <c r="K119" s="208" t="s">
        <v>167</v>
      </c>
      <c r="L119" s="46"/>
      <c r="M119" s="213" t="s">
        <v>19</v>
      </c>
      <c r="N119" s="214" t="s">
        <v>45</v>
      </c>
      <c r="O119" s="86"/>
      <c r="P119" s="215">
        <f>O119*H119</f>
        <v>0</v>
      </c>
      <c r="Q119" s="215">
        <v>0.013089999999999999</v>
      </c>
      <c r="R119" s="215">
        <f>Q119*H119</f>
        <v>0.013089999999999999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256</v>
      </c>
      <c r="AT119" s="217" t="s">
        <v>163</v>
      </c>
      <c r="AU119" s="217" t="s">
        <v>84</v>
      </c>
      <c r="AY119" s="19" t="s">
        <v>161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82</v>
      </c>
      <c r="BK119" s="218">
        <f>ROUND(I119*H119,2)</f>
        <v>0</v>
      </c>
      <c r="BL119" s="19" t="s">
        <v>256</v>
      </c>
      <c r="BM119" s="217" t="s">
        <v>2929</v>
      </c>
    </row>
    <row r="120" s="2" customFormat="1">
      <c r="A120" s="40"/>
      <c r="B120" s="41"/>
      <c r="C120" s="42"/>
      <c r="D120" s="219" t="s">
        <v>170</v>
      </c>
      <c r="E120" s="42"/>
      <c r="F120" s="220" t="s">
        <v>2930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170</v>
      </c>
      <c r="AU120" s="19" t="s">
        <v>84</v>
      </c>
    </row>
    <row r="121" s="2" customFormat="1" ht="33" customHeight="1">
      <c r="A121" s="40"/>
      <c r="B121" s="41"/>
      <c r="C121" s="206" t="s">
        <v>256</v>
      </c>
      <c r="D121" s="206" t="s">
        <v>163</v>
      </c>
      <c r="E121" s="207" t="s">
        <v>2931</v>
      </c>
      <c r="F121" s="208" t="s">
        <v>2932</v>
      </c>
      <c r="G121" s="209" t="s">
        <v>166</v>
      </c>
      <c r="H121" s="210">
        <v>2</v>
      </c>
      <c r="I121" s="211"/>
      <c r="J121" s="212">
        <f>ROUND(I121*H121,2)</f>
        <v>0</v>
      </c>
      <c r="K121" s="208" t="s">
        <v>167</v>
      </c>
      <c r="L121" s="46"/>
      <c r="M121" s="213" t="s">
        <v>19</v>
      </c>
      <c r="N121" s="214" t="s">
        <v>45</v>
      </c>
      <c r="O121" s="86"/>
      <c r="P121" s="215">
        <f>O121*H121</f>
        <v>0</v>
      </c>
      <c r="Q121" s="215">
        <v>0.00044999999999999999</v>
      </c>
      <c r="R121" s="215">
        <f>Q121*H121</f>
        <v>0.00089999999999999998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256</v>
      </c>
      <c r="AT121" s="217" t="s">
        <v>163</v>
      </c>
      <c r="AU121" s="217" t="s">
        <v>84</v>
      </c>
      <c r="AY121" s="19" t="s">
        <v>161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82</v>
      </c>
      <c r="BK121" s="218">
        <f>ROUND(I121*H121,2)</f>
        <v>0</v>
      </c>
      <c r="BL121" s="19" t="s">
        <v>256</v>
      </c>
      <c r="BM121" s="217" t="s">
        <v>2933</v>
      </c>
    </row>
    <row r="122" s="2" customFormat="1">
      <c r="A122" s="40"/>
      <c r="B122" s="41"/>
      <c r="C122" s="42"/>
      <c r="D122" s="219" t="s">
        <v>170</v>
      </c>
      <c r="E122" s="42"/>
      <c r="F122" s="220" t="s">
        <v>2934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170</v>
      </c>
      <c r="AU122" s="19" t="s">
        <v>84</v>
      </c>
    </row>
    <row r="123" s="2" customFormat="1" ht="33" customHeight="1">
      <c r="A123" s="40"/>
      <c r="B123" s="41"/>
      <c r="C123" s="206" t="s">
        <v>262</v>
      </c>
      <c r="D123" s="206" t="s">
        <v>163</v>
      </c>
      <c r="E123" s="207" t="s">
        <v>2935</v>
      </c>
      <c r="F123" s="208" t="s">
        <v>2936</v>
      </c>
      <c r="G123" s="209" t="s">
        <v>166</v>
      </c>
      <c r="H123" s="210">
        <v>1</v>
      </c>
      <c r="I123" s="211"/>
      <c r="J123" s="212">
        <f>ROUND(I123*H123,2)</f>
        <v>0</v>
      </c>
      <c r="K123" s="208" t="s">
        <v>167</v>
      </c>
      <c r="L123" s="46"/>
      <c r="M123" s="213" t="s">
        <v>19</v>
      </c>
      <c r="N123" s="214" t="s">
        <v>45</v>
      </c>
      <c r="O123" s="86"/>
      <c r="P123" s="215">
        <f>O123*H123</f>
        <v>0</v>
      </c>
      <c r="Q123" s="215">
        <v>0.00093000000000000005</v>
      </c>
      <c r="R123" s="215">
        <f>Q123*H123</f>
        <v>0.00093000000000000005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256</v>
      </c>
      <c r="AT123" s="217" t="s">
        <v>163</v>
      </c>
      <c r="AU123" s="217" t="s">
        <v>84</v>
      </c>
      <c r="AY123" s="19" t="s">
        <v>161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82</v>
      </c>
      <c r="BK123" s="218">
        <f>ROUND(I123*H123,2)</f>
        <v>0</v>
      </c>
      <c r="BL123" s="19" t="s">
        <v>256</v>
      </c>
      <c r="BM123" s="217" t="s">
        <v>2937</v>
      </c>
    </row>
    <row r="124" s="2" customFormat="1">
      <c r="A124" s="40"/>
      <c r="B124" s="41"/>
      <c r="C124" s="42"/>
      <c r="D124" s="219" t="s">
        <v>170</v>
      </c>
      <c r="E124" s="42"/>
      <c r="F124" s="220" t="s">
        <v>2938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170</v>
      </c>
      <c r="AU124" s="19" t="s">
        <v>84</v>
      </c>
    </row>
    <row r="125" s="2" customFormat="1" ht="33" customHeight="1">
      <c r="A125" s="40"/>
      <c r="B125" s="41"/>
      <c r="C125" s="206" t="s">
        <v>268</v>
      </c>
      <c r="D125" s="206" t="s">
        <v>163</v>
      </c>
      <c r="E125" s="207" t="s">
        <v>2939</v>
      </c>
      <c r="F125" s="208" t="s">
        <v>2940</v>
      </c>
      <c r="G125" s="209" t="s">
        <v>166</v>
      </c>
      <c r="H125" s="210">
        <v>2</v>
      </c>
      <c r="I125" s="211"/>
      <c r="J125" s="212">
        <f>ROUND(I125*H125,2)</f>
        <v>0</v>
      </c>
      <c r="K125" s="208" t="s">
        <v>167</v>
      </c>
      <c r="L125" s="46"/>
      <c r="M125" s="213" t="s">
        <v>19</v>
      </c>
      <c r="N125" s="214" t="s">
        <v>45</v>
      </c>
      <c r="O125" s="86"/>
      <c r="P125" s="215">
        <f>O125*H125</f>
        <v>0</v>
      </c>
      <c r="Q125" s="215">
        <v>0.00012999999999999999</v>
      </c>
      <c r="R125" s="215">
        <f>Q125*H125</f>
        <v>0.00025999999999999998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256</v>
      </c>
      <c r="AT125" s="217" t="s">
        <v>163</v>
      </c>
      <c r="AU125" s="217" t="s">
        <v>84</v>
      </c>
      <c r="AY125" s="19" t="s">
        <v>161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82</v>
      </c>
      <c r="BK125" s="218">
        <f>ROUND(I125*H125,2)</f>
        <v>0</v>
      </c>
      <c r="BL125" s="19" t="s">
        <v>256</v>
      </c>
      <c r="BM125" s="217" t="s">
        <v>2941</v>
      </c>
    </row>
    <row r="126" s="2" customFormat="1">
      <c r="A126" s="40"/>
      <c r="B126" s="41"/>
      <c r="C126" s="42"/>
      <c r="D126" s="219" t="s">
        <v>170</v>
      </c>
      <c r="E126" s="42"/>
      <c r="F126" s="220" t="s">
        <v>2942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170</v>
      </c>
      <c r="AU126" s="19" t="s">
        <v>84</v>
      </c>
    </row>
    <row r="127" s="2" customFormat="1" ht="33" customHeight="1">
      <c r="A127" s="40"/>
      <c r="B127" s="41"/>
      <c r="C127" s="206" t="s">
        <v>275</v>
      </c>
      <c r="D127" s="206" t="s">
        <v>163</v>
      </c>
      <c r="E127" s="207" t="s">
        <v>2943</v>
      </c>
      <c r="F127" s="208" t="s">
        <v>2944</v>
      </c>
      <c r="G127" s="209" t="s">
        <v>166</v>
      </c>
      <c r="H127" s="210">
        <v>2</v>
      </c>
      <c r="I127" s="211"/>
      <c r="J127" s="212">
        <f>ROUND(I127*H127,2)</f>
        <v>0</v>
      </c>
      <c r="K127" s="208" t="s">
        <v>167</v>
      </c>
      <c r="L127" s="46"/>
      <c r="M127" s="213" t="s">
        <v>19</v>
      </c>
      <c r="N127" s="214" t="s">
        <v>45</v>
      </c>
      <c r="O127" s="86"/>
      <c r="P127" s="215">
        <f>O127*H127</f>
        <v>0</v>
      </c>
      <c r="Q127" s="215">
        <v>0.00027999999999999998</v>
      </c>
      <c r="R127" s="215">
        <f>Q127*H127</f>
        <v>0.00055999999999999995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256</v>
      </c>
      <c r="AT127" s="217" t="s">
        <v>163</v>
      </c>
      <c r="AU127" s="217" t="s">
        <v>84</v>
      </c>
      <c r="AY127" s="19" t="s">
        <v>161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82</v>
      </c>
      <c r="BK127" s="218">
        <f>ROUND(I127*H127,2)</f>
        <v>0</v>
      </c>
      <c r="BL127" s="19" t="s">
        <v>256</v>
      </c>
      <c r="BM127" s="217" t="s">
        <v>2945</v>
      </c>
    </row>
    <row r="128" s="2" customFormat="1">
      <c r="A128" s="40"/>
      <c r="B128" s="41"/>
      <c r="C128" s="42"/>
      <c r="D128" s="219" t="s">
        <v>170</v>
      </c>
      <c r="E128" s="42"/>
      <c r="F128" s="220" t="s">
        <v>2946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170</v>
      </c>
      <c r="AU128" s="19" t="s">
        <v>84</v>
      </c>
    </row>
    <row r="129" s="2" customFormat="1" ht="24.15" customHeight="1">
      <c r="A129" s="40"/>
      <c r="B129" s="41"/>
      <c r="C129" s="206" t="s">
        <v>280</v>
      </c>
      <c r="D129" s="206" t="s">
        <v>163</v>
      </c>
      <c r="E129" s="207" t="s">
        <v>2947</v>
      </c>
      <c r="F129" s="208" t="s">
        <v>2948</v>
      </c>
      <c r="G129" s="209" t="s">
        <v>166</v>
      </c>
      <c r="H129" s="210">
        <v>1</v>
      </c>
      <c r="I129" s="211"/>
      <c r="J129" s="212">
        <f>ROUND(I129*H129,2)</f>
        <v>0</v>
      </c>
      <c r="K129" s="208" t="s">
        <v>167</v>
      </c>
      <c r="L129" s="46"/>
      <c r="M129" s="213" t="s">
        <v>19</v>
      </c>
      <c r="N129" s="214" t="s">
        <v>45</v>
      </c>
      <c r="O129" s="86"/>
      <c r="P129" s="215">
        <f>O129*H129</f>
        <v>0</v>
      </c>
      <c r="Q129" s="215">
        <v>0.00027999999999999998</v>
      </c>
      <c r="R129" s="215">
        <f>Q129*H129</f>
        <v>0.00027999999999999998</v>
      </c>
      <c r="S129" s="215">
        <v>0.0041000000000000003</v>
      </c>
      <c r="T129" s="216">
        <f>S129*H129</f>
        <v>0.0041000000000000003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256</v>
      </c>
      <c r="AT129" s="217" t="s">
        <v>163</v>
      </c>
      <c r="AU129" s="217" t="s">
        <v>84</v>
      </c>
      <c r="AY129" s="19" t="s">
        <v>161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82</v>
      </c>
      <c r="BK129" s="218">
        <f>ROUND(I129*H129,2)</f>
        <v>0</v>
      </c>
      <c r="BL129" s="19" t="s">
        <v>256</v>
      </c>
      <c r="BM129" s="217" t="s">
        <v>2949</v>
      </c>
    </row>
    <row r="130" s="2" customFormat="1">
      <c r="A130" s="40"/>
      <c r="B130" s="41"/>
      <c r="C130" s="42"/>
      <c r="D130" s="219" t="s">
        <v>170</v>
      </c>
      <c r="E130" s="42"/>
      <c r="F130" s="220" t="s">
        <v>2950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170</v>
      </c>
      <c r="AU130" s="19" t="s">
        <v>84</v>
      </c>
    </row>
    <row r="131" s="2" customFormat="1" ht="49.05" customHeight="1">
      <c r="A131" s="40"/>
      <c r="B131" s="41"/>
      <c r="C131" s="206" t="s">
        <v>7</v>
      </c>
      <c r="D131" s="206" t="s">
        <v>163</v>
      </c>
      <c r="E131" s="207" t="s">
        <v>2951</v>
      </c>
      <c r="F131" s="208" t="s">
        <v>2952</v>
      </c>
      <c r="G131" s="209" t="s">
        <v>1196</v>
      </c>
      <c r="H131" s="258"/>
      <c r="I131" s="211"/>
      <c r="J131" s="212">
        <f>ROUND(I131*H131,2)</f>
        <v>0</v>
      </c>
      <c r="K131" s="208" t="s">
        <v>167</v>
      </c>
      <c r="L131" s="46"/>
      <c r="M131" s="213" t="s">
        <v>19</v>
      </c>
      <c r="N131" s="214" t="s">
        <v>45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256</v>
      </c>
      <c r="AT131" s="217" t="s">
        <v>163</v>
      </c>
      <c r="AU131" s="217" t="s">
        <v>84</v>
      </c>
      <c r="AY131" s="19" t="s">
        <v>161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82</v>
      </c>
      <c r="BK131" s="218">
        <f>ROUND(I131*H131,2)</f>
        <v>0</v>
      </c>
      <c r="BL131" s="19" t="s">
        <v>256</v>
      </c>
      <c r="BM131" s="217" t="s">
        <v>2953</v>
      </c>
    </row>
    <row r="132" s="2" customFormat="1">
      <c r="A132" s="40"/>
      <c r="B132" s="41"/>
      <c r="C132" s="42"/>
      <c r="D132" s="219" t="s">
        <v>170</v>
      </c>
      <c r="E132" s="42"/>
      <c r="F132" s="220" t="s">
        <v>2954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170</v>
      </c>
      <c r="AU132" s="19" t="s">
        <v>84</v>
      </c>
    </row>
    <row r="133" s="2" customFormat="1" ht="66.75" customHeight="1">
      <c r="A133" s="40"/>
      <c r="B133" s="41"/>
      <c r="C133" s="206" t="s">
        <v>294</v>
      </c>
      <c r="D133" s="206" t="s">
        <v>163</v>
      </c>
      <c r="E133" s="207" t="s">
        <v>2955</v>
      </c>
      <c r="F133" s="208" t="s">
        <v>2956</v>
      </c>
      <c r="G133" s="209" t="s">
        <v>1196</v>
      </c>
      <c r="H133" s="258"/>
      <c r="I133" s="211"/>
      <c r="J133" s="212">
        <f>ROUND(I133*H133,2)</f>
        <v>0</v>
      </c>
      <c r="K133" s="208" t="s">
        <v>167</v>
      </c>
      <c r="L133" s="46"/>
      <c r="M133" s="213" t="s">
        <v>19</v>
      </c>
      <c r="N133" s="214" t="s">
        <v>45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256</v>
      </c>
      <c r="AT133" s="217" t="s">
        <v>163</v>
      </c>
      <c r="AU133" s="217" t="s">
        <v>84</v>
      </c>
      <c r="AY133" s="19" t="s">
        <v>161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82</v>
      </c>
      <c r="BK133" s="218">
        <f>ROUND(I133*H133,2)</f>
        <v>0</v>
      </c>
      <c r="BL133" s="19" t="s">
        <v>256</v>
      </c>
      <c r="BM133" s="217" t="s">
        <v>2957</v>
      </c>
    </row>
    <row r="134" s="2" customFormat="1">
      <c r="A134" s="40"/>
      <c r="B134" s="41"/>
      <c r="C134" s="42"/>
      <c r="D134" s="219" t="s">
        <v>170</v>
      </c>
      <c r="E134" s="42"/>
      <c r="F134" s="220" t="s">
        <v>2958</v>
      </c>
      <c r="G134" s="42"/>
      <c r="H134" s="42"/>
      <c r="I134" s="221"/>
      <c r="J134" s="42"/>
      <c r="K134" s="42"/>
      <c r="L134" s="46"/>
      <c r="M134" s="272"/>
      <c r="N134" s="273"/>
      <c r="O134" s="274"/>
      <c r="P134" s="274"/>
      <c r="Q134" s="274"/>
      <c r="R134" s="274"/>
      <c r="S134" s="274"/>
      <c r="T134" s="275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170</v>
      </c>
      <c r="AU134" s="19" t="s">
        <v>84</v>
      </c>
    </row>
    <row r="135" s="2" customFormat="1" ht="6.96" customHeight="1">
      <c r="A135" s="40"/>
      <c r="B135" s="61"/>
      <c r="C135" s="62"/>
      <c r="D135" s="62"/>
      <c r="E135" s="62"/>
      <c r="F135" s="62"/>
      <c r="G135" s="62"/>
      <c r="H135" s="62"/>
      <c r="I135" s="62"/>
      <c r="J135" s="62"/>
      <c r="K135" s="62"/>
      <c r="L135" s="46"/>
      <c r="M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</row>
  </sheetData>
  <sheetProtection sheet="1" autoFilter="0" formatColumns="0" formatRows="0" objects="1" scenarios="1" spinCount="100000" saltValue="UmZwdA+hWjTG3y5F7rt3j/Y2FVBcK2MmSvfz82QH6/Hwb7/YI5bAilmgERBHGPnb4sp7IvSkauKSQzPN6P+ktQ==" hashValue="dXYGRE6dLwgKuFQVTdhvqb8BqD8adhvyH7DWqtAQlTqf9ChSL2M2wScg4892Uqec/XVG93BFqTonA0w8nOoDtg==" algorithmName="SHA-512" password="CC35"/>
  <autoFilter ref="C80:K134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hyperlinks>
    <hyperlink ref="F85" r:id="rId1" display="https://podminky.urs.cz/item/CS_URS_2025_01/723150312"/>
    <hyperlink ref="F87" r:id="rId2" display="https://podminky.urs.cz/item/CS_URS_2025_01/723150801"/>
    <hyperlink ref="F89" r:id="rId3" display="https://podminky.urs.cz/item/CS_URS_2025_01/723160313"/>
    <hyperlink ref="F91" r:id="rId4" display="https://podminky.urs.cz/item/CS_URS_2025_01/723160338"/>
    <hyperlink ref="F93" r:id="rId5" display="https://podminky.urs.cz/item/CS_URS_2025_01/723160823"/>
    <hyperlink ref="F95" r:id="rId6" display="https://podminky.urs.cz/item/CS_URS_2025_01/723160833"/>
    <hyperlink ref="F97" r:id="rId7" display="https://podminky.urs.cz/item/CS_URS_2025_01/723170116"/>
    <hyperlink ref="F101" r:id="rId8" display="https://podminky.urs.cz/item/CS_URS_2025_01/723181011"/>
    <hyperlink ref="F105" r:id="rId9" display="https://podminky.urs.cz/item/CS_URS_2025_01/723181013"/>
    <hyperlink ref="F108" r:id="rId10" display="https://podminky.urs.cz/item/CS_URS_2025_01/723181024"/>
    <hyperlink ref="F111" r:id="rId11" display="https://podminky.urs.cz/item/CS_URS_2025_01/723181025"/>
    <hyperlink ref="F114" r:id="rId12" display="https://podminky.urs.cz/item/CS_URS_2025_01/723190209"/>
    <hyperlink ref="F116" r:id="rId13" display="https://podminky.urs.cz/item/CS_URS_2025_01/723190251"/>
    <hyperlink ref="F118" r:id="rId14" display="https://podminky.urs.cz/item/CS_URS_2025_01/723190253"/>
    <hyperlink ref="F120" r:id="rId15" display="https://podminky.urs.cz/item/CS_URS_2025_01/723214135"/>
    <hyperlink ref="F122" r:id="rId16" display="https://podminky.urs.cz/item/CS_URS_2025_01/723230102"/>
    <hyperlink ref="F124" r:id="rId17" display="https://podminky.urs.cz/item/CS_URS_2025_01/723230104"/>
    <hyperlink ref="F126" r:id="rId18" display="https://podminky.urs.cz/item/CS_URS_2025_01/723230142"/>
    <hyperlink ref="F128" r:id="rId19" display="https://podminky.urs.cz/item/CS_URS_2025_01/723230144"/>
    <hyperlink ref="F130" r:id="rId20" display="https://podminky.urs.cz/item/CS_URS_2025_01/723260801"/>
    <hyperlink ref="F132" r:id="rId21" display="https://podminky.urs.cz/item/CS_URS_2025_01/998723311"/>
    <hyperlink ref="F134" r:id="rId22" display="https://podminky.urs.cz/item/CS_URS_2025_01/998723319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3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93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115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Rekonstrukce a rozšíření školní jídelny a kuchyně ZŠ Žižkov Kutná Hora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116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2959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10. 1. 2025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35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37</v>
      </c>
      <c r="E23" s="40"/>
      <c r="F23" s="40"/>
      <c r="G23" s="40"/>
      <c r="H23" s="40"/>
      <c r="I23" s="134" t="s">
        <v>26</v>
      </c>
      <c r="J23" s="138" t="s">
        <v>33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34</v>
      </c>
      <c r="F24" s="40"/>
      <c r="G24" s="40"/>
      <c r="H24" s="40"/>
      <c r="I24" s="134" t="s">
        <v>29</v>
      </c>
      <c r="J24" s="138" t="s">
        <v>35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ROUND(J89,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ROUND((SUM(BE89:BE269)),  2)</f>
        <v>0</v>
      </c>
      <c r="G33" s="40"/>
      <c r="H33" s="40"/>
      <c r="I33" s="150">
        <v>0.20999999999999999</v>
      </c>
      <c r="J33" s="149">
        <f>ROUND(((SUM(BE89:BE269))*I33),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ROUND((SUM(BF89:BF269)),  2)</f>
        <v>0</v>
      </c>
      <c r="G34" s="40"/>
      <c r="H34" s="40"/>
      <c r="I34" s="150">
        <v>0.12</v>
      </c>
      <c r="J34" s="149">
        <f>ROUND(((SUM(BF89:BF269))*I34),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ROUND((SUM(BG89:BG269)),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ROUND((SUM(BH89:BH269)),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ROUND((SUM(BI89:BI269)),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Rekonstrukce a rozšíření školní jídelny a kuchyně ZŠ Žižkov Kutná Hora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04 - Vytápění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Kutná Hora</v>
      </c>
      <c r="G52" s="42"/>
      <c r="H52" s="42"/>
      <c r="I52" s="34" t="s">
        <v>23</v>
      </c>
      <c r="J52" s="74" t="str">
        <f>IF(J12="","",J12)</f>
        <v>10. 1. 2025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Kutná Hora</v>
      </c>
      <c r="G54" s="42"/>
      <c r="H54" s="42"/>
      <c r="I54" s="34" t="s">
        <v>32</v>
      </c>
      <c r="J54" s="38" t="str">
        <f>E21</f>
        <v>STATUS stavební a.s.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STATUS stavební a.s.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119</v>
      </c>
      <c r="D57" s="164"/>
      <c r="E57" s="164"/>
      <c r="F57" s="164"/>
      <c r="G57" s="164"/>
      <c r="H57" s="164"/>
      <c r="I57" s="164"/>
      <c r="J57" s="165" t="s">
        <v>120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J89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121</v>
      </c>
    </row>
    <row r="60" s="9" customFormat="1" ht="24.96" customHeight="1">
      <c r="A60" s="9"/>
      <c r="B60" s="167"/>
      <c r="C60" s="168"/>
      <c r="D60" s="169" t="s">
        <v>122</v>
      </c>
      <c r="E60" s="170"/>
      <c r="F60" s="170"/>
      <c r="G60" s="170"/>
      <c r="H60" s="170"/>
      <c r="I60" s="170"/>
      <c r="J60" s="171">
        <f>J90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125</v>
      </c>
      <c r="E61" s="176"/>
      <c r="F61" s="176"/>
      <c r="G61" s="176"/>
      <c r="H61" s="176"/>
      <c r="I61" s="176"/>
      <c r="J61" s="177">
        <f>J91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129</v>
      </c>
      <c r="E62" s="176"/>
      <c r="F62" s="176"/>
      <c r="G62" s="176"/>
      <c r="H62" s="176"/>
      <c r="I62" s="176"/>
      <c r="J62" s="177">
        <f>J94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7"/>
      <c r="C63" s="168"/>
      <c r="D63" s="169" t="s">
        <v>132</v>
      </c>
      <c r="E63" s="170"/>
      <c r="F63" s="170"/>
      <c r="G63" s="170"/>
      <c r="H63" s="170"/>
      <c r="I63" s="170"/>
      <c r="J63" s="171">
        <f>J97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73"/>
      <c r="C64" s="174"/>
      <c r="D64" s="175" t="s">
        <v>2960</v>
      </c>
      <c r="E64" s="176"/>
      <c r="F64" s="176"/>
      <c r="G64" s="176"/>
      <c r="H64" s="176"/>
      <c r="I64" s="176"/>
      <c r="J64" s="177">
        <f>J98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2961</v>
      </c>
      <c r="E65" s="176"/>
      <c r="F65" s="176"/>
      <c r="G65" s="176"/>
      <c r="H65" s="176"/>
      <c r="I65" s="176"/>
      <c r="J65" s="177">
        <f>J115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2962</v>
      </c>
      <c r="E66" s="176"/>
      <c r="F66" s="176"/>
      <c r="G66" s="176"/>
      <c r="H66" s="176"/>
      <c r="I66" s="176"/>
      <c r="J66" s="177">
        <f>J142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2963</v>
      </c>
      <c r="E67" s="176"/>
      <c r="F67" s="176"/>
      <c r="G67" s="176"/>
      <c r="H67" s="176"/>
      <c r="I67" s="176"/>
      <c r="J67" s="177">
        <f>J183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2964</v>
      </c>
      <c r="E68" s="176"/>
      <c r="F68" s="176"/>
      <c r="G68" s="176"/>
      <c r="H68" s="176"/>
      <c r="I68" s="176"/>
      <c r="J68" s="177">
        <f>J235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2965</v>
      </c>
      <c r="E69" s="176"/>
      <c r="F69" s="176"/>
      <c r="G69" s="176"/>
      <c r="H69" s="176"/>
      <c r="I69" s="176"/>
      <c r="J69" s="177">
        <f>J264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5" t="s">
        <v>146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16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6.25" customHeight="1">
      <c r="A79" s="40"/>
      <c r="B79" s="41"/>
      <c r="C79" s="42"/>
      <c r="D79" s="42"/>
      <c r="E79" s="162" t="str">
        <f>E7</f>
        <v>Rekonstrukce a rozšíření školní jídelny a kuchyně ZŠ Žižkov Kutná Hora</v>
      </c>
      <c r="F79" s="34"/>
      <c r="G79" s="34"/>
      <c r="H79" s="34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116</v>
      </c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71" t="str">
        <f>E9</f>
        <v>04 - Vytápění</v>
      </c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21</v>
      </c>
      <c r="D83" s="42"/>
      <c r="E83" s="42"/>
      <c r="F83" s="29" t="str">
        <f>F12</f>
        <v>Kutná Hora</v>
      </c>
      <c r="G83" s="42"/>
      <c r="H83" s="42"/>
      <c r="I83" s="34" t="s">
        <v>23</v>
      </c>
      <c r="J83" s="74" t="str">
        <f>IF(J12="","",J12)</f>
        <v>10. 1. 2025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25</v>
      </c>
      <c r="D85" s="42"/>
      <c r="E85" s="42"/>
      <c r="F85" s="29" t="str">
        <f>E15</f>
        <v>Město Kutná Hora</v>
      </c>
      <c r="G85" s="42"/>
      <c r="H85" s="42"/>
      <c r="I85" s="34" t="s">
        <v>32</v>
      </c>
      <c r="J85" s="38" t="str">
        <f>E21</f>
        <v>STATUS stavební a.s.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30</v>
      </c>
      <c r="D86" s="42"/>
      <c r="E86" s="42"/>
      <c r="F86" s="29" t="str">
        <f>IF(E18="","",E18)</f>
        <v>Vyplň údaj</v>
      </c>
      <c r="G86" s="42"/>
      <c r="H86" s="42"/>
      <c r="I86" s="34" t="s">
        <v>37</v>
      </c>
      <c r="J86" s="38" t="str">
        <f>E24</f>
        <v>STATUS stavební a.s.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1" customFormat="1" ht="29.28" customHeight="1">
      <c r="A88" s="179"/>
      <c r="B88" s="180"/>
      <c r="C88" s="181" t="s">
        <v>147</v>
      </c>
      <c r="D88" s="182" t="s">
        <v>59</v>
      </c>
      <c r="E88" s="182" t="s">
        <v>55</v>
      </c>
      <c r="F88" s="182" t="s">
        <v>56</v>
      </c>
      <c r="G88" s="182" t="s">
        <v>148</v>
      </c>
      <c r="H88" s="182" t="s">
        <v>149</v>
      </c>
      <c r="I88" s="182" t="s">
        <v>150</v>
      </c>
      <c r="J88" s="182" t="s">
        <v>120</v>
      </c>
      <c r="K88" s="183" t="s">
        <v>151</v>
      </c>
      <c r="L88" s="184"/>
      <c r="M88" s="94" t="s">
        <v>19</v>
      </c>
      <c r="N88" s="95" t="s">
        <v>44</v>
      </c>
      <c r="O88" s="95" t="s">
        <v>152</v>
      </c>
      <c r="P88" s="95" t="s">
        <v>153</v>
      </c>
      <c r="Q88" s="95" t="s">
        <v>154</v>
      </c>
      <c r="R88" s="95" t="s">
        <v>155</v>
      </c>
      <c r="S88" s="95" t="s">
        <v>156</v>
      </c>
      <c r="T88" s="96" t="s">
        <v>157</v>
      </c>
      <c r="U88" s="179"/>
      <c r="V88" s="179"/>
      <c r="W88" s="179"/>
      <c r="X88" s="179"/>
      <c r="Y88" s="179"/>
      <c r="Z88" s="179"/>
      <c r="AA88" s="179"/>
      <c r="AB88" s="179"/>
      <c r="AC88" s="179"/>
      <c r="AD88" s="179"/>
      <c r="AE88" s="179"/>
    </row>
    <row r="89" s="2" customFormat="1" ht="22.8" customHeight="1">
      <c r="A89" s="40"/>
      <c r="B89" s="41"/>
      <c r="C89" s="101" t="s">
        <v>158</v>
      </c>
      <c r="D89" s="42"/>
      <c r="E89" s="42"/>
      <c r="F89" s="42"/>
      <c r="G89" s="42"/>
      <c r="H89" s="42"/>
      <c r="I89" s="42"/>
      <c r="J89" s="185">
        <f>BK89</f>
        <v>0</v>
      </c>
      <c r="K89" s="42"/>
      <c r="L89" s="46"/>
      <c r="M89" s="97"/>
      <c r="N89" s="186"/>
      <c r="O89" s="98"/>
      <c r="P89" s="187">
        <f>P90+P97</f>
        <v>0</v>
      </c>
      <c r="Q89" s="98"/>
      <c r="R89" s="187">
        <f>R90+R97</f>
        <v>1.6959105999999999</v>
      </c>
      <c r="S89" s="98"/>
      <c r="T89" s="188">
        <f>T90+T97</f>
        <v>5.0734500000000011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73</v>
      </c>
      <c r="AU89" s="19" t="s">
        <v>121</v>
      </c>
      <c r="BK89" s="189">
        <f>BK90+BK97</f>
        <v>0</v>
      </c>
    </row>
    <row r="90" s="12" customFormat="1" ht="25.92" customHeight="1">
      <c r="A90" s="12"/>
      <c r="B90" s="190"/>
      <c r="C90" s="191"/>
      <c r="D90" s="192" t="s">
        <v>73</v>
      </c>
      <c r="E90" s="193" t="s">
        <v>159</v>
      </c>
      <c r="F90" s="193" t="s">
        <v>160</v>
      </c>
      <c r="G90" s="191"/>
      <c r="H90" s="191"/>
      <c r="I90" s="194"/>
      <c r="J90" s="195">
        <f>BK90</f>
        <v>0</v>
      </c>
      <c r="K90" s="191"/>
      <c r="L90" s="196"/>
      <c r="M90" s="197"/>
      <c r="N90" s="198"/>
      <c r="O90" s="198"/>
      <c r="P90" s="199">
        <f>P91+P94</f>
        <v>0</v>
      </c>
      <c r="Q90" s="198"/>
      <c r="R90" s="199">
        <f>R91+R94</f>
        <v>0.072660000000000002</v>
      </c>
      <c r="S90" s="198"/>
      <c r="T90" s="200">
        <f>T91+T94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82</v>
      </c>
      <c r="AT90" s="202" t="s">
        <v>73</v>
      </c>
      <c r="AU90" s="202" t="s">
        <v>74</v>
      </c>
      <c r="AY90" s="201" t="s">
        <v>161</v>
      </c>
      <c r="BK90" s="203">
        <f>BK91+BK94</f>
        <v>0</v>
      </c>
    </row>
    <row r="91" s="12" customFormat="1" ht="22.8" customHeight="1">
      <c r="A91" s="12"/>
      <c r="B91" s="190"/>
      <c r="C91" s="191"/>
      <c r="D91" s="192" t="s">
        <v>73</v>
      </c>
      <c r="E91" s="204" t="s">
        <v>175</v>
      </c>
      <c r="F91" s="204" t="s">
        <v>436</v>
      </c>
      <c r="G91" s="191"/>
      <c r="H91" s="191"/>
      <c r="I91" s="194"/>
      <c r="J91" s="205">
        <f>BK91</f>
        <v>0</v>
      </c>
      <c r="K91" s="191"/>
      <c r="L91" s="196"/>
      <c r="M91" s="197"/>
      <c r="N91" s="198"/>
      <c r="O91" s="198"/>
      <c r="P91" s="199">
        <f>SUM(P92:P93)</f>
        <v>0</v>
      </c>
      <c r="Q91" s="198"/>
      <c r="R91" s="199">
        <f>SUM(R92:R93)</f>
        <v>0.050509999999999999</v>
      </c>
      <c r="S91" s="198"/>
      <c r="T91" s="200">
        <f>SUM(T92:T93)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82</v>
      </c>
      <c r="AT91" s="202" t="s">
        <v>73</v>
      </c>
      <c r="AU91" s="202" t="s">
        <v>82</v>
      </c>
      <c r="AY91" s="201" t="s">
        <v>161</v>
      </c>
      <c r="BK91" s="203">
        <f>SUM(BK92:BK93)</f>
        <v>0</v>
      </c>
    </row>
    <row r="92" s="2" customFormat="1" ht="66.75" customHeight="1">
      <c r="A92" s="40"/>
      <c r="B92" s="41"/>
      <c r="C92" s="206" t="s">
        <v>82</v>
      </c>
      <c r="D92" s="206" t="s">
        <v>163</v>
      </c>
      <c r="E92" s="207" t="s">
        <v>2966</v>
      </c>
      <c r="F92" s="208" t="s">
        <v>2967</v>
      </c>
      <c r="G92" s="209" t="s">
        <v>2655</v>
      </c>
      <c r="H92" s="210">
        <v>1</v>
      </c>
      <c r="I92" s="211"/>
      <c r="J92" s="212">
        <f>ROUND(I92*H92,2)</f>
        <v>0</v>
      </c>
      <c r="K92" s="208" t="s">
        <v>167</v>
      </c>
      <c r="L92" s="46"/>
      <c r="M92" s="213" t="s">
        <v>19</v>
      </c>
      <c r="N92" s="214" t="s">
        <v>45</v>
      </c>
      <c r="O92" s="86"/>
      <c r="P92" s="215">
        <f>O92*H92</f>
        <v>0</v>
      </c>
      <c r="Q92" s="215">
        <v>0.050509999999999999</v>
      </c>
      <c r="R92" s="215">
        <f>Q92*H92</f>
        <v>0.050509999999999999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168</v>
      </c>
      <c r="AT92" s="217" t="s">
        <v>163</v>
      </c>
      <c r="AU92" s="217" t="s">
        <v>84</v>
      </c>
      <c r="AY92" s="19" t="s">
        <v>161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82</v>
      </c>
      <c r="BK92" s="218">
        <f>ROUND(I92*H92,2)</f>
        <v>0</v>
      </c>
      <c r="BL92" s="19" t="s">
        <v>168</v>
      </c>
      <c r="BM92" s="217" t="s">
        <v>2968</v>
      </c>
    </row>
    <row r="93" s="2" customFormat="1">
      <c r="A93" s="40"/>
      <c r="B93" s="41"/>
      <c r="C93" s="42"/>
      <c r="D93" s="219" t="s">
        <v>170</v>
      </c>
      <c r="E93" s="42"/>
      <c r="F93" s="220" t="s">
        <v>2969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170</v>
      </c>
      <c r="AU93" s="19" t="s">
        <v>84</v>
      </c>
    </row>
    <row r="94" s="12" customFormat="1" ht="22.8" customHeight="1">
      <c r="A94" s="12"/>
      <c r="B94" s="190"/>
      <c r="C94" s="191"/>
      <c r="D94" s="192" t="s">
        <v>73</v>
      </c>
      <c r="E94" s="204" t="s">
        <v>217</v>
      </c>
      <c r="F94" s="204" t="s">
        <v>899</v>
      </c>
      <c r="G94" s="191"/>
      <c r="H94" s="191"/>
      <c r="I94" s="194"/>
      <c r="J94" s="205">
        <f>BK94</f>
        <v>0</v>
      </c>
      <c r="K94" s="191"/>
      <c r="L94" s="196"/>
      <c r="M94" s="197"/>
      <c r="N94" s="198"/>
      <c r="O94" s="198"/>
      <c r="P94" s="199">
        <f>SUM(P95:P96)</f>
        <v>0</v>
      </c>
      <c r="Q94" s="198"/>
      <c r="R94" s="199">
        <f>SUM(R95:R96)</f>
        <v>0.02215</v>
      </c>
      <c r="S94" s="198"/>
      <c r="T94" s="200">
        <f>SUM(T95:T96)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1" t="s">
        <v>82</v>
      </c>
      <c r="AT94" s="202" t="s">
        <v>73</v>
      </c>
      <c r="AU94" s="202" t="s">
        <v>82</v>
      </c>
      <c r="AY94" s="201" t="s">
        <v>161</v>
      </c>
      <c r="BK94" s="203">
        <f>SUM(BK95:BK96)</f>
        <v>0</v>
      </c>
    </row>
    <row r="95" s="2" customFormat="1" ht="49.05" customHeight="1">
      <c r="A95" s="40"/>
      <c r="B95" s="41"/>
      <c r="C95" s="206" t="s">
        <v>84</v>
      </c>
      <c r="D95" s="206" t="s">
        <v>163</v>
      </c>
      <c r="E95" s="207" t="s">
        <v>2970</v>
      </c>
      <c r="F95" s="208" t="s">
        <v>2971</v>
      </c>
      <c r="G95" s="209" t="s">
        <v>166</v>
      </c>
      <c r="H95" s="210">
        <v>1</v>
      </c>
      <c r="I95" s="211"/>
      <c r="J95" s="212">
        <f>ROUND(I95*H95,2)</f>
        <v>0</v>
      </c>
      <c r="K95" s="208" t="s">
        <v>167</v>
      </c>
      <c r="L95" s="46"/>
      <c r="M95" s="213" t="s">
        <v>19</v>
      </c>
      <c r="N95" s="214" t="s">
        <v>45</v>
      </c>
      <c r="O95" s="86"/>
      <c r="P95" s="215">
        <f>O95*H95</f>
        <v>0</v>
      </c>
      <c r="Q95" s="215">
        <v>0.02215</v>
      </c>
      <c r="R95" s="215">
        <f>Q95*H95</f>
        <v>0.02215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168</v>
      </c>
      <c r="AT95" s="217" t="s">
        <v>163</v>
      </c>
      <c r="AU95" s="217" t="s">
        <v>84</v>
      </c>
      <c r="AY95" s="19" t="s">
        <v>161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82</v>
      </c>
      <c r="BK95" s="218">
        <f>ROUND(I95*H95,2)</f>
        <v>0</v>
      </c>
      <c r="BL95" s="19" t="s">
        <v>168</v>
      </c>
      <c r="BM95" s="217" t="s">
        <v>2972</v>
      </c>
    </row>
    <row r="96" s="2" customFormat="1">
      <c r="A96" s="40"/>
      <c r="B96" s="41"/>
      <c r="C96" s="42"/>
      <c r="D96" s="219" t="s">
        <v>170</v>
      </c>
      <c r="E96" s="42"/>
      <c r="F96" s="220" t="s">
        <v>2973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170</v>
      </c>
      <c r="AU96" s="19" t="s">
        <v>84</v>
      </c>
    </row>
    <row r="97" s="12" customFormat="1" ht="25.92" customHeight="1">
      <c r="A97" s="12"/>
      <c r="B97" s="190"/>
      <c r="C97" s="191"/>
      <c r="D97" s="192" t="s">
        <v>73</v>
      </c>
      <c r="E97" s="193" t="s">
        <v>1121</v>
      </c>
      <c r="F97" s="193" t="s">
        <v>1122</v>
      </c>
      <c r="G97" s="191"/>
      <c r="H97" s="191"/>
      <c r="I97" s="194"/>
      <c r="J97" s="195">
        <f>BK97</f>
        <v>0</v>
      </c>
      <c r="K97" s="191"/>
      <c r="L97" s="196"/>
      <c r="M97" s="197"/>
      <c r="N97" s="198"/>
      <c r="O97" s="198"/>
      <c r="P97" s="199">
        <f>P98+P115+P142+P183+P235+P264</f>
        <v>0</v>
      </c>
      <c r="Q97" s="198"/>
      <c r="R97" s="199">
        <f>R98+R115+R142+R183+R235+R264</f>
        <v>1.6232506</v>
      </c>
      <c r="S97" s="198"/>
      <c r="T97" s="200">
        <f>T98+T115+T142+T183+T235+T264</f>
        <v>5.0734500000000011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1" t="s">
        <v>84</v>
      </c>
      <c r="AT97" s="202" t="s">
        <v>73</v>
      </c>
      <c r="AU97" s="202" t="s">
        <v>74</v>
      </c>
      <c r="AY97" s="201" t="s">
        <v>161</v>
      </c>
      <c r="BK97" s="203">
        <f>BK98+BK115+BK142+BK183+BK235+BK264</f>
        <v>0</v>
      </c>
    </row>
    <row r="98" s="12" customFormat="1" ht="22.8" customHeight="1">
      <c r="A98" s="12"/>
      <c r="B98" s="190"/>
      <c r="C98" s="191"/>
      <c r="D98" s="192" t="s">
        <v>73</v>
      </c>
      <c r="E98" s="204" t="s">
        <v>2974</v>
      </c>
      <c r="F98" s="204" t="s">
        <v>2975</v>
      </c>
      <c r="G98" s="191"/>
      <c r="H98" s="191"/>
      <c r="I98" s="194"/>
      <c r="J98" s="205">
        <f>BK98</f>
        <v>0</v>
      </c>
      <c r="K98" s="191"/>
      <c r="L98" s="196"/>
      <c r="M98" s="197"/>
      <c r="N98" s="198"/>
      <c r="O98" s="198"/>
      <c r="P98" s="199">
        <f>SUM(P99:P114)</f>
        <v>0</v>
      </c>
      <c r="Q98" s="198"/>
      <c r="R98" s="199">
        <f>SUM(R99:R114)</f>
        <v>0.044120000000000006</v>
      </c>
      <c r="S98" s="198"/>
      <c r="T98" s="200">
        <f>SUM(T99:T114)</f>
        <v>1.0687500000000001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1" t="s">
        <v>84</v>
      </c>
      <c r="AT98" s="202" t="s">
        <v>73</v>
      </c>
      <c r="AU98" s="202" t="s">
        <v>82</v>
      </c>
      <c r="AY98" s="201" t="s">
        <v>161</v>
      </c>
      <c r="BK98" s="203">
        <f>SUM(BK99:BK114)</f>
        <v>0</v>
      </c>
    </row>
    <row r="99" s="2" customFormat="1" ht="24.15" customHeight="1">
      <c r="A99" s="40"/>
      <c r="B99" s="41"/>
      <c r="C99" s="206" t="s">
        <v>175</v>
      </c>
      <c r="D99" s="206" t="s">
        <v>163</v>
      </c>
      <c r="E99" s="207" t="s">
        <v>2976</v>
      </c>
      <c r="F99" s="208" t="s">
        <v>2977</v>
      </c>
      <c r="G99" s="209" t="s">
        <v>166</v>
      </c>
      <c r="H99" s="210">
        <v>3</v>
      </c>
      <c r="I99" s="211"/>
      <c r="J99" s="212">
        <f>ROUND(I99*H99,2)</f>
        <v>0</v>
      </c>
      <c r="K99" s="208" t="s">
        <v>167</v>
      </c>
      <c r="L99" s="46"/>
      <c r="M99" s="213" t="s">
        <v>19</v>
      </c>
      <c r="N99" s="214" t="s">
        <v>45</v>
      </c>
      <c r="O99" s="86"/>
      <c r="P99" s="215">
        <f>O99*H99</f>
        <v>0</v>
      </c>
      <c r="Q99" s="215">
        <v>0.00017000000000000001</v>
      </c>
      <c r="R99" s="215">
        <f>Q99*H99</f>
        <v>0.00051000000000000004</v>
      </c>
      <c r="S99" s="215">
        <v>0.35625000000000001</v>
      </c>
      <c r="T99" s="216">
        <f>S99*H99</f>
        <v>1.0687500000000001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256</v>
      </c>
      <c r="AT99" s="217" t="s">
        <v>163</v>
      </c>
      <c r="AU99" s="217" t="s">
        <v>84</v>
      </c>
      <c r="AY99" s="19" t="s">
        <v>161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82</v>
      </c>
      <c r="BK99" s="218">
        <f>ROUND(I99*H99,2)</f>
        <v>0</v>
      </c>
      <c r="BL99" s="19" t="s">
        <v>256</v>
      </c>
      <c r="BM99" s="217" t="s">
        <v>2978</v>
      </c>
    </row>
    <row r="100" s="2" customFormat="1">
      <c r="A100" s="40"/>
      <c r="B100" s="41"/>
      <c r="C100" s="42"/>
      <c r="D100" s="219" t="s">
        <v>170</v>
      </c>
      <c r="E100" s="42"/>
      <c r="F100" s="220" t="s">
        <v>2979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170</v>
      </c>
      <c r="AU100" s="19" t="s">
        <v>84</v>
      </c>
    </row>
    <row r="101" s="2" customFormat="1" ht="24.15" customHeight="1">
      <c r="A101" s="40"/>
      <c r="B101" s="41"/>
      <c r="C101" s="206" t="s">
        <v>168</v>
      </c>
      <c r="D101" s="206" t="s">
        <v>163</v>
      </c>
      <c r="E101" s="207" t="s">
        <v>2980</v>
      </c>
      <c r="F101" s="208" t="s">
        <v>2981</v>
      </c>
      <c r="G101" s="209" t="s">
        <v>2655</v>
      </c>
      <c r="H101" s="210">
        <v>1</v>
      </c>
      <c r="I101" s="211"/>
      <c r="J101" s="212">
        <f>ROUND(I101*H101,2)</f>
        <v>0</v>
      </c>
      <c r="K101" s="208" t="s">
        <v>167</v>
      </c>
      <c r="L101" s="46"/>
      <c r="M101" s="213" t="s">
        <v>19</v>
      </c>
      <c r="N101" s="214" t="s">
        <v>45</v>
      </c>
      <c r="O101" s="86"/>
      <c r="P101" s="215">
        <f>O101*H101</f>
        <v>0</v>
      </c>
      <c r="Q101" s="215">
        <v>0.041520000000000001</v>
      </c>
      <c r="R101" s="215">
        <f>Q101*H101</f>
        <v>0.041520000000000001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256</v>
      </c>
      <c r="AT101" s="217" t="s">
        <v>163</v>
      </c>
      <c r="AU101" s="217" t="s">
        <v>84</v>
      </c>
      <c r="AY101" s="19" t="s">
        <v>161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82</v>
      </c>
      <c r="BK101" s="218">
        <f>ROUND(I101*H101,2)</f>
        <v>0</v>
      </c>
      <c r="BL101" s="19" t="s">
        <v>256</v>
      </c>
      <c r="BM101" s="217" t="s">
        <v>2982</v>
      </c>
    </row>
    <row r="102" s="2" customFormat="1">
      <c r="A102" s="40"/>
      <c r="B102" s="41"/>
      <c r="C102" s="42"/>
      <c r="D102" s="219" t="s">
        <v>170</v>
      </c>
      <c r="E102" s="42"/>
      <c r="F102" s="220" t="s">
        <v>2983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170</v>
      </c>
      <c r="AU102" s="19" t="s">
        <v>84</v>
      </c>
    </row>
    <row r="103" s="2" customFormat="1" ht="16.5" customHeight="1">
      <c r="A103" s="40"/>
      <c r="B103" s="41"/>
      <c r="C103" s="206" t="s">
        <v>188</v>
      </c>
      <c r="D103" s="206" t="s">
        <v>163</v>
      </c>
      <c r="E103" s="207" t="s">
        <v>2984</v>
      </c>
      <c r="F103" s="208" t="s">
        <v>2985</v>
      </c>
      <c r="G103" s="209" t="s">
        <v>168</v>
      </c>
      <c r="H103" s="210">
        <v>1</v>
      </c>
      <c r="I103" s="211"/>
      <c r="J103" s="212">
        <f>ROUND(I103*H103,2)</f>
        <v>0</v>
      </c>
      <c r="K103" s="208" t="s">
        <v>167</v>
      </c>
      <c r="L103" s="46"/>
      <c r="M103" s="213" t="s">
        <v>19</v>
      </c>
      <c r="N103" s="214" t="s">
        <v>45</v>
      </c>
      <c r="O103" s="86"/>
      <c r="P103" s="215">
        <f>O103*H103</f>
        <v>0</v>
      </c>
      <c r="Q103" s="215">
        <v>0.00052999999999999998</v>
      </c>
      <c r="R103" s="215">
        <f>Q103*H103</f>
        <v>0.00052999999999999998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256</v>
      </c>
      <c r="AT103" s="217" t="s">
        <v>163</v>
      </c>
      <c r="AU103" s="217" t="s">
        <v>84</v>
      </c>
      <c r="AY103" s="19" t="s">
        <v>161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82</v>
      </c>
      <c r="BK103" s="218">
        <f>ROUND(I103*H103,2)</f>
        <v>0</v>
      </c>
      <c r="BL103" s="19" t="s">
        <v>256</v>
      </c>
      <c r="BM103" s="217" t="s">
        <v>2986</v>
      </c>
    </row>
    <row r="104" s="2" customFormat="1">
      <c r="A104" s="40"/>
      <c r="B104" s="41"/>
      <c r="C104" s="42"/>
      <c r="D104" s="219" t="s">
        <v>170</v>
      </c>
      <c r="E104" s="42"/>
      <c r="F104" s="220" t="s">
        <v>2987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170</v>
      </c>
      <c r="AU104" s="19" t="s">
        <v>84</v>
      </c>
    </row>
    <row r="105" s="2" customFormat="1" ht="24.15" customHeight="1">
      <c r="A105" s="40"/>
      <c r="B105" s="41"/>
      <c r="C105" s="206" t="s">
        <v>193</v>
      </c>
      <c r="D105" s="206" t="s">
        <v>163</v>
      </c>
      <c r="E105" s="207" t="s">
        <v>2988</v>
      </c>
      <c r="F105" s="208" t="s">
        <v>2989</v>
      </c>
      <c r="G105" s="209" t="s">
        <v>166</v>
      </c>
      <c r="H105" s="210">
        <v>3</v>
      </c>
      <c r="I105" s="211"/>
      <c r="J105" s="212">
        <f>ROUND(I105*H105,2)</f>
        <v>0</v>
      </c>
      <c r="K105" s="208" t="s">
        <v>167</v>
      </c>
      <c r="L105" s="46"/>
      <c r="M105" s="213" t="s">
        <v>19</v>
      </c>
      <c r="N105" s="214" t="s">
        <v>45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256</v>
      </c>
      <c r="AT105" s="217" t="s">
        <v>163</v>
      </c>
      <c r="AU105" s="217" t="s">
        <v>84</v>
      </c>
      <c r="AY105" s="19" t="s">
        <v>161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82</v>
      </c>
      <c r="BK105" s="218">
        <f>ROUND(I105*H105,2)</f>
        <v>0</v>
      </c>
      <c r="BL105" s="19" t="s">
        <v>256</v>
      </c>
      <c r="BM105" s="217" t="s">
        <v>2990</v>
      </c>
    </row>
    <row r="106" s="2" customFormat="1">
      <c r="A106" s="40"/>
      <c r="B106" s="41"/>
      <c r="C106" s="42"/>
      <c r="D106" s="219" t="s">
        <v>170</v>
      </c>
      <c r="E106" s="42"/>
      <c r="F106" s="220" t="s">
        <v>2991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170</v>
      </c>
      <c r="AU106" s="19" t="s">
        <v>84</v>
      </c>
    </row>
    <row r="107" s="2" customFormat="1" ht="37.8" customHeight="1">
      <c r="A107" s="40"/>
      <c r="B107" s="41"/>
      <c r="C107" s="206" t="s">
        <v>200</v>
      </c>
      <c r="D107" s="206" t="s">
        <v>163</v>
      </c>
      <c r="E107" s="207" t="s">
        <v>2992</v>
      </c>
      <c r="F107" s="208" t="s">
        <v>2993</v>
      </c>
      <c r="G107" s="209" t="s">
        <v>2655</v>
      </c>
      <c r="H107" s="210">
        <v>1</v>
      </c>
      <c r="I107" s="211"/>
      <c r="J107" s="212">
        <f>ROUND(I107*H107,2)</f>
        <v>0</v>
      </c>
      <c r="K107" s="208" t="s">
        <v>167</v>
      </c>
      <c r="L107" s="46"/>
      <c r="M107" s="213" t="s">
        <v>19</v>
      </c>
      <c r="N107" s="214" t="s">
        <v>45</v>
      </c>
      <c r="O107" s="86"/>
      <c r="P107" s="215">
        <f>O107*H107</f>
        <v>0</v>
      </c>
      <c r="Q107" s="215">
        <v>0.00068000000000000005</v>
      </c>
      <c r="R107" s="215">
        <f>Q107*H107</f>
        <v>0.00068000000000000005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256</v>
      </c>
      <c r="AT107" s="217" t="s">
        <v>163</v>
      </c>
      <c r="AU107" s="217" t="s">
        <v>84</v>
      </c>
      <c r="AY107" s="19" t="s">
        <v>161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82</v>
      </c>
      <c r="BK107" s="218">
        <f>ROUND(I107*H107,2)</f>
        <v>0</v>
      </c>
      <c r="BL107" s="19" t="s">
        <v>256</v>
      </c>
      <c r="BM107" s="217" t="s">
        <v>2994</v>
      </c>
    </row>
    <row r="108" s="2" customFormat="1">
      <c r="A108" s="40"/>
      <c r="B108" s="41"/>
      <c r="C108" s="42"/>
      <c r="D108" s="219" t="s">
        <v>170</v>
      </c>
      <c r="E108" s="42"/>
      <c r="F108" s="220" t="s">
        <v>2995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170</v>
      </c>
      <c r="AU108" s="19" t="s">
        <v>84</v>
      </c>
    </row>
    <row r="109" s="2" customFormat="1" ht="37.8" customHeight="1">
      <c r="A109" s="40"/>
      <c r="B109" s="41"/>
      <c r="C109" s="206" t="s">
        <v>208</v>
      </c>
      <c r="D109" s="206" t="s">
        <v>163</v>
      </c>
      <c r="E109" s="207" t="s">
        <v>2996</v>
      </c>
      <c r="F109" s="208" t="s">
        <v>2997</v>
      </c>
      <c r="G109" s="209" t="s">
        <v>590</v>
      </c>
      <c r="H109" s="210">
        <v>2</v>
      </c>
      <c r="I109" s="211"/>
      <c r="J109" s="212">
        <f>ROUND(I109*H109,2)</f>
        <v>0</v>
      </c>
      <c r="K109" s="208" t="s">
        <v>167</v>
      </c>
      <c r="L109" s="46"/>
      <c r="M109" s="213" t="s">
        <v>19</v>
      </c>
      <c r="N109" s="214" t="s">
        <v>45</v>
      </c>
      <c r="O109" s="86"/>
      <c r="P109" s="215">
        <f>O109*H109</f>
        <v>0</v>
      </c>
      <c r="Q109" s="215">
        <v>0.00044000000000000002</v>
      </c>
      <c r="R109" s="215">
        <f>Q109*H109</f>
        <v>0.00088000000000000003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256</v>
      </c>
      <c r="AT109" s="217" t="s">
        <v>163</v>
      </c>
      <c r="AU109" s="217" t="s">
        <v>84</v>
      </c>
      <c r="AY109" s="19" t="s">
        <v>161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82</v>
      </c>
      <c r="BK109" s="218">
        <f>ROUND(I109*H109,2)</f>
        <v>0</v>
      </c>
      <c r="BL109" s="19" t="s">
        <v>256</v>
      </c>
      <c r="BM109" s="217" t="s">
        <v>2998</v>
      </c>
    </row>
    <row r="110" s="2" customFormat="1">
      <c r="A110" s="40"/>
      <c r="B110" s="41"/>
      <c r="C110" s="42"/>
      <c r="D110" s="219" t="s">
        <v>170</v>
      </c>
      <c r="E110" s="42"/>
      <c r="F110" s="220" t="s">
        <v>2999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170</v>
      </c>
      <c r="AU110" s="19" t="s">
        <v>84</v>
      </c>
    </row>
    <row r="111" s="2" customFormat="1" ht="44.25" customHeight="1">
      <c r="A111" s="40"/>
      <c r="B111" s="41"/>
      <c r="C111" s="206" t="s">
        <v>217</v>
      </c>
      <c r="D111" s="206" t="s">
        <v>163</v>
      </c>
      <c r="E111" s="207" t="s">
        <v>3000</v>
      </c>
      <c r="F111" s="208" t="s">
        <v>3001</v>
      </c>
      <c r="G111" s="209" t="s">
        <v>1196</v>
      </c>
      <c r="H111" s="258"/>
      <c r="I111" s="211"/>
      <c r="J111" s="212">
        <f>ROUND(I111*H111,2)</f>
        <v>0</v>
      </c>
      <c r="K111" s="208" t="s">
        <v>167</v>
      </c>
      <c r="L111" s="46"/>
      <c r="M111" s="213" t="s">
        <v>19</v>
      </c>
      <c r="N111" s="214" t="s">
        <v>45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256</v>
      </c>
      <c r="AT111" s="217" t="s">
        <v>163</v>
      </c>
      <c r="AU111" s="217" t="s">
        <v>84</v>
      </c>
      <c r="AY111" s="19" t="s">
        <v>161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82</v>
      </c>
      <c r="BK111" s="218">
        <f>ROUND(I111*H111,2)</f>
        <v>0</v>
      </c>
      <c r="BL111" s="19" t="s">
        <v>256</v>
      </c>
      <c r="BM111" s="217" t="s">
        <v>3002</v>
      </c>
    </row>
    <row r="112" s="2" customFormat="1">
      <c r="A112" s="40"/>
      <c r="B112" s="41"/>
      <c r="C112" s="42"/>
      <c r="D112" s="219" t="s">
        <v>170</v>
      </c>
      <c r="E112" s="42"/>
      <c r="F112" s="220" t="s">
        <v>3003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170</v>
      </c>
      <c r="AU112" s="19" t="s">
        <v>84</v>
      </c>
    </row>
    <row r="113" s="2" customFormat="1" ht="66.75" customHeight="1">
      <c r="A113" s="40"/>
      <c r="B113" s="41"/>
      <c r="C113" s="206" t="s">
        <v>109</v>
      </c>
      <c r="D113" s="206" t="s">
        <v>163</v>
      </c>
      <c r="E113" s="207" t="s">
        <v>3004</v>
      </c>
      <c r="F113" s="208" t="s">
        <v>3005</v>
      </c>
      <c r="G113" s="209" t="s">
        <v>1196</v>
      </c>
      <c r="H113" s="258"/>
      <c r="I113" s="211"/>
      <c r="J113" s="212">
        <f>ROUND(I113*H113,2)</f>
        <v>0</v>
      </c>
      <c r="K113" s="208" t="s">
        <v>167</v>
      </c>
      <c r="L113" s="46"/>
      <c r="M113" s="213" t="s">
        <v>19</v>
      </c>
      <c r="N113" s="214" t="s">
        <v>45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256</v>
      </c>
      <c r="AT113" s="217" t="s">
        <v>163</v>
      </c>
      <c r="AU113" s="217" t="s">
        <v>84</v>
      </c>
      <c r="AY113" s="19" t="s">
        <v>161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82</v>
      </c>
      <c r="BK113" s="218">
        <f>ROUND(I113*H113,2)</f>
        <v>0</v>
      </c>
      <c r="BL113" s="19" t="s">
        <v>256</v>
      </c>
      <c r="BM113" s="217" t="s">
        <v>3006</v>
      </c>
    </row>
    <row r="114" s="2" customFormat="1">
      <c r="A114" s="40"/>
      <c r="B114" s="41"/>
      <c r="C114" s="42"/>
      <c r="D114" s="219" t="s">
        <v>170</v>
      </c>
      <c r="E114" s="42"/>
      <c r="F114" s="220" t="s">
        <v>3007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170</v>
      </c>
      <c r="AU114" s="19" t="s">
        <v>84</v>
      </c>
    </row>
    <row r="115" s="12" customFormat="1" ht="22.8" customHeight="1">
      <c r="A115" s="12"/>
      <c r="B115" s="190"/>
      <c r="C115" s="191"/>
      <c r="D115" s="192" t="s">
        <v>73</v>
      </c>
      <c r="E115" s="204" t="s">
        <v>3008</v>
      </c>
      <c r="F115" s="204" t="s">
        <v>3009</v>
      </c>
      <c r="G115" s="191"/>
      <c r="H115" s="191"/>
      <c r="I115" s="194"/>
      <c r="J115" s="205">
        <f>BK115</f>
        <v>0</v>
      </c>
      <c r="K115" s="191"/>
      <c r="L115" s="196"/>
      <c r="M115" s="197"/>
      <c r="N115" s="198"/>
      <c r="O115" s="198"/>
      <c r="P115" s="199">
        <f>SUM(P116:P141)</f>
        <v>0</v>
      </c>
      <c r="Q115" s="198"/>
      <c r="R115" s="199">
        <f>SUM(R116:R141)</f>
        <v>0.10476000000000001</v>
      </c>
      <c r="S115" s="198"/>
      <c r="T115" s="200">
        <f>SUM(T116:T141)</f>
        <v>1.22976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01" t="s">
        <v>84</v>
      </c>
      <c r="AT115" s="202" t="s">
        <v>73</v>
      </c>
      <c r="AU115" s="202" t="s">
        <v>82</v>
      </c>
      <c r="AY115" s="201" t="s">
        <v>161</v>
      </c>
      <c r="BK115" s="203">
        <f>SUM(BK116:BK141)</f>
        <v>0</v>
      </c>
    </row>
    <row r="116" s="2" customFormat="1" ht="21.75" customHeight="1">
      <c r="A116" s="40"/>
      <c r="B116" s="41"/>
      <c r="C116" s="206" t="s">
        <v>112</v>
      </c>
      <c r="D116" s="206" t="s">
        <v>163</v>
      </c>
      <c r="E116" s="207" t="s">
        <v>3010</v>
      </c>
      <c r="F116" s="208" t="s">
        <v>3011</v>
      </c>
      <c r="G116" s="209" t="s">
        <v>590</v>
      </c>
      <c r="H116" s="210">
        <v>2</v>
      </c>
      <c r="I116" s="211"/>
      <c r="J116" s="212">
        <f>ROUND(I116*H116,2)</f>
        <v>0</v>
      </c>
      <c r="K116" s="208" t="s">
        <v>167</v>
      </c>
      <c r="L116" s="46"/>
      <c r="M116" s="213" t="s">
        <v>19</v>
      </c>
      <c r="N116" s="214" t="s">
        <v>45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0.077420000000000003</v>
      </c>
      <c r="T116" s="216">
        <f>S116*H116</f>
        <v>0.15484000000000001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256</v>
      </c>
      <c r="AT116" s="217" t="s">
        <v>163</v>
      </c>
      <c r="AU116" s="217" t="s">
        <v>84</v>
      </c>
      <c r="AY116" s="19" t="s">
        <v>161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82</v>
      </c>
      <c r="BK116" s="218">
        <f>ROUND(I116*H116,2)</f>
        <v>0</v>
      </c>
      <c r="BL116" s="19" t="s">
        <v>256</v>
      </c>
      <c r="BM116" s="217" t="s">
        <v>3012</v>
      </c>
    </row>
    <row r="117" s="2" customFormat="1">
      <c r="A117" s="40"/>
      <c r="B117" s="41"/>
      <c r="C117" s="42"/>
      <c r="D117" s="219" t="s">
        <v>170</v>
      </c>
      <c r="E117" s="42"/>
      <c r="F117" s="220" t="s">
        <v>3013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170</v>
      </c>
      <c r="AU117" s="19" t="s">
        <v>84</v>
      </c>
    </row>
    <row r="118" s="2" customFormat="1" ht="33" customHeight="1">
      <c r="A118" s="40"/>
      <c r="B118" s="41"/>
      <c r="C118" s="206" t="s">
        <v>8</v>
      </c>
      <c r="D118" s="206" t="s">
        <v>163</v>
      </c>
      <c r="E118" s="207" t="s">
        <v>3014</v>
      </c>
      <c r="F118" s="208" t="s">
        <v>3015</v>
      </c>
      <c r="G118" s="209" t="s">
        <v>166</v>
      </c>
      <c r="H118" s="210">
        <v>1</v>
      </c>
      <c r="I118" s="211"/>
      <c r="J118" s="212">
        <f>ROUND(I118*H118,2)</f>
        <v>0</v>
      </c>
      <c r="K118" s="208" t="s">
        <v>1209</v>
      </c>
      <c r="L118" s="46"/>
      <c r="M118" s="213" t="s">
        <v>19</v>
      </c>
      <c r="N118" s="214" t="s">
        <v>45</v>
      </c>
      <c r="O118" s="86"/>
      <c r="P118" s="215">
        <f>O118*H118</f>
        <v>0</v>
      </c>
      <c r="Q118" s="215">
        <v>0.028340000000000001</v>
      </c>
      <c r="R118" s="215">
        <f>Q118*H118</f>
        <v>0.028340000000000001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256</v>
      </c>
      <c r="AT118" s="217" t="s">
        <v>163</v>
      </c>
      <c r="AU118" s="217" t="s">
        <v>84</v>
      </c>
      <c r="AY118" s="19" t="s">
        <v>161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82</v>
      </c>
      <c r="BK118" s="218">
        <f>ROUND(I118*H118,2)</f>
        <v>0</v>
      </c>
      <c r="BL118" s="19" t="s">
        <v>256</v>
      </c>
      <c r="BM118" s="217" t="s">
        <v>3016</v>
      </c>
    </row>
    <row r="119" s="2" customFormat="1">
      <c r="A119" s="40"/>
      <c r="B119" s="41"/>
      <c r="C119" s="42"/>
      <c r="D119" s="219" t="s">
        <v>170</v>
      </c>
      <c r="E119" s="42"/>
      <c r="F119" s="220" t="s">
        <v>3017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170</v>
      </c>
      <c r="AU119" s="19" t="s">
        <v>84</v>
      </c>
    </row>
    <row r="120" s="2" customFormat="1" ht="24.15" customHeight="1">
      <c r="A120" s="40"/>
      <c r="B120" s="41"/>
      <c r="C120" s="206" t="s">
        <v>239</v>
      </c>
      <c r="D120" s="206" t="s">
        <v>163</v>
      </c>
      <c r="E120" s="207" t="s">
        <v>3018</v>
      </c>
      <c r="F120" s="208" t="s">
        <v>3019</v>
      </c>
      <c r="G120" s="209" t="s">
        <v>166</v>
      </c>
      <c r="H120" s="210">
        <v>2</v>
      </c>
      <c r="I120" s="211"/>
      <c r="J120" s="212">
        <f>ROUND(I120*H120,2)</f>
        <v>0</v>
      </c>
      <c r="K120" s="208" t="s">
        <v>167</v>
      </c>
      <c r="L120" s="46"/>
      <c r="M120" s="213" t="s">
        <v>19</v>
      </c>
      <c r="N120" s="214" t="s">
        <v>45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0.51195999999999997</v>
      </c>
      <c r="T120" s="216">
        <f>S120*H120</f>
        <v>1.0239199999999999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256</v>
      </c>
      <c r="AT120" s="217" t="s">
        <v>163</v>
      </c>
      <c r="AU120" s="217" t="s">
        <v>84</v>
      </c>
      <c r="AY120" s="19" t="s">
        <v>161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82</v>
      </c>
      <c r="BK120" s="218">
        <f>ROUND(I120*H120,2)</f>
        <v>0</v>
      </c>
      <c r="BL120" s="19" t="s">
        <v>256</v>
      </c>
      <c r="BM120" s="217" t="s">
        <v>3020</v>
      </c>
    </row>
    <row r="121" s="2" customFormat="1">
      <c r="A121" s="40"/>
      <c r="B121" s="41"/>
      <c r="C121" s="42"/>
      <c r="D121" s="219" t="s">
        <v>170</v>
      </c>
      <c r="E121" s="42"/>
      <c r="F121" s="220" t="s">
        <v>3021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170</v>
      </c>
      <c r="AU121" s="19" t="s">
        <v>84</v>
      </c>
    </row>
    <row r="122" s="2" customFormat="1" ht="24.15" customHeight="1">
      <c r="A122" s="40"/>
      <c r="B122" s="41"/>
      <c r="C122" s="206" t="s">
        <v>244</v>
      </c>
      <c r="D122" s="206" t="s">
        <v>163</v>
      </c>
      <c r="E122" s="207" t="s">
        <v>3022</v>
      </c>
      <c r="F122" s="208" t="s">
        <v>3023</v>
      </c>
      <c r="G122" s="209" t="s">
        <v>166</v>
      </c>
      <c r="H122" s="210">
        <v>2</v>
      </c>
      <c r="I122" s="211"/>
      <c r="J122" s="212">
        <f>ROUND(I122*H122,2)</f>
        <v>0</v>
      </c>
      <c r="K122" s="208" t="s">
        <v>167</v>
      </c>
      <c r="L122" s="46"/>
      <c r="M122" s="213" t="s">
        <v>19</v>
      </c>
      <c r="N122" s="214" t="s">
        <v>45</v>
      </c>
      <c r="O122" s="86"/>
      <c r="P122" s="215">
        <f>O122*H122</f>
        <v>0</v>
      </c>
      <c r="Q122" s="215">
        <v>0.0049399999999999999</v>
      </c>
      <c r="R122" s="215">
        <f>Q122*H122</f>
        <v>0.0098799999999999999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256</v>
      </c>
      <c r="AT122" s="217" t="s">
        <v>163</v>
      </c>
      <c r="AU122" s="217" t="s">
        <v>84</v>
      </c>
      <c r="AY122" s="19" t="s">
        <v>161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82</v>
      </c>
      <c r="BK122" s="218">
        <f>ROUND(I122*H122,2)</f>
        <v>0</v>
      </c>
      <c r="BL122" s="19" t="s">
        <v>256</v>
      </c>
      <c r="BM122" s="217" t="s">
        <v>3024</v>
      </c>
    </row>
    <row r="123" s="2" customFormat="1">
      <c r="A123" s="40"/>
      <c r="B123" s="41"/>
      <c r="C123" s="42"/>
      <c r="D123" s="219" t="s">
        <v>170</v>
      </c>
      <c r="E123" s="42"/>
      <c r="F123" s="220" t="s">
        <v>3025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170</v>
      </c>
      <c r="AU123" s="19" t="s">
        <v>84</v>
      </c>
    </row>
    <row r="124" s="2" customFormat="1" ht="24.15" customHeight="1">
      <c r="A124" s="40"/>
      <c r="B124" s="41"/>
      <c r="C124" s="206" t="s">
        <v>250</v>
      </c>
      <c r="D124" s="206" t="s">
        <v>163</v>
      </c>
      <c r="E124" s="207" t="s">
        <v>3026</v>
      </c>
      <c r="F124" s="208" t="s">
        <v>3027</v>
      </c>
      <c r="G124" s="209" t="s">
        <v>166</v>
      </c>
      <c r="H124" s="210">
        <v>2</v>
      </c>
      <c r="I124" s="211"/>
      <c r="J124" s="212">
        <f>ROUND(I124*H124,2)</f>
        <v>0</v>
      </c>
      <c r="K124" s="208" t="s">
        <v>167</v>
      </c>
      <c r="L124" s="46"/>
      <c r="M124" s="213" t="s">
        <v>19</v>
      </c>
      <c r="N124" s="214" t="s">
        <v>45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256</v>
      </c>
      <c r="AT124" s="217" t="s">
        <v>163</v>
      </c>
      <c r="AU124" s="217" t="s">
        <v>84</v>
      </c>
      <c r="AY124" s="19" t="s">
        <v>161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82</v>
      </c>
      <c r="BK124" s="218">
        <f>ROUND(I124*H124,2)</f>
        <v>0</v>
      </c>
      <c r="BL124" s="19" t="s">
        <v>256</v>
      </c>
      <c r="BM124" s="217" t="s">
        <v>3028</v>
      </c>
    </row>
    <row r="125" s="2" customFormat="1">
      <c r="A125" s="40"/>
      <c r="B125" s="41"/>
      <c r="C125" s="42"/>
      <c r="D125" s="219" t="s">
        <v>170</v>
      </c>
      <c r="E125" s="42"/>
      <c r="F125" s="220" t="s">
        <v>3029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170</v>
      </c>
      <c r="AU125" s="19" t="s">
        <v>84</v>
      </c>
    </row>
    <row r="126" s="2" customFormat="1" ht="44.25" customHeight="1">
      <c r="A126" s="40"/>
      <c r="B126" s="41"/>
      <c r="C126" s="206" t="s">
        <v>256</v>
      </c>
      <c r="D126" s="206" t="s">
        <v>163</v>
      </c>
      <c r="E126" s="207" t="s">
        <v>3030</v>
      </c>
      <c r="F126" s="208" t="s">
        <v>3031</v>
      </c>
      <c r="G126" s="209" t="s">
        <v>2655</v>
      </c>
      <c r="H126" s="210">
        <v>2</v>
      </c>
      <c r="I126" s="211"/>
      <c r="J126" s="212">
        <f>ROUND(I126*H126,2)</f>
        <v>0</v>
      </c>
      <c r="K126" s="208" t="s">
        <v>167</v>
      </c>
      <c r="L126" s="46"/>
      <c r="M126" s="213" t="s">
        <v>19</v>
      </c>
      <c r="N126" s="214" t="s">
        <v>45</v>
      </c>
      <c r="O126" s="86"/>
      <c r="P126" s="215">
        <f>O126*H126</f>
        <v>0</v>
      </c>
      <c r="Q126" s="215">
        <v>0.013270000000000001</v>
      </c>
      <c r="R126" s="215">
        <f>Q126*H126</f>
        <v>0.026540000000000001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256</v>
      </c>
      <c r="AT126" s="217" t="s">
        <v>163</v>
      </c>
      <c r="AU126" s="217" t="s">
        <v>84</v>
      </c>
      <c r="AY126" s="19" t="s">
        <v>161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82</v>
      </c>
      <c r="BK126" s="218">
        <f>ROUND(I126*H126,2)</f>
        <v>0</v>
      </c>
      <c r="BL126" s="19" t="s">
        <v>256</v>
      </c>
      <c r="BM126" s="217" t="s">
        <v>3032</v>
      </c>
    </row>
    <row r="127" s="2" customFormat="1">
      <c r="A127" s="40"/>
      <c r="B127" s="41"/>
      <c r="C127" s="42"/>
      <c r="D127" s="219" t="s">
        <v>170</v>
      </c>
      <c r="E127" s="42"/>
      <c r="F127" s="220" t="s">
        <v>3033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170</v>
      </c>
      <c r="AU127" s="19" t="s">
        <v>84</v>
      </c>
    </row>
    <row r="128" s="2" customFormat="1" ht="24.15" customHeight="1">
      <c r="A128" s="40"/>
      <c r="B128" s="41"/>
      <c r="C128" s="206" t="s">
        <v>262</v>
      </c>
      <c r="D128" s="206" t="s">
        <v>163</v>
      </c>
      <c r="E128" s="207" t="s">
        <v>3034</v>
      </c>
      <c r="F128" s="208" t="s">
        <v>3035</v>
      </c>
      <c r="G128" s="209" t="s">
        <v>166</v>
      </c>
      <c r="H128" s="210">
        <v>2</v>
      </c>
      <c r="I128" s="211"/>
      <c r="J128" s="212">
        <f>ROUND(I128*H128,2)</f>
        <v>0</v>
      </c>
      <c r="K128" s="208" t="s">
        <v>1209</v>
      </c>
      <c r="L128" s="46"/>
      <c r="M128" s="213" t="s">
        <v>19</v>
      </c>
      <c r="N128" s="214" t="s">
        <v>45</v>
      </c>
      <c r="O128" s="86"/>
      <c r="P128" s="215">
        <f>O128*H128</f>
        <v>0</v>
      </c>
      <c r="Q128" s="215">
        <v>6.9999999999999994E-05</v>
      </c>
      <c r="R128" s="215">
        <f>Q128*H128</f>
        <v>0.00013999999999999999</v>
      </c>
      <c r="S128" s="215">
        <v>0.0044999999999999997</v>
      </c>
      <c r="T128" s="216">
        <f>S128*H128</f>
        <v>0.0089999999999999993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256</v>
      </c>
      <c r="AT128" s="217" t="s">
        <v>163</v>
      </c>
      <c r="AU128" s="217" t="s">
        <v>84</v>
      </c>
      <c r="AY128" s="19" t="s">
        <v>161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82</v>
      </c>
      <c r="BK128" s="218">
        <f>ROUND(I128*H128,2)</f>
        <v>0</v>
      </c>
      <c r="BL128" s="19" t="s">
        <v>256</v>
      </c>
      <c r="BM128" s="217" t="s">
        <v>3036</v>
      </c>
    </row>
    <row r="129" s="2" customFormat="1">
      <c r="A129" s="40"/>
      <c r="B129" s="41"/>
      <c r="C129" s="42"/>
      <c r="D129" s="219" t="s">
        <v>170</v>
      </c>
      <c r="E129" s="42"/>
      <c r="F129" s="220" t="s">
        <v>3037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170</v>
      </c>
      <c r="AU129" s="19" t="s">
        <v>84</v>
      </c>
    </row>
    <row r="130" s="2" customFormat="1" ht="24.15" customHeight="1">
      <c r="A130" s="40"/>
      <c r="B130" s="41"/>
      <c r="C130" s="206" t="s">
        <v>268</v>
      </c>
      <c r="D130" s="206" t="s">
        <v>163</v>
      </c>
      <c r="E130" s="207" t="s">
        <v>3038</v>
      </c>
      <c r="F130" s="208" t="s">
        <v>3039</v>
      </c>
      <c r="G130" s="209" t="s">
        <v>166</v>
      </c>
      <c r="H130" s="210">
        <v>2</v>
      </c>
      <c r="I130" s="211"/>
      <c r="J130" s="212">
        <f>ROUND(I130*H130,2)</f>
        <v>0</v>
      </c>
      <c r="K130" s="208" t="s">
        <v>1209</v>
      </c>
      <c r="L130" s="46"/>
      <c r="M130" s="213" t="s">
        <v>19</v>
      </c>
      <c r="N130" s="214" t="s">
        <v>45</v>
      </c>
      <c r="O130" s="86"/>
      <c r="P130" s="215">
        <f>O130*H130</f>
        <v>0</v>
      </c>
      <c r="Q130" s="215">
        <v>6.9999999999999994E-05</v>
      </c>
      <c r="R130" s="215">
        <f>Q130*H130</f>
        <v>0.00013999999999999999</v>
      </c>
      <c r="S130" s="215">
        <v>0.021000000000000001</v>
      </c>
      <c r="T130" s="216">
        <f>S130*H130</f>
        <v>0.042000000000000003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256</v>
      </c>
      <c r="AT130" s="217" t="s">
        <v>163</v>
      </c>
      <c r="AU130" s="217" t="s">
        <v>84</v>
      </c>
      <c r="AY130" s="19" t="s">
        <v>161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82</v>
      </c>
      <c r="BK130" s="218">
        <f>ROUND(I130*H130,2)</f>
        <v>0</v>
      </c>
      <c r="BL130" s="19" t="s">
        <v>256</v>
      </c>
      <c r="BM130" s="217" t="s">
        <v>3040</v>
      </c>
    </row>
    <row r="131" s="2" customFormat="1">
      <c r="A131" s="40"/>
      <c r="B131" s="41"/>
      <c r="C131" s="42"/>
      <c r="D131" s="219" t="s">
        <v>170</v>
      </c>
      <c r="E131" s="42"/>
      <c r="F131" s="220" t="s">
        <v>3041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170</v>
      </c>
      <c r="AU131" s="19" t="s">
        <v>84</v>
      </c>
    </row>
    <row r="132" s="2" customFormat="1" ht="55.5" customHeight="1">
      <c r="A132" s="40"/>
      <c r="B132" s="41"/>
      <c r="C132" s="206" t="s">
        <v>275</v>
      </c>
      <c r="D132" s="206" t="s">
        <v>163</v>
      </c>
      <c r="E132" s="207" t="s">
        <v>3042</v>
      </c>
      <c r="F132" s="208" t="s">
        <v>3043</v>
      </c>
      <c r="G132" s="209" t="s">
        <v>2655</v>
      </c>
      <c r="H132" s="210">
        <v>1</v>
      </c>
      <c r="I132" s="211"/>
      <c r="J132" s="212">
        <f>ROUND(I132*H132,2)</f>
        <v>0</v>
      </c>
      <c r="K132" s="208" t="s">
        <v>167</v>
      </c>
      <c r="L132" s="46"/>
      <c r="M132" s="213" t="s">
        <v>19</v>
      </c>
      <c r="N132" s="214" t="s">
        <v>45</v>
      </c>
      <c r="O132" s="86"/>
      <c r="P132" s="215">
        <f>O132*H132</f>
        <v>0</v>
      </c>
      <c r="Q132" s="215">
        <v>0.0054799999999999996</v>
      </c>
      <c r="R132" s="215">
        <f>Q132*H132</f>
        <v>0.0054799999999999996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256</v>
      </c>
      <c r="AT132" s="217" t="s">
        <v>163</v>
      </c>
      <c r="AU132" s="217" t="s">
        <v>84</v>
      </c>
      <c r="AY132" s="19" t="s">
        <v>161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82</v>
      </c>
      <c r="BK132" s="218">
        <f>ROUND(I132*H132,2)</f>
        <v>0</v>
      </c>
      <c r="BL132" s="19" t="s">
        <v>256</v>
      </c>
      <c r="BM132" s="217" t="s">
        <v>3044</v>
      </c>
    </row>
    <row r="133" s="2" customFormat="1">
      <c r="A133" s="40"/>
      <c r="B133" s="41"/>
      <c r="C133" s="42"/>
      <c r="D133" s="219" t="s">
        <v>170</v>
      </c>
      <c r="E133" s="42"/>
      <c r="F133" s="220" t="s">
        <v>3045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170</v>
      </c>
      <c r="AU133" s="19" t="s">
        <v>84</v>
      </c>
    </row>
    <row r="134" s="2" customFormat="1" ht="55.5" customHeight="1">
      <c r="A134" s="40"/>
      <c r="B134" s="41"/>
      <c r="C134" s="206" t="s">
        <v>280</v>
      </c>
      <c r="D134" s="206" t="s">
        <v>163</v>
      </c>
      <c r="E134" s="207" t="s">
        <v>3046</v>
      </c>
      <c r="F134" s="208" t="s">
        <v>3047</v>
      </c>
      <c r="G134" s="209" t="s">
        <v>2655</v>
      </c>
      <c r="H134" s="210">
        <v>1</v>
      </c>
      <c r="I134" s="211"/>
      <c r="J134" s="212">
        <f>ROUND(I134*H134,2)</f>
        <v>0</v>
      </c>
      <c r="K134" s="208" t="s">
        <v>167</v>
      </c>
      <c r="L134" s="46"/>
      <c r="M134" s="213" t="s">
        <v>19</v>
      </c>
      <c r="N134" s="214" t="s">
        <v>45</v>
      </c>
      <c r="O134" s="86"/>
      <c r="P134" s="215">
        <f>O134*H134</f>
        <v>0</v>
      </c>
      <c r="Q134" s="215">
        <v>0.0078799999999999999</v>
      </c>
      <c r="R134" s="215">
        <f>Q134*H134</f>
        <v>0.0078799999999999999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256</v>
      </c>
      <c r="AT134" s="217" t="s">
        <v>163</v>
      </c>
      <c r="AU134" s="217" t="s">
        <v>84</v>
      </c>
      <c r="AY134" s="19" t="s">
        <v>161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82</v>
      </c>
      <c r="BK134" s="218">
        <f>ROUND(I134*H134,2)</f>
        <v>0</v>
      </c>
      <c r="BL134" s="19" t="s">
        <v>256</v>
      </c>
      <c r="BM134" s="217" t="s">
        <v>3048</v>
      </c>
    </row>
    <row r="135" s="2" customFormat="1">
      <c r="A135" s="40"/>
      <c r="B135" s="41"/>
      <c r="C135" s="42"/>
      <c r="D135" s="219" t="s">
        <v>170</v>
      </c>
      <c r="E135" s="42"/>
      <c r="F135" s="220" t="s">
        <v>3049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170</v>
      </c>
      <c r="AU135" s="19" t="s">
        <v>84</v>
      </c>
    </row>
    <row r="136" s="2" customFormat="1" ht="55.5" customHeight="1">
      <c r="A136" s="40"/>
      <c r="B136" s="41"/>
      <c r="C136" s="206" t="s">
        <v>7</v>
      </c>
      <c r="D136" s="206" t="s">
        <v>163</v>
      </c>
      <c r="E136" s="207" t="s">
        <v>3050</v>
      </c>
      <c r="F136" s="208" t="s">
        <v>3051</v>
      </c>
      <c r="G136" s="209" t="s">
        <v>2655</v>
      </c>
      <c r="H136" s="210">
        <v>4</v>
      </c>
      <c r="I136" s="211"/>
      <c r="J136" s="212">
        <f>ROUND(I136*H136,2)</f>
        <v>0</v>
      </c>
      <c r="K136" s="208" t="s">
        <v>167</v>
      </c>
      <c r="L136" s="46"/>
      <c r="M136" s="213" t="s">
        <v>19</v>
      </c>
      <c r="N136" s="214" t="s">
        <v>45</v>
      </c>
      <c r="O136" s="86"/>
      <c r="P136" s="215">
        <f>O136*H136</f>
        <v>0</v>
      </c>
      <c r="Q136" s="215">
        <v>0.0065900000000000004</v>
      </c>
      <c r="R136" s="215">
        <f>Q136*H136</f>
        <v>0.026360000000000001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256</v>
      </c>
      <c r="AT136" s="217" t="s">
        <v>163</v>
      </c>
      <c r="AU136" s="217" t="s">
        <v>84</v>
      </c>
      <c r="AY136" s="19" t="s">
        <v>161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82</v>
      </c>
      <c r="BK136" s="218">
        <f>ROUND(I136*H136,2)</f>
        <v>0</v>
      </c>
      <c r="BL136" s="19" t="s">
        <v>256</v>
      </c>
      <c r="BM136" s="217" t="s">
        <v>3052</v>
      </c>
    </row>
    <row r="137" s="2" customFormat="1">
      <c r="A137" s="40"/>
      <c r="B137" s="41"/>
      <c r="C137" s="42"/>
      <c r="D137" s="219" t="s">
        <v>170</v>
      </c>
      <c r="E137" s="42"/>
      <c r="F137" s="220" t="s">
        <v>3053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170</v>
      </c>
      <c r="AU137" s="19" t="s">
        <v>84</v>
      </c>
    </row>
    <row r="138" s="2" customFormat="1" ht="44.25" customHeight="1">
      <c r="A138" s="40"/>
      <c r="B138" s="41"/>
      <c r="C138" s="206" t="s">
        <v>294</v>
      </c>
      <c r="D138" s="206" t="s">
        <v>163</v>
      </c>
      <c r="E138" s="207" t="s">
        <v>3054</v>
      </c>
      <c r="F138" s="208" t="s">
        <v>3055</v>
      </c>
      <c r="G138" s="209" t="s">
        <v>1196</v>
      </c>
      <c r="H138" s="258"/>
      <c r="I138" s="211"/>
      <c r="J138" s="212">
        <f>ROUND(I138*H138,2)</f>
        <v>0</v>
      </c>
      <c r="K138" s="208" t="s">
        <v>167</v>
      </c>
      <c r="L138" s="46"/>
      <c r="M138" s="213" t="s">
        <v>19</v>
      </c>
      <c r="N138" s="214" t="s">
        <v>45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256</v>
      </c>
      <c r="AT138" s="217" t="s">
        <v>163</v>
      </c>
      <c r="AU138" s="217" t="s">
        <v>84</v>
      </c>
      <c r="AY138" s="19" t="s">
        <v>161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82</v>
      </c>
      <c r="BK138" s="218">
        <f>ROUND(I138*H138,2)</f>
        <v>0</v>
      </c>
      <c r="BL138" s="19" t="s">
        <v>256</v>
      </c>
      <c r="BM138" s="217" t="s">
        <v>3056</v>
      </c>
    </row>
    <row r="139" s="2" customFormat="1">
      <c r="A139" s="40"/>
      <c r="B139" s="41"/>
      <c r="C139" s="42"/>
      <c r="D139" s="219" t="s">
        <v>170</v>
      </c>
      <c r="E139" s="42"/>
      <c r="F139" s="220" t="s">
        <v>3057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170</v>
      </c>
      <c r="AU139" s="19" t="s">
        <v>84</v>
      </c>
    </row>
    <row r="140" s="2" customFormat="1" ht="66.75" customHeight="1">
      <c r="A140" s="40"/>
      <c r="B140" s="41"/>
      <c r="C140" s="206" t="s">
        <v>300</v>
      </c>
      <c r="D140" s="206" t="s">
        <v>163</v>
      </c>
      <c r="E140" s="207" t="s">
        <v>3058</v>
      </c>
      <c r="F140" s="208" t="s">
        <v>3059</v>
      </c>
      <c r="G140" s="209" t="s">
        <v>1196</v>
      </c>
      <c r="H140" s="258"/>
      <c r="I140" s="211"/>
      <c r="J140" s="212">
        <f>ROUND(I140*H140,2)</f>
        <v>0</v>
      </c>
      <c r="K140" s="208" t="s">
        <v>167</v>
      </c>
      <c r="L140" s="46"/>
      <c r="M140" s="213" t="s">
        <v>19</v>
      </c>
      <c r="N140" s="214" t="s">
        <v>45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256</v>
      </c>
      <c r="AT140" s="217" t="s">
        <v>163</v>
      </c>
      <c r="AU140" s="217" t="s">
        <v>84</v>
      </c>
      <c r="AY140" s="19" t="s">
        <v>161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82</v>
      </c>
      <c r="BK140" s="218">
        <f>ROUND(I140*H140,2)</f>
        <v>0</v>
      </c>
      <c r="BL140" s="19" t="s">
        <v>256</v>
      </c>
      <c r="BM140" s="217" t="s">
        <v>3060</v>
      </c>
    </row>
    <row r="141" s="2" customFormat="1">
      <c r="A141" s="40"/>
      <c r="B141" s="41"/>
      <c r="C141" s="42"/>
      <c r="D141" s="219" t="s">
        <v>170</v>
      </c>
      <c r="E141" s="42"/>
      <c r="F141" s="220" t="s">
        <v>3061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170</v>
      </c>
      <c r="AU141" s="19" t="s">
        <v>84</v>
      </c>
    </row>
    <row r="142" s="12" customFormat="1" ht="22.8" customHeight="1">
      <c r="A142" s="12"/>
      <c r="B142" s="190"/>
      <c r="C142" s="191"/>
      <c r="D142" s="192" t="s">
        <v>73</v>
      </c>
      <c r="E142" s="204" t="s">
        <v>3062</v>
      </c>
      <c r="F142" s="204" t="s">
        <v>3063</v>
      </c>
      <c r="G142" s="191"/>
      <c r="H142" s="191"/>
      <c r="I142" s="194"/>
      <c r="J142" s="205">
        <f>BK142</f>
        <v>0</v>
      </c>
      <c r="K142" s="191"/>
      <c r="L142" s="196"/>
      <c r="M142" s="197"/>
      <c r="N142" s="198"/>
      <c r="O142" s="198"/>
      <c r="P142" s="199">
        <f>SUM(P143:P182)</f>
        <v>0</v>
      </c>
      <c r="Q142" s="198"/>
      <c r="R142" s="199">
        <f>SUM(R143:R182)</f>
        <v>0.63897060000000006</v>
      </c>
      <c r="S142" s="198"/>
      <c r="T142" s="200">
        <f>SUM(T143:T182)</f>
        <v>0.21000000000000002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01" t="s">
        <v>84</v>
      </c>
      <c r="AT142" s="202" t="s">
        <v>73</v>
      </c>
      <c r="AU142" s="202" t="s">
        <v>82</v>
      </c>
      <c r="AY142" s="201" t="s">
        <v>161</v>
      </c>
      <c r="BK142" s="203">
        <f>SUM(BK143:BK182)</f>
        <v>0</v>
      </c>
    </row>
    <row r="143" s="2" customFormat="1" ht="24.15" customHeight="1">
      <c r="A143" s="40"/>
      <c r="B143" s="41"/>
      <c r="C143" s="206" t="s">
        <v>306</v>
      </c>
      <c r="D143" s="206" t="s">
        <v>163</v>
      </c>
      <c r="E143" s="207" t="s">
        <v>3064</v>
      </c>
      <c r="F143" s="208" t="s">
        <v>3065</v>
      </c>
      <c r="G143" s="209" t="s">
        <v>590</v>
      </c>
      <c r="H143" s="210">
        <v>50</v>
      </c>
      <c r="I143" s="211"/>
      <c r="J143" s="212">
        <f>ROUND(I143*H143,2)</f>
        <v>0</v>
      </c>
      <c r="K143" s="208" t="s">
        <v>1209</v>
      </c>
      <c r="L143" s="46"/>
      <c r="M143" s="213" t="s">
        <v>19</v>
      </c>
      <c r="N143" s="214" t="s">
        <v>45</v>
      </c>
      <c r="O143" s="86"/>
      <c r="P143" s="215">
        <f>O143*H143</f>
        <v>0</v>
      </c>
      <c r="Q143" s="215">
        <v>2.0000000000000002E-05</v>
      </c>
      <c r="R143" s="215">
        <f>Q143*H143</f>
        <v>0.001</v>
      </c>
      <c r="S143" s="215">
        <v>0.001</v>
      </c>
      <c r="T143" s="216">
        <f>S143*H143</f>
        <v>0.050000000000000003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256</v>
      </c>
      <c r="AT143" s="217" t="s">
        <v>163</v>
      </c>
      <c r="AU143" s="217" t="s">
        <v>84</v>
      </c>
      <c r="AY143" s="19" t="s">
        <v>161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82</v>
      </c>
      <c r="BK143" s="218">
        <f>ROUND(I143*H143,2)</f>
        <v>0</v>
      </c>
      <c r="BL143" s="19" t="s">
        <v>256</v>
      </c>
      <c r="BM143" s="217" t="s">
        <v>3066</v>
      </c>
    </row>
    <row r="144" s="2" customFormat="1">
      <c r="A144" s="40"/>
      <c r="B144" s="41"/>
      <c r="C144" s="42"/>
      <c r="D144" s="219" t="s">
        <v>170</v>
      </c>
      <c r="E144" s="42"/>
      <c r="F144" s="220" t="s">
        <v>3067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170</v>
      </c>
      <c r="AU144" s="19" t="s">
        <v>84</v>
      </c>
    </row>
    <row r="145" s="13" customFormat="1">
      <c r="A145" s="13"/>
      <c r="B145" s="224"/>
      <c r="C145" s="225"/>
      <c r="D145" s="226" t="s">
        <v>185</v>
      </c>
      <c r="E145" s="227" t="s">
        <v>19</v>
      </c>
      <c r="F145" s="228" t="s">
        <v>238</v>
      </c>
      <c r="G145" s="225"/>
      <c r="H145" s="229">
        <v>50</v>
      </c>
      <c r="I145" s="230"/>
      <c r="J145" s="225"/>
      <c r="K145" s="225"/>
      <c r="L145" s="231"/>
      <c r="M145" s="232"/>
      <c r="N145" s="233"/>
      <c r="O145" s="233"/>
      <c r="P145" s="233"/>
      <c r="Q145" s="233"/>
      <c r="R145" s="233"/>
      <c r="S145" s="233"/>
      <c r="T145" s="23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5" t="s">
        <v>185</v>
      </c>
      <c r="AU145" s="235" t="s">
        <v>84</v>
      </c>
      <c r="AV145" s="13" t="s">
        <v>84</v>
      </c>
      <c r="AW145" s="13" t="s">
        <v>36</v>
      </c>
      <c r="AX145" s="13" t="s">
        <v>82</v>
      </c>
      <c r="AY145" s="235" t="s">
        <v>161</v>
      </c>
    </row>
    <row r="146" s="2" customFormat="1" ht="24.15" customHeight="1">
      <c r="A146" s="40"/>
      <c r="B146" s="41"/>
      <c r="C146" s="206" t="s">
        <v>311</v>
      </c>
      <c r="D146" s="206" t="s">
        <v>163</v>
      </c>
      <c r="E146" s="207" t="s">
        <v>3068</v>
      </c>
      <c r="F146" s="208" t="s">
        <v>3069</v>
      </c>
      <c r="G146" s="209" t="s">
        <v>590</v>
      </c>
      <c r="H146" s="210">
        <v>50</v>
      </c>
      <c r="I146" s="211"/>
      <c r="J146" s="212">
        <f>ROUND(I146*H146,2)</f>
        <v>0</v>
      </c>
      <c r="K146" s="208" t="s">
        <v>167</v>
      </c>
      <c r="L146" s="46"/>
      <c r="M146" s="213" t="s">
        <v>19</v>
      </c>
      <c r="N146" s="214" t="s">
        <v>45</v>
      </c>
      <c r="O146" s="86"/>
      <c r="P146" s="215">
        <f>O146*H146</f>
        <v>0</v>
      </c>
      <c r="Q146" s="215">
        <v>2.0000000000000002E-05</v>
      </c>
      <c r="R146" s="215">
        <f>Q146*H146</f>
        <v>0.001</v>
      </c>
      <c r="S146" s="215">
        <v>0.0032000000000000002</v>
      </c>
      <c r="T146" s="216">
        <f>S146*H146</f>
        <v>0.16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256</v>
      </c>
      <c r="AT146" s="217" t="s">
        <v>163</v>
      </c>
      <c r="AU146" s="217" t="s">
        <v>84</v>
      </c>
      <c r="AY146" s="19" t="s">
        <v>161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82</v>
      </c>
      <c r="BK146" s="218">
        <f>ROUND(I146*H146,2)</f>
        <v>0</v>
      </c>
      <c r="BL146" s="19" t="s">
        <v>256</v>
      </c>
      <c r="BM146" s="217" t="s">
        <v>3070</v>
      </c>
    </row>
    <row r="147" s="2" customFormat="1">
      <c r="A147" s="40"/>
      <c r="B147" s="41"/>
      <c r="C147" s="42"/>
      <c r="D147" s="219" t="s">
        <v>170</v>
      </c>
      <c r="E147" s="42"/>
      <c r="F147" s="220" t="s">
        <v>3071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170</v>
      </c>
      <c r="AU147" s="19" t="s">
        <v>84</v>
      </c>
    </row>
    <row r="148" s="2" customFormat="1" ht="33" customHeight="1">
      <c r="A148" s="40"/>
      <c r="B148" s="41"/>
      <c r="C148" s="206" t="s">
        <v>316</v>
      </c>
      <c r="D148" s="206" t="s">
        <v>163</v>
      </c>
      <c r="E148" s="207" t="s">
        <v>3072</v>
      </c>
      <c r="F148" s="208" t="s">
        <v>3073</v>
      </c>
      <c r="G148" s="209" t="s">
        <v>590</v>
      </c>
      <c r="H148" s="210">
        <v>72.060000000000002</v>
      </c>
      <c r="I148" s="211"/>
      <c r="J148" s="212">
        <f>ROUND(I148*H148,2)</f>
        <v>0</v>
      </c>
      <c r="K148" s="208" t="s">
        <v>1209</v>
      </c>
      <c r="L148" s="46"/>
      <c r="M148" s="213" t="s">
        <v>19</v>
      </c>
      <c r="N148" s="214" t="s">
        <v>45</v>
      </c>
      <c r="O148" s="86"/>
      <c r="P148" s="215">
        <f>O148*H148</f>
        <v>0</v>
      </c>
      <c r="Q148" s="215">
        <v>0.00055000000000000003</v>
      </c>
      <c r="R148" s="215">
        <f>Q148*H148</f>
        <v>0.039633000000000002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256</v>
      </c>
      <c r="AT148" s="217" t="s">
        <v>163</v>
      </c>
      <c r="AU148" s="217" t="s">
        <v>84</v>
      </c>
      <c r="AY148" s="19" t="s">
        <v>161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82</v>
      </c>
      <c r="BK148" s="218">
        <f>ROUND(I148*H148,2)</f>
        <v>0</v>
      </c>
      <c r="BL148" s="19" t="s">
        <v>256</v>
      </c>
      <c r="BM148" s="217" t="s">
        <v>3074</v>
      </c>
    </row>
    <row r="149" s="2" customFormat="1">
      <c r="A149" s="40"/>
      <c r="B149" s="41"/>
      <c r="C149" s="42"/>
      <c r="D149" s="219" t="s">
        <v>170</v>
      </c>
      <c r="E149" s="42"/>
      <c r="F149" s="220" t="s">
        <v>3075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170</v>
      </c>
      <c r="AU149" s="19" t="s">
        <v>84</v>
      </c>
    </row>
    <row r="150" s="13" customFormat="1">
      <c r="A150" s="13"/>
      <c r="B150" s="224"/>
      <c r="C150" s="225"/>
      <c r="D150" s="226" t="s">
        <v>185</v>
      </c>
      <c r="E150" s="227" t="s">
        <v>19</v>
      </c>
      <c r="F150" s="228" t="s">
        <v>3076</v>
      </c>
      <c r="G150" s="225"/>
      <c r="H150" s="229">
        <v>72.060000000000002</v>
      </c>
      <c r="I150" s="230"/>
      <c r="J150" s="225"/>
      <c r="K150" s="225"/>
      <c r="L150" s="231"/>
      <c r="M150" s="232"/>
      <c r="N150" s="233"/>
      <c r="O150" s="233"/>
      <c r="P150" s="233"/>
      <c r="Q150" s="233"/>
      <c r="R150" s="233"/>
      <c r="S150" s="233"/>
      <c r="T150" s="23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5" t="s">
        <v>185</v>
      </c>
      <c r="AU150" s="235" t="s">
        <v>84</v>
      </c>
      <c r="AV150" s="13" t="s">
        <v>84</v>
      </c>
      <c r="AW150" s="13" t="s">
        <v>36</v>
      </c>
      <c r="AX150" s="13" t="s">
        <v>74</v>
      </c>
      <c r="AY150" s="235" t="s">
        <v>161</v>
      </c>
    </row>
    <row r="151" s="14" customFormat="1">
      <c r="A151" s="14"/>
      <c r="B151" s="236"/>
      <c r="C151" s="237"/>
      <c r="D151" s="226" t="s">
        <v>185</v>
      </c>
      <c r="E151" s="238" t="s">
        <v>19</v>
      </c>
      <c r="F151" s="239" t="s">
        <v>187</v>
      </c>
      <c r="G151" s="237"/>
      <c r="H151" s="240">
        <v>72.060000000000002</v>
      </c>
      <c r="I151" s="241"/>
      <c r="J151" s="237"/>
      <c r="K151" s="237"/>
      <c r="L151" s="242"/>
      <c r="M151" s="243"/>
      <c r="N151" s="244"/>
      <c r="O151" s="244"/>
      <c r="P151" s="244"/>
      <c r="Q151" s="244"/>
      <c r="R151" s="244"/>
      <c r="S151" s="244"/>
      <c r="T151" s="24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6" t="s">
        <v>185</v>
      </c>
      <c r="AU151" s="246" t="s">
        <v>84</v>
      </c>
      <c r="AV151" s="14" t="s">
        <v>168</v>
      </c>
      <c r="AW151" s="14" t="s">
        <v>36</v>
      </c>
      <c r="AX151" s="14" t="s">
        <v>82</v>
      </c>
      <c r="AY151" s="246" t="s">
        <v>161</v>
      </c>
    </row>
    <row r="152" s="2" customFormat="1" ht="33" customHeight="1">
      <c r="A152" s="40"/>
      <c r="B152" s="41"/>
      <c r="C152" s="206" t="s">
        <v>321</v>
      </c>
      <c r="D152" s="206" t="s">
        <v>163</v>
      </c>
      <c r="E152" s="207" t="s">
        <v>3077</v>
      </c>
      <c r="F152" s="208" t="s">
        <v>3078</v>
      </c>
      <c r="G152" s="209" t="s">
        <v>590</v>
      </c>
      <c r="H152" s="210">
        <v>32.200000000000003</v>
      </c>
      <c r="I152" s="211"/>
      <c r="J152" s="212">
        <f>ROUND(I152*H152,2)</f>
        <v>0</v>
      </c>
      <c r="K152" s="208" t="s">
        <v>167</v>
      </c>
      <c r="L152" s="46"/>
      <c r="M152" s="213" t="s">
        <v>19</v>
      </c>
      <c r="N152" s="214" t="s">
        <v>45</v>
      </c>
      <c r="O152" s="86"/>
      <c r="P152" s="215">
        <f>O152*H152</f>
        <v>0</v>
      </c>
      <c r="Q152" s="215">
        <v>0.00069999999999999999</v>
      </c>
      <c r="R152" s="215">
        <f>Q152*H152</f>
        <v>0.022540000000000001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256</v>
      </c>
      <c r="AT152" s="217" t="s">
        <v>163</v>
      </c>
      <c r="AU152" s="217" t="s">
        <v>84</v>
      </c>
      <c r="AY152" s="19" t="s">
        <v>161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82</v>
      </c>
      <c r="BK152" s="218">
        <f>ROUND(I152*H152,2)</f>
        <v>0</v>
      </c>
      <c r="BL152" s="19" t="s">
        <v>256</v>
      </c>
      <c r="BM152" s="217" t="s">
        <v>3079</v>
      </c>
    </row>
    <row r="153" s="2" customFormat="1">
      <c r="A153" s="40"/>
      <c r="B153" s="41"/>
      <c r="C153" s="42"/>
      <c r="D153" s="219" t="s">
        <v>170</v>
      </c>
      <c r="E153" s="42"/>
      <c r="F153" s="220" t="s">
        <v>3080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170</v>
      </c>
      <c r="AU153" s="19" t="s">
        <v>84</v>
      </c>
    </row>
    <row r="154" s="13" customFormat="1">
      <c r="A154" s="13"/>
      <c r="B154" s="224"/>
      <c r="C154" s="225"/>
      <c r="D154" s="226" t="s">
        <v>185</v>
      </c>
      <c r="E154" s="227" t="s">
        <v>19</v>
      </c>
      <c r="F154" s="228" t="s">
        <v>3081</v>
      </c>
      <c r="G154" s="225"/>
      <c r="H154" s="229">
        <v>32.200000000000003</v>
      </c>
      <c r="I154" s="230"/>
      <c r="J154" s="225"/>
      <c r="K154" s="225"/>
      <c r="L154" s="231"/>
      <c r="M154" s="232"/>
      <c r="N154" s="233"/>
      <c r="O154" s="233"/>
      <c r="P154" s="233"/>
      <c r="Q154" s="233"/>
      <c r="R154" s="233"/>
      <c r="S154" s="233"/>
      <c r="T154" s="23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5" t="s">
        <v>185</v>
      </c>
      <c r="AU154" s="235" t="s">
        <v>84</v>
      </c>
      <c r="AV154" s="13" t="s">
        <v>84</v>
      </c>
      <c r="AW154" s="13" t="s">
        <v>36</v>
      </c>
      <c r="AX154" s="13" t="s">
        <v>74</v>
      </c>
      <c r="AY154" s="235" t="s">
        <v>161</v>
      </c>
    </row>
    <row r="155" s="14" customFormat="1">
      <c r="A155" s="14"/>
      <c r="B155" s="236"/>
      <c r="C155" s="237"/>
      <c r="D155" s="226" t="s">
        <v>185</v>
      </c>
      <c r="E155" s="238" t="s">
        <v>19</v>
      </c>
      <c r="F155" s="239" t="s">
        <v>187</v>
      </c>
      <c r="G155" s="237"/>
      <c r="H155" s="240">
        <v>32.200000000000003</v>
      </c>
      <c r="I155" s="241"/>
      <c r="J155" s="237"/>
      <c r="K155" s="237"/>
      <c r="L155" s="242"/>
      <c r="M155" s="243"/>
      <c r="N155" s="244"/>
      <c r="O155" s="244"/>
      <c r="P155" s="244"/>
      <c r="Q155" s="244"/>
      <c r="R155" s="244"/>
      <c r="S155" s="244"/>
      <c r="T155" s="24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6" t="s">
        <v>185</v>
      </c>
      <c r="AU155" s="246" t="s">
        <v>84</v>
      </c>
      <c r="AV155" s="14" t="s">
        <v>168</v>
      </c>
      <c r="AW155" s="14" t="s">
        <v>36</v>
      </c>
      <c r="AX155" s="14" t="s">
        <v>82</v>
      </c>
      <c r="AY155" s="246" t="s">
        <v>161</v>
      </c>
    </row>
    <row r="156" s="2" customFormat="1" ht="24.15" customHeight="1">
      <c r="A156" s="40"/>
      <c r="B156" s="41"/>
      <c r="C156" s="206" t="s">
        <v>325</v>
      </c>
      <c r="D156" s="206" t="s">
        <v>163</v>
      </c>
      <c r="E156" s="207" t="s">
        <v>3082</v>
      </c>
      <c r="F156" s="208" t="s">
        <v>3083</v>
      </c>
      <c r="G156" s="209" t="s">
        <v>590</v>
      </c>
      <c r="H156" s="210">
        <v>178.22</v>
      </c>
      <c r="I156" s="211"/>
      <c r="J156" s="212">
        <f>ROUND(I156*H156,2)</f>
        <v>0</v>
      </c>
      <c r="K156" s="208" t="s">
        <v>167</v>
      </c>
      <c r="L156" s="46"/>
      <c r="M156" s="213" t="s">
        <v>19</v>
      </c>
      <c r="N156" s="214" t="s">
        <v>45</v>
      </c>
      <c r="O156" s="86"/>
      <c r="P156" s="215">
        <f>O156*H156</f>
        <v>0</v>
      </c>
      <c r="Q156" s="215">
        <v>0.00124</v>
      </c>
      <c r="R156" s="215">
        <f>Q156*H156</f>
        <v>0.22099279999999999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256</v>
      </c>
      <c r="AT156" s="217" t="s">
        <v>163</v>
      </c>
      <c r="AU156" s="217" t="s">
        <v>84</v>
      </c>
      <c r="AY156" s="19" t="s">
        <v>161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82</v>
      </c>
      <c r="BK156" s="218">
        <f>ROUND(I156*H156,2)</f>
        <v>0</v>
      </c>
      <c r="BL156" s="19" t="s">
        <v>256</v>
      </c>
      <c r="BM156" s="217" t="s">
        <v>3084</v>
      </c>
    </row>
    <row r="157" s="2" customFormat="1">
      <c r="A157" s="40"/>
      <c r="B157" s="41"/>
      <c r="C157" s="42"/>
      <c r="D157" s="219" t="s">
        <v>170</v>
      </c>
      <c r="E157" s="42"/>
      <c r="F157" s="220" t="s">
        <v>3085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170</v>
      </c>
      <c r="AU157" s="19" t="s">
        <v>84</v>
      </c>
    </row>
    <row r="158" s="13" customFormat="1">
      <c r="A158" s="13"/>
      <c r="B158" s="224"/>
      <c r="C158" s="225"/>
      <c r="D158" s="226" t="s">
        <v>185</v>
      </c>
      <c r="E158" s="227" t="s">
        <v>19</v>
      </c>
      <c r="F158" s="228" t="s">
        <v>3086</v>
      </c>
      <c r="G158" s="225"/>
      <c r="H158" s="229">
        <v>178.22</v>
      </c>
      <c r="I158" s="230"/>
      <c r="J158" s="225"/>
      <c r="K158" s="225"/>
      <c r="L158" s="231"/>
      <c r="M158" s="232"/>
      <c r="N158" s="233"/>
      <c r="O158" s="233"/>
      <c r="P158" s="233"/>
      <c r="Q158" s="233"/>
      <c r="R158" s="233"/>
      <c r="S158" s="233"/>
      <c r="T158" s="23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5" t="s">
        <v>185</v>
      </c>
      <c r="AU158" s="235" t="s">
        <v>84</v>
      </c>
      <c r="AV158" s="13" t="s">
        <v>84</v>
      </c>
      <c r="AW158" s="13" t="s">
        <v>36</v>
      </c>
      <c r="AX158" s="13" t="s">
        <v>74</v>
      </c>
      <c r="AY158" s="235" t="s">
        <v>161</v>
      </c>
    </row>
    <row r="159" s="14" customFormat="1">
      <c r="A159" s="14"/>
      <c r="B159" s="236"/>
      <c r="C159" s="237"/>
      <c r="D159" s="226" t="s">
        <v>185</v>
      </c>
      <c r="E159" s="238" t="s">
        <v>19</v>
      </c>
      <c r="F159" s="239" t="s">
        <v>187</v>
      </c>
      <c r="G159" s="237"/>
      <c r="H159" s="240">
        <v>178.22</v>
      </c>
      <c r="I159" s="241"/>
      <c r="J159" s="237"/>
      <c r="K159" s="237"/>
      <c r="L159" s="242"/>
      <c r="M159" s="243"/>
      <c r="N159" s="244"/>
      <c r="O159" s="244"/>
      <c r="P159" s="244"/>
      <c r="Q159" s="244"/>
      <c r="R159" s="244"/>
      <c r="S159" s="244"/>
      <c r="T159" s="24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6" t="s">
        <v>185</v>
      </c>
      <c r="AU159" s="246" t="s">
        <v>84</v>
      </c>
      <c r="AV159" s="14" t="s">
        <v>168</v>
      </c>
      <c r="AW159" s="14" t="s">
        <v>36</v>
      </c>
      <c r="AX159" s="14" t="s">
        <v>82</v>
      </c>
      <c r="AY159" s="246" t="s">
        <v>161</v>
      </c>
    </row>
    <row r="160" s="2" customFormat="1" ht="24.15" customHeight="1">
      <c r="A160" s="40"/>
      <c r="B160" s="41"/>
      <c r="C160" s="206" t="s">
        <v>329</v>
      </c>
      <c r="D160" s="206" t="s">
        <v>163</v>
      </c>
      <c r="E160" s="207" t="s">
        <v>3087</v>
      </c>
      <c r="F160" s="208" t="s">
        <v>3088</v>
      </c>
      <c r="G160" s="209" t="s">
        <v>590</v>
      </c>
      <c r="H160" s="210">
        <v>177.30000000000001</v>
      </c>
      <c r="I160" s="211"/>
      <c r="J160" s="212">
        <f>ROUND(I160*H160,2)</f>
        <v>0</v>
      </c>
      <c r="K160" s="208" t="s">
        <v>1209</v>
      </c>
      <c r="L160" s="46"/>
      <c r="M160" s="213" t="s">
        <v>19</v>
      </c>
      <c r="N160" s="214" t="s">
        <v>45</v>
      </c>
      <c r="O160" s="86"/>
      <c r="P160" s="215">
        <f>O160*H160</f>
        <v>0</v>
      </c>
      <c r="Q160" s="215">
        <v>0.0016100000000000001</v>
      </c>
      <c r="R160" s="215">
        <f>Q160*H160</f>
        <v>0.28545300000000001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256</v>
      </c>
      <c r="AT160" s="217" t="s">
        <v>163</v>
      </c>
      <c r="AU160" s="217" t="s">
        <v>84</v>
      </c>
      <c r="AY160" s="19" t="s">
        <v>161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82</v>
      </c>
      <c r="BK160" s="218">
        <f>ROUND(I160*H160,2)</f>
        <v>0</v>
      </c>
      <c r="BL160" s="19" t="s">
        <v>256</v>
      </c>
      <c r="BM160" s="217" t="s">
        <v>3089</v>
      </c>
    </row>
    <row r="161" s="2" customFormat="1">
      <c r="A161" s="40"/>
      <c r="B161" s="41"/>
      <c r="C161" s="42"/>
      <c r="D161" s="219" t="s">
        <v>170</v>
      </c>
      <c r="E161" s="42"/>
      <c r="F161" s="220" t="s">
        <v>3090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170</v>
      </c>
      <c r="AU161" s="19" t="s">
        <v>84</v>
      </c>
    </row>
    <row r="162" s="13" customFormat="1">
      <c r="A162" s="13"/>
      <c r="B162" s="224"/>
      <c r="C162" s="225"/>
      <c r="D162" s="226" t="s">
        <v>185</v>
      </c>
      <c r="E162" s="227" t="s">
        <v>19</v>
      </c>
      <c r="F162" s="228" t="s">
        <v>3091</v>
      </c>
      <c r="G162" s="225"/>
      <c r="H162" s="229">
        <v>79.400000000000006</v>
      </c>
      <c r="I162" s="230"/>
      <c r="J162" s="225"/>
      <c r="K162" s="225"/>
      <c r="L162" s="231"/>
      <c r="M162" s="232"/>
      <c r="N162" s="233"/>
      <c r="O162" s="233"/>
      <c r="P162" s="233"/>
      <c r="Q162" s="233"/>
      <c r="R162" s="233"/>
      <c r="S162" s="233"/>
      <c r="T162" s="23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5" t="s">
        <v>185</v>
      </c>
      <c r="AU162" s="235" t="s">
        <v>84</v>
      </c>
      <c r="AV162" s="13" t="s">
        <v>84</v>
      </c>
      <c r="AW162" s="13" t="s">
        <v>36</v>
      </c>
      <c r="AX162" s="13" t="s">
        <v>74</v>
      </c>
      <c r="AY162" s="235" t="s">
        <v>161</v>
      </c>
    </row>
    <row r="163" s="13" customFormat="1">
      <c r="A163" s="13"/>
      <c r="B163" s="224"/>
      <c r="C163" s="225"/>
      <c r="D163" s="226" t="s">
        <v>185</v>
      </c>
      <c r="E163" s="227" t="s">
        <v>19</v>
      </c>
      <c r="F163" s="228" t="s">
        <v>3092</v>
      </c>
      <c r="G163" s="225"/>
      <c r="H163" s="229">
        <v>32.200000000000003</v>
      </c>
      <c r="I163" s="230"/>
      <c r="J163" s="225"/>
      <c r="K163" s="225"/>
      <c r="L163" s="231"/>
      <c r="M163" s="232"/>
      <c r="N163" s="233"/>
      <c r="O163" s="233"/>
      <c r="P163" s="233"/>
      <c r="Q163" s="233"/>
      <c r="R163" s="233"/>
      <c r="S163" s="233"/>
      <c r="T163" s="23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5" t="s">
        <v>185</v>
      </c>
      <c r="AU163" s="235" t="s">
        <v>84</v>
      </c>
      <c r="AV163" s="13" t="s">
        <v>84</v>
      </c>
      <c r="AW163" s="13" t="s">
        <v>36</v>
      </c>
      <c r="AX163" s="13" t="s">
        <v>74</v>
      </c>
      <c r="AY163" s="235" t="s">
        <v>161</v>
      </c>
    </row>
    <row r="164" s="13" customFormat="1">
      <c r="A164" s="13"/>
      <c r="B164" s="224"/>
      <c r="C164" s="225"/>
      <c r="D164" s="226" t="s">
        <v>185</v>
      </c>
      <c r="E164" s="227" t="s">
        <v>19</v>
      </c>
      <c r="F164" s="228" t="s">
        <v>3093</v>
      </c>
      <c r="G164" s="225"/>
      <c r="H164" s="229">
        <v>13.4</v>
      </c>
      <c r="I164" s="230"/>
      <c r="J164" s="225"/>
      <c r="K164" s="225"/>
      <c r="L164" s="231"/>
      <c r="M164" s="232"/>
      <c r="N164" s="233"/>
      <c r="O164" s="233"/>
      <c r="P164" s="233"/>
      <c r="Q164" s="233"/>
      <c r="R164" s="233"/>
      <c r="S164" s="233"/>
      <c r="T164" s="23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5" t="s">
        <v>185</v>
      </c>
      <c r="AU164" s="235" t="s">
        <v>84</v>
      </c>
      <c r="AV164" s="13" t="s">
        <v>84</v>
      </c>
      <c r="AW164" s="13" t="s">
        <v>36</v>
      </c>
      <c r="AX164" s="13" t="s">
        <v>74</v>
      </c>
      <c r="AY164" s="235" t="s">
        <v>161</v>
      </c>
    </row>
    <row r="165" s="13" customFormat="1">
      <c r="A165" s="13"/>
      <c r="B165" s="224"/>
      <c r="C165" s="225"/>
      <c r="D165" s="226" t="s">
        <v>185</v>
      </c>
      <c r="E165" s="227" t="s">
        <v>19</v>
      </c>
      <c r="F165" s="228" t="s">
        <v>3094</v>
      </c>
      <c r="G165" s="225"/>
      <c r="H165" s="229">
        <v>52.299999999999997</v>
      </c>
      <c r="I165" s="230"/>
      <c r="J165" s="225"/>
      <c r="K165" s="225"/>
      <c r="L165" s="231"/>
      <c r="M165" s="232"/>
      <c r="N165" s="233"/>
      <c r="O165" s="233"/>
      <c r="P165" s="233"/>
      <c r="Q165" s="233"/>
      <c r="R165" s="233"/>
      <c r="S165" s="233"/>
      <c r="T165" s="23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5" t="s">
        <v>185</v>
      </c>
      <c r="AU165" s="235" t="s">
        <v>84</v>
      </c>
      <c r="AV165" s="13" t="s">
        <v>84</v>
      </c>
      <c r="AW165" s="13" t="s">
        <v>36</v>
      </c>
      <c r="AX165" s="13" t="s">
        <v>74</v>
      </c>
      <c r="AY165" s="235" t="s">
        <v>161</v>
      </c>
    </row>
    <row r="166" s="14" customFormat="1">
      <c r="A166" s="14"/>
      <c r="B166" s="236"/>
      <c r="C166" s="237"/>
      <c r="D166" s="226" t="s">
        <v>185</v>
      </c>
      <c r="E166" s="238" t="s">
        <v>19</v>
      </c>
      <c r="F166" s="239" t="s">
        <v>187</v>
      </c>
      <c r="G166" s="237"/>
      <c r="H166" s="240">
        <v>177.30000000000001</v>
      </c>
      <c r="I166" s="241"/>
      <c r="J166" s="237"/>
      <c r="K166" s="237"/>
      <c r="L166" s="242"/>
      <c r="M166" s="243"/>
      <c r="N166" s="244"/>
      <c r="O166" s="244"/>
      <c r="P166" s="244"/>
      <c r="Q166" s="244"/>
      <c r="R166" s="244"/>
      <c r="S166" s="244"/>
      <c r="T166" s="245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6" t="s">
        <v>185</v>
      </c>
      <c r="AU166" s="246" t="s">
        <v>84</v>
      </c>
      <c r="AV166" s="14" t="s">
        <v>168</v>
      </c>
      <c r="AW166" s="14" t="s">
        <v>36</v>
      </c>
      <c r="AX166" s="14" t="s">
        <v>82</v>
      </c>
      <c r="AY166" s="246" t="s">
        <v>161</v>
      </c>
    </row>
    <row r="167" s="2" customFormat="1" ht="24.15" customHeight="1">
      <c r="A167" s="40"/>
      <c r="B167" s="41"/>
      <c r="C167" s="206" t="s">
        <v>333</v>
      </c>
      <c r="D167" s="206" t="s">
        <v>163</v>
      </c>
      <c r="E167" s="207" t="s">
        <v>3095</v>
      </c>
      <c r="F167" s="208" t="s">
        <v>3096</v>
      </c>
      <c r="G167" s="209" t="s">
        <v>590</v>
      </c>
      <c r="H167" s="210">
        <v>459.77999999999997</v>
      </c>
      <c r="I167" s="211"/>
      <c r="J167" s="212">
        <f>ROUND(I167*H167,2)</f>
        <v>0</v>
      </c>
      <c r="K167" s="208" t="s">
        <v>1209</v>
      </c>
      <c r="L167" s="46"/>
      <c r="M167" s="213" t="s">
        <v>19</v>
      </c>
      <c r="N167" s="214" t="s">
        <v>45</v>
      </c>
      <c r="O167" s="86"/>
      <c r="P167" s="215">
        <f>O167*H167</f>
        <v>0</v>
      </c>
      <c r="Q167" s="215">
        <v>0</v>
      </c>
      <c r="R167" s="215">
        <f>Q167*H167</f>
        <v>0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256</v>
      </c>
      <c r="AT167" s="217" t="s">
        <v>163</v>
      </c>
      <c r="AU167" s="217" t="s">
        <v>84</v>
      </c>
      <c r="AY167" s="19" t="s">
        <v>161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82</v>
      </c>
      <c r="BK167" s="218">
        <f>ROUND(I167*H167,2)</f>
        <v>0</v>
      </c>
      <c r="BL167" s="19" t="s">
        <v>256</v>
      </c>
      <c r="BM167" s="217" t="s">
        <v>3097</v>
      </c>
    </row>
    <row r="168" s="2" customFormat="1">
      <c r="A168" s="40"/>
      <c r="B168" s="41"/>
      <c r="C168" s="42"/>
      <c r="D168" s="219" t="s">
        <v>170</v>
      </c>
      <c r="E168" s="42"/>
      <c r="F168" s="220" t="s">
        <v>3098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170</v>
      </c>
      <c r="AU168" s="19" t="s">
        <v>84</v>
      </c>
    </row>
    <row r="169" s="13" customFormat="1">
      <c r="A169" s="13"/>
      <c r="B169" s="224"/>
      <c r="C169" s="225"/>
      <c r="D169" s="226" t="s">
        <v>185</v>
      </c>
      <c r="E169" s="227" t="s">
        <v>19</v>
      </c>
      <c r="F169" s="228" t="s">
        <v>3099</v>
      </c>
      <c r="G169" s="225"/>
      <c r="H169" s="229">
        <v>459.77999999999997</v>
      </c>
      <c r="I169" s="230"/>
      <c r="J169" s="225"/>
      <c r="K169" s="225"/>
      <c r="L169" s="231"/>
      <c r="M169" s="232"/>
      <c r="N169" s="233"/>
      <c r="O169" s="233"/>
      <c r="P169" s="233"/>
      <c r="Q169" s="233"/>
      <c r="R169" s="233"/>
      <c r="S169" s="233"/>
      <c r="T169" s="23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5" t="s">
        <v>185</v>
      </c>
      <c r="AU169" s="235" t="s">
        <v>84</v>
      </c>
      <c r="AV169" s="13" t="s">
        <v>84</v>
      </c>
      <c r="AW169" s="13" t="s">
        <v>36</v>
      </c>
      <c r="AX169" s="13" t="s">
        <v>74</v>
      </c>
      <c r="AY169" s="235" t="s">
        <v>161</v>
      </c>
    </row>
    <row r="170" s="14" customFormat="1">
      <c r="A170" s="14"/>
      <c r="B170" s="236"/>
      <c r="C170" s="237"/>
      <c r="D170" s="226" t="s">
        <v>185</v>
      </c>
      <c r="E170" s="238" t="s">
        <v>19</v>
      </c>
      <c r="F170" s="239" t="s">
        <v>187</v>
      </c>
      <c r="G170" s="237"/>
      <c r="H170" s="240">
        <v>459.77999999999997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6" t="s">
        <v>185</v>
      </c>
      <c r="AU170" s="246" t="s">
        <v>84</v>
      </c>
      <c r="AV170" s="14" t="s">
        <v>168</v>
      </c>
      <c r="AW170" s="14" t="s">
        <v>36</v>
      </c>
      <c r="AX170" s="14" t="s">
        <v>82</v>
      </c>
      <c r="AY170" s="246" t="s">
        <v>161</v>
      </c>
    </row>
    <row r="171" s="2" customFormat="1" ht="55.5" customHeight="1">
      <c r="A171" s="40"/>
      <c r="B171" s="41"/>
      <c r="C171" s="206" t="s">
        <v>337</v>
      </c>
      <c r="D171" s="206" t="s">
        <v>163</v>
      </c>
      <c r="E171" s="207" t="s">
        <v>3100</v>
      </c>
      <c r="F171" s="208" t="s">
        <v>3101</v>
      </c>
      <c r="G171" s="209" t="s">
        <v>590</v>
      </c>
      <c r="H171" s="210">
        <v>104.26000000000001</v>
      </c>
      <c r="I171" s="211"/>
      <c r="J171" s="212">
        <f>ROUND(I171*H171,2)</f>
        <v>0</v>
      </c>
      <c r="K171" s="208" t="s">
        <v>1209</v>
      </c>
      <c r="L171" s="46"/>
      <c r="M171" s="213" t="s">
        <v>19</v>
      </c>
      <c r="N171" s="214" t="s">
        <v>45</v>
      </c>
      <c r="O171" s="86"/>
      <c r="P171" s="215">
        <f>O171*H171</f>
        <v>0</v>
      </c>
      <c r="Q171" s="215">
        <v>0.00011</v>
      </c>
      <c r="R171" s="215">
        <f>Q171*H171</f>
        <v>0.011468600000000001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256</v>
      </c>
      <c r="AT171" s="217" t="s">
        <v>163</v>
      </c>
      <c r="AU171" s="217" t="s">
        <v>84</v>
      </c>
      <c r="AY171" s="19" t="s">
        <v>161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82</v>
      </c>
      <c r="BK171" s="218">
        <f>ROUND(I171*H171,2)</f>
        <v>0</v>
      </c>
      <c r="BL171" s="19" t="s">
        <v>256</v>
      </c>
      <c r="BM171" s="217" t="s">
        <v>3102</v>
      </c>
    </row>
    <row r="172" s="2" customFormat="1">
      <c r="A172" s="40"/>
      <c r="B172" s="41"/>
      <c r="C172" s="42"/>
      <c r="D172" s="219" t="s">
        <v>170</v>
      </c>
      <c r="E172" s="42"/>
      <c r="F172" s="220" t="s">
        <v>3103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170</v>
      </c>
      <c r="AU172" s="19" t="s">
        <v>84</v>
      </c>
    </row>
    <row r="173" s="13" customFormat="1">
      <c r="A173" s="13"/>
      <c r="B173" s="224"/>
      <c r="C173" s="225"/>
      <c r="D173" s="226" t="s">
        <v>185</v>
      </c>
      <c r="E173" s="227" t="s">
        <v>19</v>
      </c>
      <c r="F173" s="228" t="s">
        <v>3104</v>
      </c>
      <c r="G173" s="225"/>
      <c r="H173" s="229">
        <v>104.26000000000001</v>
      </c>
      <c r="I173" s="230"/>
      <c r="J173" s="225"/>
      <c r="K173" s="225"/>
      <c r="L173" s="231"/>
      <c r="M173" s="232"/>
      <c r="N173" s="233"/>
      <c r="O173" s="233"/>
      <c r="P173" s="233"/>
      <c r="Q173" s="233"/>
      <c r="R173" s="233"/>
      <c r="S173" s="233"/>
      <c r="T173" s="23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5" t="s">
        <v>185</v>
      </c>
      <c r="AU173" s="235" t="s">
        <v>84</v>
      </c>
      <c r="AV173" s="13" t="s">
        <v>84</v>
      </c>
      <c r="AW173" s="13" t="s">
        <v>36</v>
      </c>
      <c r="AX173" s="13" t="s">
        <v>74</v>
      </c>
      <c r="AY173" s="235" t="s">
        <v>161</v>
      </c>
    </row>
    <row r="174" s="14" customFormat="1">
      <c r="A174" s="14"/>
      <c r="B174" s="236"/>
      <c r="C174" s="237"/>
      <c r="D174" s="226" t="s">
        <v>185</v>
      </c>
      <c r="E174" s="238" t="s">
        <v>19</v>
      </c>
      <c r="F174" s="239" t="s">
        <v>187</v>
      </c>
      <c r="G174" s="237"/>
      <c r="H174" s="240">
        <v>104.26000000000001</v>
      </c>
      <c r="I174" s="241"/>
      <c r="J174" s="237"/>
      <c r="K174" s="237"/>
      <c r="L174" s="242"/>
      <c r="M174" s="243"/>
      <c r="N174" s="244"/>
      <c r="O174" s="244"/>
      <c r="P174" s="244"/>
      <c r="Q174" s="244"/>
      <c r="R174" s="244"/>
      <c r="S174" s="244"/>
      <c r="T174" s="245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6" t="s">
        <v>185</v>
      </c>
      <c r="AU174" s="246" t="s">
        <v>84</v>
      </c>
      <c r="AV174" s="14" t="s">
        <v>168</v>
      </c>
      <c r="AW174" s="14" t="s">
        <v>36</v>
      </c>
      <c r="AX174" s="14" t="s">
        <v>82</v>
      </c>
      <c r="AY174" s="246" t="s">
        <v>161</v>
      </c>
    </row>
    <row r="175" s="2" customFormat="1" ht="55.5" customHeight="1">
      <c r="A175" s="40"/>
      <c r="B175" s="41"/>
      <c r="C175" s="206" t="s">
        <v>342</v>
      </c>
      <c r="D175" s="206" t="s">
        <v>163</v>
      </c>
      <c r="E175" s="207" t="s">
        <v>3105</v>
      </c>
      <c r="F175" s="208" t="s">
        <v>3106</v>
      </c>
      <c r="G175" s="209" t="s">
        <v>590</v>
      </c>
      <c r="H175" s="210">
        <v>355.51999999999998</v>
      </c>
      <c r="I175" s="211"/>
      <c r="J175" s="212">
        <f>ROUND(I175*H175,2)</f>
        <v>0</v>
      </c>
      <c r="K175" s="208" t="s">
        <v>1209</v>
      </c>
      <c r="L175" s="46"/>
      <c r="M175" s="213" t="s">
        <v>19</v>
      </c>
      <c r="N175" s="214" t="s">
        <v>45</v>
      </c>
      <c r="O175" s="86"/>
      <c r="P175" s="215">
        <f>O175*H175</f>
        <v>0</v>
      </c>
      <c r="Q175" s="215">
        <v>0.00016000000000000001</v>
      </c>
      <c r="R175" s="215">
        <f>Q175*H175</f>
        <v>0.056883200000000002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256</v>
      </c>
      <c r="AT175" s="217" t="s">
        <v>163</v>
      </c>
      <c r="AU175" s="217" t="s">
        <v>84</v>
      </c>
      <c r="AY175" s="19" t="s">
        <v>161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82</v>
      </c>
      <c r="BK175" s="218">
        <f>ROUND(I175*H175,2)</f>
        <v>0</v>
      </c>
      <c r="BL175" s="19" t="s">
        <v>256</v>
      </c>
      <c r="BM175" s="217" t="s">
        <v>3107</v>
      </c>
    </row>
    <row r="176" s="2" customFormat="1">
      <c r="A176" s="40"/>
      <c r="B176" s="41"/>
      <c r="C176" s="42"/>
      <c r="D176" s="219" t="s">
        <v>170</v>
      </c>
      <c r="E176" s="42"/>
      <c r="F176" s="220" t="s">
        <v>3108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170</v>
      </c>
      <c r="AU176" s="19" t="s">
        <v>84</v>
      </c>
    </row>
    <row r="177" s="13" customFormat="1">
      <c r="A177" s="13"/>
      <c r="B177" s="224"/>
      <c r="C177" s="225"/>
      <c r="D177" s="226" t="s">
        <v>185</v>
      </c>
      <c r="E177" s="227" t="s">
        <v>19</v>
      </c>
      <c r="F177" s="228" t="s">
        <v>3109</v>
      </c>
      <c r="G177" s="225"/>
      <c r="H177" s="229">
        <v>355.51999999999998</v>
      </c>
      <c r="I177" s="230"/>
      <c r="J177" s="225"/>
      <c r="K177" s="225"/>
      <c r="L177" s="231"/>
      <c r="M177" s="232"/>
      <c r="N177" s="233"/>
      <c r="O177" s="233"/>
      <c r="P177" s="233"/>
      <c r="Q177" s="233"/>
      <c r="R177" s="233"/>
      <c r="S177" s="233"/>
      <c r="T177" s="23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5" t="s">
        <v>185</v>
      </c>
      <c r="AU177" s="235" t="s">
        <v>84</v>
      </c>
      <c r="AV177" s="13" t="s">
        <v>84</v>
      </c>
      <c r="AW177" s="13" t="s">
        <v>36</v>
      </c>
      <c r="AX177" s="13" t="s">
        <v>74</v>
      </c>
      <c r="AY177" s="235" t="s">
        <v>161</v>
      </c>
    </row>
    <row r="178" s="14" customFormat="1">
      <c r="A178" s="14"/>
      <c r="B178" s="236"/>
      <c r="C178" s="237"/>
      <c r="D178" s="226" t="s">
        <v>185</v>
      </c>
      <c r="E178" s="238" t="s">
        <v>19</v>
      </c>
      <c r="F178" s="239" t="s">
        <v>187</v>
      </c>
      <c r="G178" s="237"/>
      <c r="H178" s="240">
        <v>355.51999999999998</v>
      </c>
      <c r="I178" s="241"/>
      <c r="J178" s="237"/>
      <c r="K178" s="237"/>
      <c r="L178" s="242"/>
      <c r="M178" s="243"/>
      <c r="N178" s="244"/>
      <c r="O178" s="244"/>
      <c r="P178" s="244"/>
      <c r="Q178" s="244"/>
      <c r="R178" s="244"/>
      <c r="S178" s="244"/>
      <c r="T178" s="245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6" t="s">
        <v>185</v>
      </c>
      <c r="AU178" s="246" t="s">
        <v>84</v>
      </c>
      <c r="AV178" s="14" t="s">
        <v>168</v>
      </c>
      <c r="AW178" s="14" t="s">
        <v>36</v>
      </c>
      <c r="AX178" s="14" t="s">
        <v>82</v>
      </c>
      <c r="AY178" s="246" t="s">
        <v>161</v>
      </c>
    </row>
    <row r="179" s="2" customFormat="1" ht="44.25" customHeight="1">
      <c r="A179" s="40"/>
      <c r="B179" s="41"/>
      <c r="C179" s="206" t="s">
        <v>347</v>
      </c>
      <c r="D179" s="206" t="s">
        <v>163</v>
      </c>
      <c r="E179" s="207" t="s">
        <v>3110</v>
      </c>
      <c r="F179" s="208" t="s">
        <v>3111</v>
      </c>
      <c r="G179" s="209" t="s">
        <v>1196</v>
      </c>
      <c r="H179" s="258"/>
      <c r="I179" s="211"/>
      <c r="J179" s="212">
        <f>ROUND(I179*H179,2)</f>
        <v>0</v>
      </c>
      <c r="K179" s="208" t="s">
        <v>167</v>
      </c>
      <c r="L179" s="46"/>
      <c r="M179" s="213" t="s">
        <v>19</v>
      </c>
      <c r="N179" s="214" t="s">
        <v>45</v>
      </c>
      <c r="O179" s="86"/>
      <c r="P179" s="215">
        <f>O179*H179</f>
        <v>0</v>
      </c>
      <c r="Q179" s="215">
        <v>0</v>
      </c>
      <c r="R179" s="215">
        <f>Q179*H179</f>
        <v>0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256</v>
      </c>
      <c r="AT179" s="217" t="s">
        <v>163</v>
      </c>
      <c r="AU179" s="217" t="s">
        <v>84</v>
      </c>
      <c r="AY179" s="19" t="s">
        <v>161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82</v>
      </c>
      <c r="BK179" s="218">
        <f>ROUND(I179*H179,2)</f>
        <v>0</v>
      </c>
      <c r="BL179" s="19" t="s">
        <v>256</v>
      </c>
      <c r="BM179" s="217" t="s">
        <v>3112</v>
      </c>
    </row>
    <row r="180" s="2" customFormat="1">
      <c r="A180" s="40"/>
      <c r="B180" s="41"/>
      <c r="C180" s="42"/>
      <c r="D180" s="219" t="s">
        <v>170</v>
      </c>
      <c r="E180" s="42"/>
      <c r="F180" s="220" t="s">
        <v>3113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170</v>
      </c>
      <c r="AU180" s="19" t="s">
        <v>84</v>
      </c>
    </row>
    <row r="181" s="2" customFormat="1" ht="66.75" customHeight="1">
      <c r="A181" s="40"/>
      <c r="B181" s="41"/>
      <c r="C181" s="206" t="s">
        <v>352</v>
      </c>
      <c r="D181" s="206" t="s">
        <v>163</v>
      </c>
      <c r="E181" s="207" t="s">
        <v>3114</v>
      </c>
      <c r="F181" s="208" t="s">
        <v>3115</v>
      </c>
      <c r="G181" s="209" t="s">
        <v>1196</v>
      </c>
      <c r="H181" s="258"/>
      <c r="I181" s="211"/>
      <c r="J181" s="212">
        <f>ROUND(I181*H181,2)</f>
        <v>0</v>
      </c>
      <c r="K181" s="208" t="s">
        <v>167</v>
      </c>
      <c r="L181" s="46"/>
      <c r="M181" s="213" t="s">
        <v>19</v>
      </c>
      <c r="N181" s="214" t="s">
        <v>45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256</v>
      </c>
      <c r="AT181" s="217" t="s">
        <v>163</v>
      </c>
      <c r="AU181" s="217" t="s">
        <v>84</v>
      </c>
      <c r="AY181" s="19" t="s">
        <v>161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82</v>
      </c>
      <c r="BK181" s="218">
        <f>ROUND(I181*H181,2)</f>
        <v>0</v>
      </c>
      <c r="BL181" s="19" t="s">
        <v>256</v>
      </c>
      <c r="BM181" s="217" t="s">
        <v>3116</v>
      </c>
    </row>
    <row r="182" s="2" customFormat="1">
      <c r="A182" s="40"/>
      <c r="B182" s="41"/>
      <c r="C182" s="42"/>
      <c r="D182" s="219" t="s">
        <v>170</v>
      </c>
      <c r="E182" s="42"/>
      <c r="F182" s="220" t="s">
        <v>3117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170</v>
      </c>
      <c r="AU182" s="19" t="s">
        <v>84</v>
      </c>
    </row>
    <row r="183" s="12" customFormat="1" ht="22.8" customHeight="1">
      <c r="A183" s="12"/>
      <c r="B183" s="190"/>
      <c r="C183" s="191"/>
      <c r="D183" s="192" t="s">
        <v>73</v>
      </c>
      <c r="E183" s="204" t="s">
        <v>3118</v>
      </c>
      <c r="F183" s="204" t="s">
        <v>3119</v>
      </c>
      <c r="G183" s="191"/>
      <c r="H183" s="191"/>
      <c r="I183" s="194"/>
      <c r="J183" s="205">
        <f>BK183</f>
        <v>0</v>
      </c>
      <c r="K183" s="191"/>
      <c r="L183" s="196"/>
      <c r="M183" s="197"/>
      <c r="N183" s="198"/>
      <c r="O183" s="198"/>
      <c r="P183" s="199">
        <f>SUM(P184:P234)</f>
        <v>0</v>
      </c>
      <c r="Q183" s="198"/>
      <c r="R183" s="199">
        <f>SUM(R184:R234)</f>
        <v>0.32117999999999997</v>
      </c>
      <c r="S183" s="198"/>
      <c r="T183" s="200">
        <f>SUM(T184:T234)</f>
        <v>0.12494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01" t="s">
        <v>84</v>
      </c>
      <c r="AT183" s="202" t="s">
        <v>73</v>
      </c>
      <c r="AU183" s="202" t="s">
        <v>82</v>
      </c>
      <c r="AY183" s="201" t="s">
        <v>161</v>
      </c>
      <c r="BK183" s="203">
        <f>SUM(BK184:BK234)</f>
        <v>0</v>
      </c>
    </row>
    <row r="184" s="2" customFormat="1" ht="24.15" customHeight="1">
      <c r="A184" s="40"/>
      <c r="B184" s="41"/>
      <c r="C184" s="206" t="s">
        <v>357</v>
      </c>
      <c r="D184" s="206" t="s">
        <v>163</v>
      </c>
      <c r="E184" s="207" t="s">
        <v>3120</v>
      </c>
      <c r="F184" s="208" t="s">
        <v>3121</v>
      </c>
      <c r="G184" s="209" t="s">
        <v>166</v>
      </c>
      <c r="H184" s="210">
        <v>6</v>
      </c>
      <c r="I184" s="211"/>
      <c r="J184" s="212">
        <f>ROUND(I184*H184,2)</f>
        <v>0</v>
      </c>
      <c r="K184" s="208" t="s">
        <v>167</v>
      </c>
      <c r="L184" s="46"/>
      <c r="M184" s="213" t="s">
        <v>19</v>
      </c>
      <c r="N184" s="214" t="s">
        <v>45</v>
      </c>
      <c r="O184" s="86"/>
      <c r="P184" s="215">
        <f>O184*H184</f>
        <v>0</v>
      </c>
      <c r="Q184" s="215">
        <v>2.0000000000000002E-05</v>
      </c>
      <c r="R184" s="215">
        <f>Q184*H184</f>
        <v>0.00012000000000000002</v>
      </c>
      <c r="S184" s="215">
        <v>0.014</v>
      </c>
      <c r="T184" s="216">
        <f>S184*H184</f>
        <v>0.084000000000000005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256</v>
      </c>
      <c r="AT184" s="217" t="s">
        <v>163</v>
      </c>
      <c r="AU184" s="217" t="s">
        <v>84</v>
      </c>
      <c r="AY184" s="19" t="s">
        <v>161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82</v>
      </c>
      <c r="BK184" s="218">
        <f>ROUND(I184*H184,2)</f>
        <v>0</v>
      </c>
      <c r="BL184" s="19" t="s">
        <v>256</v>
      </c>
      <c r="BM184" s="217" t="s">
        <v>3122</v>
      </c>
    </row>
    <row r="185" s="2" customFormat="1">
      <c r="A185" s="40"/>
      <c r="B185" s="41"/>
      <c r="C185" s="42"/>
      <c r="D185" s="219" t="s">
        <v>170</v>
      </c>
      <c r="E185" s="42"/>
      <c r="F185" s="220" t="s">
        <v>3123</v>
      </c>
      <c r="G185" s="42"/>
      <c r="H185" s="42"/>
      <c r="I185" s="221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170</v>
      </c>
      <c r="AU185" s="19" t="s">
        <v>84</v>
      </c>
    </row>
    <row r="186" s="2" customFormat="1" ht="24.15" customHeight="1">
      <c r="A186" s="40"/>
      <c r="B186" s="41"/>
      <c r="C186" s="206" t="s">
        <v>361</v>
      </c>
      <c r="D186" s="206" t="s">
        <v>163</v>
      </c>
      <c r="E186" s="207" t="s">
        <v>3124</v>
      </c>
      <c r="F186" s="208" t="s">
        <v>3125</v>
      </c>
      <c r="G186" s="209" t="s">
        <v>2655</v>
      </c>
      <c r="H186" s="210">
        <v>2</v>
      </c>
      <c r="I186" s="211"/>
      <c r="J186" s="212">
        <f>ROUND(I186*H186,2)</f>
        <v>0</v>
      </c>
      <c r="K186" s="208" t="s">
        <v>167</v>
      </c>
      <c r="L186" s="46"/>
      <c r="M186" s="213" t="s">
        <v>19</v>
      </c>
      <c r="N186" s="214" t="s">
        <v>45</v>
      </c>
      <c r="O186" s="86"/>
      <c r="P186" s="215">
        <f>O186*H186</f>
        <v>0</v>
      </c>
      <c r="Q186" s="215">
        <v>0.0080400000000000003</v>
      </c>
      <c r="R186" s="215">
        <f>Q186*H186</f>
        <v>0.016080000000000001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256</v>
      </c>
      <c r="AT186" s="217" t="s">
        <v>163</v>
      </c>
      <c r="AU186" s="217" t="s">
        <v>84</v>
      </c>
      <c r="AY186" s="19" t="s">
        <v>161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82</v>
      </c>
      <c r="BK186" s="218">
        <f>ROUND(I186*H186,2)</f>
        <v>0</v>
      </c>
      <c r="BL186" s="19" t="s">
        <v>256</v>
      </c>
      <c r="BM186" s="217" t="s">
        <v>3126</v>
      </c>
    </row>
    <row r="187" s="2" customFormat="1">
      <c r="A187" s="40"/>
      <c r="B187" s="41"/>
      <c r="C187" s="42"/>
      <c r="D187" s="219" t="s">
        <v>170</v>
      </c>
      <c r="E187" s="42"/>
      <c r="F187" s="220" t="s">
        <v>3127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170</v>
      </c>
      <c r="AU187" s="19" t="s">
        <v>84</v>
      </c>
    </row>
    <row r="188" s="2" customFormat="1" ht="24.15" customHeight="1">
      <c r="A188" s="40"/>
      <c r="B188" s="41"/>
      <c r="C188" s="206" t="s">
        <v>366</v>
      </c>
      <c r="D188" s="206" t="s">
        <v>163</v>
      </c>
      <c r="E188" s="207" t="s">
        <v>3128</v>
      </c>
      <c r="F188" s="208" t="s">
        <v>3129</v>
      </c>
      <c r="G188" s="209" t="s">
        <v>2655</v>
      </c>
      <c r="H188" s="210">
        <v>8</v>
      </c>
      <c r="I188" s="211"/>
      <c r="J188" s="212">
        <f>ROUND(I188*H188,2)</f>
        <v>0</v>
      </c>
      <c r="K188" s="208" t="s">
        <v>167</v>
      </c>
      <c r="L188" s="46"/>
      <c r="M188" s="213" t="s">
        <v>19</v>
      </c>
      <c r="N188" s="214" t="s">
        <v>45</v>
      </c>
      <c r="O188" s="86"/>
      <c r="P188" s="215">
        <f>O188*H188</f>
        <v>0</v>
      </c>
      <c r="Q188" s="215">
        <v>0.01494</v>
      </c>
      <c r="R188" s="215">
        <f>Q188*H188</f>
        <v>0.11952</v>
      </c>
      <c r="S188" s="215">
        <v>0</v>
      </c>
      <c r="T188" s="216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7" t="s">
        <v>256</v>
      </c>
      <c r="AT188" s="217" t="s">
        <v>163</v>
      </c>
      <c r="AU188" s="217" t="s">
        <v>84</v>
      </c>
      <c r="AY188" s="19" t="s">
        <v>161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9" t="s">
        <v>82</v>
      </c>
      <c r="BK188" s="218">
        <f>ROUND(I188*H188,2)</f>
        <v>0</v>
      </c>
      <c r="BL188" s="19" t="s">
        <v>256</v>
      </c>
      <c r="BM188" s="217" t="s">
        <v>3130</v>
      </c>
    </row>
    <row r="189" s="2" customFormat="1">
      <c r="A189" s="40"/>
      <c r="B189" s="41"/>
      <c r="C189" s="42"/>
      <c r="D189" s="219" t="s">
        <v>170</v>
      </c>
      <c r="E189" s="42"/>
      <c r="F189" s="220" t="s">
        <v>3131</v>
      </c>
      <c r="G189" s="42"/>
      <c r="H189" s="42"/>
      <c r="I189" s="221"/>
      <c r="J189" s="42"/>
      <c r="K189" s="42"/>
      <c r="L189" s="46"/>
      <c r="M189" s="222"/>
      <c r="N189" s="223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170</v>
      </c>
      <c r="AU189" s="19" t="s">
        <v>84</v>
      </c>
    </row>
    <row r="190" s="2" customFormat="1" ht="24.15" customHeight="1">
      <c r="A190" s="40"/>
      <c r="B190" s="41"/>
      <c r="C190" s="206" t="s">
        <v>373</v>
      </c>
      <c r="D190" s="206" t="s">
        <v>163</v>
      </c>
      <c r="E190" s="207" t="s">
        <v>3132</v>
      </c>
      <c r="F190" s="208" t="s">
        <v>3133</v>
      </c>
      <c r="G190" s="209" t="s">
        <v>2655</v>
      </c>
      <c r="H190" s="210">
        <v>1</v>
      </c>
      <c r="I190" s="211"/>
      <c r="J190" s="212">
        <f>ROUND(I190*H190,2)</f>
        <v>0</v>
      </c>
      <c r="K190" s="208" t="s">
        <v>167</v>
      </c>
      <c r="L190" s="46"/>
      <c r="M190" s="213" t="s">
        <v>19</v>
      </c>
      <c r="N190" s="214" t="s">
        <v>45</v>
      </c>
      <c r="O190" s="86"/>
      <c r="P190" s="215">
        <f>O190*H190</f>
        <v>0</v>
      </c>
      <c r="Q190" s="215">
        <v>0.0082900000000000005</v>
      </c>
      <c r="R190" s="215">
        <f>Q190*H190</f>
        <v>0.0082900000000000005</v>
      </c>
      <c r="S190" s="215">
        <v>0</v>
      </c>
      <c r="T190" s="216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7" t="s">
        <v>256</v>
      </c>
      <c r="AT190" s="217" t="s">
        <v>163</v>
      </c>
      <c r="AU190" s="217" t="s">
        <v>84</v>
      </c>
      <c r="AY190" s="19" t="s">
        <v>161</v>
      </c>
      <c r="BE190" s="218">
        <f>IF(N190="základní",J190,0)</f>
        <v>0</v>
      </c>
      <c r="BF190" s="218">
        <f>IF(N190="snížená",J190,0)</f>
        <v>0</v>
      </c>
      <c r="BG190" s="218">
        <f>IF(N190="zákl. přenesená",J190,0)</f>
        <v>0</v>
      </c>
      <c r="BH190" s="218">
        <f>IF(N190="sníž. přenesená",J190,0)</f>
        <v>0</v>
      </c>
      <c r="BI190" s="218">
        <f>IF(N190="nulová",J190,0)</f>
        <v>0</v>
      </c>
      <c r="BJ190" s="19" t="s">
        <v>82</v>
      </c>
      <c r="BK190" s="218">
        <f>ROUND(I190*H190,2)</f>
        <v>0</v>
      </c>
      <c r="BL190" s="19" t="s">
        <v>256</v>
      </c>
      <c r="BM190" s="217" t="s">
        <v>3134</v>
      </c>
    </row>
    <row r="191" s="2" customFormat="1">
      <c r="A191" s="40"/>
      <c r="B191" s="41"/>
      <c r="C191" s="42"/>
      <c r="D191" s="219" t="s">
        <v>170</v>
      </c>
      <c r="E191" s="42"/>
      <c r="F191" s="220" t="s">
        <v>3135</v>
      </c>
      <c r="G191" s="42"/>
      <c r="H191" s="42"/>
      <c r="I191" s="221"/>
      <c r="J191" s="42"/>
      <c r="K191" s="42"/>
      <c r="L191" s="46"/>
      <c r="M191" s="222"/>
      <c r="N191" s="223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170</v>
      </c>
      <c r="AU191" s="19" t="s">
        <v>84</v>
      </c>
    </row>
    <row r="192" s="2" customFormat="1" ht="24.15" customHeight="1">
      <c r="A192" s="40"/>
      <c r="B192" s="41"/>
      <c r="C192" s="206" t="s">
        <v>383</v>
      </c>
      <c r="D192" s="206" t="s">
        <v>163</v>
      </c>
      <c r="E192" s="207" t="s">
        <v>3136</v>
      </c>
      <c r="F192" s="208" t="s">
        <v>3137</v>
      </c>
      <c r="G192" s="209" t="s">
        <v>2655</v>
      </c>
      <c r="H192" s="210">
        <v>4</v>
      </c>
      <c r="I192" s="211"/>
      <c r="J192" s="212">
        <f>ROUND(I192*H192,2)</f>
        <v>0</v>
      </c>
      <c r="K192" s="208" t="s">
        <v>167</v>
      </c>
      <c r="L192" s="46"/>
      <c r="M192" s="213" t="s">
        <v>19</v>
      </c>
      <c r="N192" s="214" t="s">
        <v>45</v>
      </c>
      <c r="O192" s="86"/>
      <c r="P192" s="215">
        <f>O192*H192</f>
        <v>0</v>
      </c>
      <c r="Q192" s="215">
        <v>0.01155</v>
      </c>
      <c r="R192" s="215">
        <f>Q192*H192</f>
        <v>0.046199999999999998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256</v>
      </c>
      <c r="AT192" s="217" t="s">
        <v>163</v>
      </c>
      <c r="AU192" s="217" t="s">
        <v>84</v>
      </c>
      <c r="AY192" s="19" t="s">
        <v>161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82</v>
      </c>
      <c r="BK192" s="218">
        <f>ROUND(I192*H192,2)</f>
        <v>0</v>
      </c>
      <c r="BL192" s="19" t="s">
        <v>256</v>
      </c>
      <c r="BM192" s="217" t="s">
        <v>3138</v>
      </c>
    </row>
    <row r="193" s="2" customFormat="1">
      <c r="A193" s="40"/>
      <c r="B193" s="41"/>
      <c r="C193" s="42"/>
      <c r="D193" s="219" t="s">
        <v>170</v>
      </c>
      <c r="E193" s="42"/>
      <c r="F193" s="220" t="s">
        <v>3139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170</v>
      </c>
      <c r="AU193" s="19" t="s">
        <v>84</v>
      </c>
    </row>
    <row r="194" s="2" customFormat="1" ht="37.8" customHeight="1">
      <c r="A194" s="40"/>
      <c r="B194" s="41"/>
      <c r="C194" s="206" t="s">
        <v>389</v>
      </c>
      <c r="D194" s="206" t="s">
        <v>163</v>
      </c>
      <c r="E194" s="207" t="s">
        <v>3140</v>
      </c>
      <c r="F194" s="208" t="s">
        <v>3141</v>
      </c>
      <c r="G194" s="209" t="s">
        <v>2655</v>
      </c>
      <c r="H194" s="210">
        <v>2</v>
      </c>
      <c r="I194" s="211"/>
      <c r="J194" s="212">
        <f>ROUND(I194*H194,2)</f>
        <v>0</v>
      </c>
      <c r="K194" s="208" t="s">
        <v>167</v>
      </c>
      <c r="L194" s="46"/>
      <c r="M194" s="213" t="s">
        <v>19</v>
      </c>
      <c r="N194" s="214" t="s">
        <v>45</v>
      </c>
      <c r="O194" s="86"/>
      <c r="P194" s="215">
        <f>O194*H194</f>
        <v>0</v>
      </c>
      <c r="Q194" s="215">
        <v>0.0041399999999999996</v>
      </c>
      <c r="R194" s="215">
        <f>Q194*H194</f>
        <v>0.0082799999999999992</v>
      </c>
      <c r="S194" s="215">
        <v>0</v>
      </c>
      <c r="T194" s="21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256</v>
      </c>
      <c r="AT194" s="217" t="s">
        <v>163</v>
      </c>
      <c r="AU194" s="217" t="s">
        <v>84</v>
      </c>
      <c r="AY194" s="19" t="s">
        <v>161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82</v>
      </c>
      <c r="BK194" s="218">
        <f>ROUND(I194*H194,2)</f>
        <v>0</v>
      </c>
      <c r="BL194" s="19" t="s">
        <v>256</v>
      </c>
      <c r="BM194" s="217" t="s">
        <v>3142</v>
      </c>
    </row>
    <row r="195" s="2" customFormat="1">
      <c r="A195" s="40"/>
      <c r="B195" s="41"/>
      <c r="C195" s="42"/>
      <c r="D195" s="219" t="s">
        <v>170</v>
      </c>
      <c r="E195" s="42"/>
      <c r="F195" s="220" t="s">
        <v>3143</v>
      </c>
      <c r="G195" s="42"/>
      <c r="H195" s="42"/>
      <c r="I195" s="221"/>
      <c r="J195" s="42"/>
      <c r="K195" s="42"/>
      <c r="L195" s="46"/>
      <c r="M195" s="222"/>
      <c r="N195" s="223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170</v>
      </c>
      <c r="AU195" s="19" t="s">
        <v>84</v>
      </c>
    </row>
    <row r="196" s="2" customFormat="1" ht="37.8" customHeight="1">
      <c r="A196" s="40"/>
      <c r="B196" s="41"/>
      <c r="C196" s="206" t="s">
        <v>401</v>
      </c>
      <c r="D196" s="206" t="s">
        <v>163</v>
      </c>
      <c r="E196" s="207" t="s">
        <v>3144</v>
      </c>
      <c r="F196" s="208" t="s">
        <v>3145</v>
      </c>
      <c r="G196" s="209" t="s">
        <v>2655</v>
      </c>
      <c r="H196" s="210">
        <v>8</v>
      </c>
      <c r="I196" s="211"/>
      <c r="J196" s="212">
        <f>ROUND(I196*H196,2)</f>
        <v>0</v>
      </c>
      <c r="K196" s="208" t="s">
        <v>167</v>
      </c>
      <c r="L196" s="46"/>
      <c r="M196" s="213" t="s">
        <v>19</v>
      </c>
      <c r="N196" s="214" t="s">
        <v>45</v>
      </c>
      <c r="O196" s="86"/>
      <c r="P196" s="215">
        <f>O196*H196</f>
        <v>0</v>
      </c>
      <c r="Q196" s="215">
        <v>0.0067099999999999998</v>
      </c>
      <c r="R196" s="215">
        <f>Q196*H196</f>
        <v>0.053679999999999999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256</v>
      </c>
      <c r="AT196" s="217" t="s">
        <v>163</v>
      </c>
      <c r="AU196" s="217" t="s">
        <v>84</v>
      </c>
      <c r="AY196" s="19" t="s">
        <v>161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82</v>
      </c>
      <c r="BK196" s="218">
        <f>ROUND(I196*H196,2)</f>
        <v>0</v>
      </c>
      <c r="BL196" s="19" t="s">
        <v>256</v>
      </c>
      <c r="BM196" s="217" t="s">
        <v>3146</v>
      </c>
    </row>
    <row r="197" s="2" customFormat="1">
      <c r="A197" s="40"/>
      <c r="B197" s="41"/>
      <c r="C197" s="42"/>
      <c r="D197" s="219" t="s">
        <v>170</v>
      </c>
      <c r="E197" s="42"/>
      <c r="F197" s="220" t="s">
        <v>3147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170</v>
      </c>
      <c r="AU197" s="19" t="s">
        <v>84</v>
      </c>
    </row>
    <row r="198" s="2" customFormat="1" ht="24.15" customHeight="1">
      <c r="A198" s="40"/>
      <c r="B198" s="41"/>
      <c r="C198" s="206" t="s">
        <v>410</v>
      </c>
      <c r="D198" s="206" t="s">
        <v>163</v>
      </c>
      <c r="E198" s="207" t="s">
        <v>3148</v>
      </c>
      <c r="F198" s="208" t="s">
        <v>3149</v>
      </c>
      <c r="G198" s="209" t="s">
        <v>166</v>
      </c>
      <c r="H198" s="210">
        <v>10</v>
      </c>
      <c r="I198" s="211"/>
      <c r="J198" s="212">
        <f>ROUND(I198*H198,2)</f>
        <v>0</v>
      </c>
      <c r="K198" s="208" t="s">
        <v>167</v>
      </c>
      <c r="L198" s="46"/>
      <c r="M198" s="213" t="s">
        <v>19</v>
      </c>
      <c r="N198" s="214" t="s">
        <v>45</v>
      </c>
      <c r="O198" s="86"/>
      <c r="P198" s="215">
        <f>O198*H198</f>
        <v>0</v>
      </c>
      <c r="Q198" s="215">
        <v>0.00017000000000000001</v>
      </c>
      <c r="R198" s="215">
        <f>Q198*H198</f>
        <v>0.0017000000000000001</v>
      </c>
      <c r="S198" s="215">
        <v>0.0022000000000000001</v>
      </c>
      <c r="T198" s="216">
        <f>S198*H198</f>
        <v>0.022000000000000002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256</v>
      </c>
      <c r="AT198" s="217" t="s">
        <v>163</v>
      </c>
      <c r="AU198" s="217" t="s">
        <v>84</v>
      </c>
      <c r="AY198" s="19" t="s">
        <v>161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9" t="s">
        <v>82</v>
      </c>
      <c r="BK198" s="218">
        <f>ROUND(I198*H198,2)</f>
        <v>0</v>
      </c>
      <c r="BL198" s="19" t="s">
        <v>256</v>
      </c>
      <c r="BM198" s="217" t="s">
        <v>3150</v>
      </c>
    </row>
    <row r="199" s="2" customFormat="1">
      <c r="A199" s="40"/>
      <c r="B199" s="41"/>
      <c r="C199" s="42"/>
      <c r="D199" s="219" t="s">
        <v>170</v>
      </c>
      <c r="E199" s="42"/>
      <c r="F199" s="220" t="s">
        <v>3151</v>
      </c>
      <c r="G199" s="42"/>
      <c r="H199" s="42"/>
      <c r="I199" s="221"/>
      <c r="J199" s="42"/>
      <c r="K199" s="42"/>
      <c r="L199" s="46"/>
      <c r="M199" s="222"/>
      <c r="N199" s="223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170</v>
      </c>
      <c r="AU199" s="19" t="s">
        <v>84</v>
      </c>
    </row>
    <row r="200" s="2" customFormat="1" ht="21.75" customHeight="1">
      <c r="A200" s="40"/>
      <c r="B200" s="41"/>
      <c r="C200" s="206" t="s">
        <v>417</v>
      </c>
      <c r="D200" s="206" t="s">
        <v>163</v>
      </c>
      <c r="E200" s="207" t="s">
        <v>3152</v>
      </c>
      <c r="F200" s="208" t="s">
        <v>3153</v>
      </c>
      <c r="G200" s="209" t="s">
        <v>166</v>
      </c>
      <c r="H200" s="210">
        <v>2</v>
      </c>
      <c r="I200" s="211"/>
      <c r="J200" s="212">
        <f>ROUND(I200*H200,2)</f>
        <v>0</v>
      </c>
      <c r="K200" s="208" t="s">
        <v>167</v>
      </c>
      <c r="L200" s="46"/>
      <c r="M200" s="213" t="s">
        <v>19</v>
      </c>
      <c r="N200" s="214" t="s">
        <v>45</v>
      </c>
      <c r="O200" s="86"/>
      <c r="P200" s="215">
        <f>O200*H200</f>
        <v>0</v>
      </c>
      <c r="Q200" s="215">
        <v>0.00013999999999999999</v>
      </c>
      <c r="R200" s="215">
        <f>Q200*H200</f>
        <v>0.00027999999999999998</v>
      </c>
      <c r="S200" s="215">
        <v>0</v>
      </c>
      <c r="T200" s="21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256</v>
      </c>
      <c r="AT200" s="217" t="s">
        <v>163</v>
      </c>
      <c r="AU200" s="217" t="s">
        <v>84</v>
      </c>
      <c r="AY200" s="19" t="s">
        <v>161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9" t="s">
        <v>82</v>
      </c>
      <c r="BK200" s="218">
        <f>ROUND(I200*H200,2)</f>
        <v>0</v>
      </c>
      <c r="BL200" s="19" t="s">
        <v>256</v>
      </c>
      <c r="BM200" s="217" t="s">
        <v>3154</v>
      </c>
    </row>
    <row r="201" s="2" customFormat="1">
      <c r="A201" s="40"/>
      <c r="B201" s="41"/>
      <c r="C201" s="42"/>
      <c r="D201" s="219" t="s">
        <v>170</v>
      </c>
      <c r="E201" s="42"/>
      <c r="F201" s="220" t="s">
        <v>3155</v>
      </c>
      <c r="G201" s="42"/>
      <c r="H201" s="42"/>
      <c r="I201" s="221"/>
      <c r="J201" s="42"/>
      <c r="K201" s="42"/>
      <c r="L201" s="46"/>
      <c r="M201" s="222"/>
      <c r="N201" s="223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170</v>
      </c>
      <c r="AU201" s="19" t="s">
        <v>84</v>
      </c>
    </row>
    <row r="202" s="2" customFormat="1" ht="16.5" customHeight="1">
      <c r="A202" s="40"/>
      <c r="B202" s="41"/>
      <c r="C202" s="247" t="s">
        <v>423</v>
      </c>
      <c r="D202" s="247" t="s">
        <v>301</v>
      </c>
      <c r="E202" s="248" t="s">
        <v>3156</v>
      </c>
      <c r="F202" s="249" t="s">
        <v>3157</v>
      </c>
      <c r="G202" s="250" t="s">
        <v>166</v>
      </c>
      <c r="H202" s="251">
        <v>2</v>
      </c>
      <c r="I202" s="252"/>
      <c r="J202" s="253">
        <f>ROUND(I202*H202,2)</f>
        <v>0</v>
      </c>
      <c r="K202" s="249" t="s">
        <v>167</v>
      </c>
      <c r="L202" s="254"/>
      <c r="M202" s="255" t="s">
        <v>19</v>
      </c>
      <c r="N202" s="256" t="s">
        <v>45</v>
      </c>
      <c r="O202" s="86"/>
      <c r="P202" s="215">
        <f>O202*H202</f>
        <v>0</v>
      </c>
      <c r="Q202" s="215">
        <v>0.00050000000000000001</v>
      </c>
      <c r="R202" s="215">
        <f>Q202*H202</f>
        <v>0.001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342</v>
      </c>
      <c r="AT202" s="217" t="s">
        <v>301</v>
      </c>
      <c r="AU202" s="217" t="s">
        <v>84</v>
      </c>
      <c r="AY202" s="19" t="s">
        <v>161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82</v>
      </c>
      <c r="BK202" s="218">
        <f>ROUND(I202*H202,2)</f>
        <v>0</v>
      </c>
      <c r="BL202" s="19" t="s">
        <v>256</v>
      </c>
      <c r="BM202" s="217" t="s">
        <v>3158</v>
      </c>
    </row>
    <row r="203" s="2" customFormat="1" ht="16.5" customHeight="1">
      <c r="A203" s="40"/>
      <c r="B203" s="41"/>
      <c r="C203" s="247" t="s">
        <v>430</v>
      </c>
      <c r="D203" s="247" t="s">
        <v>301</v>
      </c>
      <c r="E203" s="248" t="s">
        <v>3159</v>
      </c>
      <c r="F203" s="249" t="s">
        <v>3160</v>
      </c>
      <c r="G203" s="250" t="s">
        <v>166</v>
      </c>
      <c r="H203" s="251">
        <v>2</v>
      </c>
      <c r="I203" s="252"/>
      <c r="J203" s="253">
        <f>ROUND(I203*H203,2)</f>
        <v>0</v>
      </c>
      <c r="K203" s="249" t="s">
        <v>167</v>
      </c>
      <c r="L203" s="254"/>
      <c r="M203" s="255" t="s">
        <v>19</v>
      </c>
      <c r="N203" s="256" t="s">
        <v>45</v>
      </c>
      <c r="O203" s="86"/>
      <c r="P203" s="215">
        <f>O203*H203</f>
        <v>0</v>
      </c>
      <c r="Q203" s="215">
        <v>0.00069999999999999999</v>
      </c>
      <c r="R203" s="215">
        <f>Q203*H203</f>
        <v>0.0014</v>
      </c>
      <c r="S203" s="215">
        <v>0</v>
      </c>
      <c r="T203" s="216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7" t="s">
        <v>342</v>
      </c>
      <c r="AT203" s="217" t="s">
        <v>301</v>
      </c>
      <c r="AU203" s="217" t="s">
        <v>84</v>
      </c>
      <c r="AY203" s="19" t="s">
        <v>161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9" t="s">
        <v>82</v>
      </c>
      <c r="BK203" s="218">
        <f>ROUND(I203*H203,2)</f>
        <v>0</v>
      </c>
      <c r="BL203" s="19" t="s">
        <v>256</v>
      </c>
      <c r="BM203" s="217" t="s">
        <v>3161</v>
      </c>
    </row>
    <row r="204" s="2" customFormat="1" ht="21.75" customHeight="1">
      <c r="A204" s="40"/>
      <c r="B204" s="41"/>
      <c r="C204" s="206" t="s">
        <v>437</v>
      </c>
      <c r="D204" s="206" t="s">
        <v>163</v>
      </c>
      <c r="E204" s="207" t="s">
        <v>3162</v>
      </c>
      <c r="F204" s="208" t="s">
        <v>3163</v>
      </c>
      <c r="G204" s="209" t="s">
        <v>166</v>
      </c>
      <c r="H204" s="210">
        <v>4</v>
      </c>
      <c r="I204" s="211"/>
      <c r="J204" s="212">
        <f>ROUND(I204*H204,2)</f>
        <v>0</v>
      </c>
      <c r="K204" s="208" t="s">
        <v>167</v>
      </c>
      <c r="L204" s="46"/>
      <c r="M204" s="213" t="s">
        <v>19</v>
      </c>
      <c r="N204" s="214" t="s">
        <v>45</v>
      </c>
      <c r="O204" s="86"/>
      <c r="P204" s="215">
        <f>O204*H204</f>
        <v>0</v>
      </c>
      <c r="Q204" s="215">
        <v>0.00021000000000000001</v>
      </c>
      <c r="R204" s="215">
        <f>Q204*H204</f>
        <v>0.00084000000000000003</v>
      </c>
      <c r="S204" s="215">
        <v>0</v>
      </c>
      <c r="T204" s="216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7" t="s">
        <v>256</v>
      </c>
      <c r="AT204" s="217" t="s">
        <v>163</v>
      </c>
      <c r="AU204" s="217" t="s">
        <v>84</v>
      </c>
      <c r="AY204" s="19" t="s">
        <v>161</v>
      </c>
      <c r="BE204" s="218">
        <f>IF(N204="základní",J204,0)</f>
        <v>0</v>
      </c>
      <c r="BF204" s="218">
        <f>IF(N204="snížená",J204,0)</f>
        <v>0</v>
      </c>
      <c r="BG204" s="218">
        <f>IF(N204="zákl. přenesená",J204,0)</f>
        <v>0</v>
      </c>
      <c r="BH204" s="218">
        <f>IF(N204="sníž. přenesená",J204,0)</f>
        <v>0</v>
      </c>
      <c r="BI204" s="218">
        <f>IF(N204="nulová",J204,0)</f>
        <v>0</v>
      </c>
      <c r="BJ204" s="19" t="s">
        <v>82</v>
      </c>
      <c r="BK204" s="218">
        <f>ROUND(I204*H204,2)</f>
        <v>0</v>
      </c>
      <c r="BL204" s="19" t="s">
        <v>256</v>
      </c>
      <c r="BM204" s="217" t="s">
        <v>3164</v>
      </c>
    </row>
    <row r="205" s="2" customFormat="1">
      <c r="A205" s="40"/>
      <c r="B205" s="41"/>
      <c r="C205" s="42"/>
      <c r="D205" s="219" t="s">
        <v>170</v>
      </c>
      <c r="E205" s="42"/>
      <c r="F205" s="220" t="s">
        <v>3165</v>
      </c>
      <c r="G205" s="42"/>
      <c r="H205" s="42"/>
      <c r="I205" s="221"/>
      <c r="J205" s="42"/>
      <c r="K205" s="42"/>
      <c r="L205" s="46"/>
      <c r="M205" s="222"/>
      <c r="N205" s="223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170</v>
      </c>
      <c r="AU205" s="19" t="s">
        <v>84</v>
      </c>
    </row>
    <row r="206" s="2" customFormat="1" ht="16.5" customHeight="1">
      <c r="A206" s="40"/>
      <c r="B206" s="41"/>
      <c r="C206" s="247" t="s">
        <v>445</v>
      </c>
      <c r="D206" s="247" t="s">
        <v>301</v>
      </c>
      <c r="E206" s="248" t="s">
        <v>3166</v>
      </c>
      <c r="F206" s="249" t="s">
        <v>3167</v>
      </c>
      <c r="G206" s="250" t="s">
        <v>166</v>
      </c>
      <c r="H206" s="251">
        <v>4</v>
      </c>
      <c r="I206" s="252"/>
      <c r="J206" s="253">
        <f>ROUND(I206*H206,2)</f>
        <v>0</v>
      </c>
      <c r="K206" s="249" t="s">
        <v>167</v>
      </c>
      <c r="L206" s="254"/>
      <c r="M206" s="255" t="s">
        <v>19</v>
      </c>
      <c r="N206" s="256" t="s">
        <v>45</v>
      </c>
      <c r="O206" s="86"/>
      <c r="P206" s="215">
        <f>O206*H206</f>
        <v>0</v>
      </c>
      <c r="Q206" s="215">
        <v>0.00054000000000000001</v>
      </c>
      <c r="R206" s="215">
        <f>Q206*H206</f>
        <v>0.00216</v>
      </c>
      <c r="S206" s="215">
        <v>0</v>
      </c>
      <c r="T206" s="216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7" t="s">
        <v>342</v>
      </c>
      <c r="AT206" s="217" t="s">
        <v>301</v>
      </c>
      <c r="AU206" s="217" t="s">
        <v>84</v>
      </c>
      <c r="AY206" s="19" t="s">
        <v>161</v>
      </c>
      <c r="BE206" s="218">
        <f>IF(N206="základní",J206,0)</f>
        <v>0</v>
      </c>
      <c r="BF206" s="218">
        <f>IF(N206="snížená",J206,0)</f>
        <v>0</v>
      </c>
      <c r="BG206" s="218">
        <f>IF(N206="zákl. přenesená",J206,0)</f>
        <v>0</v>
      </c>
      <c r="BH206" s="218">
        <f>IF(N206="sníž. přenesená",J206,0)</f>
        <v>0</v>
      </c>
      <c r="BI206" s="218">
        <f>IF(N206="nulová",J206,0)</f>
        <v>0</v>
      </c>
      <c r="BJ206" s="19" t="s">
        <v>82</v>
      </c>
      <c r="BK206" s="218">
        <f>ROUND(I206*H206,2)</f>
        <v>0</v>
      </c>
      <c r="BL206" s="19" t="s">
        <v>256</v>
      </c>
      <c r="BM206" s="217" t="s">
        <v>3168</v>
      </c>
    </row>
    <row r="207" s="2" customFormat="1" ht="21.75" customHeight="1">
      <c r="A207" s="40"/>
      <c r="B207" s="41"/>
      <c r="C207" s="206" t="s">
        <v>451</v>
      </c>
      <c r="D207" s="206" t="s">
        <v>163</v>
      </c>
      <c r="E207" s="207" t="s">
        <v>3169</v>
      </c>
      <c r="F207" s="208" t="s">
        <v>3170</v>
      </c>
      <c r="G207" s="209" t="s">
        <v>166</v>
      </c>
      <c r="H207" s="210">
        <v>31</v>
      </c>
      <c r="I207" s="211"/>
      <c r="J207" s="212">
        <f>ROUND(I207*H207,2)</f>
        <v>0</v>
      </c>
      <c r="K207" s="208" t="s">
        <v>167</v>
      </c>
      <c r="L207" s="46"/>
      <c r="M207" s="213" t="s">
        <v>19</v>
      </c>
      <c r="N207" s="214" t="s">
        <v>45</v>
      </c>
      <c r="O207" s="86"/>
      <c r="P207" s="215">
        <f>O207*H207</f>
        <v>0</v>
      </c>
      <c r="Q207" s="215">
        <v>0.00027</v>
      </c>
      <c r="R207" s="215">
        <f>Q207*H207</f>
        <v>0.0083700000000000007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256</v>
      </c>
      <c r="AT207" s="217" t="s">
        <v>163</v>
      </c>
      <c r="AU207" s="217" t="s">
        <v>84</v>
      </c>
      <c r="AY207" s="19" t="s">
        <v>161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82</v>
      </c>
      <c r="BK207" s="218">
        <f>ROUND(I207*H207,2)</f>
        <v>0</v>
      </c>
      <c r="BL207" s="19" t="s">
        <v>256</v>
      </c>
      <c r="BM207" s="217" t="s">
        <v>3171</v>
      </c>
    </row>
    <row r="208" s="2" customFormat="1">
      <c r="A208" s="40"/>
      <c r="B208" s="41"/>
      <c r="C208" s="42"/>
      <c r="D208" s="219" t="s">
        <v>170</v>
      </c>
      <c r="E208" s="42"/>
      <c r="F208" s="220" t="s">
        <v>3172</v>
      </c>
      <c r="G208" s="42"/>
      <c r="H208" s="42"/>
      <c r="I208" s="221"/>
      <c r="J208" s="42"/>
      <c r="K208" s="42"/>
      <c r="L208" s="46"/>
      <c r="M208" s="222"/>
      <c r="N208" s="223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170</v>
      </c>
      <c r="AU208" s="19" t="s">
        <v>84</v>
      </c>
    </row>
    <row r="209" s="2" customFormat="1" ht="33" customHeight="1">
      <c r="A209" s="40"/>
      <c r="B209" s="41"/>
      <c r="C209" s="206" t="s">
        <v>460</v>
      </c>
      <c r="D209" s="206" t="s">
        <v>163</v>
      </c>
      <c r="E209" s="207" t="s">
        <v>3173</v>
      </c>
      <c r="F209" s="208" t="s">
        <v>3174</v>
      </c>
      <c r="G209" s="209" t="s">
        <v>166</v>
      </c>
      <c r="H209" s="210">
        <v>31</v>
      </c>
      <c r="I209" s="211"/>
      <c r="J209" s="212">
        <f>ROUND(I209*H209,2)</f>
        <v>0</v>
      </c>
      <c r="K209" s="208" t="s">
        <v>167</v>
      </c>
      <c r="L209" s="46"/>
      <c r="M209" s="213" t="s">
        <v>19</v>
      </c>
      <c r="N209" s="214" t="s">
        <v>45</v>
      </c>
      <c r="O209" s="86"/>
      <c r="P209" s="215">
        <f>O209*H209</f>
        <v>0</v>
      </c>
      <c r="Q209" s="215">
        <v>0.00069999999999999999</v>
      </c>
      <c r="R209" s="215">
        <f>Q209*H209</f>
        <v>0.021700000000000001</v>
      </c>
      <c r="S209" s="215">
        <v>0</v>
      </c>
      <c r="T209" s="216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7" t="s">
        <v>256</v>
      </c>
      <c r="AT209" s="217" t="s">
        <v>163</v>
      </c>
      <c r="AU209" s="217" t="s">
        <v>84</v>
      </c>
      <c r="AY209" s="19" t="s">
        <v>161</v>
      </c>
      <c r="BE209" s="218">
        <f>IF(N209="základní",J209,0)</f>
        <v>0</v>
      </c>
      <c r="BF209" s="218">
        <f>IF(N209="snížená",J209,0)</f>
        <v>0</v>
      </c>
      <c r="BG209" s="218">
        <f>IF(N209="zákl. přenesená",J209,0)</f>
        <v>0</v>
      </c>
      <c r="BH209" s="218">
        <f>IF(N209="sníž. přenesená",J209,0)</f>
        <v>0</v>
      </c>
      <c r="BI209" s="218">
        <f>IF(N209="nulová",J209,0)</f>
        <v>0</v>
      </c>
      <c r="BJ209" s="19" t="s">
        <v>82</v>
      </c>
      <c r="BK209" s="218">
        <f>ROUND(I209*H209,2)</f>
        <v>0</v>
      </c>
      <c r="BL209" s="19" t="s">
        <v>256</v>
      </c>
      <c r="BM209" s="217" t="s">
        <v>3175</v>
      </c>
    </row>
    <row r="210" s="2" customFormat="1">
      <c r="A210" s="40"/>
      <c r="B210" s="41"/>
      <c r="C210" s="42"/>
      <c r="D210" s="219" t="s">
        <v>170</v>
      </c>
      <c r="E210" s="42"/>
      <c r="F210" s="220" t="s">
        <v>3176</v>
      </c>
      <c r="G210" s="42"/>
      <c r="H210" s="42"/>
      <c r="I210" s="221"/>
      <c r="J210" s="42"/>
      <c r="K210" s="42"/>
      <c r="L210" s="46"/>
      <c r="M210" s="222"/>
      <c r="N210" s="223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170</v>
      </c>
      <c r="AU210" s="19" t="s">
        <v>84</v>
      </c>
    </row>
    <row r="211" s="2" customFormat="1" ht="24.15" customHeight="1">
      <c r="A211" s="40"/>
      <c r="B211" s="41"/>
      <c r="C211" s="206" t="s">
        <v>238</v>
      </c>
      <c r="D211" s="206" t="s">
        <v>163</v>
      </c>
      <c r="E211" s="207" t="s">
        <v>3177</v>
      </c>
      <c r="F211" s="208" t="s">
        <v>3178</v>
      </c>
      <c r="G211" s="209" t="s">
        <v>166</v>
      </c>
      <c r="H211" s="210">
        <v>4</v>
      </c>
      <c r="I211" s="211"/>
      <c r="J211" s="212">
        <f>ROUND(I211*H211,2)</f>
        <v>0</v>
      </c>
      <c r="K211" s="208" t="s">
        <v>167</v>
      </c>
      <c r="L211" s="46"/>
      <c r="M211" s="213" t="s">
        <v>19</v>
      </c>
      <c r="N211" s="214" t="s">
        <v>45</v>
      </c>
      <c r="O211" s="86"/>
      <c r="P211" s="215">
        <f>O211*H211</f>
        <v>0</v>
      </c>
      <c r="Q211" s="215">
        <v>1.0000000000000001E-05</v>
      </c>
      <c r="R211" s="215">
        <f>Q211*H211</f>
        <v>4.0000000000000003E-05</v>
      </c>
      <c r="S211" s="215">
        <v>0.0033800000000000002</v>
      </c>
      <c r="T211" s="216">
        <f>S211*H211</f>
        <v>0.013520000000000001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7" t="s">
        <v>256</v>
      </c>
      <c r="AT211" s="217" t="s">
        <v>163</v>
      </c>
      <c r="AU211" s="217" t="s">
        <v>84</v>
      </c>
      <c r="AY211" s="19" t="s">
        <v>161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9" t="s">
        <v>82</v>
      </c>
      <c r="BK211" s="218">
        <f>ROUND(I211*H211,2)</f>
        <v>0</v>
      </c>
      <c r="BL211" s="19" t="s">
        <v>256</v>
      </c>
      <c r="BM211" s="217" t="s">
        <v>3179</v>
      </c>
    </row>
    <row r="212" s="2" customFormat="1">
      <c r="A212" s="40"/>
      <c r="B212" s="41"/>
      <c r="C212" s="42"/>
      <c r="D212" s="219" t="s">
        <v>170</v>
      </c>
      <c r="E212" s="42"/>
      <c r="F212" s="220" t="s">
        <v>3180</v>
      </c>
      <c r="G212" s="42"/>
      <c r="H212" s="42"/>
      <c r="I212" s="221"/>
      <c r="J212" s="42"/>
      <c r="K212" s="42"/>
      <c r="L212" s="46"/>
      <c r="M212" s="222"/>
      <c r="N212" s="223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170</v>
      </c>
      <c r="AU212" s="19" t="s">
        <v>84</v>
      </c>
    </row>
    <row r="213" s="2" customFormat="1" ht="24.15" customHeight="1">
      <c r="A213" s="40"/>
      <c r="B213" s="41"/>
      <c r="C213" s="206" t="s">
        <v>470</v>
      </c>
      <c r="D213" s="206" t="s">
        <v>163</v>
      </c>
      <c r="E213" s="207" t="s">
        <v>3181</v>
      </c>
      <c r="F213" s="208" t="s">
        <v>3182</v>
      </c>
      <c r="G213" s="209" t="s">
        <v>166</v>
      </c>
      <c r="H213" s="210">
        <v>2</v>
      </c>
      <c r="I213" s="211"/>
      <c r="J213" s="212">
        <f>ROUND(I213*H213,2)</f>
        <v>0</v>
      </c>
      <c r="K213" s="208" t="s">
        <v>167</v>
      </c>
      <c r="L213" s="46"/>
      <c r="M213" s="213" t="s">
        <v>19</v>
      </c>
      <c r="N213" s="214" t="s">
        <v>45</v>
      </c>
      <c r="O213" s="86"/>
      <c r="P213" s="215">
        <f>O213*H213</f>
        <v>0</v>
      </c>
      <c r="Q213" s="215">
        <v>0.00027</v>
      </c>
      <c r="R213" s="215">
        <f>Q213*H213</f>
        <v>0.00054000000000000001</v>
      </c>
      <c r="S213" s="215">
        <v>0</v>
      </c>
      <c r="T213" s="216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7" t="s">
        <v>256</v>
      </c>
      <c r="AT213" s="217" t="s">
        <v>163</v>
      </c>
      <c r="AU213" s="217" t="s">
        <v>84</v>
      </c>
      <c r="AY213" s="19" t="s">
        <v>161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9" t="s">
        <v>82</v>
      </c>
      <c r="BK213" s="218">
        <f>ROUND(I213*H213,2)</f>
        <v>0</v>
      </c>
      <c r="BL213" s="19" t="s">
        <v>256</v>
      </c>
      <c r="BM213" s="217" t="s">
        <v>3183</v>
      </c>
    </row>
    <row r="214" s="2" customFormat="1">
      <c r="A214" s="40"/>
      <c r="B214" s="41"/>
      <c r="C214" s="42"/>
      <c r="D214" s="219" t="s">
        <v>170</v>
      </c>
      <c r="E214" s="42"/>
      <c r="F214" s="220" t="s">
        <v>3184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170</v>
      </c>
      <c r="AU214" s="19" t="s">
        <v>84</v>
      </c>
    </row>
    <row r="215" s="2" customFormat="1" ht="24.15" customHeight="1">
      <c r="A215" s="40"/>
      <c r="B215" s="41"/>
      <c r="C215" s="206" t="s">
        <v>475</v>
      </c>
      <c r="D215" s="206" t="s">
        <v>163</v>
      </c>
      <c r="E215" s="207" t="s">
        <v>3185</v>
      </c>
      <c r="F215" s="208" t="s">
        <v>3186</v>
      </c>
      <c r="G215" s="209" t="s">
        <v>166</v>
      </c>
      <c r="H215" s="210">
        <v>15</v>
      </c>
      <c r="I215" s="211"/>
      <c r="J215" s="212">
        <f>ROUND(I215*H215,2)</f>
        <v>0</v>
      </c>
      <c r="K215" s="208" t="s">
        <v>167</v>
      </c>
      <c r="L215" s="46"/>
      <c r="M215" s="213" t="s">
        <v>19</v>
      </c>
      <c r="N215" s="214" t="s">
        <v>45</v>
      </c>
      <c r="O215" s="86"/>
      <c r="P215" s="215">
        <f>O215*H215</f>
        <v>0</v>
      </c>
      <c r="Q215" s="215">
        <v>0.00056999999999999998</v>
      </c>
      <c r="R215" s="215">
        <f>Q215*H215</f>
        <v>0.0085500000000000003</v>
      </c>
      <c r="S215" s="215">
        <v>0</v>
      </c>
      <c r="T215" s="21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256</v>
      </c>
      <c r="AT215" s="217" t="s">
        <v>163</v>
      </c>
      <c r="AU215" s="217" t="s">
        <v>84</v>
      </c>
      <c r="AY215" s="19" t="s">
        <v>161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82</v>
      </c>
      <c r="BK215" s="218">
        <f>ROUND(I215*H215,2)</f>
        <v>0</v>
      </c>
      <c r="BL215" s="19" t="s">
        <v>256</v>
      </c>
      <c r="BM215" s="217" t="s">
        <v>3187</v>
      </c>
    </row>
    <row r="216" s="2" customFormat="1">
      <c r="A216" s="40"/>
      <c r="B216" s="41"/>
      <c r="C216" s="42"/>
      <c r="D216" s="219" t="s">
        <v>170</v>
      </c>
      <c r="E216" s="42"/>
      <c r="F216" s="220" t="s">
        <v>3188</v>
      </c>
      <c r="G216" s="42"/>
      <c r="H216" s="42"/>
      <c r="I216" s="221"/>
      <c r="J216" s="42"/>
      <c r="K216" s="42"/>
      <c r="L216" s="46"/>
      <c r="M216" s="222"/>
      <c r="N216" s="223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170</v>
      </c>
      <c r="AU216" s="19" t="s">
        <v>84</v>
      </c>
    </row>
    <row r="217" s="2" customFormat="1" ht="37.8" customHeight="1">
      <c r="A217" s="40"/>
      <c r="B217" s="41"/>
      <c r="C217" s="206" t="s">
        <v>480</v>
      </c>
      <c r="D217" s="206" t="s">
        <v>163</v>
      </c>
      <c r="E217" s="207" t="s">
        <v>3189</v>
      </c>
      <c r="F217" s="208" t="s">
        <v>3190</v>
      </c>
      <c r="G217" s="209" t="s">
        <v>166</v>
      </c>
      <c r="H217" s="210">
        <v>1</v>
      </c>
      <c r="I217" s="211"/>
      <c r="J217" s="212">
        <f>ROUND(I217*H217,2)</f>
        <v>0</v>
      </c>
      <c r="K217" s="208" t="s">
        <v>167</v>
      </c>
      <c r="L217" s="46"/>
      <c r="M217" s="213" t="s">
        <v>19</v>
      </c>
      <c r="N217" s="214" t="s">
        <v>45</v>
      </c>
      <c r="O217" s="86"/>
      <c r="P217" s="215">
        <f>O217*H217</f>
        <v>0</v>
      </c>
      <c r="Q217" s="215">
        <v>0.0014599999999999999</v>
      </c>
      <c r="R217" s="215">
        <f>Q217*H217</f>
        <v>0.0014599999999999999</v>
      </c>
      <c r="S217" s="215">
        <v>0</v>
      </c>
      <c r="T217" s="216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7" t="s">
        <v>256</v>
      </c>
      <c r="AT217" s="217" t="s">
        <v>163</v>
      </c>
      <c r="AU217" s="217" t="s">
        <v>84</v>
      </c>
      <c r="AY217" s="19" t="s">
        <v>161</v>
      </c>
      <c r="BE217" s="218">
        <f>IF(N217="základní",J217,0)</f>
        <v>0</v>
      </c>
      <c r="BF217" s="218">
        <f>IF(N217="snížená",J217,0)</f>
        <v>0</v>
      </c>
      <c r="BG217" s="218">
        <f>IF(N217="zákl. přenesená",J217,0)</f>
        <v>0</v>
      </c>
      <c r="BH217" s="218">
        <f>IF(N217="sníž. přenesená",J217,0)</f>
        <v>0</v>
      </c>
      <c r="BI217" s="218">
        <f>IF(N217="nulová",J217,0)</f>
        <v>0</v>
      </c>
      <c r="BJ217" s="19" t="s">
        <v>82</v>
      </c>
      <c r="BK217" s="218">
        <f>ROUND(I217*H217,2)</f>
        <v>0</v>
      </c>
      <c r="BL217" s="19" t="s">
        <v>256</v>
      </c>
      <c r="BM217" s="217" t="s">
        <v>3191</v>
      </c>
    </row>
    <row r="218" s="2" customFormat="1">
      <c r="A218" s="40"/>
      <c r="B218" s="41"/>
      <c r="C218" s="42"/>
      <c r="D218" s="219" t="s">
        <v>170</v>
      </c>
      <c r="E218" s="42"/>
      <c r="F218" s="220" t="s">
        <v>3192</v>
      </c>
      <c r="G218" s="42"/>
      <c r="H218" s="42"/>
      <c r="I218" s="221"/>
      <c r="J218" s="42"/>
      <c r="K218" s="42"/>
      <c r="L218" s="46"/>
      <c r="M218" s="222"/>
      <c r="N218" s="223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170</v>
      </c>
      <c r="AU218" s="19" t="s">
        <v>84</v>
      </c>
    </row>
    <row r="219" s="2" customFormat="1" ht="37.8" customHeight="1">
      <c r="A219" s="40"/>
      <c r="B219" s="41"/>
      <c r="C219" s="206" t="s">
        <v>485</v>
      </c>
      <c r="D219" s="206" t="s">
        <v>163</v>
      </c>
      <c r="E219" s="207" t="s">
        <v>3193</v>
      </c>
      <c r="F219" s="208" t="s">
        <v>3194</v>
      </c>
      <c r="G219" s="209" t="s">
        <v>166</v>
      </c>
      <c r="H219" s="210">
        <v>4</v>
      </c>
      <c r="I219" s="211"/>
      <c r="J219" s="212">
        <f>ROUND(I219*H219,2)</f>
        <v>0</v>
      </c>
      <c r="K219" s="208" t="s">
        <v>167</v>
      </c>
      <c r="L219" s="46"/>
      <c r="M219" s="213" t="s">
        <v>19</v>
      </c>
      <c r="N219" s="214" t="s">
        <v>45</v>
      </c>
      <c r="O219" s="86"/>
      <c r="P219" s="215">
        <f>O219*H219</f>
        <v>0</v>
      </c>
      <c r="Q219" s="215">
        <v>0.00172</v>
      </c>
      <c r="R219" s="215">
        <f>Q219*H219</f>
        <v>0.0068799999999999998</v>
      </c>
      <c r="S219" s="215">
        <v>0</v>
      </c>
      <c r="T219" s="21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7" t="s">
        <v>256</v>
      </c>
      <c r="AT219" s="217" t="s">
        <v>163</v>
      </c>
      <c r="AU219" s="217" t="s">
        <v>84</v>
      </c>
      <c r="AY219" s="19" t="s">
        <v>161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9" t="s">
        <v>82</v>
      </c>
      <c r="BK219" s="218">
        <f>ROUND(I219*H219,2)</f>
        <v>0</v>
      </c>
      <c r="BL219" s="19" t="s">
        <v>256</v>
      </c>
      <c r="BM219" s="217" t="s">
        <v>3195</v>
      </c>
    </row>
    <row r="220" s="2" customFormat="1">
      <c r="A220" s="40"/>
      <c r="B220" s="41"/>
      <c r="C220" s="42"/>
      <c r="D220" s="219" t="s">
        <v>170</v>
      </c>
      <c r="E220" s="42"/>
      <c r="F220" s="220" t="s">
        <v>3196</v>
      </c>
      <c r="G220" s="42"/>
      <c r="H220" s="42"/>
      <c r="I220" s="221"/>
      <c r="J220" s="42"/>
      <c r="K220" s="42"/>
      <c r="L220" s="46"/>
      <c r="M220" s="222"/>
      <c r="N220" s="22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170</v>
      </c>
      <c r="AU220" s="19" t="s">
        <v>84</v>
      </c>
    </row>
    <row r="221" s="2" customFormat="1" ht="55.5" customHeight="1">
      <c r="A221" s="40"/>
      <c r="B221" s="41"/>
      <c r="C221" s="206" t="s">
        <v>490</v>
      </c>
      <c r="D221" s="206" t="s">
        <v>163</v>
      </c>
      <c r="E221" s="207" t="s">
        <v>3197</v>
      </c>
      <c r="F221" s="208" t="s">
        <v>3198</v>
      </c>
      <c r="G221" s="209" t="s">
        <v>166</v>
      </c>
      <c r="H221" s="210">
        <v>5</v>
      </c>
      <c r="I221" s="211"/>
      <c r="J221" s="212">
        <f>ROUND(I221*H221,2)</f>
        <v>0</v>
      </c>
      <c r="K221" s="208" t="s">
        <v>1209</v>
      </c>
      <c r="L221" s="46"/>
      <c r="M221" s="213" t="s">
        <v>19</v>
      </c>
      <c r="N221" s="214" t="s">
        <v>45</v>
      </c>
      <c r="O221" s="86"/>
      <c r="P221" s="215">
        <f>O221*H221</f>
        <v>0</v>
      </c>
      <c r="Q221" s="215">
        <v>0.00080000000000000004</v>
      </c>
      <c r="R221" s="215">
        <f>Q221*H221</f>
        <v>0.0040000000000000001</v>
      </c>
      <c r="S221" s="215">
        <v>0</v>
      </c>
      <c r="T221" s="216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7" t="s">
        <v>256</v>
      </c>
      <c r="AT221" s="217" t="s">
        <v>163</v>
      </c>
      <c r="AU221" s="217" t="s">
        <v>84</v>
      </c>
      <c r="AY221" s="19" t="s">
        <v>161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9" t="s">
        <v>82</v>
      </c>
      <c r="BK221" s="218">
        <f>ROUND(I221*H221,2)</f>
        <v>0</v>
      </c>
      <c r="BL221" s="19" t="s">
        <v>256</v>
      </c>
      <c r="BM221" s="217" t="s">
        <v>3199</v>
      </c>
    </row>
    <row r="222" s="2" customFormat="1">
      <c r="A222" s="40"/>
      <c r="B222" s="41"/>
      <c r="C222" s="42"/>
      <c r="D222" s="219" t="s">
        <v>170</v>
      </c>
      <c r="E222" s="42"/>
      <c r="F222" s="220" t="s">
        <v>3200</v>
      </c>
      <c r="G222" s="42"/>
      <c r="H222" s="42"/>
      <c r="I222" s="221"/>
      <c r="J222" s="42"/>
      <c r="K222" s="42"/>
      <c r="L222" s="46"/>
      <c r="M222" s="222"/>
      <c r="N222" s="223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170</v>
      </c>
      <c r="AU222" s="19" t="s">
        <v>84</v>
      </c>
    </row>
    <row r="223" s="2" customFormat="1" ht="24.15" customHeight="1">
      <c r="A223" s="40"/>
      <c r="B223" s="41"/>
      <c r="C223" s="206" t="s">
        <v>497</v>
      </c>
      <c r="D223" s="206" t="s">
        <v>163</v>
      </c>
      <c r="E223" s="207" t="s">
        <v>3201</v>
      </c>
      <c r="F223" s="208" t="s">
        <v>3202</v>
      </c>
      <c r="G223" s="209" t="s">
        <v>166</v>
      </c>
      <c r="H223" s="210">
        <v>4</v>
      </c>
      <c r="I223" s="211"/>
      <c r="J223" s="212">
        <f>ROUND(I223*H223,2)</f>
        <v>0</v>
      </c>
      <c r="K223" s="208" t="s">
        <v>167</v>
      </c>
      <c r="L223" s="46"/>
      <c r="M223" s="213" t="s">
        <v>19</v>
      </c>
      <c r="N223" s="214" t="s">
        <v>45</v>
      </c>
      <c r="O223" s="86"/>
      <c r="P223" s="215">
        <f>O223*H223</f>
        <v>0</v>
      </c>
      <c r="Q223" s="215">
        <v>1.0000000000000001E-05</v>
      </c>
      <c r="R223" s="215">
        <f>Q223*H223</f>
        <v>4.0000000000000003E-05</v>
      </c>
      <c r="S223" s="215">
        <v>0.00040000000000000002</v>
      </c>
      <c r="T223" s="216">
        <f>S223*H223</f>
        <v>0.0016000000000000001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7" t="s">
        <v>256</v>
      </c>
      <c r="AT223" s="217" t="s">
        <v>163</v>
      </c>
      <c r="AU223" s="217" t="s">
        <v>84</v>
      </c>
      <c r="AY223" s="19" t="s">
        <v>161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9" t="s">
        <v>82</v>
      </c>
      <c r="BK223" s="218">
        <f>ROUND(I223*H223,2)</f>
        <v>0</v>
      </c>
      <c r="BL223" s="19" t="s">
        <v>256</v>
      </c>
      <c r="BM223" s="217" t="s">
        <v>3203</v>
      </c>
    </row>
    <row r="224" s="2" customFormat="1">
      <c r="A224" s="40"/>
      <c r="B224" s="41"/>
      <c r="C224" s="42"/>
      <c r="D224" s="219" t="s">
        <v>170</v>
      </c>
      <c r="E224" s="42"/>
      <c r="F224" s="220" t="s">
        <v>3204</v>
      </c>
      <c r="G224" s="42"/>
      <c r="H224" s="42"/>
      <c r="I224" s="221"/>
      <c r="J224" s="42"/>
      <c r="K224" s="42"/>
      <c r="L224" s="46"/>
      <c r="M224" s="222"/>
      <c r="N224" s="223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170</v>
      </c>
      <c r="AU224" s="19" t="s">
        <v>84</v>
      </c>
    </row>
    <row r="225" s="2" customFormat="1" ht="37.8" customHeight="1">
      <c r="A225" s="40"/>
      <c r="B225" s="41"/>
      <c r="C225" s="206" t="s">
        <v>503</v>
      </c>
      <c r="D225" s="206" t="s">
        <v>163</v>
      </c>
      <c r="E225" s="207" t="s">
        <v>3205</v>
      </c>
      <c r="F225" s="208" t="s">
        <v>3206</v>
      </c>
      <c r="G225" s="209" t="s">
        <v>166</v>
      </c>
      <c r="H225" s="210">
        <v>5</v>
      </c>
      <c r="I225" s="211"/>
      <c r="J225" s="212">
        <f>ROUND(I225*H225,2)</f>
        <v>0</v>
      </c>
      <c r="K225" s="208" t="s">
        <v>167</v>
      </c>
      <c r="L225" s="46"/>
      <c r="M225" s="213" t="s">
        <v>19</v>
      </c>
      <c r="N225" s="214" t="s">
        <v>45</v>
      </c>
      <c r="O225" s="86"/>
      <c r="P225" s="215">
        <f>O225*H225</f>
        <v>0</v>
      </c>
      <c r="Q225" s="215">
        <v>0.00054000000000000001</v>
      </c>
      <c r="R225" s="215">
        <f>Q225*H225</f>
        <v>0.0027000000000000001</v>
      </c>
      <c r="S225" s="215">
        <v>0</v>
      </c>
      <c r="T225" s="21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256</v>
      </c>
      <c r="AT225" s="217" t="s">
        <v>163</v>
      </c>
      <c r="AU225" s="217" t="s">
        <v>84</v>
      </c>
      <c r="AY225" s="19" t="s">
        <v>161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82</v>
      </c>
      <c r="BK225" s="218">
        <f>ROUND(I225*H225,2)</f>
        <v>0</v>
      </c>
      <c r="BL225" s="19" t="s">
        <v>256</v>
      </c>
      <c r="BM225" s="217" t="s">
        <v>3207</v>
      </c>
    </row>
    <row r="226" s="2" customFormat="1">
      <c r="A226" s="40"/>
      <c r="B226" s="41"/>
      <c r="C226" s="42"/>
      <c r="D226" s="219" t="s">
        <v>170</v>
      </c>
      <c r="E226" s="42"/>
      <c r="F226" s="220" t="s">
        <v>3208</v>
      </c>
      <c r="G226" s="42"/>
      <c r="H226" s="42"/>
      <c r="I226" s="221"/>
      <c r="J226" s="42"/>
      <c r="K226" s="42"/>
      <c r="L226" s="46"/>
      <c r="M226" s="222"/>
      <c r="N226" s="223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170</v>
      </c>
      <c r="AU226" s="19" t="s">
        <v>84</v>
      </c>
    </row>
    <row r="227" s="2" customFormat="1" ht="16.5" customHeight="1">
      <c r="A227" s="40"/>
      <c r="B227" s="41"/>
      <c r="C227" s="206" t="s">
        <v>509</v>
      </c>
      <c r="D227" s="206" t="s">
        <v>163</v>
      </c>
      <c r="E227" s="207" t="s">
        <v>3209</v>
      </c>
      <c r="F227" s="208" t="s">
        <v>3210</v>
      </c>
      <c r="G227" s="209" t="s">
        <v>166</v>
      </c>
      <c r="H227" s="210">
        <v>2</v>
      </c>
      <c r="I227" s="211"/>
      <c r="J227" s="212">
        <f>ROUND(I227*H227,2)</f>
        <v>0</v>
      </c>
      <c r="K227" s="208" t="s">
        <v>167</v>
      </c>
      <c r="L227" s="46"/>
      <c r="M227" s="213" t="s">
        <v>19</v>
      </c>
      <c r="N227" s="214" t="s">
        <v>45</v>
      </c>
      <c r="O227" s="86"/>
      <c r="P227" s="215">
        <f>O227*H227</f>
        <v>0</v>
      </c>
      <c r="Q227" s="215">
        <v>0</v>
      </c>
      <c r="R227" s="215">
        <f>Q227*H227</f>
        <v>0</v>
      </c>
      <c r="S227" s="215">
        <v>0.00191</v>
      </c>
      <c r="T227" s="216">
        <f>S227*H227</f>
        <v>0.00382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7" t="s">
        <v>256</v>
      </c>
      <c r="AT227" s="217" t="s">
        <v>163</v>
      </c>
      <c r="AU227" s="217" t="s">
        <v>84</v>
      </c>
      <c r="AY227" s="19" t="s">
        <v>161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9" t="s">
        <v>82</v>
      </c>
      <c r="BK227" s="218">
        <f>ROUND(I227*H227,2)</f>
        <v>0</v>
      </c>
      <c r="BL227" s="19" t="s">
        <v>256</v>
      </c>
      <c r="BM227" s="217" t="s">
        <v>3211</v>
      </c>
    </row>
    <row r="228" s="2" customFormat="1">
      <c r="A228" s="40"/>
      <c r="B228" s="41"/>
      <c r="C228" s="42"/>
      <c r="D228" s="219" t="s">
        <v>170</v>
      </c>
      <c r="E228" s="42"/>
      <c r="F228" s="220" t="s">
        <v>3212</v>
      </c>
      <c r="G228" s="42"/>
      <c r="H228" s="42"/>
      <c r="I228" s="221"/>
      <c r="J228" s="42"/>
      <c r="K228" s="42"/>
      <c r="L228" s="46"/>
      <c r="M228" s="222"/>
      <c r="N228" s="223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170</v>
      </c>
      <c r="AU228" s="19" t="s">
        <v>84</v>
      </c>
    </row>
    <row r="229" s="2" customFormat="1" ht="37.8" customHeight="1">
      <c r="A229" s="40"/>
      <c r="B229" s="41"/>
      <c r="C229" s="206" t="s">
        <v>514</v>
      </c>
      <c r="D229" s="206" t="s">
        <v>163</v>
      </c>
      <c r="E229" s="207" t="s">
        <v>3213</v>
      </c>
      <c r="F229" s="208" t="s">
        <v>3214</v>
      </c>
      <c r="G229" s="209" t="s">
        <v>166</v>
      </c>
      <c r="H229" s="210">
        <v>5</v>
      </c>
      <c r="I229" s="211"/>
      <c r="J229" s="212">
        <f>ROUND(I229*H229,2)</f>
        <v>0</v>
      </c>
      <c r="K229" s="208" t="s">
        <v>167</v>
      </c>
      <c r="L229" s="46"/>
      <c r="M229" s="213" t="s">
        <v>19</v>
      </c>
      <c r="N229" s="214" t="s">
        <v>45</v>
      </c>
      <c r="O229" s="86"/>
      <c r="P229" s="215">
        <f>O229*H229</f>
        <v>0</v>
      </c>
      <c r="Q229" s="215">
        <v>0.00147</v>
      </c>
      <c r="R229" s="215">
        <f>Q229*H229</f>
        <v>0.0073499999999999998</v>
      </c>
      <c r="S229" s="215">
        <v>0</v>
      </c>
      <c r="T229" s="216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17" t="s">
        <v>256</v>
      </c>
      <c r="AT229" s="217" t="s">
        <v>163</v>
      </c>
      <c r="AU229" s="217" t="s">
        <v>84</v>
      </c>
      <c r="AY229" s="19" t="s">
        <v>161</v>
      </c>
      <c r="BE229" s="218">
        <f>IF(N229="základní",J229,0)</f>
        <v>0</v>
      </c>
      <c r="BF229" s="218">
        <f>IF(N229="snížená",J229,0)</f>
        <v>0</v>
      </c>
      <c r="BG229" s="218">
        <f>IF(N229="zákl. přenesená",J229,0)</f>
        <v>0</v>
      </c>
      <c r="BH229" s="218">
        <f>IF(N229="sníž. přenesená",J229,0)</f>
        <v>0</v>
      </c>
      <c r="BI229" s="218">
        <f>IF(N229="nulová",J229,0)</f>
        <v>0</v>
      </c>
      <c r="BJ229" s="19" t="s">
        <v>82</v>
      </c>
      <c r="BK229" s="218">
        <f>ROUND(I229*H229,2)</f>
        <v>0</v>
      </c>
      <c r="BL229" s="19" t="s">
        <v>256</v>
      </c>
      <c r="BM229" s="217" t="s">
        <v>3215</v>
      </c>
    </row>
    <row r="230" s="2" customFormat="1">
      <c r="A230" s="40"/>
      <c r="B230" s="41"/>
      <c r="C230" s="42"/>
      <c r="D230" s="219" t="s">
        <v>170</v>
      </c>
      <c r="E230" s="42"/>
      <c r="F230" s="220" t="s">
        <v>3216</v>
      </c>
      <c r="G230" s="42"/>
      <c r="H230" s="42"/>
      <c r="I230" s="221"/>
      <c r="J230" s="42"/>
      <c r="K230" s="42"/>
      <c r="L230" s="46"/>
      <c r="M230" s="222"/>
      <c r="N230" s="223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170</v>
      </c>
      <c r="AU230" s="19" t="s">
        <v>84</v>
      </c>
    </row>
    <row r="231" s="2" customFormat="1" ht="44.25" customHeight="1">
      <c r="A231" s="40"/>
      <c r="B231" s="41"/>
      <c r="C231" s="206" t="s">
        <v>520</v>
      </c>
      <c r="D231" s="206" t="s">
        <v>163</v>
      </c>
      <c r="E231" s="207" t="s">
        <v>3217</v>
      </c>
      <c r="F231" s="208" t="s">
        <v>3218</v>
      </c>
      <c r="G231" s="209" t="s">
        <v>1196</v>
      </c>
      <c r="H231" s="258"/>
      <c r="I231" s="211"/>
      <c r="J231" s="212">
        <f>ROUND(I231*H231,2)</f>
        <v>0</v>
      </c>
      <c r="K231" s="208" t="s">
        <v>167</v>
      </c>
      <c r="L231" s="46"/>
      <c r="M231" s="213" t="s">
        <v>19</v>
      </c>
      <c r="N231" s="214" t="s">
        <v>45</v>
      </c>
      <c r="O231" s="86"/>
      <c r="P231" s="215">
        <f>O231*H231</f>
        <v>0</v>
      </c>
      <c r="Q231" s="215">
        <v>0</v>
      </c>
      <c r="R231" s="215">
        <f>Q231*H231</f>
        <v>0</v>
      </c>
      <c r="S231" s="215">
        <v>0</v>
      </c>
      <c r="T231" s="216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17" t="s">
        <v>256</v>
      </c>
      <c r="AT231" s="217" t="s">
        <v>163</v>
      </c>
      <c r="AU231" s="217" t="s">
        <v>84</v>
      </c>
      <c r="AY231" s="19" t="s">
        <v>161</v>
      </c>
      <c r="BE231" s="218">
        <f>IF(N231="základní",J231,0)</f>
        <v>0</v>
      </c>
      <c r="BF231" s="218">
        <f>IF(N231="snížená",J231,0)</f>
        <v>0</v>
      </c>
      <c r="BG231" s="218">
        <f>IF(N231="zákl. přenesená",J231,0)</f>
        <v>0</v>
      </c>
      <c r="BH231" s="218">
        <f>IF(N231="sníž. přenesená",J231,0)</f>
        <v>0</v>
      </c>
      <c r="BI231" s="218">
        <f>IF(N231="nulová",J231,0)</f>
        <v>0</v>
      </c>
      <c r="BJ231" s="19" t="s">
        <v>82</v>
      </c>
      <c r="BK231" s="218">
        <f>ROUND(I231*H231,2)</f>
        <v>0</v>
      </c>
      <c r="BL231" s="19" t="s">
        <v>256</v>
      </c>
      <c r="BM231" s="217" t="s">
        <v>3219</v>
      </c>
    </row>
    <row r="232" s="2" customFormat="1">
      <c r="A232" s="40"/>
      <c r="B232" s="41"/>
      <c r="C232" s="42"/>
      <c r="D232" s="219" t="s">
        <v>170</v>
      </c>
      <c r="E232" s="42"/>
      <c r="F232" s="220" t="s">
        <v>3220</v>
      </c>
      <c r="G232" s="42"/>
      <c r="H232" s="42"/>
      <c r="I232" s="221"/>
      <c r="J232" s="42"/>
      <c r="K232" s="42"/>
      <c r="L232" s="46"/>
      <c r="M232" s="222"/>
      <c r="N232" s="223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170</v>
      </c>
      <c r="AU232" s="19" t="s">
        <v>84</v>
      </c>
    </row>
    <row r="233" s="2" customFormat="1" ht="66.75" customHeight="1">
      <c r="A233" s="40"/>
      <c r="B233" s="41"/>
      <c r="C233" s="206" t="s">
        <v>525</v>
      </c>
      <c r="D233" s="206" t="s">
        <v>163</v>
      </c>
      <c r="E233" s="207" t="s">
        <v>3221</v>
      </c>
      <c r="F233" s="208" t="s">
        <v>3222</v>
      </c>
      <c r="G233" s="209" t="s">
        <v>1196</v>
      </c>
      <c r="H233" s="258"/>
      <c r="I233" s="211"/>
      <c r="J233" s="212">
        <f>ROUND(I233*H233,2)</f>
        <v>0</v>
      </c>
      <c r="K233" s="208" t="s">
        <v>167</v>
      </c>
      <c r="L233" s="46"/>
      <c r="M233" s="213" t="s">
        <v>19</v>
      </c>
      <c r="N233" s="214" t="s">
        <v>45</v>
      </c>
      <c r="O233" s="86"/>
      <c r="P233" s="215">
        <f>O233*H233</f>
        <v>0</v>
      </c>
      <c r="Q233" s="215">
        <v>0</v>
      </c>
      <c r="R233" s="215">
        <f>Q233*H233</f>
        <v>0</v>
      </c>
      <c r="S233" s="215">
        <v>0</v>
      </c>
      <c r="T233" s="21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256</v>
      </c>
      <c r="AT233" s="217" t="s">
        <v>163</v>
      </c>
      <c r="AU233" s="217" t="s">
        <v>84</v>
      </c>
      <c r="AY233" s="19" t="s">
        <v>161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9" t="s">
        <v>82</v>
      </c>
      <c r="BK233" s="218">
        <f>ROUND(I233*H233,2)</f>
        <v>0</v>
      </c>
      <c r="BL233" s="19" t="s">
        <v>256</v>
      </c>
      <c r="BM233" s="217" t="s">
        <v>3223</v>
      </c>
    </row>
    <row r="234" s="2" customFormat="1">
      <c r="A234" s="40"/>
      <c r="B234" s="41"/>
      <c r="C234" s="42"/>
      <c r="D234" s="219" t="s">
        <v>170</v>
      </c>
      <c r="E234" s="42"/>
      <c r="F234" s="220" t="s">
        <v>3224</v>
      </c>
      <c r="G234" s="42"/>
      <c r="H234" s="42"/>
      <c r="I234" s="221"/>
      <c r="J234" s="42"/>
      <c r="K234" s="42"/>
      <c r="L234" s="46"/>
      <c r="M234" s="222"/>
      <c r="N234" s="223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170</v>
      </c>
      <c r="AU234" s="19" t="s">
        <v>84</v>
      </c>
    </row>
    <row r="235" s="12" customFormat="1" ht="22.8" customHeight="1">
      <c r="A235" s="12"/>
      <c r="B235" s="190"/>
      <c r="C235" s="191"/>
      <c r="D235" s="192" t="s">
        <v>73</v>
      </c>
      <c r="E235" s="204" t="s">
        <v>3225</v>
      </c>
      <c r="F235" s="204" t="s">
        <v>3226</v>
      </c>
      <c r="G235" s="191"/>
      <c r="H235" s="191"/>
      <c r="I235" s="194"/>
      <c r="J235" s="205">
        <f>BK235</f>
        <v>0</v>
      </c>
      <c r="K235" s="191"/>
      <c r="L235" s="196"/>
      <c r="M235" s="197"/>
      <c r="N235" s="198"/>
      <c r="O235" s="198"/>
      <c r="P235" s="199">
        <f>SUM(P236:P263)</f>
        <v>0</v>
      </c>
      <c r="Q235" s="198"/>
      <c r="R235" s="199">
        <f>SUM(R236:R263)</f>
        <v>0.47572000000000003</v>
      </c>
      <c r="S235" s="198"/>
      <c r="T235" s="200">
        <f>SUM(T236:T263)</f>
        <v>2.4400000000000004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01" t="s">
        <v>84</v>
      </c>
      <c r="AT235" s="202" t="s">
        <v>73</v>
      </c>
      <c r="AU235" s="202" t="s">
        <v>82</v>
      </c>
      <c r="AY235" s="201" t="s">
        <v>161</v>
      </c>
      <c r="BK235" s="203">
        <f>SUM(BK236:BK263)</f>
        <v>0</v>
      </c>
    </row>
    <row r="236" s="2" customFormat="1" ht="16.5" customHeight="1">
      <c r="A236" s="40"/>
      <c r="B236" s="41"/>
      <c r="C236" s="206" t="s">
        <v>530</v>
      </c>
      <c r="D236" s="206" t="s">
        <v>163</v>
      </c>
      <c r="E236" s="207" t="s">
        <v>3227</v>
      </c>
      <c r="F236" s="208" t="s">
        <v>3228</v>
      </c>
      <c r="G236" s="209" t="s">
        <v>182</v>
      </c>
      <c r="H236" s="210">
        <v>100</v>
      </c>
      <c r="I236" s="211"/>
      <c r="J236" s="212">
        <f>ROUND(I236*H236,2)</f>
        <v>0</v>
      </c>
      <c r="K236" s="208" t="s">
        <v>167</v>
      </c>
      <c r="L236" s="46"/>
      <c r="M236" s="213" t="s">
        <v>19</v>
      </c>
      <c r="N236" s="214" t="s">
        <v>45</v>
      </c>
      <c r="O236" s="86"/>
      <c r="P236" s="215">
        <f>O236*H236</f>
        <v>0</v>
      </c>
      <c r="Q236" s="215">
        <v>0</v>
      </c>
      <c r="R236" s="215">
        <f>Q236*H236</f>
        <v>0</v>
      </c>
      <c r="S236" s="215">
        <v>0.023800000000000002</v>
      </c>
      <c r="T236" s="216">
        <f>S236*H236</f>
        <v>2.3800000000000003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17" t="s">
        <v>256</v>
      </c>
      <c r="AT236" s="217" t="s">
        <v>163</v>
      </c>
      <c r="AU236" s="217" t="s">
        <v>84</v>
      </c>
      <c r="AY236" s="19" t="s">
        <v>161</v>
      </c>
      <c r="BE236" s="218">
        <f>IF(N236="základní",J236,0)</f>
        <v>0</v>
      </c>
      <c r="BF236" s="218">
        <f>IF(N236="snížená",J236,0)</f>
        <v>0</v>
      </c>
      <c r="BG236" s="218">
        <f>IF(N236="zákl. přenesená",J236,0)</f>
        <v>0</v>
      </c>
      <c r="BH236" s="218">
        <f>IF(N236="sníž. přenesená",J236,0)</f>
        <v>0</v>
      </c>
      <c r="BI236" s="218">
        <f>IF(N236="nulová",J236,0)</f>
        <v>0</v>
      </c>
      <c r="BJ236" s="19" t="s">
        <v>82</v>
      </c>
      <c r="BK236" s="218">
        <f>ROUND(I236*H236,2)</f>
        <v>0</v>
      </c>
      <c r="BL236" s="19" t="s">
        <v>256</v>
      </c>
      <c r="BM236" s="217" t="s">
        <v>3229</v>
      </c>
    </row>
    <row r="237" s="2" customFormat="1">
      <c r="A237" s="40"/>
      <c r="B237" s="41"/>
      <c r="C237" s="42"/>
      <c r="D237" s="219" t="s">
        <v>170</v>
      </c>
      <c r="E237" s="42"/>
      <c r="F237" s="220" t="s">
        <v>3230</v>
      </c>
      <c r="G237" s="42"/>
      <c r="H237" s="42"/>
      <c r="I237" s="221"/>
      <c r="J237" s="42"/>
      <c r="K237" s="42"/>
      <c r="L237" s="46"/>
      <c r="M237" s="222"/>
      <c r="N237" s="223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170</v>
      </c>
      <c r="AU237" s="19" t="s">
        <v>84</v>
      </c>
    </row>
    <row r="238" s="2" customFormat="1" ht="44.25" customHeight="1">
      <c r="A238" s="40"/>
      <c r="B238" s="41"/>
      <c r="C238" s="206" t="s">
        <v>537</v>
      </c>
      <c r="D238" s="206" t="s">
        <v>163</v>
      </c>
      <c r="E238" s="207" t="s">
        <v>3231</v>
      </c>
      <c r="F238" s="208" t="s">
        <v>3232</v>
      </c>
      <c r="G238" s="209" t="s">
        <v>166</v>
      </c>
      <c r="H238" s="210">
        <v>7</v>
      </c>
      <c r="I238" s="211"/>
      <c r="J238" s="212">
        <f>ROUND(I238*H238,2)</f>
        <v>0</v>
      </c>
      <c r="K238" s="208" t="s">
        <v>167</v>
      </c>
      <c r="L238" s="46"/>
      <c r="M238" s="213" t="s">
        <v>19</v>
      </c>
      <c r="N238" s="214" t="s">
        <v>45</v>
      </c>
      <c r="O238" s="86"/>
      <c r="P238" s="215">
        <f>O238*H238</f>
        <v>0</v>
      </c>
      <c r="Q238" s="215">
        <v>0.0096399999999999993</v>
      </c>
      <c r="R238" s="215">
        <f>Q238*H238</f>
        <v>0.067479999999999998</v>
      </c>
      <c r="S238" s="215">
        <v>0</v>
      </c>
      <c r="T238" s="216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17" t="s">
        <v>256</v>
      </c>
      <c r="AT238" s="217" t="s">
        <v>163</v>
      </c>
      <c r="AU238" s="217" t="s">
        <v>84</v>
      </c>
      <c r="AY238" s="19" t="s">
        <v>161</v>
      </c>
      <c r="BE238" s="218">
        <f>IF(N238="základní",J238,0)</f>
        <v>0</v>
      </c>
      <c r="BF238" s="218">
        <f>IF(N238="snížená",J238,0)</f>
        <v>0</v>
      </c>
      <c r="BG238" s="218">
        <f>IF(N238="zákl. přenesená",J238,0)</f>
        <v>0</v>
      </c>
      <c r="BH238" s="218">
        <f>IF(N238="sníž. přenesená",J238,0)</f>
        <v>0</v>
      </c>
      <c r="BI238" s="218">
        <f>IF(N238="nulová",J238,0)</f>
        <v>0</v>
      </c>
      <c r="BJ238" s="19" t="s">
        <v>82</v>
      </c>
      <c r="BK238" s="218">
        <f>ROUND(I238*H238,2)</f>
        <v>0</v>
      </c>
      <c r="BL238" s="19" t="s">
        <v>256</v>
      </c>
      <c r="BM238" s="217" t="s">
        <v>3233</v>
      </c>
    </row>
    <row r="239" s="2" customFormat="1">
      <c r="A239" s="40"/>
      <c r="B239" s="41"/>
      <c r="C239" s="42"/>
      <c r="D239" s="219" t="s">
        <v>170</v>
      </c>
      <c r="E239" s="42"/>
      <c r="F239" s="220" t="s">
        <v>3234</v>
      </c>
      <c r="G239" s="42"/>
      <c r="H239" s="42"/>
      <c r="I239" s="221"/>
      <c r="J239" s="42"/>
      <c r="K239" s="42"/>
      <c r="L239" s="46"/>
      <c r="M239" s="222"/>
      <c r="N239" s="223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170</v>
      </c>
      <c r="AU239" s="19" t="s">
        <v>84</v>
      </c>
    </row>
    <row r="240" s="13" customFormat="1">
      <c r="A240" s="13"/>
      <c r="B240" s="224"/>
      <c r="C240" s="225"/>
      <c r="D240" s="226" t="s">
        <v>185</v>
      </c>
      <c r="E240" s="227" t="s">
        <v>19</v>
      </c>
      <c r="F240" s="228" t="s">
        <v>3235</v>
      </c>
      <c r="G240" s="225"/>
      <c r="H240" s="229">
        <v>7</v>
      </c>
      <c r="I240" s="230"/>
      <c r="J240" s="225"/>
      <c r="K240" s="225"/>
      <c r="L240" s="231"/>
      <c r="M240" s="232"/>
      <c r="N240" s="233"/>
      <c r="O240" s="233"/>
      <c r="P240" s="233"/>
      <c r="Q240" s="233"/>
      <c r="R240" s="233"/>
      <c r="S240" s="233"/>
      <c r="T240" s="234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5" t="s">
        <v>185</v>
      </c>
      <c r="AU240" s="235" t="s">
        <v>84</v>
      </c>
      <c r="AV240" s="13" t="s">
        <v>84</v>
      </c>
      <c r="AW240" s="13" t="s">
        <v>36</v>
      </c>
      <c r="AX240" s="13" t="s">
        <v>82</v>
      </c>
      <c r="AY240" s="235" t="s">
        <v>161</v>
      </c>
    </row>
    <row r="241" s="2" customFormat="1" ht="44.25" customHeight="1">
      <c r="A241" s="40"/>
      <c r="B241" s="41"/>
      <c r="C241" s="206" t="s">
        <v>543</v>
      </c>
      <c r="D241" s="206" t="s">
        <v>163</v>
      </c>
      <c r="E241" s="207" t="s">
        <v>3236</v>
      </c>
      <c r="F241" s="208" t="s">
        <v>3237</v>
      </c>
      <c r="G241" s="209" t="s">
        <v>166</v>
      </c>
      <c r="H241" s="210">
        <v>5</v>
      </c>
      <c r="I241" s="211"/>
      <c r="J241" s="212">
        <f>ROUND(I241*H241,2)</f>
        <v>0</v>
      </c>
      <c r="K241" s="208" t="s">
        <v>167</v>
      </c>
      <c r="L241" s="46"/>
      <c r="M241" s="213" t="s">
        <v>19</v>
      </c>
      <c r="N241" s="214" t="s">
        <v>45</v>
      </c>
      <c r="O241" s="86"/>
      <c r="P241" s="215">
        <f>O241*H241</f>
        <v>0</v>
      </c>
      <c r="Q241" s="215">
        <v>0.012120000000000001</v>
      </c>
      <c r="R241" s="215">
        <f>Q241*H241</f>
        <v>0.060600000000000001</v>
      </c>
      <c r="S241" s="215">
        <v>0</v>
      </c>
      <c r="T241" s="216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256</v>
      </c>
      <c r="AT241" s="217" t="s">
        <v>163</v>
      </c>
      <c r="AU241" s="217" t="s">
        <v>84</v>
      </c>
      <c r="AY241" s="19" t="s">
        <v>161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9" t="s">
        <v>82</v>
      </c>
      <c r="BK241" s="218">
        <f>ROUND(I241*H241,2)</f>
        <v>0</v>
      </c>
      <c r="BL241" s="19" t="s">
        <v>256</v>
      </c>
      <c r="BM241" s="217" t="s">
        <v>3238</v>
      </c>
    </row>
    <row r="242" s="2" customFormat="1">
      <c r="A242" s="40"/>
      <c r="B242" s="41"/>
      <c r="C242" s="42"/>
      <c r="D242" s="219" t="s">
        <v>170</v>
      </c>
      <c r="E242" s="42"/>
      <c r="F242" s="220" t="s">
        <v>3239</v>
      </c>
      <c r="G242" s="42"/>
      <c r="H242" s="42"/>
      <c r="I242" s="221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170</v>
      </c>
      <c r="AU242" s="19" t="s">
        <v>84</v>
      </c>
    </row>
    <row r="243" s="13" customFormat="1">
      <c r="A243" s="13"/>
      <c r="B243" s="224"/>
      <c r="C243" s="225"/>
      <c r="D243" s="226" t="s">
        <v>185</v>
      </c>
      <c r="E243" s="227" t="s">
        <v>19</v>
      </c>
      <c r="F243" s="228" t="s">
        <v>3240</v>
      </c>
      <c r="G243" s="225"/>
      <c r="H243" s="229">
        <v>5</v>
      </c>
      <c r="I243" s="230"/>
      <c r="J243" s="225"/>
      <c r="K243" s="225"/>
      <c r="L243" s="231"/>
      <c r="M243" s="232"/>
      <c r="N243" s="233"/>
      <c r="O243" s="233"/>
      <c r="P243" s="233"/>
      <c r="Q243" s="233"/>
      <c r="R243" s="233"/>
      <c r="S243" s="233"/>
      <c r="T243" s="234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5" t="s">
        <v>185</v>
      </c>
      <c r="AU243" s="235" t="s">
        <v>84</v>
      </c>
      <c r="AV243" s="13" t="s">
        <v>84</v>
      </c>
      <c r="AW243" s="13" t="s">
        <v>36</v>
      </c>
      <c r="AX243" s="13" t="s">
        <v>82</v>
      </c>
      <c r="AY243" s="235" t="s">
        <v>161</v>
      </c>
    </row>
    <row r="244" s="2" customFormat="1" ht="44.25" customHeight="1">
      <c r="A244" s="40"/>
      <c r="B244" s="41"/>
      <c r="C244" s="206" t="s">
        <v>556</v>
      </c>
      <c r="D244" s="206" t="s">
        <v>163</v>
      </c>
      <c r="E244" s="207" t="s">
        <v>3241</v>
      </c>
      <c r="F244" s="208" t="s">
        <v>3242</v>
      </c>
      <c r="G244" s="209" t="s">
        <v>166</v>
      </c>
      <c r="H244" s="210">
        <v>2</v>
      </c>
      <c r="I244" s="211"/>
      <c r="J244" s="212">
        <f>ROUND(I244*H244,2)</f>
        <v>0</v>
      </c>
      <c r="K244" s="208" t="s">
        <v>167</v>
      </c>
      <c r="L244" s="46"/>
      <c r="M244" s="213" t="s">
        <v>19</v>
      </c>
      <c r="N244" s="214" t="s">
        <v>45</v>
      </c>
      <c r="O244" s="86"/>
      <c r="P244" s="215">
        <f>O244*H244</f>
        <v>0</v>
      </c>
      <c r="Q244" s="215">
        <v>0.0146</v>
      </c>
      <c r="R244" s="215">
        <f>Q244*H244</f>
        <v>0.0292</v>
      </c>
      <c r="S244" s="215">
        <v>0</v>
      </c>
      <c r="T244" s="216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7" t="s">
        <v>256</v>
      </c>
      <c r="AT244" s="217" t="s">
        <v>163</v>
      </c>
      <c r="AU244" s="217" t="s">
        <v>84</v>
      </c>
      <c r="AY244" s="19" t="s">
        <v>161</v>
      </c>
      <c r="BE244" s="218">
        <f>IF(N244="základní",J244,0)</f>
        <v>0</v>
      </c>
      <c r="BF244" s="218">
        <f>IF(N244="snížená",J244,0)</f>
        <v>0</v>
      </c>
      <c r="BG244" s="218">
        <f>IF(N244="zákl. přenesená",J244,0)</f>
        <v>0</v>
      </c>
      <c r="BH244" s="218">
        <f>IF(N244="sníž. přenesená",J244,0)</f>
        <v>0</v>
      </c>
      <c r="BI244" s="218">
        <f>IF(N244="nulová",J244,0)</f>
        <v>0</v>
      </c>
      <c r="BJ244" s="19" t="s">
        <v>82</v>
      </c>
      <c r="BK244" s="218">
        <f>ROUND(I244*H244,2)</f>
        <v>0</v>
      </c>
      <c r="BL244" s="19" t="s">
        <v>256</v>
      </c>
      <c r="BM244" s="217" t="s">
        <v>3243</v>
      </c>
    </row>
    <row r="245" s="2" customFormat="1">
      <c r="A245" s="40"/>
      <c r="B245" s="41"/>
      <c r="C245" s="42"/>
      <c r="D245" s="219" t="s">
        <v>170</v>
      </c>
      <c r="E245" s="42"/>
      <c r="F245" s="220" t="s">
        <v>3244</v>
      </c>
      <c r="G245" s="42"/>
      <c r="H245" s="42"/>
      <c r="I245" s="221"/>
      <c r="J245" s="42"/>
      <c r="K245" s="42"/>
      <c r="L245" s="46"/>
      <c r="M245" s="222"/>
      <c r="N245" s="223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170</v>
      </c>
      <c r="AU245" s="19" t="s">
        <v>84</v>
      </c>
    </row>
    <row r="246" s="13" customFormat="1">
      <c r="A246" s="13"/>
      <c r="B246" s="224"/>
      <c r="C246" s="225"/>
      <c r="D246" s="226" t="s">
        <v>185</v>
      </c>
      <c r="E246" s="227" t="s">
        <v>19</v>
      </c>
      <c r="F246" s="228" t="s">
        <v>3245</v>
      </c>
      <c r="G246" s="225"/>
      <c r="H246" s="229">
        <v>2</v>
      </c>
      <c r="I246" s="230"/>
      <c r="J246" s="225"/>
      <c r="K246" s="225"/>
      <c r="L246" s="231"/>
      <c r="M246" s="232"/>
      <c r="N246" s="233"/>
      <c r="O246" s="233"/>
      <c r="P246" s="233"/>
      <c r="Q246" s="233"/>
      <c r="R246" s="233"/>
      <c r="S246" s="233"/>
      <c r="T246" s="23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5" t="s">
        <v>185</v>
      </c>
      <c r="AU246" s="235" t="s">
        <v>84</v>
      </c>
      <c r="AV246" s="13" t="s">
        <v>84</v>
      </c>
      <c r="AW246" s="13" t="s">
        <v>36</v>
      </c>
      <c r="AX246" s="13" t="s">
        <v>82</v>
      </c>
      <c r="AY246" s="235" t="s">
        <v>161</v>
      </c>
    </row>
    <row r="247" s="2" customFormat="1" ht="44.25" customHeight="1">
      <c r="A247" s="40"/>
      <c r="B247" s="41"/>
      <c r="C247" s="206" t="s">
        <v>569</v>
      </c>
      <c r="D247" s="206" t="s">
        <v>163</v>
      </c>
      <c r="E247" s="207" t="s">
        <v>3246</v>
      </c>
      <c r="F247" s="208" t="s">
        <v>3247</v>
      </c>
      <c r="G247" s="209" t="s">
        <v>166</v>
      </c>
      <c r="H247" s="210">
        <v>6</v>
      </c>
      <c r="I247" s="211"/>
      <c r="J247" s="212">
        <f>ROUND(I247*H247,2)</f>
        <v>0</v>
      </c>
      <c r="K247" s="208" t="s">
        <v>167</v>
      </c>
      <c r="L247" s="46"/>
      <c r="M247" s="213" t="s">
        <v>19</v>
      </c>
      <c r="N247" s="214" t="s">
        <v>45</v>
      </c>
      <c r="O247" s="86"/>
      <c r="P247" s="215">
        <f>O247*H247</f>
        <v>0</v>
      </c>
      <c r="Q247" s="215">
        <v>0.017080000000000001</v>
      </c>
      <c r="R247" s="215">
        <f>Q247*H247</f>
        <v>0.10248000000000002</v>
      </c>
      <c r="S247" s="215">
        <v>0</v>
      </c>
      <c r="T247" s="216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7" t="s">
        <v>256</v>
      </c>
      <c r="AT247" s="217" t="s">
        <v>163</v>
      </c>
      <c r="AU247" s="217" t="s">
        <v>84</v>
      </c>
      <c r="AY247" s="19" t="s">
        <v>161</v>
      </c>
      <c r="BE247" s="218">
        <f>IF(N247="základní",J247,0)</f>
        <v>0</v>
      </c>
      <c r="BF247" s="218">
        <f>IF(N247="snížená",J247,0)</f>
        <v>0</v>
      </c>
      <c r="BG247" s="218">
        <f>IF(N247="zákl. přenesená",J247,0)</f>
        <v>0</v>
      </c>
      <c r="BH247" s="218">
        <f>IF(N247="sníž. přenesená",J247,0)</f>
        <v>0</v>
      </c>
      <c r="BI247" s="218">
        <f>IF(N247="nulová",J247,0)</f>
        <v>0</v>
      </c>
      <c r="BJ247" s="19" t="s">
        <v>82</v>
      </c>
      <c r="BK247" s="218">
        <f>ROUND(I247*H247,2)</f>
        <v>0</v>
      </c>
      <c r="BL247" s="19" t="s">
        <v>256</v>
      </c>
      <c r="BM247" s="217" t="s">
        <v>3248</v>
      </c>
    </row>
    <row r="248" s="2" customFormat="1">
      <c r="A248" s="40"/>
      <c r="B248" s="41"/>
      <c r="C248" s="42"/>
      <c r="D248" s="219" t="s">
        <v>170</v>
      </c>
      <c r="E248" s="42"/>
      <c r="F248" s="220" t="s">
        <v>3249</v>
      </c>
      <c r="G248" s="42"/>
      <c r="H248" s="42"/>
      <c r="I248" s="221"/>
      <c r="J248" s="42"/>
      <c r="K248" s="42"/>
      <c r="L248" s="46"/>
      <c r="M248" s="222"/>
      <c r="N248" s="223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170</v>
      </c>
      <c r="AU248" s="19" t="s">
        <v>84</v>
      </c>
    </row>
    <row r="249" s="13" customFormat="1">
      <c r="A249" s="13"/>
      <c r="B249" s="224"/>
      <c r="C249" s="225"/>
      <c r="D249" s="226" t="s">
        <v>185</v>
      </c>
      <c r="E249" s="227" t="s">
        <v>19</v>
      </c>
      <c r="F249" s="228" t="s">
        <v>3250</v>
      </c>
      <c r="G249" s="225"/>
      <c r="H249" s="229">
        <v>6</v>
      </c>
      <c r="I249" s="230"/>
      <c r="J249" s="225"/>
      <c r="K249" s="225"/>
      <c r="L249" s="231"/>
      <c r="M249" s="232"/>
      <c r="N249" s="233"/>
      <c r="O249" s="233"/>
      <c r="P249" s="233"/>
      <c r="Q249" s="233"/>
      <c r="R249" s="233"/>
      <c r="S249" s="233"/>
      <c r="T249" s="234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5" t="s">
        <v>185</v>
      </c>
      <c r="AU249" s="235" t="s">
        <v>84</v>
      </c>
      <c r="AV249" s="13" t="s">
        <v>84</v>
      </c>
      <c r="AW249" s="13" t="s">
        <v>36</v>
      </c>
      <c r="AX249" s="13" t="s">
        <v>74</v>
      </c>
      <c r="AY249" s="235" t="s">
        <v>161</v>
      </c>
    </row>
    <row r="250" s="14" customFormat="1">
      <c r="A250" s="14"/>
      <c r="B250" s="236"/>
      <c r="C250" s="237"/>
      <c r="D250" s="226" t="s">
        <v>185</v>
      </c>
      <c r="E250" s="238" t="s">
        <v>19</v>
      </c>
      <c r="F250" s="239" t="s">
        <v>187</v>
      </c>
      <c r="G250" s="237"/>
      <c r="H250" s="240">
        <v>6</v>
      </c>
      <c r="I250" s="241"/>
      <c r="J250" s="237"/>
      <c r="K250" s="237"/>
      <c r="L250" s="242"/>
      <c r="M250" s="243"/>
      <c r="N250" s="244"/>
      <c r="O250" s="244"/>
      <c r="P250" s="244"/>
      <c r="Q250" s="244"/>
      <c r="R250" s="244"/>
      <c r="S250" s="244"/>
      <c r="T250" s="245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6" t="s">
        <v>185</v>
      </c>
      <c r="AU250" s="246" t="s">
        <v>84</v>
      </c>
      <c r="AV250" s="14" t="s">
        <v>168</v>
      </c>
      <c r="AW250" s="14" t="s">
        <v>36</v>
      </c>
      <c r="AX250" s="14" t="s">
        <v>82</v>
      </c>
      <c r="AY250" s="246" t="s">
        <v>161</v>
      </c>
    </row>
    <row r="251" s="2" customFormat="1" ht="44.25" customHeight="1">
      <c r="A251" s="40"/>
      <c r="B251" s="41"/>
      <c r="C251" s="206" t="s">
        <v>582</v>
      </c>
      <c r="D251" s="206" t="s">
        <v>163</v>
      </c>
      <c r="E251" s="207" t="s">
        <v>3251</v>
      </c>
      <c r="F251" s="208" t="s">
        <v>3252</v>
      </c>
      <c r="G251" s="209" t="s">
        <v>166</v>
      </c>
      <c r="H251" s="210">
        <v>11</v>
      </c>
      <c r="I251" s="211"/>
      <c r="J251" s="212">
        <f>ROUND(I251*H251,2)</f>
        <v>0</v>
      </c>
      <c r="K251" s="208" t="s">
        <v>167</v>
      </c>
      <c r="L251" s="46"/>
      <c r="M251" s="213" t="s">
        <v>19</v>
      </c>
      <c r="N251" s="214" t="s">
        <v>45</v>
      </c>
      <c r="O251" s="86"/>
      <c r="P251" s="215">
        <f>O251*H251</f>
        <v>0</v>
      </c>
      <c r="Q251" s="215">
        <v>0.019560000000000001</v>
      </c>
      <c r="R251" s="215">
        <f>Q251*H251</f>
        <v>0.21516000000000002</v>
      </c>
      <c r="S251" s="215">
        <v>0</v>
      </c>
      <c r="T251" s="216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7" t="s">
        <v>256</v>
      </c>
      <c r="AT251" s="217" t="s">
        <v>163</v>
      </c>
      <c r="AU251" s="217" t="s">
        <v>84</v>
      </c>
      <c r="AY251" s="19" t="s">
        <v>161</v>
      </c>
      <c r="BE251" s="218">
        <f>IF(N251="základní",J251,0)</f>
        <v>0</v>
      </c>
      <c r="BF251" s="218">
        <f>IF(N251="snížená",J251,0)</f>
        <v>0</v>
      </c>
      <c r="BG251" s="218">
        <f>IF(N251="zákl. přenesená",J251,0)</f>
        <v>0</v>
      </c>
      <c r="BH251" s="218">
        <f>IF(N251="sníž. přenesená",J251,0)</f>
        <v>0</v>
      </c>
      <c r="BI251" s="218">
        <f>IF(N251="nulová",J251,0)</f>
        <v>0</v>
      </c>
      <c r="BJ251" s="19" t="s">
        <v>82</v>
      </c>
      <c r="BK251" s="218">
        <f>ROUND(I251*H251,2)</f>
        <v>0</v>
      </c>
      <c r="BL251" s="19" t="s">
        <v>256</v>
      </c>
      <c r="BM251" s="217" t="s">
        <v>3253</v>
      </c>
    </row>
    <row r="252" s="2" customFormat="1">
      <c r="A252" s="40"/>
      <c r="B252" s="41"/>
      <c r="C252" s="42"/>
      <c r="D252" s="219" t="s">
        <v>170</v>
      </c>
      <c r="E252" s="42"/>
      <c r="F252" s="220" t="s">
        <v>3254</v>
      </c>
      <c r="G252" s="42"/>
      <c r="H252" s="42"/>
      <c r="I252" s="221"/>
      <c r="J252" s="42"/>
      <c r="K252" s="42"/>
      <c r="L252" s="46"/>
      <c r="M252" s="222"/>
      <c r="N252" s="223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170</v>
      </c>
      <c r="AU252" s="19" t="s">
        <v>84</v>
      </c>
    </row>
    <row r="253" s="13" customFormat="1">
      <c r="A253" s="13"/>
      <c r="B253" s="224"/>
      <c r="C253" s="225"/>
      <c r="D253" s="226" t="s">
        <v>185</v>
      </c>
      <c r="E253" s="227" t="s">
        <v>19</v>
      </c>
      <c r="F253" s="228" t="s">
        <v>3255</v>
      </c>
      <c r="G253" s="225"/>
      <c r="H253" s="229">
        <v>11</v>
      </c>
      <c r="I253" s="230"/>
      <c r="J253" s="225"/>
      <c r="K253" s="225"/>
      <c r="L253" s="231"/>
      <c r="M253" s="232"/>
      <c r="N253" s="233"/>
      <c r="O253" s="233"/>
      <c r="P253" s="233"/>
      <c r="Q253" s="233"/>
      <c r="R253" s="233"/>
      <c r="S253" s="233"/>
      <c r="T253" s="234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5" t="s">
        <v>185</v>
      </c>
      <c r="AU253" s="235" t="s">
        <v>84</v>
      </c>
      <c r="AV253" s="13" t="s">
        <v>84</v>
      </c>
      <c r="AW253" s="13" t="s">
        <v>36</v>
      </c>
      <c r="AX253" s="13" t="s">
        <v>82</v>
      </c>
      <c r="AY253" s="235" t="s">
        <v>161</v>
      </c>
    </row>
    <row r="254" s="2" customFormat="1" ht="37.8" customHeight="1">
      <c r="A254" s="40"/>
      <c r="B254" s="41"/>
      <c r="C254" s="206" t="s">
        <v>587</v>
      </c>
      <c r="D254" s="206" t="s">
        <v>163</v>
      </c>
      <c r="E254" s="207" t="s">
        <v>3256</v>
      </c>
      <c r="F254" s="208" t="s">
        <v>3257</v>
      </c>
      <c r="G254" s="209" t="s">
        <v>182</v>
      </c>
      <c r="H254" s="210">
        <v>100</v>
      </c>
      <c r="I254" s="211"/>
      <c r="J254" s="212">
        <f>ROUND(I254*H254,2)</f>
        <v>0</v>
      </c>
      <c r="K254" s="208" t="s">
        <v>1209</v>
      </c>
      <c r="L254" s="46"/>
      <c r="M254" s="213" t="s">
        <v>19</v>
      </c>
      <c r="N254" s="214" t="s">
        <v>45</v>
      </c>
      <c r="O254" s="86"/>
      <c r="P254" s="215">
        <f>O254*H254</f>
        <v>0</v>
      </c>
      <c r="Q254" s="215">
        <v>0</v>
      </c>
      <c r="R254" s="215">
        <f>Q254*H254</f>
        <v>0</v>
      </c>
      <c r="S254" s="215">
        <v>0</v>
      </c>
      <c r="T254" s="216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17" t="s">
        <v>256</v>
      </c>
      <c r="AT254" s="217" t="s">
        <v>163</v>
      </c>
      <c r="AU254" s="217" t="s">
        <v>84</v>
      </c>
      <c r="AY254" s="19" t="s">
        <v>161</v>
      </c>
      <c r="BE254" s="218">
        <f>IF(N254="základní",J254,0)</f>
        <v>0</v>
      </c>
      <c r="BF254" s="218">
        <f>IF(N254="snížená",J254,0)</f>
        <v>0</v>
      </c>
      <c r="BG254" s="218">
        <f>IF(N254="zákl. přenesená",J254,0)</f>
        <v>0</v>
      </c>
      <c r="BH254" s="218">
        <f>IF(N254="sníž. přenesená",J254,0)</f>
        <v>0</v>
      </c>
      <c r="BI254" s="218">
        <f>IF(N254="nulová",J254,0)</f>
        <v>0</v>
      </c>
      <c r="BJ254" s="19" t="s">
        <v>82</v>
      </c>
      <c r="BK254" s="218">
        <f>ROUND(I254*H254,2)</f>
        <v>0</v>
      </c>
      <c r="BL254" s="19" t="s">
        <v>256</v>
      </c>
      <c r="BM254" s="217" t="s">
        <v>3258</v>
      </c>
    </row>
    <row r="255" s="2" customFormat="1">
      <c r="A255" s="40"/>
      <c r="B255" s="41"/>
      <c r="C255" s="42"/>
      <c r="D255" s="219" t="s">
        <v>170</v>
      </c>
      <c r="E255" s="42"/>
      <c r="F255" s="220" t="s">
        <v>3259</v>
      </c>
      <c r="G255" s="42"/>
      <c r="H255" s="42"/>
      <c r="I255" s="221"/>
      <c r="J255" s="42"/>
      <c r="K255" s="42"/>
      <c r="L255" s="46"/>
      <c r="M255" s="222"/>
      <c r="N255" s="223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170</v>
      </c>
      <c r="AU255" s="19" t="s">
        <v>84</v>
      </c>
    </row>
    <row r="256" s="2" customFormat="1" ht="24.15" customHeight="1">
      <c r="A256" s="40"/>
      <c r="B256" s="41"/>
      <c r="C256" s="206" t="s">
        <v>594</v>
      </c>
      <c r="D256" s="206" t="s">
        <v>163</v>
      </c>
      <c r="E256" s="207" t="s">
        <v>3260</v>
      </c>
      <c r="F256" s="208" t="s">
        <v>3261</v>
      </c>
      <c r="G256" s="209" t="s">
        <v>166</v>
      </c>
      <c r="H256" s="210">
        <v>80</v>
      </c>
      <c r="I256" s="211"/>
      <c r="J256" s="212">
        <f>ROUND(I256*H256,2)</f>
        <v>0</v>
      </c>
      <c r="K256" s="208" t="s">
        <v>167</v>
      </c>
      <c r="L256" s="46"/>
      <c r="M256" s="213" t="s">
        <v>19</v>
      </c>
      <c r="N256" s="214" t="s">
        <v>45</v>
      </c>
      <c r="O256" s="86"/>
      <c r="P256" s="215">
        <f>O256*H256</f>
        <v>0</v>
      </c>
      <c r="Q256" s="215">
        <v>1.0000000000000001E-05</v>
      </c>
      <c r="R256" s="215">
        <f>Q256*H256</f>
        <v>0.00080000000000000004</v>
      </c>
      <c r="S256" s="215">
        <v>0.00075000000000000002</v>
      </c>
      <c r="T256" s="216">
        <f>S256*H256</f>
        <v>0.059999999999999998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7" t="s">
        <v>256</v>
      </c>
      <c r="AT256" s="217" t="s">
        <v>163</v>
      </c>
      <c r="AU256" s="217" t="s">
        <v>84</v>
      </c>
      <c r="AY256" s="19" t="s">
        <v>161</v>
      </c>
      <c r="BE256" s="218">
        <f>IF(N256="základní",J256,0)</f>
        <v>0</v>
      </c>
      <c r="BF256" s="218">
        <f>IF(N256="snížená",J256,0)</f>
        <v>0</v>
      </c>
      <c r="BG256" s="218">
        <f>IF(N256="zákl. přenesená",J256,0)</f>
        <v>0</v>
      </c>
      <c r="BH256" s="218">
        <f>IF(N256="sníž. přenesená",J256,0)</f>
        <v>0</v>
      </c>
      <c r="BI256" s="218">
        <f>IF(N256="nulová",J256,0)</f>
        <v>0</v>
      </c>
      <c r="BJ256" s="19" t="s">
        <v>82</v>
      </c>
      <c r="BK256" s="218">
        <f>ROUND(I256*H256,2)</f>
        <v>0</v>
      </c>
      <c r="BL256" s="19" t="s">
        <v>256</v>
      </c>
      <c r="BM256" s="217" t="s">
        <v>3262</v>
      </c>
    </row>
    <row r="257" s="2" customFormat="1">
      <c r="A257" s="40"/>
      <c r="B257" s="41"/>
      <c r="C257" s="42"/>
      <c r="D257" s="219" t="s">
        <v>170</v>
      </c>
      <c r="E257" s="42"/>
      <c r="F257" s="220" t="s">
        <v>3263</v>
      </c>
      <c r="G257" s="42"/>
      <c r="H257" s="42"/>
      <c r="I257" s="221"/>
      <c r="J257" s="42"/>
      <c r="K257" s="42"/>
      <c r="L257" s="46"/>
      <c r="M257" s="222"/>
      <c r="N257" s="223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170</v>
      </c>
      <c r="AU257" s="19" t="s">
        <v>84</v>
      </c>
    </row>
    <row r="258" s="2" customFormat="1" ht="24.15" customHeight="1">
      <c r="A258" s="40"/>
      <c r="B258" s="41"/>
      <c r="C258" s="206" t="s">
        <v>600</v>
      </c>
      <c r="D258" s="206" t="s">
        <v>163</v>
      </c>
      <c r="E258" s="207" t="s">
        <v>3264</v>
      </c>
      <c r="F258" s="208" t="s">
        <v>3265</v>
      </c>
      <c r="G258" s="209" t="s">
        <v>182</v>
      </c>
      <c r="H258" s="210">
        <v>100</v>
      </c>
      <c r="I258" s="211"/>
      <c r="J258" s="212">
        <f>ROUND(I258*H258,2)</f>
        <v>0</v>
      </c>
      <c r="K258" s="208" t="s">
        <v>1209</v>
      </c>
      <c r="L258" s="46"/>
      <c r="M258" s="213" t="s">
        <v>19</v>
      </c>
      <c r="N258" s="214" t="s">
        <v>45</v>
      </c>
      <c r="O258" s="86"/>
      <c r="P258" s="215">
        <f>O258*H258</f>
        <v>0</v>
      </c>
      <c r="Q258" s="215">
        <v>0</v>
      </c>
      <c r="R258" s="215">
        <f>Q258*H258</f>
        <v>0</v>
      </c>
      <c r="S258" s="215">
        <v>0</v>
      </c>
      <c r="T258" s="216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7" t="s">
        <v>256</v>
      </c>
      <c r="AT258" s="217" t="s">
        <v>163</v>
      </c>
      <c r="AU258" s="217" t="s">
        <v>84</v>
      </c>
      <c r="AY258" s="19" t="s">
        <v>161</v>
      </c>
      <c r="BE258" s="218">
        <f>IF(N258="základní",J258,0)</f>
        <v>0</v>
      </c>
      <c r="BF258" s="218">
        <f>IF(N258="snížená",J258,0)</f>
        <v>0</v>
      </c>
      <c r="BG258" s="218">
        <f>IF(N258="zákl. přenesená",J258,0)</f>
        <v>0</v>
      </c>
      <c r="BH258" s="218">
        <f>IF(N258="sníž. přenesená",J258,0)</f>
        <v>0</v>
      </c>
      <c r="BI258" s="218">
        <f>IF(N258="nulová",J258,0)</f>
        <v>0</v>
      </c>
      <c r="BJ258" s="19" t="s">
        <v>82</v>
      </c>
      <c r="BK258" s="218">
        <f>ROUND(I258*H258,2)</f>
        <v>0</v>
      </c>
      <c r="BL258" s="19" t="s">
        <v>256</v>
      </c>
      <c r="BM258" s="217" t="s">
        <v>3266</v>
      </c>
    </row>
    <row r="259" s="2" customFormat="1">
      <c r="A259" s="40"/>
      <c r="B259" s="41"/>
      <c r="C259" s="42"/>
      <c r="D259" s="219" t="s">
        <v>170</v>
      </c>
      <c r="E259" s="42"/>
      <c r="F259" s="220" t="s">
        <v>3267</v>
      </c>
      <c r="G259" s="42"/>
      <c r="H259" s="42"/>
      <c r="I259" s="221"/>
      <c r="J259" s="42"/>
      <c r="K259" s="42"/>
      <c r="L259" s="46"/>
      <c r="M259" s="222"/>
      <c r="N259" s="223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170</v>
      </c>
      <c r="AU259" s="19" t="s">
        <v>84</v>
      </c>
    </row>
    <row r="260" s="2" customFormat="1" ht="49.05" customHeight="1">
      <c r="A260" s="40"/>
      <c r="B260" s="41"/>
      <c r="C260" s="206" t="s">
        <v>607</v>
      </c>
      <c r="D260" s="206" t="s">
        <v>163</v>
      </c>
      <c r="E260" s="207" t="s">
        <v>3268</v>
      </c>
      <c r="F260" s="208" t="s">
        <v>3269</v>
      </c>
      <c r="G260" s="209" t="s">
        <v>1196</v>
      </c>
      <c r="H260" s="258"/>
      <c r="I260" s="211"/>
      <c r="J260" s="212">
        <f>ROUND(I260*H260,2)</f>
        <v>0</v>
      </c>
      <c r="K260" s="208" t="s">
        <v>167</v>
      </c>
      <c r="L260" s="46"/>
      <c r="M260" s="213" t="s">
        <v>19</v>
      </c>
      <c r="N260" s="214" t="s">
        <v>45</v>
      </c>
      <c r="O260" s="86"/>
      <c r="P260" s="215">
        <f>O260*H260</f>
        <v>0</v>
      </c>
      <c r="Q260" s="215">
        <v>0</v>
      </c>
      <c r="R260" s="215">
        <f>Q260*H260</f>
        <v>0</v>
      </c>
      <c r="S260" s="215">
        <v>0</v>
      </c>
      <c r="T260" s="216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7" t="s">
        <v>256</v>
      </c>
      <c r="AT260" s="217" t="s">
        <v>163</v>
      </c>
      <c r="AU260" s="217" t="s">
        <v>84</v>
      </c>
      <c r="AY260" s="19" t="s">
        <v>161</v>
      </c>
      <c r="BE260" s="218">
        <f>IF(N260="základní",J260,0)</f>
        <v>0</v>
      </c>
      <c r="BF260" s="218">
        <f>IF(N260="snížená",J260,0)</f>
        <v>0</v>
      </c>
      <c r="BG260" s="218">
        <f>IF(N260="zákl. přenesená",J260,0)</f>
        <v>0</v>
      </c>
      <c r="BH260" s="218">
        <f>IF(N260="sníž. přenesená",J260,0)</f>
        <v>0</v>
      </c>
      <c r="BI260" s="218">
        <f>IF(N260="nulová",J260,0)</f>
        <v>0</v>
      </c>
      <c r="BJ260" s="19" t="s">
        <v>82</v>
      </c>
      <c r="BK260" s="218">
        <f>ROUND(I260*H260,2)</f>
        <v>0</v>
      </c>
      <c r="BL260" s="19" t="s">
        <v>256</v>
      </c>
      <c r="BM260" s="217" t="s">
        <v>3270</v>
      </c>
    </row>
    <row r="261" s="2" customFormat="1">
      <c r="A261" s="40"/>
      <c r="B261" s="41"/>
      <c r="C261" s="42"/>
      <c r="D261" s="219" t="s">
        <v>170</v>
      </c>
      <c r="E261" s="42"/>
      <c r="F261" s="220" t="s">
        <v>3271</v>
      </c>
      <c r="G261" s="42"/>
      <c r="H261" s="42"/>
      <c r="I261" s="221"/>
      <c r="J261" s="42"/>
      <c r="K261" s="42"/>
      <c r="L261" s="46"/>
      <c r="M261" s="222"/>
      <c r="N261" s="223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170</v>
      </c>
      <c r="AU261" s="19" t="s">
        <v>84</v>
      </c>
    </row>
    <row r="262" s="2" customFormat="1" ht="66.75" customHeight="1">
      <c r="A262" s="40"/>
      <c r="B262" s="41"/>
      <c r="C262" s="206" t="s">
        <v>613</v>
      </c>
      <c r="D262" s="206" t="s">
        <v>163</v>
      </c>
      <c r="E262" s="207" t="s">
        <v>3272</v>
      </c>
      <c r="F262" s="208" t="s">
        <v>3273</v>
      </c>
      <c r="G262" s="209" t="s">
        <v>1196</v>
      </c>
      <c r="H262" s="258"/>
      <c r="I262" s="211"/>
      <c r="J262" s="212">
        <f>ROUND(I262*H262,2)</f>
        <v>0</v>
      </c>
      <c r="K262" s="208" t="s">
        <v>167</v>
      </c>
      <c r="L262" s="46"/>
      <c r="M262" s="213" t="s">
        <v>19</v>
      </c>
      <c r="N262" s="214" t="s">
        <v>45</v>
      </c>
      <c r="O262" s="86"/>
      <c r="P262" s="215">
        <f>O262*H262</f>
        <v>0</v>
      </c>
      <c r="Q262" s="215">
        <v>0</v>
      </c>
      <c r="R262" s="215">
        <f>Q262*H262</f>
        <v>0</v>
      </c>
      <c r="S262" s="215">
        <v>0</v>
      </c>
      <c r="T262" s="216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17" t="s">
        <v>256</v>
      </c>
      <c r="AT262" s="217" t="s">
        <v>163</v>
      </c>
      <c r="AU262" s="217" t="s">
        <v>84</v>
      </c>
      <c r="AY262" s="19" t="s">
        <v>161</v>
      </c>
      <c r="BE262" s="218">
        <f>IF(N262="základní",J262,0)</f>
        <v>0</v>
      </c>
      <c r="BF262" s="218">
        <f>IF(N262="snížená",J262,0)</f>
        <v>0</v>
      </c>
      <c r="BG262" s="218">
        <f>IF(N262="zákl. přenesená",J262,0)</f>
        <v>0</v>
      </c>
      <c r="BH262" s="218">
        <f>IF(N262="sníž. přenesená",J262,0)</f>
        <v>0</v>
      </c>
      <c r="BI262" s="218">
        <f>IF(N262="nulová",J262,0)</f>
        <v>0</v>
      </c>
      <c r="BJ262" s="19" t="s">
        <v>82</v>
      </c>
      <c r="BK262" s="218">
        <f>ROUND(I262*H262,2)</f>
        <v>0</v>
      </c>
      <c r="BL262" s="19" t="s">
        <v>256</v>
      </c>
      <c r="BM262" s="217" t="s">
        <v>3274</v>
      </c>
    </row>
    <row r="263" s="2" customFormat="1">
      <c r="A263" s="40"/>
      <c r="B263" s="41"/>
      <c r="C263" s="42"/>
      <c r="D263" s="219" t="s">
        <v>170</v>
      </c>
      <c r="E263" s="42"/>
      <c r="F263" s="220" t="s">
        <v>3275</v>
      </c>
      <c r="G263" s="42"/>
      <c r="H263" s="42"/>
      <c r="I263" s="221"/>
      <c r="J263" s="42"/>
      <c r="K263" s="42"/>
      <c r="L263" s="46"/>
      <c r="M263" s="222"/>
      <c r="N263" s="223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170</v>
      </c>
      <c r="AU263" s="19" t="s">
        <v>84</v>
      </c>
    </row>
    <row r="264" s="12" customFormat="1" ht="22.8" customHeight="1">
      <c r="A264" s="12"/>
      <c r="B264" s="190"/>
      <c r="C264" s="191"/>
      <c r="D264" s="192" t="s">
        <v>73</v>
      </c>
      <c r="E264" s="204" t="s">
        <v>3276</v>
      </c>
      <c r="F264" s="204" t="s">
        <v>3277</v>
      </c>
      <c r="G264" s="191"/>
      <c r="H264" s="191"/>
      <c r="I264" s="194"/>
      <c r="J264" s="205">
        <f>BK264</f>
        <v>0</v>
      </c>
      <c r="K264" s="191"/>
      <c r="L264" s="196"/>
      <c r="M264" s="197"/>
      <c r="N264" s="198"/>
      <c r="O264" s="198"/>
      <c r="P264" s="199">
        <f>SUM(P265:P269)</f>
        <v>0</v>
      </c>
      <c r="Q264" s="198"/>
      <c r="R264" s="199">
        <f>SUM(R265:R269)</f>
        <v>0.038500000000000006</v>
      </c>
      <c r="S264" s="198"/>
      <c r="T264" s="200">
        <f>SUM(T265:T269)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01" t="s">
        <v>84</v>
      </c>
      <c r="AT264" s="202" t="s">
        <v>73</v>
      </c>
      <c r="AU264" s="202" t="s">
        <v>82</v>
      </c>
      <c r="AY264" s="201" t="s">
        <v>161</v>
      </c>
      <c r="BK264" s="203">
        <f>SUM(BK265:BK269)</f>
        <v>0</v>
      </c>
    </row>
    <row r="265" s="2" customFormat="1" ht="37.8" customHeight="1">
      <c r="A265" s="40"/>
      <c r="B265" s="41"/>
      <c r="C265" s="206" t="s">
        <v>618</v>
      </c>
      <c r="D265" s="206" t="s">
        <v>163</v>
      </c>
      <c r="E265" s="207" t="s">
        <v>3278</v>
      </c>
      <c r="F265" s="208" t="s">
        <v>3279</v>
      </c>
      <c r="G265" s="209" t="s">
        <v>590</v>
      </c>
      <c r="H265" s="210">
        <v>3</v>
      </c>
      <c r="I265" s="211"/>
      <c r="J265" s="212">
        <f>ROUND(I265*H265,2)</f>
        <v>0</v>
      </c>
      <c r="K265" s="208" t="s">
        <v>167</v>
      </c>
      <c r="L265" s="46"/>
      <c r="M265" s="213" t="s">
        <v>19</v>
      </c>
      <c r="N265" s="214" t="s">
        <v>45</v>
      </c>
      <c r="O265" s="86"/>
      <c r="P265" s="215">
        <f>O265*H265</f>
        <v>0</v>
      </c>
      <c r="Q265" s="215">
        <v>0</v>
      </c>
      <c r="R265" s="215">
        <f>Q265*H265</f>
        <v>0</v>
      </c>
      <c r="S265" s="215">
        <v>0</v>
      </c>
      <c r="T265" s="216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17" t="s">
        <v>256</v>
      </c>
      <c r="AT265" s="217" t="s">
        <v>163</v>
      </c>
      <c r="AU265" s="217" t="s">
        <v>84</v>
      </c>
      <c r="AY265" s="19" t="s">
        <v>161</v>
      </c>
      <c r="BE265" s="218">
        <f>IF(N265="základní",J265,0)</f>
        <v>0</v>
      </c>
      <c r="BF265" s="218">
        <f>IF(N265="snížená",J265,0)</f>
        <v>0</v>
      </c>
      <c r="BG265" s="218">
        <f>IF(N265="zákl. přenesená",J265,0)</f>
        <v>0</v>
      </c>
      <c r="BH265" s="218">
        <f>IF(N265="sníž. přenesená",J265,0)</f>
        <v>0</v>
      </c>
      <c r="BI265" s="218">
        <f>IF(N265="nulová",J265,0)</f>
        <v>0</v>
      </c>
      <c r="BJ265" s="19" t="s">
        <v>82</v>
      </c>
      <c r="BK265" s="218">
        <f>ROUND(I265*H265,2)</f>
        <v>0</v>
      </c>
      <c r="BL265" s="19" t="s">
        <v>256</v>
      </c>
      <c r="BM265" s="217" t="s">
        <v>3280</v>
      </c>
    </row>
    <row r="266" s="2" customFormat="1">
      <c r="A266" s="40"/>
      <c r="B266" s="41"/>
      <c r="C266" s="42"/>
      <c r="D266" s="219" t="s">
        <v>170</v>
      </c>
      <c r="E266" s="42"/>
      <c r="F266" s="220" t="s">
        <v>3281</v>
      </c>
      <c r="G266" s="42"/>
      <c r="H266" s="42"/>
      <c r="I266" s="221"/>
      <c r="J266" s="42"/>
      <c r="K266" s="42"/>
      <c r="L266" s="46"/>
      <c r="M266" s="222"/>
      <c r="N266" s="223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170</v>
      </c>
      <c r="AU266" s="19" t="s">
        <v>84</v>
      </c>
    </row>
    <row r="267" s="13" customFormat="1">
      <c r="A267" s="13"/>
      <c r="B267" s="224"/>
      <c r="C267" s="225"/>
      <c r="D267" s="226" t="s">
        <v>185</v>
      </c>
      <c r="E267" s="227" t="s">
        <v>19</v>
      </c>
      <c r="F267" s="228" t="s">
        <v>3282</v>
      </c>
      <c r="G267" s="225"/>
      <c r="H267" s="229">
        <v>3</v>
      </c>
      <c r="I267" s="230"/>
      <c r="J267" s="225"/>
      <c r="K267" s="225"/>
      <c r="L267" s="231"/>
      <c r="M267" s="232"/>
      <c r="N267" s="233"/>
      <c r="O267" s="233"/>
      <c r="P267" s="233"/>
      <c r="Q267" s="233"/>
      <c r="R267" s="233"/>
      <c r="S267" s="233"/>
      <c r="T267" s="234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5" t="s">
        <v>185</v>
      </c>
      <c r="AU267" s="235" t="s">
        <v>84</v>
      </c>
      <c r="AV267" s="13" t="s">
        <v>84</v>
      </c>
      <c r="AW267" s="13" t="s">
        <v>36</v>
      </c>
      <c r="AX267" s="13" t="s">
        <v>82</v>
      </c>
      <c r="AY267" s="235" t="s">
        <v>161</v>
      </c>
    </row>
    <row r="268" s="2" customFormat="1" ht="16.5" customHeight="1">
      <c r="A268" s="40"/>
      <c r="B268" s="41"/>
      <c r="C268" s="247" t="s">
        <v>623</v>
      </c>
      <c r="D268" s="247" t="s">
        <v>301</v>
      </c>
      <c r="E268" s="248" t="s">
        <v>3283</v>
      </c>
      <c r="F268" s="249" t="s">
        <v>3284</v>
      </c>
      <c r="G268" s="250" t="s">
        <v>590</v>
      </c>
      <c r="H268" s="251">
        <v>3</v>
      </c>
      <c r="I268" s="252"/>
      <c r="J268" s="253">
        <f>ROUND(I268*H268,2)</f>
        <v>0</v>
      </c>
      <c r="K268" s="249" t="s">
        <v>167</v>
      </c>
      <c r="L268" s="254"/>
      <c r="M268" s="255" t="s">
        <v>19</v>
      </c>
      <c r="N268" s="256" t="s">
        <v>45</v>
      </c>
      <c r="O268" s="86"/>
      <c r="P268" s="215">
        <f>O268*H268</f>
        <v>0</v>
      </c>
      <c r="Q268" s="215">
        <v>0.011100000000000001</v>
      </c>
      <c r="R268" s="215">
        <f>Q268*H268</f>
        <v>0.033300000000000003</v>
      </c>
      <c r="S268" s="215">
        <v>0</v>
      </c>
      <c r="T268" s="216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7" t="s">
        <v>342</v>
      </c>
      <c r="AT268" s="217" t="s">
        <v>301</v>
      </c>
      <c r="AU268" s="217" t="s">
        <v>84</v>
      </c>
      <c r="AY268" s="19" t="s">
        <v>161</v>
      </c>
      <c r="BE268" s="218">
        <f>IF(N268="základní",J268,0)</f>
        <v>0</v>
      </c>
      <c r="BF268" s="218">
        <f>IF(N268="snížená",J268,0)</f>
        <v>0</v>
      </c>
      <c r="BG268" s="218">
        <f>IF(N268="zákl. přenesená",J268,0)</f>
        <v>0</v>
      </c>
      <c r="BH268" s="218">
        <f>IF(N268="sníž. přenesená",J268,0)</f>
        <v>0</v>
      </c>
      <c r="BI268" s="218">
        <f>IF(N268="nulová",J268,0)</f>
        <v>0</v>
      </c>
      <c r="BJ268" s="19" t="s">
        <v>82</v>
      </c>
      <c r="BK268" s="218">
        <f>ROUND(I268*H268,2)</f>
        <v>0</v>
      </c>
      <c r="BL268" s="19" t="s">
        <v>256</v>
      </c>
      <c r="BM268" s="217" t="s">
        <v>3285</v>
      </c>
    </row>
    <row r="269" s="2" customFormat="1" ht="16.5" customHeight="1">
      <c r="A269" s="40"/>
      <c r="B269" s="41"/>
      <c r="C269" s="247" t="s">
        <v>629</v>
      </c>
      <c r="D269" s="247" t="s">
        <v>301</v>
      </c>
      <c r="E269" s="248" t="s">
        <v>3286</v>
      </c>
      <c r="F269" s="249" t="s">
        <v>3287</v>
      </c>
      <c r="G269" s="250" t="s">
        <v>166</v>
      </c>
      <c r="H269" s="251">
        <v>1</v>
      </c>
      <c r="I269" s="252"/>
      <c r="J269" s="253">
        <f>ROUND(I269*H269,2)</f>
        <v>0</v>
      </c>
      <c r="K269" s="249" t="s">
        <v>167</v>
      </c>
      <c r="L269" s="254"/>
      <c r="M269" s="276" t="s">
        <v>19</v>
      </c>
      <c r="N269" s="277" t="s">
        <v>45</v>
      </c>
      <c r="O269" s="274"/>
      <c r="P269" s="278">
        <f>O269*H269</f>
        <v>0</v>
      </c>
      <c r="Q269" s="278">
        <v>0.0051999999999999998</v>
      </c>
      <c r="R269" s="278">
        <f>Q269*H269</f>
        <v>0.0051999999999999998</v>
      </c>
      <c r="S269" s="278">
        <v>0</v>
      </c>
      <c r="T269" s="279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17" t="s">
        <v>342</v>
      </c>
      <c r="AT269" s="217" t="s">
        <v>301</v>
      </c>
      <c r="AU269" s="217" t="s">
        <v>84</v>
      </c>
      <c r="AY269" s="19" t="s">
        <v>161</v>
      </c>
      <c r="BE269" s="218">
        <f>IF(N269="základní",J269,0)</f>
        <v>0</v>
      </c>
      <c r="BF269" s="218">
        <f>IF(N269="snížená",J269,0)</f>
        <v>0</v>
      </c>
      <c r="BG269" s="218">
        <f>IF(N269="zákl. přenesená",J269,0)</f>
        <v>0</v>
      </c>
      <c r="BH269" s="218">
        <f>IF(N269="sníž. přenesená",J269,0)</f>
        <v>0</v>
      </c>
      <c r="BI269" s="218">
        <f>IF(N269="nulová",J269,0)</f>
        <v>0</v>
      </c>
      <c r="BJ269" s="19" t="s">
        <v>82</v>
      </c>
      <c r="BK269" s="218">
        <f>ROUND(I269*H269,2)</f>
        <v>0</v>
      </c>
      <c r="BL269" s="19" t="s">
        <v>256</v>
      </c>
      <c r="BM269" s="217" t="s">
        <v>3288</v>
      </c>
    </row>
    <row r="270" s="2" customFormat="1" ht="6.96" customHeight="1">
      <c r="A270" s="40"/>
      <c r="B270" s="61"/>
      <c r="C270" s="62"/>
      <c r="D270" s="62"/>
      <c r="E270" s="62"/>
      <c r="F270" s="62"/>
      <c r="G270" s="62"/>
      <c r="H270" s="62"/>
      <c r="I270" s="62"/>
      <c r="J270" s="62"/>
      <c r="K270" s="62"/>
      <c r="L270" s="46"/>
      <c r="M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</row>
  </sheetData>
  <sheetProtection sheet="1" autoFilter="0" formatColumns="0" formatRows="0" objects="1" scenarios="1" spinCount="100000" saltValue="khdydCOEz+eW6lj7CSTHiaY+TgzDfhZ2fPivyAgBC0JeJdcrkF4clN8xVcUtbo2TJ5gneZRdjl1WD91UZbLfyA==" hashValue="6nDt1BY9+6JyE9UgaqGG9u666TK1hRxMenRXVe2n5NWE+sF+1UyPrjcUKGptgm15SAU7VrpB09zO28WNC9qjoA==" algorithmName="SHA-512" password="CC35"/>
  <autoFilter ref="C88:K269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93" r:id="rId1" display="https://podminky.urs.cz/item/CS_URS_2025_01/389842412"/>
    <hyperlink ref="F96" r:id="rId2" display="https://podminky.urs.cz/item/CS_URS_2025_01/953841122"/>
    <hyperlink ref="F100" r:id="rId3" display="https://podminky.urs.cz/item/CS_URS_2025_01/731200826"/>
    <hyperlink ref="F102" r:id="rId4" display="https://podminky.urs.cz/item/CS_URS_2025_01/731244008"/>
    <hyperlink ref="F104" r:id="rId5" display="https://podminky.urs.cz/item/CS_URS_2025_01/731341140"/>
    <hyperlink ref="F106" r:id="rId6" display="https://podminky.urs.cz/item/CS_URS_2025_01/731391811"/>
    <hyperlink ref="F108" r:id="rId7" display="https://podminky.urs.cz/item/CS_URS_2025_01/731810312"/>
    <hyperlink ref="F110" r:id="rId8" display="https://podminky.urs.cz/item/CS_URS_2025_01/731810342"/>
    <hyperlink ref="F112" r:id="rId9" display="https://podminky.urs.cz/item/CS_URS_2025_01/998731311"/>
    <hyperlink ref="F114" r:id="rId10" display="https://podminky.urs.cz/item/CS_URS_2025_01/998731319"/>
    <hyperlink ref="F117" r:id="rId11" display="https://podminky.urs.cz/item/CS_URS_2025_01/732110811"/>
    <hyperlink ref="F119" r:id="rId12" display="https://podminky.urs.cz/item/CS_URS_2024_02/732112225"/>
    <hyperlink ref="F121" r:id="rId13" display="https://podminky.urs.cz/item/CS_URS_2025_01/732212815"/>
    <hyperlink ref="F123" r:id="rId14" display="https://podminky.urs.cz/item/CS_URS_2025_01/732213813"/>
    <hyperlink ref="F125" r:id="rId15" display="https://podminky.urs.cz/item/CS_URS_2025_01/732214813"/>
    <hyperlink ref="F127" r:id="rId16" display="https://podminky.urs.cz/item/CS_URS_2025_01/732331107"/>
    <hyperlink ref="F129" r:id="rId17" display="https://podminky.urs.cz/item/CS_URS_2024_02/732420811"/>
    <hyperlink ref="F131" r:id="rId18" display="https://podminky.urs.cz/item/CS_URS_2024_02/732420812"/>
    <hyperlink ref="F133" r:id="rId19" display="https://podminky.urs.cz/item/CS_URS_2025_01/732421205"/>
    <hyperlink ref="F135" r:id="rId20" display="https://podminky.urs.cz/item/CS_URS_2025_01/732421419"/>
    <hyperlink ref="F137" r:id="rId21" display="https://podminky.urs.cz/item/CS_URS_2025_01/732421472"/>
    <hyperlink ref="F139" r:id="rId22" display="https://podminky.urs.cz/item/CS_URS_2025_01/998732311"/>
    <hyperlink ref="F141" r:id="rId23" display="https://podminky.urs.cz/item/CS_URS_2025_01/998732319"/>
    <hyperlink ref="F144" r:id="rId24" display="https://podminky.urs.cz/item/CS_URS_2024_02/733110803"/>
    <hyperlink ref="F147" r:id="rId25" display="https://podminky.urs.cz/item/CS_URS_2025_01/733110806"/>
    <hyperlink ref="F149" r:id="rId26" display="https://podminky.urs.cz/item/CS_URS_2024_02/733222303"/>
    <hyperlink ref="F153" r:id="rId27" display="https://podminky.urs.cz/item/CS_URS_2025_01/733222304"/>
    <hyperlink ref="F157" r:id="rId28" display="https://podminky.urs.cz/item/CS_URS_2025_01/733223304"/>
    <hyperlink ref="F161" r:id="rId29" display="https://podminky.urs.cz/item/CS_URS_2024_02/733223305"/>
    <hyperlink ref="F168" r:id="rId30" display="https://podminky.urs.cz/item/CS_URS_2024_02/733291101"/>
    <hyperlink ref="F172" r:id="rId31" display="https://podminky.urs.cz/item/CS_URS_2024_02/733811241"/>
    <hyperlink ref="F176" r:id="rId32" display="https://podminky.urs.cz/item/CS_URS_2024_02/733811242"/>
    <hyperlink ref="F180" r:id="rId33" display="https://podminky.urs.cz/item/CS_URS_2025_01/998733311"/>
    <hyperlink ref="F182" r:id="rId34" display="https://podminky.urs.cz/item/CS_URS_2025_01/998733319"/>
    <hyperlink ref="F185" r:id="rId35" display="https://podminky.urs.cz/item/CS_URS_2025_01/734100811"/>
    <hyperlink ref="F187" r:id="rId36" display="https://podminky.urs.cz/item/CS_URS_2025_01/734111412"/>
    <hyperlink ref="F189" r:id="rId37" display="https://podminky.urs.cz/item/CS_URS_2025_01/734111413"/>
    <hyperlink ref="F191" r:id="rId38" display="https://podminky.urs.cz/item/CS_URS_2025_01/734163443"/>
    <hyperlink ref="F193" r:id="rId39" display="https://podminky.urs.cz/item/CS_URS_2025_01/734163444"/>
    <hyperlink ref="F195" r:id="rId40" display="https://podminky.urs.cz/item/CS_URS_2025_01/734172112"/>
    <hyperlink ref="F197" r:id="rId41" display="https://podminky.urs.cz/item/CS_URS_2025_01/734172113"/>
    <hyperlink ref="F199" r:id="rId42" display="https://podminky.urs.cz/item/CS_URS_2025_01/734200823"/>
    <hyperlink ref="F201" r:id="rId43" display="https://podminky.urs.cz/item/CS_URS_2025_01/734209115"/>
    <hyperlink ref="F205" r:id="rId44" display="https://podminky.urs.cz/item/CS_URS_2025_01/734209116"/>
    <hyperlink ref="F208" r:id="rId45" display="https://podminky.urs.cz/item/CS_URS_2025_01/734261333"/>
    <hyperlink ref="F210" r:id="rId46" display="https://podminky.urs.cz/item/CS_URS_2025_01/734261402"/>
    <hyperlink ref="F212" r:id="rId47" display="https://podminky.urs.cz/item/CS_URS_2025_01/734290814"/>
    <hyperlink ref="F214" r:id="rId48" display="https://podminky.urs.cz/item/CS_URS_2025_01/734292723"/>
    <hyperlink ref="F216" r:id="rId49" display="https://podminky.urs.cz/item/CS_URS_2025_01/734292725"/>
    <hyperlink ref="F218" r:id="rId50" display="https://podminky.urs.cz/item/CS_URS_2025_01/734295022"/>
    <hyperlink ref="F220" r:id="rId51" display="https://podminky.urs.cz/item/CS_URS_2025_01/734295023"/>
    <hyperlink ref="F222" r:id="rId52" display="https://podminky.urs.cz/item/CS_URS_2024_02/734295261"/>
    <hyperlink ref="F224" r:id="rId53" display="https://podminky.urs.cz/item/CS_URS_2025_01/734410811"/>
    <hyperlink ref="F226" r:id="rId54" display="https://podminky.urs.cz/item/CS_URS_2025_01/734411103"/>
    <hyperlink ref="F228" r:id="rId55" display="https://podminky.urs.cz/item/CS_URS_2025_01/734420811"/>
    <hyperlink ref="F230" r:id="rId56" display="https://podminky.urs.cz/item/CS_URS_2025_01/734421102"/>
    <hyperlink ref="F232" r:id="rId57" display="https://podminky.urs.cz/item/CS_URS_2025_01/998734311"/>
    <hyperlink ref="F234" r:id="rId58" display="https://podminky.urs.cz/item/CS_URS_2025_01/998734319"/>
    <hyperlink ref="F237" r:id="rId59" display="https://podminky.urs.cz/item/CS_URS_2025_01/735111810"/>
    <hyperlink ref="F239" r:id="rId60" display="https://podminky.urs.cz/item/CS_URS_2025_01/735151173"/>
    <hyperlink ref="F242" r:id="rId61" display="https://podminky.urs.cz/item/CS_URS_2025_01/735151175"/>
    <hyperlink ref="F245" r:id="rId62" display="https://podminky.urs.cz/item/CS_URS_2025_01/735151177"/>
    <hyperlink ref="F248" r:id="rId63" display="https://podminky.urs.cz/item/CS_URS_2025_01/735151179"/>
    <hyperlink ref="F252" r:id="rId64" display="https://podminky.urs.cz/item/CS_URS_2025_01/735151180"/>
    <hyperlink ref="F255" r:id="rId65" display="https://podminky.urs.cz/item/CS_URS_2024_02/735191910"/>
    <hyperlink ref="F257" r:id="rId66" display="https://podminky.urs.cz/item/CS_URS_2025_01/735291800"/>
    <hyperlink ref="F259" r:id="rId67" display="https://podminky.urs.cz/item/CS_URS_2024_02/735494811"/>
    <hyperlink ref="F261" r:id="rId68" display="https://podminky.urs.cz/item/CS_URS_2025_01/998735311"/>
    <hyperlink ref="F263" r:id="rId69" display="https://podminky.urs.cz/item/CS_URS_2025_01/998735319"/>
    <hyperlink ref="F266" r:id="rId70" display="https://podminky.urs.cz/item/CS_URS_2025_01/795942016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96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115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Rekonstrukce a rozšíření školní jídelny a kuchyně ZŠ Žižkov Kutná Hora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116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3289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10. 1. 2025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35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37</v>
      </c>
      <c r="E23" s="40"/>
      <c r="F23" s="40"/>
      <c r="G23" s="40"/>
      <c r="H23" s="40"/>
      <c r="I23" s="134" t="s">
        <v>26</v>
      </c>
      <c r="J23" s="138" t="s">
        <v>33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34</v>
      </c>
      <c r="F24" s="40"/>
      <c r="G24" s="40"/>
      <c r="H24" s="40"/>
      <c r="I24" s="134" t="s">
        <v>29</v>
      </c>
      <c r="J24" s="138" t="s">
        <v>35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ROUND(J81,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ROUND((SUM(BE81:BE334)),  2)</f>
        <v>0</v>
      </c>
      <c r="G33" s="40"/>
      <c r="H33" s="40"/>
      <c r="I33" s="150">
        <v>0.20999999999999999</v>
      </c>
      <c r="J33" s="149">
        <f>ROUND(((SUM(BE81:BE334))*I33),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ROUND((SUM(BF81:BF334)),  2)</f>
        <v>0</v>
      </c>
      <c r="G34" s="40"/>
      <c r="H34" s="40"/>
      <c r="I34" s="150">
        <v>0.12</v>
      </c>
      <c r="J34" s="149">
        <f>ROUND(((SUM(BF81:BF334))*I34),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ROUND((SUM(BG81:BG334)),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ROUND((SUM(BH81:BH334)),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ROUND((SUM(BI81:BI334)),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Rekonstrukce a rozšíření školní jídelny a kuchyně ZŠ Žižkov Kutná Hora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05 - Větrání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Kutná Hora</v>
      </c>
      <c r="G52" s="42"/>
      <c r="H52" s="42"/>
      <c r="I52" s="34" t="s">
        <v>23</v>
      </c>
      <c r="J52" s="74" t="str">
        <f>IF(J12="","",J12)</f>
        <v>10. 1. 2025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Kutná Hora</v>
      </c>
      <c r="G54" s="42"/>
      <c r="H54" s="42"/>
      <c r="I54" s="34" t="s">
        <v>32</v>
      </c>
      <c r="J54" s="38" t="str">
        <f>E21</f>
        <v>STATUS stavební a.s.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STATUS stavební a.s.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119</v>
      </c>
      <c r="D57" s="164"/>
      <c r="E57" s="164"/>
      <c r="F57" s="164"/>
      <c r="G57" s="164"/>
      <c r="H57" s="164"/>
      <c r="I57" s="164"/>
      <c r="J57" s="165" t="s">
        <v>120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J81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121</v>
      </c>
    </row>
    <row r="60" s="9" customFormat="1" ht="24.96" customHeight="1">
      <c r="A60" s="9"/>
      <c r="B60" s="167"/>
      <c r="C60" s="168"/>
      <c r="D60" s="169" t="s">
        <v>132</v>
      </c>
      <c r="E60" s="170"/>
      <c r="F60" s="170"/>
      <c r="G60" s="170"/>
      <c r="H60" s="170"/>
      <c r="I60" s="170"/>
      <c r="J60" s="171">
        <f>J82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3290</v>
      </c>
      <c r="E61" s="176"/>
      <c r="F61" s="176"/>
      <c r="G61" s="176"/>
      <c r="H61" s="176"/>
      <c r="I61" s="176"/>
      <c r="J61" s="177">
        <f>J83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3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6.96" customHeight="1">
      <c r="A63" s="40"/>
      <c r="B63" s="61"/>
      <c r="C63" s="62"/>
      <c r="D63" s="62"/>
      <c r="E63" s="62"/>
      <c r="F63" s="62"/>
      <c r="G63" s="62"/>
      <c r="H63" s="62"/>
      <c r="I63" s="62"/>
      <c r="J63" s="62"/>
      <c r="K63" s="6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7" s="2" customFormat="1" ht="6.96" customHeight="1">
      <c r="A67" s="40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24.96" customHeight="1">
      <c r="A68" s="40"/>
      <c r="B68" s="41"/>
      <c r="C68" s="25" t="s">
        <v>146</v>
      </c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2" customHeight="1">
      <c r="A70" s="40"/>
      <c r="B70" s="41"/>
      <c r="C70" s="34" t="s">
        <v>16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6.25" customHeight="1">
      <c r="A71" s="40"/>
      <c r="B71" s="41"/>
      <c r="C71" s="42"/>
      <c r="D71" s="42"/>
      <c r="E71" s="162" t="str">
        <f>E7</f>
        <v>Rekonstrukce a rozšíření školní jídelny a kuchyně ZŠ Žižkov Kutná Hora</v>
      </c>
      <c r="F71" s="34"/>
      <c r="G71" s="34"/>
      <c r="H71" s="34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116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71" t="str">
        <f>E9</f>
        <v>05 - Větrání</v>
      </c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21</v>
      </c>
      <c r="D75" s="42"/>
      <c r="E75" s="42"/>
      <c r="F75" s="29" t="str">
        <f>F12</f>
        <v>Kutná Hora</v>
      </c>
      <c r="G75" s="42"/>
      <c r="H75" s="42"/>
      <c r="I75" s="34" t="s">
        <v>23</v>
      </c>
      <c r="J75" s="74" t="str">
        <f>IF(J12="","",J12)</f>
        <v>10. 1. 2025</v>
      </c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5.15" customHeight="1">
      <c r="A77" s="40"/>
      <c r="B77" s="41"/>
      <c r="C77" s="34" t="s">
        <v>25</v>
      </c>
      <c r="D77" s="42"/>
      <c r="E77" s="42"/>
      <c r="F77" s="29" t="str">
        <f>E15</f>
        <v>Město Kutná Hora</v>
      </c>
      <c r="G77" s="42"/>
      <c r="H77" s="42"/>
      <c r="I77" s="34" t="s">
        <v>32</v>
      </c>
      <c r="J77" s="38" t="str">
        <f>E21</f>
        <v>STATUS stavební a.s.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30</v>
      </c>
      <c r="D78" s="42"/>
      <c r="E78" s="42"/>
      <c r="F78" s="29" t="str">
        <f>IF(E18="","",E18)</f>
        <v>Vyplň údaj</v>
      </c>
      <c r="G78" s="42"/>
      <c r="H78" s="42"/>
      <c r="I78" s="34" t="s">
        <v>37</v>
      </c>
      <c r="J78" s="38" t="str">
        <f>E24</f>
        <v>STATUS stavební a.s.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0.32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1" customFormat="1" ht="29.28" customHeight="1">
      <c r="A80" s="179"/>
      <c r="B80" s="180"/>
      <c r="C80" s="181" t="s">
        <v>147</v>
      </c>
      <c r="D80" s="182" t="s">
        <v>59</v>
      </c>
      <c r="E80" s="182" t="s">
        <v>55</v>
      </c>
      <c r="F80" s="182" t="s">
        <v>56</v>
      </c>
      <c r="G80" s="182" t="s">
        <v>148</v>
      </c>
      <c r="H80" s="182" t="s">
        <v>149</v>
      </c>
      <c r="I80" s="182" t="s">
        <v>150</v>
      </c>
      <c r="J80" s="182" t="s">
        <v>120</v>
      </c>
      <c r="K80" s="183" t="s">
        <v>151</v>
      </c>
      <c r="L80" s="184"/>
      <c r="M80" s="94" t="s">
        <v>19</v>
      </c>
      <c r="N80" s="95" t="s">
        <v>44</v>
      </c>
      <c r="O80" s="95" t="s">
        <v>152</v>
      </c>
      <c r="P80" s="95" t="s">
        <v>153</v>
      </c>
      <c r="Q80" s="95" t="s">
        <v>154</v>
      </c>
      <c r="R80" s="95" t="s">
        <v>155</v>
      </c>
      <c r="S80" s="95" t="s">
        <v>156</v>
      </c>
      <c r="T80" s="96" t="s">
        <v>157</v>
      </c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</row>
    <row r="81" s="2" customFormat="1" ht="22.8" customHeight="1">
      <c r="A81" s="40"/>
      <c r="B81" s="41"/>
      <c r="C81" s="101" t="s">
        <v>158</v>
      </c>
      <c r="D81" s="42"/>
      <c r="E81" s="42"/>
      <c r="F81" s="42"/>
      <c r="G81" s="42"/>
      <c r="H81" s="42"/>
      <c r="I81" s="42"/>
      <c r="J81" s="185">
        <f>BK81</f>
        <v>0</v>
      </c>
      <c r="K81" s="42"/>
      <c r="L81" s="46"/>
      <c r="M81" s="97"/>
      <c r="N81" s="186"/>
      <c r="O81" s="98"/>
      <c r="P81" s="187">
        <f>P82</f>
        <v>0</v>
      </c>
      <c r="Q81" s="98"/>
      <c r="R81" s="187">
        <f>R82</f>
        <v>8.3107502999999969</v>
      </c>
      <c r="S81" s="98"/>
      <c r="T81" s="188">
        <f>T82</f>
        <v>1.82778</v>
      </c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T81" s="19" t="s">
        <v>73</v>
      </c>
      <c r="AU81" s="19" t="s">
        <v>121</v>
      </c>
      <c r="BK81" s="189">
        <f>BK82</f>
        <v>0</v>
      </c>
    </row>
    <row r="82" s="12" customFormat="1" ht="25.92" customHeight="1">
      <c r="A82" s="12"/>
      <c r="B82" s="190"/>
      <c r="C82" s="191"/>
      <c r="D82" s="192" t="s">
        <v>73</v>
      </c>
      <c r="E82" s="193" t="s">
        <v>1121</v>
      </c>
      <c r="F82" s="193" t="s">
        <v>1122</v>
      </c>
      <c r="G82" s="191"/>
      <c r="H82" s="191"/>
      <c r="I82" s="194"/>
      <c r="J82" s="195">
        <f>BK82</f>
        <v>0</v>
      </c>
      <c r="K82" s="191"/>
      <c r="L82" s="196"/>
      <c r="M82" s="197"/>
      <c r="N82" s="198"/>
      <c r="O82" s="198"/>
      <c r="P82" s="199">
        <f>P83</f>
        <v>0</v>
      </c>
      <c r="Q82" s="198"/>
      <c r="R82" s="199">
        <f>R83</f>
        <v>8.3107502999999969</v>
      </c>
      <c r="S82" s="198"/>
      <c r="T82" s="200">
        <f>T83</f>
        <v>1.82778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1" t="s">
        <v>84</v>
      </c>
      <c r="AT82" s="202" t="s">
        <v>73</v>
      </c>
      <c r="AU82" s="202" t="s">
        <v>74</v>
      </c>
      <c r="AY82" s="201" t="s">
        <v>161</v>
      </c>
      <c r="BK82" s="203">
        <f>BK83</f>
        <v>0</v>
      </c>
    </row>
    <row r="83" s="12" customFormat="1" ht="22.8" customHeight="1">
      <c r="A83" s="12"/>
      <c r="B83" s="190"/>
      <c r="C83" s="191"/>
      <c r="D83" s="192" t="s">
        <v>73</v>
      </c>
      <c r="E83" s="204" t="s">
        <v>3291</v>
      </c>
      <c r="F83" s="204" t="s">
        <v>3292</v>
      </c>
      <c r="G83" s="191"/>
      <c r="H83" s="191"/>
      <c r="I83" s="194"/>
      <c r="J83" s="205">
        <f>BK83</f>
        <v>0</v>
      </c>
      <c r="K83" s="191"/>
      <c r="L83" s="196"/>
      <c r="M83" s="197"/>
      <c r="N83" s="198"/>
      <c r="O83" s="198"/>
      <c r="P83" s="199">
        <f>SUM(P84:P334)</f>
        <v>0</v>
      </c>
      <c r="Q83" s="198"/>
      <c r="R83" s="199">
        <f>SUM(R84:R334)</f>
        <v>8.3107502999999969</v>
      </c>
      <c r="S83" s="198"/>
      <c r="T83" s="200">
        <f>SUM(T84:T334)</f>
        <v>1.82778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1" t="s">
        <v>84</v>
      </c>
      <c r="AT83" s="202" t="s">
        <v>73</v>
      </c>
      <c r="AU83" s="202" t="s">
        <v>82</v>
      </c>
      <c r="AY83" s="201" t="s">
        <v>161</v>
      </c>
      <c r="BK83" s="203">
        <f>SUM(BK84:BK334)</f>
        <v>0</v>
      </c>
    </row>
    <row r="84" s="2" customFormat="1" ht="33" customHeight="1">
      <c r="A84" s="40"/>
      <c r="B84" s="41"/>
      <c r="C84" s="206" t="s">
        <v>82</v>
      </c>
      <c r="D84" s="206" t="s">
        <v>163</v>
      </c>
      <c r="E84" s="207" t="s">
        <v>3293</v>
      </c>
      <c r="F84" s="208" t="s">
        <v>3294</v>
      </c>
      <c r="G84" s="209" t="s">
        <v>166</v>
      </c>
      <c r="H84" s="210">
        <v>1</v>
      </c>
      <c r="I84" s="211"/>
      <c r="J84" s="212">
        <f>ROUND(I84*H84,2)</f>
        <v>0</v>
      </c>
      <c r="K84" s="208" t="s">
        <v>167</v>
      </c>
      <c r="L84" s="46"/>
      <c r="M84" s="213" t="s">
        <v>19</v>
      </c>
      <c r="N84" s="214" t="s">
        <v>45</v>
      </c>
      <c r="O84" s="86"/>
      <c r="P84" s="215">
        <f>O84*H84</f>
        <v>0</v>
      </c>
      <c r="Q84" s="215">
        <v>0</v>
      </c>
      <c r="R84" s="215">
        <f>Q84*H84</f>
        <v>0</v>
      </c>
      <c r="S84" s="215">
        <v>0.053999999999999999</v>
      </c>
      <c r="T84" s="216">
        <f>S84*H84</f>
        <v>0.053999999999999999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17" t="s">
        <v>256</v>
      </c>
      <c r="AT84" s="217" t="s">
        <v>163</v>
      </c>
      <c r="AU84" s="217" t="s">
        <v>84</v>
      </c>
      <c r="AY84" s="19" t="s">
        <v>161</v>
      </c>
      <c r="BE84" s="218">
        <f>IF(N84="základní",J84,0)</f>
        <v>0</v>
      </c>
      <c r="BF84" s="218">
        <f>IF(N84="snížená",J84,0)</f>
        <v>0</v>
      </c>
      <c r="BG84" s="218">
        <f>IF(N84="zákl. přenesená",J84,0)</f>
        <v>0</v>
      </c>
      <c r="BH84" s="218">
        <f>IF(N84="sníž. přenesená",J84,0)</f>
        <v>0</v>
      </c>
      <c r="BI84" s="218">
        <f>IF(N84="nulová",J84,0)</f>
        <v>0</v>
      </c>
      <c r="BJ84" s="19" t="s">
        <v>82</v>
      </c>
      <c r="BK84" s="218">
        <f>ROUND(I84*H84,2)</f>
        <v>0</v>
      </c>
      <c r="BL84" s="19" t="s">
        <v>256</v>
      </c>
      <c r="BM84" s="217" t="s">
        <v>3295</v>
      </c>
    </row>
    <row r="85" s="2" customFormat="1">
      <c r="A85" s="40"/>
      <c r="B85" s="41"/>
      <c r="C85" s="42"/>
      <c r="D85" s="219" t="s">
        <v>170</v>
      </c>
      <c r="E85" s="42"/>
      <c r="F85" s="220" t="s">
        <v>3296</v>
      </c>
      <c r="G85" s="42"/>
      <c r="H85" s="42"/>
      <c r="I85" s="221"/>
      <c r="J85" s="42"/>
      <c r="K85" s="42"/>
      <c r="L85" s="46"/>
      <c r="M85" s="222"/>
      <c r="N85" s="223"/>
      <c r="O85" s="86"/>
      <c r="P85" s="86"/>
      <c r="Q85" s="86"/>
      <c r="R85" s="86"/>
      <c r="S85" s="86"/>
      <c r="T85" s="87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170</v>
      </c>
      <c r="AU85" s="19" t="s">
        <v>84</v>
      </c>
    </row>
    <row r="86" s="2" customFormat="1" ht="24.15" customHeight="1">
      <c r="A86" s="40"/>
      <c r="B86" s="41"/>
      <c r="C86" s="206" t="s">
        <v>84</v>
      </c>
      <c r="D86" s="206" t="s">
        <v>163</v>
      </c>
      <c r="E86" s="207" t="s">
        <v>3297</v>
      </c>
      <c r="F86" s="208" t="s">
        <v>3298</v>
      </c>
      <c r="G86" s="209" t="s">
        <v>166</v>
      </c>
      <c r="H86" s="210">
        <v>20</v>
      </c>
      <c r="I86" s="211"/>
      <c r="J86" s="212">
        <f>ROUND(I86*H86,2)</f>
        <v>0</v>
      </c>
      <c r="K86" s="208" t="s">
        <v>167</v>
      </c>
      <c r="L86" s="46"/>
      <c r="M86" s="213" t="s">
        <v>19</v>
      </c>
      <c r="N86" s="214" t="s">
        <v>45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256</v>
      </c>
      <c r="AT86" s="217" t="s">
        <v>163</v>
      </c>
      <c r="AU86" s="217" t="s">
        <v>84</v>
      </c>
      <c r="AY86" s="19" t="s">
        <v>161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82</v>
      </c>
      <c r="BK86" s="218">
        <f>ROUND(I86*H86,2)</f>
        <v>0</v>
      </c>
      <c r="BL86" s="19" t="s">
        <v>256</v>
      </c>
      <c r="BM86" s="217" t="s">
        <v>3299</v>
      </c>
    </row>
    <row r="87" s="2" customFormat="1">
      <c r="A87" s="40"/>
      <c r="B87" s="41"/>
      <c r="C87" s="42"/>
      <c r="D87" s="219" t="s">
        <v>170</v>
      </c>
      <c r="E87" s="42"/>
      <c r="F87" s="220" t="s">
        <v>3300</v>
      </c>
      <c r="G87" s="42"/>
      <c r="H87" s="42"/>
      <c r="I87" s="221"/>
      <c r="J87" s="42"/>
      <c r="K87" s="42"/>
      <c r="L87" s="46"/>
      <c r="M87" s="222"/>
      <c r="N87" s="223"/>
      <c r="O87" s="86"/>
      <c r="P87" s="86"/>
      <c r="Q87" s="86"/>
      <c r="R87" s="86"/>
      <c r="S87" s="86"/>
      <c r="T87" s="87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170</v>
      </c>
      <c r="AU87" s="19" t="s">
        <v>84</v>
      </c>
    </row>
    <row r="88" s="13" customFormat="1">
      <c r="A88" s="13"/>
      <c r="B88" s="224"/>
      <c r="C88" s="225"/>
      <c r="D88" s="226" t="s">
        <v>185</v>
      </c>
      <c r="E88" s="227" t="s">
        <v>19</v>
      </c>
      <c r="F88" s="228" t="s">
        <v>3301</v>
      </c>
      <c r="G88" s="225"/>
      <c r="H88" s="229">
        <v>10</v>
      </c>
      <c r="I88" s="230"/>
      <c r="J88" s="225"/>
      <c r="K88" s="225"/>
      <c r="L88" s="231"/>
      <c r="M88" s="232"/>
      <c r="N88" s="233"/>
      <c r="O88" s="233"/>
      <c r="P88" s="233"/>
      <c r="Q88" s="233"/>
      <c r="R88" s="233"/>
      <c r="S88" s="233"/>
      <c r="T88" s="234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T88" s="235" t="s">
        <v>185</v>
      </c>
      <c r="AU88" s="235" t="s">
        <v>84</v>
      </c>
      <c r="AV88" s="13" t="s">
        <v>84</v>
      </c>
      <c r="AW88" s="13" t="s">
        <v>36</v>
      </c>
      <c r="AX88" s="13" t="s">
        <v>74</v>
      </c>
      <c r="AY88" s="235" t="s">
        <v>161</v>
      </c>
    </row>
    <row r="89" s="13" customFormat="1">
      <c r="A89" s="13"/>
      <c r="B89" s="224"/>
      <c r="C89" s="225"/>
      <c r="D89" s="226" t="s">
        <v>185</v>
      </c>
      <c r="E89" s="227" t="s">
        <v>19</v>
      </c>
      <c r="F89" s="228" t="s">
        <v>3302</v>
      </c>
      <c r="G89" s="225"/>
      <c r="H89" s="229">
        <v>10</v>
      </c>
      <c r="I89" s="230"/>
      <c r="J89" s="225"/>
      <c r="K89" s="225"/>
      <c r="L89" s="231"/>
      <c r="M89" s="232"/>
      <c r="N89" s="233"/>
      <c r="O89" s="233"/>
      <c r="P89" s="233"/>
      <c r="Q89" s="233"/>
      <c r="R89" s="233"/>
      <c r="S89" s="233"/>
      <c r="T89" s="234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35" t="s">
        <v>185</v>
      </c>
      <c r="AU89" s="235" t="s">
        <v>84</v>
      </c>
      <c r="AV89" s="13" t="s">
        <v>84</v>
      </c>
      <c r="AW89" s="13" t="s">
        <v>36</v>
      </c>
      <c r="AX89" s="13" t="s">
        <v>74</v>
      </c>
      <c r="AY89" s="235" t="s">
        <v>161</v>
      </c>
    </row>
    <row r="90" s="14" customFormat="1">
      <c r="A90" s="14"/>
      <c r="B90" s="236"/>
      <c r="C90" s="237"/>
      <c r="D90" s="226" t="s">
        <v>185</v>
      </c>
      <c r="E90" s="238" t="s">
        <v>19</v>
      </c>
      <c r="F90" s="239" t="s">
        <v>187</v>
      </c>
      <c r="G90" s="237"/>
      <c r="H90" s="240">
        <v>20</v>
      </c>
      <c r="I90" s="241"/>
      <c r="J90" s="237"/>
      <c r="K90" s="237"/>
      <c r="L90" s="242"/>
      <c r="M90" s="243"/>
      <c r="N90" s="244"/>
      <c r="O90" s="244"/>
      <c r="P90" s="244"/>
      <c r="Q90" s="244"/>
      <c r="R90" s="244"/>
      <c r="S90" s="244"/>
      <c r="T90" s="245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T90" s="246" t="s">
        <v>185</v>
      </c>
      <c r="AU90" s="246" t="s">
        <v>84</v>
      </c>
      <c r="AV90" s="14" t="s">
        <v>168</v>
      </c>
      <c r="AW90" s="14" t="s">
        <v>36</v>
      </c>
      <c r="AX90" s="14" t="s">
        <v>82</v>
      </c>
      <c r="AY90" s="246" t="s">
        <v>161</v>
      </c>
    </row>
    <row r="91" s="2" customFormat="1" ht="16.5" customHeight="1">
      <c r="A91" s="40"/>
      <c r="B91" s="41"/>
      <c r="C91" s="247" t="s">
        <v>175</v>
      </c>
      <c r="D91" s="247" t="s">
        <v>301</v>
      </c>
      <c r="E91" s="248" t="s">
        <v>3303</v>
      </c>
      <c r="F91" s="249" t="s">
        <v>3304</v>
      </c>
      <c r="G91" s="250" t="s">
        <v>166</v>
      </c>
      <c r="H91" s="251">
        <v>20</v>
      </c>
      <c r="I91" s="252"/>
      <c r="J91" s="253">
        <f>ROUND(I91*H91,2)</f>
        <v>0</v>
      </c>
      <c r="K91" s="249" t="s">
        <v>167</v>
      </c>
      <c r="L91" s="254"/>
      <c r="M91" s="255" t="s">
        <v>19</v>
      </c>
      <c r="N91" s="256" t="s">
        <v>45</v>
      </c>
      <c r="O91" s="86"/>
      <c r="P91" s="215">
        <f>O91*H91</f>
        <v>0</v>
      </c>
      <c r="Q91" s="215">
        <v>0.00050000000000000001</v>
      </c>
      <c r="R91" s="215">
        <f>Q91*H91</f>
        <v>0.01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342</v>
      </c>
      <c r="AT91" s="217" t="s">
        <v>301</v>
      </c>
      <c r="AU91" s="217" t="s">
        <v>84</v>
      </c>
      <c r="AY91" s="19" t="s">
        <v>161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82</v>
      </c>
      <c r="BK91" s="218">
        <f>ROUND(I91*H91,2)</f>
        <v>0</v>
      </c>
      <c r="BL91" s="19" t="s">
        <v>256</v>
      </c>
      <c r="BM91" s="217" t="s">
        <v>3305</v>
      </c>
    </row>
    <row r="92" s="2" customFormat="1" ht="24.15" customHeight="1">
      <c r="A92" s="40"/>
      <c r="B92" s="41"/>
      <c r="C92" s="206" t="s">
        <v>168</v>
      </c>
      <c r="D92" s="206" t="s">
        <v>163</v>
      </c>
      <c r="E92" s="207" t="s">
        <v>3306</v>
      </c>
      <c r="F92" s="208" t="s">
        <v>3307</v>
      </c>
      <c r="G92" s="209" t="s">
        <v>166</v>
      </c>
      <c r="H92" s="210">
        <v>7</v>
      </c>
      <c r="I92" s="211"/>
      <c r="J92" s="212">
        <f>ROUND(I92*H92,2)</f>
        <v>0</v>
      </c>
      <c r="K92" s="208" t="s">
        <v>167</v>
      </c>
      <c r="L92" s="46"/>
      <c r="M92" s="213" t="s">
        <v>19</v>
      </c>
      <c r="N92" s="214" t="s">
        <v>45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256</v>
      </c>
      <c r="AT92" s="217" t="s">
        <v>163</v>
      </c>
      <c r="AU92" s="217" t="s">
        <v>84</v>
      </c>
      <c r="AY92" s="19" t="s">
        <v>161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82</v>
      </c>
      <c r="BK92" s="218">
        <f>ROUND(I92*H92,2)</f>
        <v>0</v>
      </c>
      <c r="BL92" s="19" t="s">
        <v>256</v>
      </c>
      <c r="BM92" s="217" t="s">
        <v>3308</v>
      </c>
    </row>
    <row r="93" s="2" customFormat="1">
      <c r="A93" s="40"/>
      <c r="B93" s="41"/>
      <c r="C93" s="42"/>
      <c r="D93" s="219" t="s">
        <v>170</v>
      </c>
      <c r="E93" s="42"/>
      <c r="F93" s="220" t="s">
        <v>3309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170</v>
      </c>
      <c r="AU93" s="19" t="s">
        <v>84</v>
      </c>
    </row>
    <row r="94" s="2" customFormat="1" ht="16.5" customHeight="1">
      <c r="A94" s="40"/>
      <c r="B94" s="41"/>
      <c r="C94" s="247" t="s">
        <v>188</v>
      </c>
      <c r="D94" s="247" t="s">
        <v>301</v>
      </c>
      <c r="E94" s="248" t="s">
        <v>3310</v>
      </c>
      <c r="F94" s="249" t="s">
        <v>3311</v>
      </c>
      <c r="G94" s="250" t="s">
        <v>166</v>
      </c>
      <c r="H94" s="251">
        <v>7</v>
      </c>
      <c r="I94" s="252"/>
      <c r="J94" s="253">
        <f>ROUND(I94*H94,2)</f>
        <v>0</v>
      </c>
      <c r="K94" s="249" t="s">
        <v>167</v>
      </c>
      <c r="L94" s="254"/>
      <c r="M94" s="255" t="s">
        <v>19</v>
      </c>
      <c r="N94" s="256" t="s">
        <v>45</v>
      </c>
      <c r="O94" s="86"/>
      <c r="P94" s="215">
        <f>O94*H94</f>
        <v>0</v>
      </c>
      <c r="Q94" s="215">
        <v>0.00080000000000000004</v>
      </c>
      <c r="R94" s="215">
        <f>Q94*H94</f>
        <v>0.0055999999999999999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342</v>
      </c>
      <c r="AT94" s="217" t="s">
        <v>301</v>
      </c>
      <c r="AU94" s="217" t="s">
        <v>84</v>
      </c>
      <c r="AY94" s="19" t="s">
        <v>161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82</v>
      </c>
      <c r="BK94" s="218">
        <f>ROUND(I94*H94,2)</f>
        <v>0</v>
      </c>
      <c r="BL94" s="19" t="s">
        <v>256</v>
      </c>
      <c r="BM94" s="217" t="s">
        <v>3312</v>
      </c>
    </row>
    <row r="95" s="2" customFormat="1" ht="24.15" customHeight="1">
      <c r="A95" s="40"/>
      <c r="B95" s="41"/>
      <c r="C95" s="206" t="s">
        <v>193</v>
      </c>
      <c r="D95" s="206" t="s">
        <v>163</v>
      </c>
      <c r="E95" s="207" t="s">
        <v>3313</v>
      </c>
      <c r="F95" s="208" t="s">
        <v>3314</v>
      </c>
      <c r="G95" s="209" t="s">
        <v>166</v>
      </c>
      <c r="H95" s="210">
        <v>9</v>
      </c>
      <c r="I95" s="211"/>
      <c r="J95" s="212">
        <f>ROUND(I95*H95,2)</f>
        <v>0</v>
      </c>
      <c r="K95" s="208" t="s">
        <v>167</v>
      </c>
      <c r="L95" s="46"/>
      <c r="M95" s="213" t="s">
        <v>19</v>
      </c>
      <c r="N95" s="214" t="s">
        <v>45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256</v>
      </c>
      <c r="AT95" s="217" t="s">
        <v>163</v>
      </c>
      <c r="AU95" s="217" t="s">
        <v>84</v>
      </c>
      <c r="AY95" s="19" t="s">
        <v>161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82</v>
      </c>
      <c r="BK95" s="218">
        <f>ROUND(I95*H95,2)</f>
        <v>0</v>
      </c>
      <c r="BL95" s="19" t="s">
        <v>256</v>
      </c>
      <c r="BM95" s="217" t="s">
        <v>3315</v>
      </c>
    </row>
    <row r="96" s="2" customFormat="1">
      <c r="A96" s="40"/>
      <c r="B96" s="41"/>
      <c r="C96" s="42"/>
      <c r="D96" s="219" t="s">
        <v>170</v>
      </c>
      <c r="E96" s="42"/>
      <c r="F96" s="220" t="s">
        <v>3316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170</v>
      </c>
      <c r="AU96" s="19" t="s">
        <v>84</v>
      </c>
    </row>
    <row r="97" s="2" customFormat="1" ht="24.15" customHeight="1">
      <c r="A97" s="40"/>
      <c r="B97" s="41"/>
      <c r="C97" s="247" t="s">
        <v>200</v>
      </c>
      <c r="D97" s="247" t="s">
        <v>301</v>
      </c>
      <c r="E97" s="248" t="s">
        <v>3317</v>
      </c>
      <c r="F97" s="249" t="s">
        <v>3318</v>
      </c>
      <c r="G97" s="250" t="s">
        <v>166</v>
      </c>
      <c r="H97" s="251">
        <v>4</v>
      </c>
      <c r="I97" s="252"/>
      <c r="J97" s="253">
        <f>ROUND(I97*H97,2)</f>
        <v>0</v>
      </c>
      <c r="K97" s="249" t="s">
        <v>167</v>
      </c>
      <c r="L97" s="254"/>
      <c r="M97" s="255" t="s">
        <v>19</v>
      </c>
      <c r="N97" s="256" t="s">
        <v>45</v>
      </c>
      <c r="O97" s="86"/>
      <c r="P97" s="215">
        <f>O97*H97</f>
        <v>0</v>
      </c>
      <c r="Q97" s="215">
        <v>0.00010000000000000001</v>
      </c>
      <c r="R97" s="215">
        <f>Q97*H97</f>
        <v>0.00040000000000000002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342</v>
      </c>
      <c r="AT97" s="217" t="s">
        <v>301</v>
      </c>
      <c r="AU97" s="217" t="s">
        <v>84</v>
      </c>
      <c r="AY97" s="19" t="s">
        <v>161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82</v>
      </c>
      <c r="BK97" s="218">
        <f>ROUND(I97*H97,2)</f>
        <v>0</v>
      </c>
      <c r="BL97" s="19" t="s">
        <v>256</v>
      </c>
      <c r="BM97" s="217" t="s">
        <v>3319</v>
      </c>
    </row>
    <row r="98" s="2" customFormat="1" ht="24.15" customHeight="1">
      <c r="A98" s="40"/>
      <c r="B98" s="41"/>
      <c r="C98" s="247" t="s">
        <v>208</v>
      </c>
      <c r="D98" s="247" t="s">
        <v>301</v>
      </c>
      <c r="E98" s="248" t="s">
        <v>3320</v>
      </c>
      <c r="F98" s="249" t="s">
        <v>3321</v>
      </c>
      <c r="G98" s="250" t="s">
        <v>166</v>
      </c>
      <c r="H98" s="251">
        <v>2</v>
      </c>
      <c r="I98" s="252"/>
      <c r="J98" s="253">
        <f>ROUND(I98*H98,2)</f>
        <v>0</v>
      </c>
      <c r="K98" s="249" t="s">
        <v>167</v>
      </c>
      <c r="L98" s="254"/>
      <c r="M98" s="255" t="s">
        <v>19</v>
      </c>
      <c r="N98" s="256" t="s">
        <v>45</v>
      </c>
      <c r="O98" s="86"/>
      <c r="P98" s="215">
        <f>O98*H98</f>
        <v>0</v>
      </c>
      <c r="Q98" s="215">
        <v>0.00014999999999999999</v>
      </c>
      <c r="R98" s="215">
        <f>Q98*H98</f>
        <v>0.00029999999999999997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342</v>
      </c>
      <c r="AT98" s="217" t="s">
        <v>301</v>
      </c>
      <c r="AU98" s="217" t="s">
        <v>84</v>
      </c>
      <c r="AY98" s="19" t="s">
        <v>161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82</v>
      </c>
      <c r="BK98" s="218">
        <f>ROUND(I98*H98,2)</f>
        <v>0</v>
      </c>
      <c r="BL98" s="19" t="s">
        <v>256</v>
      </c>
      <c r="BM98" s="217" t="s">
        <v>3322</v>
      </c>
    </row>
    <row r="99" s="2" customFormat="1" ht="24.15" customHeight="1">
      <c r="A99" s="40"/>
      <c r="B99" s="41"/>
      <c r="C99" s="247" t="s">
        <v>217</v>
      </c>
      <c r="D99" s="247" t="s">
        <v>301</v>
      </c>
      <c r="E99" s="248" t="s">
        <v>3323</v>
      </c>
      <c r="F99" s="249" t="s">
        <v>3324</v>
      </c>
      <c r="G99" s="250" t="s">
        <v>166</v>
      </c>
      <c r="H99" s="251">
        <v>3</v>
      </c>
      <c r="I99" s="252"/>
      <c r="J99" s="253">
        <f>ROUND(I99*H99,2)</f>
        <v>0</v>
      </c>
      <c r="K99" s="249" t="s">
        <v>167</v>
      </c>
      <c r="L99" s="254"/>
      <c r="M99" s="255" t="s">
        <v>19</v>
      </c>
      <c r="N99" s="256" t="s">
        <v>45</v>
      </c>
      <c r="O99" s="86"/>
      <c r="P99" s="215">
        <f>O99*H99</f>
        <v>0</v>
      </c>
      <c r="Q99" s="215">
        <v>0.00020000000000000001</v>
      </c>
      <c r="R99" s="215">
        <f>Q99*H99</f>
        <v>0.00060000000000000006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342</v>
      </c>
      <c r="AT99" s="217" t="s">
        <v>301</v>
      </c>
      <c r="AU99" s="217" t="s">
        <v>84</v>
      </c>
      <c r="AY99" s="19" t="s">
        <v>161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82</v>
      </c>
      <c r="BK99" s="218">
        <f>ROUND(I99*H99,2)</f>
        <v>0</v>
      </c>
      <c r="BL99" s="19" t="s">
        <v>256</v>
      </c>
      <c r="BM99" s="217" t="s">
        <v>3325</v>
      </c>
    </row>
    <row r="100" s="2" customFormat="1" ht="24.15" customHeight="1">
      <c r="A100" s="40"/>
      <c r="B100" s="41"/>
      <c r="C100" s="206" t="s">
        <v>109</v>
      </c>
      <c r="D100" s="206" t="s">
        <v>163</v>
      </c>
      <c r="E100" s="207" t="s">
        <v>3326</v>
      </c>
      <c r="F100" s="208" t="s">
        <v>3327</v>
      </c>
      <c r="G100" s="209" t="s">
        <v>166</v>
      </c>
      <c r="H100" s="210">
        <v>22</v>
      </c>
      <c r="I100" s="211"/>
      <c r="J100" s="212">
        <f>ROUND(I100*H100,2)</f>
        <v>0</v>
      </c>
      <c r="K100" s="208" t="s">
        <v>167</v>
      </c>
      <c r="L100" s="46"/>
      <c r="M100" s="213" t="s">
        <v>19</v>
      </c>
      <c r="N100" s="214" t="s">
        <v>45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0.0015</v>
      </c>
      <c r="T100" s="216">
        <f>S100*H100</f>
        <v>0.033000000000000002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256</v>
      </c>
      <c r="AT100" s="217" t="s">
        <v>163</v>
      </c>
      <c r="AU100" s="217" t="s">
        <v>84</v>
      </c>
      <c r="AY100" s="19" t="s">
        <v>161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82</v>
      </c>
      <c r="BK100" s="218">
        <f>ROUND(I100*H100,2)</f>
        <v>0</v>
      </c>
      <c r="BL100" s="19" t="s">
        <v>256</v>
      </c>
      <c r="BM100" s="217" t="s">
        <v>3328</v>
      </c>
    </row>
    <row r="101" s="2" customFormat="1">
      <c r="A101" s="40"/>
      <c r="B101" s="41"/>
      <c r="C101" s="42"/>
      <c r="D101" s="219" t="s">
        <v>170</v>
      </c>
      <c r="E101" s="42"/>
      <c r="F101" s="220" t="s">
        <v>3329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170</v>
      </c>
      <c r="AU101" s="19" t="s">
        <v>84</v>
      </c>
    </row>
    <row r="102" s="2" customFormat="1" ht="24.15" customHeight="1">
      <c r="A102" s="40"/>
      <c r="B102" s="41"/>
      <c r="C102" s="206" t="s">
        <v>112</v>
      </c>
      <c r="D102" s="206" t="s">
        <v>163</v>
      </c>
      <c r="E102" s="207" t="s">
        <v>3330</v>
      </c>
      <c r="F102" s="208" t="s">
        <v>3331</v>
      </c>
      <c r="G102" s="209" t="s">
        <v>166</v>
      </c>
      <c r="H102" s="210">
        <v>4</v>
      </c>
      <c r="I102" s="211"/>
      <c r="J102" s="212">
        <f>ROUND(I102*H102,2)</f>
        <v>0</v>
      </c>
      <c r="K102" s="208" t="s">
        <v>167</v>
      </c>
      <c r="L102" s="46"/>
      <c r="M102" s="213" t="s">
        <v>19</v>
      </c>
      <c r="N102" s="214" t="s">
        <v>45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256</v>
      </c>
      <c r="AT102" s="217" t="s">
        <v>163</v>
      </c>
      <c r="AU102" s="217" t="s">
        <v>84</v>
      </c>
      <c r="AY102" s="19" t="s">
        <v>161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82</v>
      </c>
      <c r="BK102" s="218">
        <f>ROUND(I102*H102,2)</f>
        <v>0</v>
      </c>
      <c r="BL102" s="19" t="s">
        <v>256</v>
      </c>
      <c r="BM102" s="217" t="s">
        <v>3332</v>
      </c>
    </row>
    <row r="103" s="2" customFormat="1">
      <c r="A103" s="40"/>
      <c r="B103" s="41"/>
      <c r="C103" s="42"/>
      <c r="D103" s="219" t="s">
        <v>170</v>
      </c>
      <c r="E103" s="42"/>
      <c r="F103" s="220" t="s">
        <v>3333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170</v>
      </c>
      <c r="AU103" s="19" t="s">
        <v>84</v>
      </c>
    </row>
    <row r="104" s="2" customFormat="1" ht="21.75" customHeight="1">
      <c r="A104" s="40"/>
      <c r="B104" s="41"/>
      <c r="C104" s="247" t="s">
        <v>8</v>
      </c>
      <c r="D104" s="247" t="s">
        <v>301</v>
      </c>
      <c r="E104" s="248" t="s">
        <v>3334</v>
      </c>
      <c r="F104" s="249" t="s">
        <v>3335</v>
      </c>
      <c r="G104" s="250" t="s">
        <v>166</v>
      </c>
      <c r="H104" s="251">
        <v>4</v>
      </c>
      <c r="I104" s="252"/>
      <c r="J104" s="253">
        <f>ROUND(I104*H104,2)</f>
        <v>0</v>
      </c>
      <c r="K104" s="249" t="s">
        <v>167</v>
      </c>
      <c r="L104" s="254"/>
      <c r="M104" s="255" t="s">
        <v>19</v>
      </c>
      <c r="N104" s="256" t="s">
        <v>45</v>
      </c>
      <c r="O104" s="86"/>
      <c r="P104" s="215">
        <f>O104*H104</f>
        <v>0</v>
      </c>
      <c r="Q104" s="215">
        <v>0.00040000000000000002</v>
      </c>
      <c r="R104" s="215">
        <f>Q104*H104</f>
        <v>0.0016000000000000001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342</v>
      </c>
      <c r="AT104" s="217" t="s">
        <v>301</v>
      </c>
      <c r="AU104" s="217" t="s">
        <v>84</v>
      </c>
      <c r="AY104" s="19" t="s">
        <v>161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82</v>
      </c>
      <c r="BK104" s="218">
        <f>ROUND(I104*H104,2)</f>
        <v>0</v>
      </c>
      <c r="BL104" s="19" t="s">
        <v>256</v>
      </c>
      <c r="BM104" s="217" t="s">
        <v>3336</v>
      </c>
    </row>
    <row r="105" s="13" customFormat="1">
      <c r="A105" s="13"/>
      <c r="B105" s="224"/>
      <c r="C105" s="225"/>
      <c r="D105" s="226" t="s">
        <v>185</v>
      </c>
      <c r="E105" s="227" t="s">
        <v>19</v>
      </c>
      <c r="F105" s="228" t="s">
        <v>168</v>
      </c>
      <c r="G105" s="225"/>
      <c r="H105" s="229">
        <v>4</v>
      </c>
      <c r="I105" s="230"/>
      <c r="J105" s="225"/>
      <c r="K105" s="225"/>
      <c r="L105" s="231"/>
      <c r="M105" s="232"/>
      <c r="N105" s="233"/>
      <c r="O105" s="233"/>
      <c r="P105" s="233"/>
      <c r="Q105" s="233"/>
      <c r="R105" s="233"/>
      <c r="S105" s="233"/>
      <c r="T105" s="234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5" t="s">
        <v>185</v>
      </c>
      <c r="AU105" s="235" t="s">
        <v>84</v>
      </c>
      <c r="AV105" s="13" t="s">
        <v>84</v>
      </c>
      <c r="AW105" s="13" t="s">
        <v>36</v>
      </c>
      <c r="AX105" s="13" t="s">
        <v>74</v>
      </c>
      <c r="AY105" s="235" t="s">
        <v>161</v>
      </c>
    </row>
    <row r="106" s="14" customFormat="1">
      <c r="A106" s="14"/>
      <c r="B106" s="236"/>
      <c r="C106" s="237"/>
      <c r="D106" s="226" t="s">
        <v>185</v>
      </c>
      <c r="E106" s="238" t="s">
        <v>19</v>
      </c>
      <c r="F106" s="239" t="s">
        <v>187</v>
      </c>
      <c r="G106" s="237"/>
      <c r="H106" s="240">
        <v>4</v>
      </c>
      <c r="I106" s="241"/>
      <c r="J106" s="237"/>
      <c r="K106" s="237"/>
      <c r="L106" s="242"/>
      <c r="M106" s="243"/>
      <c r="N106" s="244"/>
      <c r="O106" s="244"/>
      <c r="P106" s="244"/>
      <c r="Q106" s="244"/>
      <c r="R106" s="244"/>
      <c r="S106" s="244"/>
      <c r="T106" s="245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6" t="s">
        <v>185</v>
      </c>
      <c r="AU106" s="246" t="s">
        <v>84</v>
      </c>
      <c r="AV106" s="14" t="s">
        <v>168</v>
      </c>
      <c r="AW106" s="14" t="s">
        <v>36</v>
      </c>
      <c r="AX106" s="14" t="s">
        <v>82</v>
      </c>
      <c r="AY106" s="246" t="s">
        <v>161</v>
      </c>
    </row>
    <row r="107" s="2" customFormat="1" ht="33" customHeight="1">
      <c r="A107" s="40"/>
      <c r="B107" s="41"/>
      <c r="C107" s="206" t="s">
        <v>239</v>
      </c>
      <c r="D107" s="206" t="s">
        <v>163</v>
      </c>
      <c r="E107" s="207" t="s">
        <v>3337</v>
      </c>
      <c r="F107" s="208" t="s">
        <v>3338</v>
      </c>
      <c r="G107" s="209" t="s">
        <v>166</v>
      </c>
      <c r="H107" s="210">
        <v>6</v>
      </c>
      <c r="I107" s="211"/>
      <c r="J107" s="212">
        <f>ROUND(I107*H107,2)</f>
        <v>0</v>
      </c>
      <c r="K107" s="208" t="s">
        <v>167</v>
      </c>
      <c r="L107" s="46"/>
      <c r="M107" s="213" t="s">
        <v>19</v>
      </c>
      <c r="N107" s="214" t="s">
        <v>45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256</v>
      </c>
      <c r="AT107" s="217" t="s">
        <v>163</v>
      </c>
      <c r="AU107" s="217" t="s">
        <v>84</v>
      </c>
      <c r="AY107" s="19" t="s">
        <v>161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82</v>
      </c>
      <c r="BK107" s="218">
        <f>ROUND(I107*H107,2)</f>
        <v>0</v>
      </c>
      <c r="BL107" s="19" t="s">
        <v>256</v>
      </c>
      <c r="BM107" s="217" t="s">
        <v>3339</v>
      </c>
    </row>
    <row r="108" s="2" customFormat="1">
      <c r="A108" s="40"/>
      <c r="B108" s="41"/>
      <c r="C108" s="42"/>
      <c r="D108" s="219" t="s">
        <v>170</v>
      </c>
      <c r="E108" s="42"/>
      <c r="F108" s="220" t="s">
        <v>3340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170</v>
      </c>
      <c r="AU108" s="19" t="s">
        <v>84</v>
      </c>
    </row>
    <row r="109" s="2" customFormat="1" ht="21.75" customHeight="1">
      <c r="A109" s="40"/>
      <c r="B109" s="41"/>
      <c r="C109" s="247" t="s">
        <v>244</v>
      </c>
      <c r="D109" s="247" t="s">
        <v>301</v>
      </c>
      <c r="E109" s="248" t="s">
        <v>3341</v>
      </c>
      <c r="F109" s="249" t="s">
        <v>3342</v>
      </c>
      <c r="G109" s="250" t="s">
        <v>166</v>
      </c>
      <c r="H109" s="251">
        <v>3</v>
      </c>
      <c r="I109" s="252"/>
      <c r="J109" s="253">
        <f>ROUND(I109*H109,2)</f>
        <v>0</v>
      </c>
      <c r="K109" s="249" t="s">
        <v>167</v>
      </c>
      <c r="L109" s="254"/>
      <c r="M109" s="255" t="s">
        <v>19</v>
      </c>
      <c r="N109" s="256" t="s">
        <v>45</v>
      </c>
      <c r="O109" s="86"/>
      <c r="P109" s="215">
        <f>O109*H109</f>
        <v>0</v>
      </c>
      <c r="Q109" s="215">
        <v>0.00050000000000000001</v>
      </c>
      <c r="R109" s="215">
        <f>Q109*H109</f>
        <v>0.0015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342</v>
      </c>
      <c r="AT109" s="217" t="s">
        <v>301</v>
      </c>
      <c r="AU109" s="217" t="s">
        <v>84</v>
      </c>
      <c r="AY109" s="19" t="s">
        <v>161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82</v>
      </c>
      <c r="BK109" s="218">
        <f>ROUND(I109*H109,2)</f>
        <v>0</v>
      </c>
      <c r="BL109" s="19" t="s">
        <v>256</v>
      </c>
      <c r="BM109" s="217" t="s">
        <v>3343</v>
      </c>
    </row>
    <row r="110" s="2" customFormat="1" ht="21.75" customHeight="1">
      <c r="A110" s="40"/>
      <c r="B110" s="41"/>
      <c r="C110" s="247" t="s">
        <v>250</v>
      </c>
      <c r="D110" s="247" t="s">
        <v>301</v>
      </c>
      <c r="E110" s="248" t="s">
        <v>3344</v>
      </c>
      <c r="F110" s="249" t="s">
        <v>3345</v>
      </c>
      <c r="G110" s="250" t="s">
        <v>166</v>
      </c>
      <c r="H110" s="251">
        <v>3</v>
      </c>
      <c r="I110" s="252"/>
      <c r="J110" s="253">
        <f>ROUND(I110*H110,2)</f>
        <v>0</v>
      </c>
      <c r="K110" s="249" t="s">
        <v>167</v>
      </c>
      <c r="L110" s="254"/>
      <c r="M110" s="255" t="s">
        <v>19</v>
      </c>
      <c r="N110" s="256" t="s">
        <v>45</v>
      </c>
      <c r="O110" s="86"/>
      <c r="P110" s="215">
        <f>O110*H110</f>
        <v>0</v>
      </c>
      <c r="Q110" s="215">
        <v>0.00080000000000000004</v>
      </c>
      <c r="R110" s="215">
        <f>Q110*H110</f>
        <v>0.0024000000000000002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342</v>
      </c>
      <c r="AT110" s="217" t="s">
        <v>301</v>
      </c>
      <c r="AU110" s="217" t="s">
        <v>84</v>
      </c>
      <c r="AY110" s="19" t="s">
        <v>161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82</v>
      </c>
      <c r="BK110" s="218">
        <f>ROUND(I110*H110,2)</f>
        <v>0</v>
      </c>
      <c r="BL110" s="19" t="s">
        <v>256</v>
      </c>
      <c r="BM110" s="217" t="s">
        <v>3346</v>
      </c>
    </row>
    <row r="111" s="13" customFormat="1">
      <c r="A111" s="13"/>
      <c r="B111" s="224"/>
      <c r="C111" s="225"/>
      <c r="D111" s="226" t="s">
        <v>185</v>
      </c>
      <c r="E111" s="227" t="s">
        <v>19</v>
      </c>
      <c r="F111" s="228" t="s">
        <v>175</v>
      </c>
      <c r="G111" s="225"/>
      <c r="H111" s="229">
        <v>3</v>
      </c>
      <c r="I111" s="230"/>
      <c r="J111" s="225"/>
      <c r="K111" s="225"/>
      <c r="L111" s="231"/>
      <c r="M111" s="232"/>
      <c r="N111" s="233"/>
      <c r="O111" s="233"/>
      <c r="P111" s="233"/>
      <c r="Q111" s="233"/>
      <c r="R111" s="233"/>
      <c r="S111" s="233"/>
      <c r="T111" s="23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5" t="s">
        <v>185</v>
      </c>
      <c r="AU111" s="235" t="s">
        <v>84</v>
      </c>
      <c r="AV111" s="13" t="s">
        <v>84</v>
      </c>
      <c r="AW111" s="13" t="s">
        <v>36</v>
      </c>
      <c r="AX111" s="13" t="s">
        <v>74</v>
      </c>
      <c r="AY111" s="235" t="s">
        <v>161</v>
      </c>
    </row>
    <row r="112" s="14" customFormat="1">
      <c r="A112" s="14"/>
      <c r="B112" s="236"/>
      <c r="C112" s="237"/>
      <c r="D112" s="226" t="s">
        <v>185</v>
      </c>
      <c r="E112" s="238" t="s">
        <v>19</v>
      </c>
      <c r="F112" s="239" t="s">
        <v>187</v>
      </c>
      <c r="G112" s="237"/>
      <c r="H112" s="240">
        <v>3</v>
      </c>
      <c r="I112" s="241"/>
      <c r="J112" s="237"/>
      <c r="K112" s="237"/>
      <c r="L112" s="242"/>
      <c r="M112" s="243"/>
      <c r="N112" s="244"/>
      <c r="O112" s="244"/>
      <c r="P112" s="244"/>
      <c r="Q112" s="244"/>
      <c r="R112" s="244"/>
      <c r="S112" s="244"/>
      <c r="T112" s="245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6" t="s">
        <v>185</v>
      </c>
      <c r="AU112" s="246" t="s">
        <v>84</v>
      </c>
      <c r="AV112" s="14" t="s">
        <v>168</v>
      </c>
      <c r="AW112" s="14" t="s">
        <v>36</v>
      </c>
      <c r="AX112" s="14" t="s">
        <v>82</v>
      </c>
      <c r="AY112" s="246" t="s">
        <v>161</v>
      </c>
    </row>
    <row r="113" s="2" customFormat="1" ht="24.15" customHeight="1">
      <c r="A113" s="40"/>
      <c r="B113" s="41"/>
      <c r="C113" s="206" t="s">
        <v>256</v>
      </c>
      <c r="D113" s="206" t="s">
        <v>163</v>
      </c>
      <c r="E113" s="207" t="s">
        <v>3347</v>
      </c>
      <c r="F113" s="208" t="s">
        <v>3348</v>
      </c>
      <c r="G113" s="209" t="s">
        <v>166</v>
      </c>
      <c r="H113" s="210">
        <v>5</v>
      </c>
      <c r="I113" s="211"/>
      <c r="J113" s="212">
        <f>ROUND(I113*H113,2)</f>
        <v>0</v>
      </c>
      <c r="K113" s="208" t="s">
        <v>167</v>
      </c>
      <c r="L113" s="46"/>
      <c r="M113" s="213" t="s">
        <v>19</v>
      </c>
      <c r="N113" s="214" t="s">
        <v>45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256</v>
      </c>
      <c r="AT113" s="217" t="s">
        <v>163</v>
      </c>
      <c r="AU113" s="217" t="s">
        <v>84</v>
      </c>
      <c r="AY113" s="19" t="s">
        <v>161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82</v>
      </c>
      <c r="BK113" s="218">
        <f>ROUND(I113*H113,2)</f>
        <v>0</v>
      </c>
      <c r="BL113" s="19" t="s">
        <v>256</v>
      </c>
      <c r="BM113" s="217" t="s">
        <v>3349</v>
      </c>
    </row>
    <row r="114" s="2" customFormat="1">
      <c r="A114" s="40"/>
      <c r="B114" s="41"/>
      <c r="C114" s="42"/>
      <c r="D114" s="219" t="s">
        <v>170</v>
      </c>
      <c r="E114" s="42"/>
      <c r="F114" s="220" t="s">
        <v>3350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170</v>
      </c>
      <c r="AU114" s="19" t="s">
        <v>84</v>
      </c>
    </row>
    <row r="115" s="2" customFormat="1" ht="16.5" customHeight="1">
      <c r="A115" s="40"/>
      <c r="B115" s="41"/>
      <c r="C115" s="247" t="s">
        <v>262</v>
      </c>
      <c r="D115" s="247" t="s">
        <v>301</v>
      </c>
      <c r="E115" s="248" t="s">
        <v>3351</v>
      </c>
      <c r="F115" s="249" t="s">
        <v>3352</v>
      </c>
      <c r="G115" s="250" t="s">
        <v>166</v>
      </c>
      <c r="H115" s="251">
        <v>5</v>
      </c>
      <c r="I115" s="252"/>
      <c r="J115" s="253">
        <f>ROUND(I115*H115,2)</f>
        <v>0</v>
      </c>
      <c r="K115" s="249" t="s">
        <v>167</v>
      </c>
      <c r="L115" s="254"/>
      <c r="M115" s="255" t="s">
        <v>19</v>
      </c>
      <c r="N115" s="256" t="s">
        <v>45</v>
      </c>
      <c r="O115" s="86"/>
      <c r="P115" s="215">
        <f>O115*H115</f>
        <v>0</v>
      </c>
      <c r="Q115" s="215">
        <v>0.0050000000000000001</v>
      </c>
      <c r="R115" s="215">
        <f>Q115*H115</f>
        <v>0.025000000000000001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342</v>
      </c>
      <c r="AT115" s="217" t="s">
        <v>301</v>
      </c>
      <c r="AU115" s="217" t="s">
        <v>84</v>
      </c>
      <c r="AY115" s="19" t="s">
        <v>161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82</v>
      </c>
      <c r="BK115" s="218">
        <f>ROUND(I115*H115,2)</f>
        <v>0</v>
      </c>
      <c r="BL115" s="19" t="s">
        <v>256</v>
      </c>
      <c r="BM115" s="217" t="s">
        <v>3353</v>
      </c>
    </row>
    <row r="116" s="2" customFormat="1" ht="24.15" customHeight="1">
      <c r="A116" s="40"/>
      <c r="B116" s="41"/>
      <c r="C116" s="206" t="s">
        <v>268</v>
      </c>
      <c r="D116" s="206" t="s">
        <v>163</v>
      </c>
      <c r="E116" s="207" t="s">
        <v>3354</v>
      </c>
      <c r="F116" s="208" t="s">
        <v>3355</v>
      </c>
      <c r="G116" s="209" t="s">
        <v>166</v>
      </c>
      <c r="H116" s="210">
        <v>6</v>
      </c>
      <c r="I116" s="211"/>
      <c r="J116" s="212">
        <f>ROUND(I116*H116,2)</f>
        <v>0</v>
      </c>
      <c r="K116" s="208" t="s">
        <v>167</v>
      </c>
      <c r="L116" s="46"/>
      <c r="M116" s="213" t="s">
        <v>19</v>
      </c>
      <c r="N116" s="214" t="s">
        <v>45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256</v>
      </c>
      <c r="AT116" s="217" t="s">
        <v>163</v>
      </c>
      <c r="AU116" s="217" t="s">
        <v>84</v>
      </c>
      <c r="AY116" s="19" t="s">
        <v>161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82</v>
      </c>
      <c r="BK116" s="218">
        <f>ROUND(I116*H116,2)</f>
        <v>0</v>
      </c>
      <c r="BL116" s="19" t="s">
        <v>256</v>
      </c>
      <c r="BM116" s="217" t="s">
        <v>3356</v>
      </c>
    </row>
    <row r="117" s="2" customFormat="1">
      <c r="A117" s="40"/>
      <c r="B117" s="41"/>
      <c r="C117" s="42"/>
      <c r="D117" s="219" t="s">
        <v>170</v>
      </c>
      <c r="E117" s="42"/>
      <c r="F117" s="220" t="s">
        <v>3357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170</v>
      </c>
      <c r="AU117" s="19" t="s">
        <v>84</v>
      </c>
    </row>
    <row r="118" s="2" customFormat="1" ht="16.5" customHeight="1">
      <c r="A118" s="40"/>
      <c r="B118" s="41"/>
      <c r="C118" s="247" t="s">
        <v>275</v>
      </c>
      <c r="D118" s="247" t="s">
        <v>301</v>
      </c>
      <c r="E118" s="248" t="s">
        <v>3358</v>
      </c>
      <c r="F118" s="249" t="s">
        <v>3359</v>
      </c>
      <c r="G118" s="250" t="s">
        <v>166</v>
      </c>
      <c r="H118" s="251">
        <v>6</v>
      </c>
      <c r="I118" s="252"/>
      <c r="J118" s="253">
        <f>ROUND(I118*H118,2)</f>
        <v>0</v>
      </c>
      <c r="K118" s="249" t="s">
        <v>167</v>
      </c>
      <c r="L118" s="254"/>
      <c r="M118" s="255" t="s">
        <v>19</v>
      </c>
      <c r="N118" s="256" t="s">
        <v>45</v>
      </c>
      <c r="O118" s="86"/>
      <c r="P118" s="215">
        <f>O118*H118</f>
        <v>0</v>
      </c>
      <c r="Q118" s="215">
        <v>0.023</v>
      </c>
      <c r="R118" s="215">
        <f>Q118*H118</f>
        <v>0.13800000000000001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342</v>
      </c>
      <c r="AT118" s="217" t="s">
        <v>301</v>
      </c>
      <c r="AU118" s="217" t="s">
        <v>84</v>
      </c>
      <c r="AY118" s="19" t="s">
        <v>161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82</v>
      </c>
      <c r="BK118" s="218">
        <f>ROUND(I118*H118,2)</f>
        <v>0</v>
      </c>
      <c r="BL118" s="19" t="s">
        <v>256</v>
      </c>
      <c r="BM118" s="217" t="s">
        <v>3360</v>
      </c>
    </row>
    <row r="119" s="2" customFormat="1" ht="24.15" customHeight="1">
      <c r="A119" s="40"/>
      <c r="B119" s="41"/>
      <c r="C119" s="206" t="s">
        <v>280</v>
      </c>
      <c r="D119" s="206" t="s">
        <v>163</v>
      </c>
      <c r="E119" s="207" t="s">
        <v>3361</v>
      </c>
      <c r="F119" s="208" t="s">
        <v>3362</v>
      </c>
      <c r="G119" s="209" t="s">
        <v>166</v>
      </c>
      <c r="H119" s="210">
        <v>10</v>
      </c>
      <c r="I119" s="211"/>
      <c r="J119" s="212">
        <f>ROUND(I119*H119,2)</f>
        <v>0</v>
      </c>
      <c r="K119" s="208" t="s">
        <v>167</v>
      </c>
      <c r="L119" s="46"/>
      <c r="M119" s="213" t="s">
        <v>19</v>
      </c>
      <c r="N119" s="214" t="s">
        <v>45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256</v>
      </c>
      <c r="AT119" s="217" t="s">
        <v>163</v>
      </c>
      <c r="AU119" s="217" t="s">
        <v>84</v>
      </c>
      <c r="AY119" s="19" t="s">
        <v>161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82</v>
      </c>
      <c r="BK119" s="218">
        <f>ROUND(I119*H119,2)</f>
        <v>0</v>
      </c>
      <c r="BL119" s="19" t="s">
        <v>256</v>
      </c>
      <c r="BM119" s="217" t="s">
        <v>3363</v>
      </c>
    </row>
    <row r="120" s="2" customFormat="1">
      <c r="A120" s="40"/>
      <c r="B120" s="41"/>
      <c r="C120" s="42"/>
      <c r="D120" s="219" t="s">
        <v>170</v>
      </c>
      <c r="E120" s="42"/>
      <c r="F120" s="220" t="s">
        <v>3364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170</v>
      </c>
      <c r="AU120" s="19" t="s">
        <v>84</v>
      </c>
    </row>
    <row r="121" s="2" customFormat="1" ht="16.5" customHeight="1">
      <c r="A121" s="40"/>
      <c r="B121" s="41"/>
      <c r="C121" s="247" t="s">
        <v>7</v>
      </c>
      <c r="D121" s="247" t="s">
        <v>301</v>
      </c>
      <c r="E121" s="248" t="s">
        <v>3365</v>
      </c>
      <c r="F121" s="249" t="s">
        <v>3366</v>
      </c>
      <c r="G121" s="250" t="s">
        <v>166</v>
      </c>
      <c r="H121" s="251">
        <v>2</v>
      </c>
      <c r="I121" s="252"/>
      <c r="J121" s="253">
        <f>ROUND(I121*H121,2)</f>
        <v>0</v>
      </c>
      <c r="K121" s="249" t="s">
        <v>167</v>
      </c>
      <c r="L121" s="254"/>
      <c r="M121" s="255" t="s">
        <v>19</v>
      </c>
      <c r="N121" s="256" t="s">
        <v>45</v>
      </c>
      <c r="O121" s="86"/>
      <c r="P121" s="215">
        <f>O121*H121</f>
        <v>0</v>
      </c>
      <c r="Q121" s="215">
        <v>0.029999999999999999</v>
      </c>
      <c r="R121" s="215">
        <f>Q121*H121</f>
        <v>0.059999999999999998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342</v>
      </c>
      <c r="AT121" s="217" t="s">
        <v>301</v>
      </c>
      <c r="AU121" s="217" t="s">
        <v>84</v>
      </c>
      <c r="AY121" s="19" t="s">
        <v>161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82</v>
      </c>
      <c r="BK121" s="218">
        <f>ROUND(I121*H121,2)</f>
        <v>0</v>
      </c>
      <c r="BL121" s="19" t="s">
        <v>256</v>
      </c>
      <c r="BM121" s="217" t="s">
        <v>3367</v>
      </c>
    </row>
    <row r="122" s="2" customFormat="1" ht="16.5" customHeight="1">
      <c r="A122" s="40"/>
      <c r="B122" s="41"/>
      <c r="C122" s="247" t="s">
        <v>294</v>
      </c>
      <c r="D122" s="247" t="s">
        <v>301</v>
      </c>
      <c r="E122" s="248" t="s">
        <v>3368</v>
      </c>
      <c r="F122" s="249" t="s">
        <v>3369</v>
      </c>
      <c r="G122" s="250" t="s">
        <v>166</v>
      </c>
      <c r="H122" s="251">
        <v>8</v>
      </c>
      <c r="I122" s="252"/>
      <c r="J122" s="253">
        <f>ROUND(I122*H122,2)</f>
        <v>0</v>
      </c>
      <c r="K122" s="249" t="s">
        <v>167</v>
      </c>
      <c r="L122" s="254"/>
      <c r="M122" s="255" t="s">
        <v>19</v>
      </c>
      <c r="N122" s="256" t="s">
        <v>45</v>
      </c>
      <c r="O122" s="86"/>
      <c r="P122" s="215">
        <f>O122*H122</f>
        <v>0</v>
      </c>
      <c r="Q122" s="215">
        <v>0.034599999999999999</v>
      </c>
      <c r="R122" s="215">
        <f>Q122*H122</f>
        <v>0.27679999999999999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342</v>
      </c>
      <c r="AT122" s="217" t="s">
        <v>301</v>
      </c>
      <c r="AU122" s="217" t="s">
        <v>84</v>
      </c>
      <c r="AY122" s="19" t="s">
        <v>161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82</v>
      </c>
      <c r="BK122" s="218">
        <f>ROUND(I122*H122,2)</f>
        <v>0</v>
      </c>
      <c r="BL122" s="19" t="s">
        <v>256</v>
      </c>
      <c r="BM122" s="217" t="s">
        <v>3370</v>
      </c>
    </row>
    <row r="123" s="2" customFormat="1" ht="37.8" customHeight="1">
      <c r="A123" s="40"/>
      <c r="B123" s="41"/>
      <c r="C123" s="206" t="s">
        <v>300</v>
      </c>
      <c r="D123" s="206" t="s">
        <v>163</v>
      </c>
      <c r="E123" s="207" t="s">
        <v>3371</v>
      </c>
      <c r="F123" s="208" t="s">
        <v>3372</v>
      </c>
      <c r="G123" s="209" t="s">
        <v>166</v>
      </c>
      <c r="H123" s="210">
        <v>2</v>
      </c>
      <c r="I123" s="211"/>
      <c r="J123" s="212">
        <f>ROUND(I123*H123,2)</f>
        <v>0</v>
      </c>
      <c r="K123" s="208" t="s">
        <v>167</v>
      </c>
      <c r="L123" s="46"/>
      <c r="M123" s="213" t="s">
        <v>19</v>
      </c>
      <c r="N123" s="214" t="s">
        <v>45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256</v>
      </c>
      <c r="AT123" s="217" t="s">
        <v>163</v>
      </c>
      <c r="AU123" s="217" t="s">
        <v>84</v>
      </c>
      <c r="AY123" s="19" t="s">
        <v>161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82</v>
      </c>
      <c r="BK123" s="218">
        <f>ROUND(I123*H123,2)</f>
        <v>0</v>
      </c>
      <c r="BL123" s="19" t="s">
        <v>256</v>
      </c>
      <c r="BM123" s="217" t="s">
        <v>3373</v>
      </c>
    </row>
    <row r="124" s="2" customFormat="1">
      <c r="A124" s="40"/>
      <c r="B124" s="41"/>
      <c r="C124" s="42"/>
      <c r="D124" s="219" t="s">
        <v>170</v>
      </c>
      <c r="E124" s="42"/>
      <c r="F124" s="220" t="s">
        <v>3374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170</v>
      </c>
      <c r="AU124" s="19" t="s">
        <v>84</v>
      </c>
    </row>
    <row r="125" s="2" customFormat="1" ht="44.25" customHeight="1">
      <c r="A125" s="40"/>
      <c r="B125" s="41"/>
      <c r="C125" s="247" t="s">
        <v>306</v>
      </c>
      <c r="D125" s="247" t="s">
        <v>301</v>
      </c>
      <c r="E125" s="248" t="s">
        <v>3375</v>
      </c>
      <c r="F125" s="249" t="s">
        <v>3376</v>
      </c>
      <c r="G125" s="250" t="s">
        <v>166</v>
      </c>
      <c r="H125" s="251">
        <v>1</v>
      </c>
      <c r="I125" s="252"/>
      <c r="J125" s="253">
        <f>ROUND(I125*H125,2)</f>
        <v>0</v>
      </c>
      <c r="K125" s="249" t="s">
        <v>19</v>
      </c>
      <c r="L125" s="254"/>
      <c r="M125" s="255" t="s">
        <v>19</v>
      </c>
      <c r="N125" s="256" t="s">
        <v>45</v>
      </c>
      <c r="O125" s="86"/>
      <c r="P125" s="215">
        <f>O125*H125</f>
        <v>0</v>
      </c>
      <c r="Q125" s="215">
        <v>0.10199999999999999</v>
      </c>
      <c r="R125" s="215">
        <f>Q125*H125</f>
        <v>0.10199999999999999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342</v>
      </c>
      <c r="AT125" s="217" t="s">
        <v>301</v>
      </c>
      <c r="AU125" s="217" t="s">
        <v>84</v>
      </c>
      <c r="AY125" s="19" t="s">
        <v>161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82</v>
      </c>
      <c r="BK125" s="218">
        <f>ROUND(I125*H125,2)</f>
        <v>0</v>
      </c>
      <c r="BL125" s="19" t="s">
        <v>256</v>
      </c>
      <c r="BM125" s="217" t="s">
        <v>3377</v>
      </c>
    </row>
    <row r="126" s="2" customFormat="1" ht="44.25" customHeight="1">
      <c r="A126" s="40"/>
      <c r="B126" s="41"/>
      <c r="C126" s="247" t="s">
        <v>311</v>
      </c>
      <c r="D126" s="247" t="s">
        <v>301</v>
      </c>
      <c r="E126" s="248" t="s">
        <v>3378</v>
      </c>
      <c r="F126" s="249" t="s">
        <v>3379</v>
      </c>
      <c r="G126" s="250" t="s">
        <v>166</v>
      </c>
      <c r="H126" s="251">
        <v>1</v>
      </c>
      <c r="I126" s="252"/>
      <c r="J126" s="253">
        <f>ROUND(I126*H126,2)</f>
        <v>0</v>
      </c>
      <c r="K126" s="249" t="s">
        <v>19</v>
      </c>
      <c r="L126" s="254"/>
      <c r="M126" s="255" t="s">
        <v>19</v>
      </c>
      <c r="N126" s="256" t="s">
        <v>45</v>
      </c>
      <c r="O126" s="86"/>
      <c r="P126" s="215">
        <f>O126*H126</f>
        <v>0</v>
      </c>
      <c r="Q126" s="215">
        <v>0.10199999999999999</v>
      </c>
      <c r="R126" s="215">
        <f>Q126*H126</f>
        <v>0.10199999999999999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342</v>
      </c>
      <c r="AT126" s="217" t="s">
        <v>301</v>
      </c>
      <c r="AU126" s="217" t="s">
        <v>84</v>
      </c>
      <c r="AY126" s="19" t="s">
        <v>161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82</v>
      </c>
      <c r="BK126" s="218">
        <f>ROUND(I126*H126,2)</f>
        <v>0</v>
      </c>
      <c r="BL126" s="19" t="s">
        <v>256</v>
      </c>
      <c r="BM126" s="217" t="s">
        <v>3380</v>
      </c>
    </row>
    <row r="127" s="13" customFormat="1">
      <c r="A127" s="13"/>
      <c r="B127" s="224"/>
      <c r="C127" s="225"/>
      <c r="D127" s="226" t="s">
        <v>185</v>
      </c>
      <c r="E127" s="227" t="s">
        <v>19</v>
      </c>
      <c r="F127" s="228" t="s">
        <v>82</v>
      </c>
      <c r="G127" s="225"/>
      <c r="H127" s="229">
        <v>1</v>
      </c>
      <c r="I127" s="230"/>
      <c r="J127" s="225"/>
      <c r="K127" s="225"/>
      <c r="L127" s="231"/>
      <c r="M127" s="232"/>
      <c r="N127" s="233"/>
      <c r="O127" s="233"/>
      <c r="P127" s="233"/>
      <c r="Q127" s="233"/>
      <c r="R127" s="233"/>
      <c r="S127" s="233"/>
      <c r="T127" s="23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5" t="s">
        <v>185</v>
      </c>
      <c r="AU127" s="235" t="s">
        <v>84</v>
      </c>
      <c r="AV127" s="13" t="s">
        <v>84</v>
      </c>
      <c r="AW127" s="13" t="s">
        <v>36</v>
      </c>
      <c r="AX127" s="13" t="s">
        <v>82</v>
      </c>
      <c r="AY127" s="235" t="s">
        <v>161</v>
      </c>
    </row>
    <row r="128" s="2" customFormat="1" ht="37.8" customHeight="1">
      <c r="A128" s="40"/>
      <c r="B128" s="41"/>
      <c r="C128" s="206" t="s">
        <v>316</v>
      </c>
      <c r="D128" s="206" t="s">
        <v>163</v>
      </c>
      <c r="E128" s="207" t="s">
        <v>3381</v>
      </c>
      <c r="F128" s="208" t="s">
        <v>3382</v>
      </c>
      <c r="G128" s="209" t="s">
        <v>166</v>
      </c>
      <c r="H128" s="210">
        <v>3</v>
      </c>
      <c r="I128" s="211"/>
      <c r="J128" s="212">
        <f>ROUND(I128*H128,2)</f>
        <v>0</v>
      </c>
      <c r="K128" s="208" t="s">
        <v>167</v>
      </c>
      <c r="L128" s="46"/>
      <c r="M128" s="213" t="s">
        <v>19</v>
      </c>
      <c r="N128" s="214" t="s">
        <v>45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256</v>
      </c>
      <c r="AT128" s="217" t="s">
        <v>163</v>
      </c>
      <c r="AU128" s="217" t="s">
        <v>84</v>
      </c>
      <c r="AY128" s="19" t="s">
        <v>161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82</v>
      </c>
      <c r="BK128" s="218">
        <f>ROUND(I128*H128,2)</f>
        <v>0</v>
      </c>
      <c r="BL128" s="19" t="s">
        <v>256</v>
      </c>
      <c r="BM128" s="217" t="s">
        <v>3383</v>
      </c>
    </row>
    <row r="129" s="2" customFormat="1">
      <c r="A129" s="40"/>
      <c r="B129" s="41"/>
      <c r="C129" s="42"/>
      <c r="D129" s="219" t="s">
        <v>170</v>
      </c>
      <c r="E129" s="42"/>
      <c r="F129" s="220" t="s">
        <v>3384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170</v>
      </c>
      <c r="AU129" s="19" t="s">
        <v>84</v>
      </c>
    </row>
    <row r="130" s="2" customFormat="1" ht="44.25" customHeight="1">
      <c r="A130" s="40"/>
      <c r="B130" s="41"/>
      <c r="C130" s="247" t="s">
        <v>321</v>
      </c>
      <c r="D130" s="247" t="s">
        <v>301</v>
      </c>
      <c r="E130" s="248" t="s">
        <v>3385</v>
      </c>
      <c r="F130" s="249" t="s">
        <v>3386</v>
      </c>
      <c r="G130" s="250" t="s">
        <v>19</v>
      </c>
      <c r="H130" s="251">
        <v>1</v>
      </c>
      <c r="I130" s="252"/>
      <c r="J130" s="253">
        <f>ROUND(I130*H130,2)</f>
        <v>0</v>
      </c>
      <c r="K130" s="249" t="s">
        <v>19</v>
      </c>
      <c r="L130" s="254"/>
      <c r="M130" s="255" t="s">
        <v>19</v>
      </c>
      <c r="N130" s="256" t="s">
        <v>45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342</v>
      </c>
      <c r="AT130" s="217" t="s">
        <v>301</v>
      </c>
      <c r="AU130" s="217" t="s">
        <v>84</v>
      </c>
      <c r="AY130" s="19" t="s">
        <v>161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82</v>
      </c>
      <c r="BK130" s="218">
        <f>ROUND(I130*H130,2)</f>
        <v>0</v>
      </c>
      <c r="BL130" s="19" t="s">
        <v>256</v>
      </c>
      <c r="BM130" s="217" t="s">
        <v>3387</v>
      </c>
    </row>
    <row r="131" s="2" customFormat="1" ht="44.25" customHeight="1">
      <c r="A131" s="40"/>
      <c r="B131" s="41"/>
      <c r="C131" s="247" t="s">
        <v>325</v>
      </c>
      <c r="D131" s="247" t="s">
        <v>301</v>
      </c>
      <c r="E131" s="248" t="s">
        <v>3388</v>
      </c>
      <c r="F131" s="249" t="s">
        <v>3389</v>
      </c>
      <c r="G131" s="250" t="s">
        <v>19</v>
      </c>
      <c r="H131" s="251">
        <v>1</v>
      </c>
      <c r="I131" s="252"/>
      <c r="J131" s="253">
        <f>ROUND(I131*H131,2)</f>
        <v>0</v>
      </c>
      <c r="K131" s="249" t="s">
        <v>19</v>
      </c>
      <c r="L131" s="254"/>
      <c r="M131" s="255" t="s">
        <v>19</v>
      </c>
      <c r="N131" s="256" t="s">
        <v>45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342</v>
      </c>
      <c r="AT131" s="217" t="s">
        <v>301</v>
      </c>
      <c r="AU131" s="217" t="s">
        <v>84</v>
      </c>
      <c r="AY131" s="19" t="s">
        <v>161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82</v>
      </c>
      <c r="BK131" s="218">
        <f>ROUND(I131*H131,2)</f>
        <v>0</v>
      </c>
      <c r="BL131" s="19" t="s">
        <v>256</v>
      </c>
      <c r="BM131" s="217" t="s">
        <v>3390</v>
      </c>
    </row>
    <row r="132" s="2" customFormat="1" ht="44.25" customHeight="1">
      <c r="A132" s="40"/>
      <c r="B132" s="41"/>
      <c r="C132" s="247" t="s">
        <v>329</v>
      </c>
      <c r="D132" s="247" t="s">
        <v>301</v>
      </c>
      <c r="E132" s="248" t="s">
        <v>3391</v>
      </c>
      <c r="F132" s="249" t="s">
        <v>3392</v>
      </c>
      <c r="G132" s="250" t="s">
        <v>19</v>
      </c>
      <c r="H132" s="251">
        <v>1</v>
      </c>
      <c r="I132" s="252"/>
      <c r="J132" s="253">
        <f>ROUND(I132*H132,2)</f>
        <v>0</v>
      </c>
      <c r="K132" s="249" t="s">
        <v>19</v>
      </c>
      <c r="L132" s="254"/>
      <c r="M132" s="255" t="s">
        <v>19</v>
      </c>
      <c r="N132" s="256" t="s">
        <v>45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342</v>
      </c>
      <c r="AT132" s="217" t="s">
        <v>301</v>
      </c>
      <c r="AU132" s="217" t="s">
        <v>84</v>
      </c>
      <c r="AY132" s="19" t="s">
        <v>161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82</v>
      </c>
      <c r="BK132" s="218">
        <f>ROUND(I132*H132,2)</f>
        <v>0</v>
      </c>
      <c r="BL132" s="19" t="s">
        <v>256</v>
      </c>
      <c r="BM132" s="217" t="s">
        <v>3393</v>
      </c>
    </row>
    <row r="133" s="2" customFormat="1" ht="55.5" customHeight="1">
      <c r="A133" s="40"/>
      <c r="B133" s="41"/>
      <c r="C133" s="206" t="s">
        <v>333</v>
      </c>
      <c r="D133" s="206" t="s">
        <v>163</v>
      </c>
      <c r="E133" s="207" t="s">
        <v>3394</v>
      </c>
      <c r="F133" s="208" t="s">
        <v>3395</v>
      </c>
      <c r="G133" s="209" t="s">
        <v>166</v>
      </c>
      <c r="H133" s="210">
        <v>1</v>
      </c>
      <c r="I133" s="211"/>
      <c r="J133" s="212">
        <f>ROUND(I133*H133,2)</f>
        <v>0</v>
      </c>
      <c r="K133" s="208" t="s">
        <v>167</v>
      </c>
      <c r="L133" s="46"/>
      <c r="M133" s="213" t="s">
        <v>19</v>
      </c>
      <c r="N133" s="214" t="s">
        <v>45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256</v>
      </c>
      <c r="AT133" s="217" t="s">
        <v>163</v>
      </c>
      <c r="AU133" s="217" t="s">
        <v>84</v>
      </c>
      <c r="AY133" s="19" t="s">
        <v>161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82</v>
      </c>
      <c r="BK133" s="218">
        <f>ROUND(I133*H133,2)</f>
        <v>0</v>
      </c>
      <c r="BL133" s="19" t="s">
        <v>256</v>
      </c>
      <c r="BM133" s="217" t="s">
        <v>3396</v>
      </c>
    </row>
    <row r="134" s="2" customFormat="1">
      <c r="A134" s="40"/>
      <c r="B134" s="41"/>
      <c r="C134" s="42"/>
      <c r="D134" s="219" t="s">
        <v>170</v>
      </c>
      <c r="E134" s="42"/>
      <c r="F134" s="220" t="s">
        <v>3397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170</v>
      </c>
      <c r="AU134" s="19" t="s">
        <v>84</v>
      </c>
    </row>
    <row r="135" s="2" customFormat="1" ht="55.5" customHeight="1">
      <c r="A135" s="40"/>
      <c r="B135" s="41"/>
      <c r="C135" s="247" t="s">
        <v>337</v>
      </c>
      <c r="D135" s="247" t="s">
        <v>301</v>
      </c>
      <c r="E135" s="248" t="s">
        <v>3398</v>
      </c>
      <c r="F135" s="249" t="s">
        <v>3399</v>
      </c>
      <c r="G135" s="250" t="s">
        <v>166</v>
      </c>
      <c r="H135" s="251">
        <v>1</v>
      </c>
      <c r="I135" s="252"/>
      <c r="J135" s="253">
        <f>ROUND(I135*H135,2)</f>
        <v>0</v>
      </c>
      <c r="K135" s="249" t="s">
        <v>167</v>
      </c>
      <c r="L135" s="254"/>
      <c r="M135" s="255" t="s">
        <v>19</v>
      </c>
      <c r="N135" s="256" t="s">
        <v>45</v>
      </c>
      <c r="O135" s="86"/>
      <c r="P135" s="215">
        <f>O135*H135</f>
        <v>0</v>
      </c>
      <c r="Q135" s="215">
        <v>0.1918</v>
      </c>
      <c r="R135" s="215">
        <f>Q135*H135</f>
        <v>0.1918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342</v>
      </c>
      <c r="AT135" s="217" t="s">
        <v>301</v>
      </c>
      <c r="AU135" s="217" t="s">
        <v>84</v>
      </c>
      <c r="AY135" s="19" t="s">
        <v>161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82</v>
      </c>
      <c r="BK135" s="218">
        <f>ROUND(I135*H135,2)</f>
        <v>0</v>
      </c>
      <c r="BL135" s="19" t="s">
        <v>256</v>
      </c>
      <c r="BM135" s="217" t="s">
        <v>3400</v>
      </c>
    </row>
    <row r="136" s="2" customFormat="1" ht="37.8" customHeight="1">
      <c r="A136" s="40"/>
      <c r="B136" s="41"/>
      <c r="C136" s="206" t="s">
        <v>342</v>
      </c>
      <c r="D136" s="206" t="s">
        <v>163</v>
      </c>
      <c r="E136" s="207" t="s">
        <v>3401</v>
      </c>
      <c r="F136" s="208" t="s">
        <v>3402</v>
      </c>
      <c r="G136" s="209" t="s">
        <v>166</v>
      </c>
      <c r="H136" s="210">
        <v>5</v>
      </c>
      <c r="I136" s="211"/>
      <c r="J136" s="212">
        <f>ROUND(I136*H136,2)</f>
        <v>0</v>
      </c>
      <c r="K136" s="208" t="s">
        <v>167</v>
      </c>
      <c r="L136" s="46"/>
      <c r="M136" s="213" t="s">
        <v>19</v>
      </c>
      <c r="N136" s="214" t="s">
        <v>45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0.068500000000000005</v>
      </c>
      <c r="T136" s="216">
        <f>S136*H136</f>
        <v>0.34250000000000003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256</v>
      </c>
      <c r="AT136" s="217" t="s">
        <v>163</v>
      </c>
      <c r="AU136" s="217" t="s">
        <v>84</v>
      </c>
      <c r="AY136" s="19" t="s">
        <v>161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82</v>
      </c>
      <c r="BK136" s="218">
        <f>ROUND(I136*H136,2)</f>
        <v>0</v>
      </c>
      <c r="BL136" s="19" t="s">
        <v>256</v>
      </c>
      <c r="BM136" s="217" t="s">
        <v>3403</v>
      </c>
    </row>
    <row r="137" s="2" customFormat="1">
      <c r="A137" s="40"/>
      <c r="B137" s="41"/>
      <c r="C137" s="42"/>
      <c r="D137" s="219" t="s">
        <v>170</v>
      </c>
      <c r="E137" s="42"/>
      <c r="F137" s="220" t="s">
        <v>3404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170</v>
      </c>
      <c r="AU137" s="19" t="s">
        <v>84</v>
      </c>
    </row>
    <row r="138" s="2" customFormat="1" ht="37.8" customHeight="1">
      <c r="A138" s="40"/>
      <c r="B138" s="41"/>
      <c r="C138" s="206" t="s">
        <v>347</v>
      </c>
      <c r="D138" s="206" t="s">
        <v>163</v>
      </c>
      <c r="E138" s="207" t="s">
        <v>3405</v>
      </c>
      <c r="F138" s="208" t="s">
        <v>3406</v>
      </c>
      <c r="G138" s="209" t="s">
        <v>166</v>
      </c>
      <c r="H138" s="210">
        <v>6</v>
      </c>
      <c r="I138" s="211"/>
      <c r="J138" s="212">
        <f>ROUND(I138*H138,2)</f>
        <v>0</v>
      </c>
      <c r="K138" s="208" t="s">
        <v>167</v>
      </c>
      <c r="L138" s="46"/>
      <c r="M138" s="213" t="s">
        <v>19</v>
      </c>
      <c r="N138" s="214" t="s">
        <v>45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256</v>
      </c>
      <c r="AT138" s="217" t="s">
        <v>163</v>
      </c>
      <c r="AU138" s="217" t="s">
        <v>84</v>
      </c>
      <c r="AY138" s="19" t="s">
        <v>161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82</v>
      </c>
      <c r="BK138" s="218">
        <f>ROUND(I138*H138,2)</f>
        <v>0</v>
      </c>
      <c r="BL138" s="19" t="s">
        <v>256</v>
      </c>
      <c r="BM138" s="217" t="s">
        <v>3407</v>
      </c>
    </row>
    <row r="139" s="2" customFormat="1">
      <c r="A139" s="40"/>
      <c r="B139" s="41"/>
      <c r="C139" s="42"/>
      <c r="D139" s="219" t="s">
        <v>170</v>
      </c>
      <c r="E139" s="42"/>
      <c r="F139" s="220" t="s">
        <v>3408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170</v>
      </c>
      <c r="AU139" s="19" t="s">
        <v>84</v>
      </c>
    </row>
    <row r="140" s="2" customFormat="1" ht="24.15" customHeight="1">
      <c r="A140" s="40"/>
      <c r="B140" s="41"/>
      <c r="C140" s="247" t="s">
        <v>352</v>
      </c>
      <c r="D140" s="247" t="s">
        <v>301</v>
      </c>
      <c r="E140" s="248" t="s">
        <v>3409</v>
      </c>
      <c r="F140" s="249" t="s">
        <v>3410</v>
      </c>
      <c r="G140" s="250" t="s">
        <v>166</v>
      </c>
      <c r="H140" s="251">
        <v>2</v>
      </c>
      <c r="I140" s="252"/>
      <c r="J140" s="253">
        <f>ROUND(I140*H140,2)</f>
        <v>0</v>
      </c>
      <c r="K140" s="249" t="s">
        <v>167</v>
      </c>
      <c r="L140" s="254"/>
      <c r="M140" s="255" t="s">
        <v>19</v>
      </c>
      <c r="N140" s="256" t="s">
        <v>45</v>
      </c>
      <c r="O140" s="86"/>
      <c r="P140" s="215">
        <f>O140*H140</f>
        <v>0</v>
      </c>
      <c r="Q140" s="215">
        <v>0.0041000000000000003</v>
      </c>
      <c r="R140" s="215">
        <f>Q140*H140</f>
        <v>0.0082000000000000007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342</v>
      </c>
      <c r="AT140" s="217" t="s">
        <v>301</v>
      </c>
      <c r="AU140" s="217" t="s">
        <v>84</v>
      </c>
      <c r="AY140" s="19" t="s">
        <v>161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82</v>
      </c>
      <c r="BK140" s="218">
        <f>ROUND(I140*H140,2)</f>
        <v>0</v>
      </c>
      <c r="BL140" s="19" t="s">
        <v>256</v>
      </c>
      <c r="BM140" s="217" t="s">
        <v>3411</v>
      </c>
    </row>
    <row r="141" s="2" customFormat="1" ht="24.15" customHeight="1">
      <c r="A141" s="40"/>
      <c r="B141" s="41"/>
      <c r="C141" s="247" t="s">
        <v>357</v>
      </c>
      <c r="D141" s="247" t="s">
        <v>301</v>
      </c>
      <c r="E141" s="248" t="s">
        <v>3412</v>
      </c>
      <c r="F141" s="249" t="s">
        <v>3413</v>
      </c>
      <c r="G141" s="250" t="s">
        <v>166</v>
      </c>
      <c r="H141" s="251">
        <v>4</v>
      </c>
      <c r="I141" s="252"/>
      <c r="J141" s="253">
        <f>ROUND(I141*H141,2)</f>
        <v>0</v>
      </c>
      <c r="K141" s="249" t="s">
        <v>19</v>
      </c>
      <c r="L141" s="254"/>
      <c r="M141" s="255" t="s">
        <v>19</v>
      </c>
      <c r="N141" s="256" t="s">
        <v>45</v>
      </c>
      <c r="O141" s="86"/>
      <c r="P141" s="215">
        <f>O141*H141</f>
        <v>0</v>
      </c>
      <c r="Q141" s="215">
        <v>0.0047999999999999996</v>
      </c>
      <c r="R141" s="215">
        <f>Q141*H141</f>
        <v>0.019199999999999998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342</v>
      </c>
      <c r="AT141" s="217" t="s">
        <v>301</v>
      </c>
      <c r="AU141" s="217" t="s">
        <v>84</v>
      </c>
      <c r="AY141" s="19" t="s">
        <v>161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82</v>
      </c>
      <c r="BK141" s="218">
        <f>ROUND(I141*H141,2)</f>
        <v>0</v>
      </c>
      <c r="BL141" s="19" t="s">
        <v>256</v>
      </c>
      <c r="BM141" s="217" t="s">
        <v>3414</v>
      </c>
    </row>
    <row r="142" s="13" customFormat="1">
      <c r="A142" s="13"/>
      <c r="B142" s="224"/>
      <c r="C142" s="225"/>
      <c r="D142" s="226" t="s">
        <v>185</v>
      </c>
      <c r="E142" s="227" t="s">
        <v>19</v>
      </c>
      <c r="F142" s="228" t="s">
        <v>508</v>
      </c>
      <c r="G142" s="225"/>
      <c r="H142" s="229">
        <v>4</v>
      </c>
      <c r="I142" s="230"/>
      <c r="J142" s="225"/>
      <c r="K142" s="225"/>
      <c r="L142" s="231"/>
      <c r="M142" s="232"/>
      <c r="N142" s="233"/>
      <c r="O142" s="233"/>
      <c r="P142" s="233"/>
      <c r="Q142" s="233"/>
      <c r="R142" s="233"/>
      <c r="S142" s="233"/>
      <c r="T142" s="23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5" t="s">
        <v>185</v>
      </c>
      <c r="AU142" s="235" t="s">
        <v>84</v>
      </c>
      <c r="AV142" s="13" t="s">
        <v>84</v>
      </c>
      <c r="AW142" s="13" t="s">
        <v>36</v>
      </c>
      <c r="AX142" s="13" t="s">
        <v>74</v>
      </c>
      <c r="AY142" s="235" t="s">
        <v>161</v>
      </c>
    </row>
    <row r="143" s="14" customFormat="1">
      <c r="A143" s="14"/>
      <c r="B143" s="236"/>
      <c r="C143" s="237"/>
      <c r="D143" s="226" t="s">
        <v>185</v>
      </c>
      <c r="E143" s="238" t="s">
        <v>19</v>
      </c>
      <c r="F143" s="239" t="s">
        <v>187</v>
      </c>
      <c r="G143" s="237"/>
      <c r="H143" s="240">
        <v>4</v>
      </c>
      <c r="I143" s="241"/>
      <c r="J143" s="237"/>
      <c r="K143" s="237"/>
      <c r="L143" s="242"/>
      <c r="M143" s="243"/>
      <c r="N143" s="244"/>
      <c r="O143" s="244"/>
      <c r="P143" s="244"/>
      <c r="Q143" s="244"/>
      <c r="R143" s="244"/>
      <c r="S143" s="244"/>
      <c r="T143" s="245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6" t="s">
        <v>185</v>
      </c>
      <c r="AU143" s="246" t="s">
        <v>84</v>
      </c>
      <c r="AV143" s="14" t="s">
        <v>168</v>
      </c>
      <c r="AW143" s="14" t="s">
        <v>36</v>
      </c>
      <c r="AX143" s="14" t="s">
        <v>82</v>
      </c>
      <c r="AY143" s="246" t="s">
        <v>161</v>
      </c>
    </row>
    <row r="144" s="2" customFormat="1" ht="24.15" customHeight="1">
      <c r="A144" s="40"/>
      <c r="B144" s="41"/>
      <c r="C144" s="206" t="s">
        <v>361</v>
      </c>
      <c r="D144" s="206" t="s">
        <v>163</v>
      </c>
      <c r="E144" s="207" t="s">
        <v>3415</v>
      </c>
      <c r="F144" s="208" t="s">
        <v>3416</v>
      </c>
      <c r="G144" s="209" t="s">
        <v>166</v>
      </c>
      <c r="H144" s="210">
        <v>2</v>
      </c>
      <c r="I144" s="211"/>
      <c r="J144" s="212">
        <f>ROUND(I144*H144,2)</f>
        <v>0</v>
      </c>
      <c r="K144" s="208" t="s">
        <v>167</v>
      </c>
      <c r="L144" s="46"/>
      <c r="M144" s="213" t="s">
        <v>19</v>
      </c>
      <c r="N144" s="214" t="s">
        <v>45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0.00020000000000000001</v>
      </c>
      <c r="T144" s="216">
        <f>S144*H144</f>
        <v>0.00040000000000000002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256</v>
      </c>
      <c r="AT144" s="217" t="s">
        <v>163</v>
      </c>
      <c r="AU144" s="217" t="s">
        <v>84</v>
      </c>
      <c r="AY144" s="19" t="s">
        <v>161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82</v>
      </c>
      <c r="BK144" s="218">
        <f>ROUND(I144*H144,2)</f>
        <v>0</v>
      </c>
      <c r="BL144" s="19" t="s">
        <v>256</v>
      </c>
      <c r="BM144" s="217" t="s">
        <v>3417</v>
      </c>
    </row>
    <row r="145" s="2" customFormat="1">
      <c r="A145" s="40"/>
      <c r="B145" s="41"/>
      <c r="C145" s="42"/>
      <c r="D145" s="219" t="s">
        <v>170</v>
      </c>
      <c r="E145" s="42"/>
      <c r="F145" s="220" t="s">
        <v>3418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170</v>
      </c>
      <c r="AU145" s="19" t="s">
        <v>84</v>
      </c>
    </row>
    <row r="146" s="2" customFormat="1" ht="37.8" customHeight="1">
      <c r="A146" s="40"/>
      <c r="B146" s="41"/>
      <c r="C146" s="206" t="s">
        <v>366</v>
      </c>
      <c r="D146" s="206" t="s">
        <v>163</v>
      </c>
      <c r="E146" s="207" t="s">
        <v>3419</v>
      </c>
      <c r="F146" s="208" t="s">
        <v>3420</v>
      </c>
      <c r="G146" s="209" t="s">
        <v>166</v>
      </c>
      <c r="H146" s="210">
        <v>1</v>
      </c>
      <c r="I146" s="211"/>
      <c r="J146" s="212">
        <f>ROUND(I146*H146,2)</f>
        <v>0</v>
      </c>
      <c r="K146" s="208" t="s">
        <v>167</v>
      </c>
      <c r="L146" s="46"/>
      <c r="M146" s="213" t="s">
        <v>19</v>
      </c>
      <c r="N146" s="214" t="s">
        <v>45</v>
      </c>
      <c r="O146" s="86"/>
      <c r="P146" s="215">
        <f>O146*H146</f>
        <v>0</v>
      </c>
      <c r="Q146" s="215">
        <v>0</v>
      </c>
      <c r="R146" s="215">
        <f>Q146*H146</f>
        <v>0</v>
      </c>
      <c r="S146" s="215">
        <v>0.0015</v>
      </c>
      <c r="T146" s="216">
        <f>S146*H146</f>
        <v>0.0015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256</v>
      </c>
      <c r="AT146" s="217" t="s">
        <v>163</v>
      </c>
      <c r="AU146" s="217" t="s">
        <v>84</v>
      </c>
      <c r="AY146" s="19" t="s">
        <v>161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82</v>
      </c>
      <c r="BK146" s="218">
        <f>ROUND(I146*H146,2)</f>
        <v>0</v>
      </c>
      <c r="BL146" s="19" t="s">
        <v>256</v>
      </c>
      <c r="BM146" s="217" t="s">
        <v>3421</v>
      </c>
    </row>
    <row r="147" s="2" customFormat="1">
      <c r="A147" s="40"/>
      <c r="B147" s="41"/>
      <c r="C147" s="42"/>
      <c r="D147" s="219" t="s">
        <v>170</v>
      </c>
      <c r="E147" s="42"/>
      <c r="F147" s="220" t="s">
        <v>3422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170</v>
      </c>
      <c r="AU147" s="19" t="s">
        <v>84</v>
      </c>
    </row>
    <row r="148" s="2" customFormat="1" ht="33" customHeight="1">
      <c r="A148" s="40"/>
      <c r="B148" s="41"/>
      <c r="C148" s="206" t="s">
        <v>373</v>
      </c>
      <c r="D148" s="206" t="s">
        <v>163</v>
      </c>
      <c r="E148" s="207" t="s">
        <v>3423</v>
      </c>
      <c r="F148" s="208" t="s">
        <v>3424</v>
      </c>
      <c r="G148" s="209" t="s">
        <v>590</v>
      </c>
      <c r="H148" s="210">
        <v>10</v>
      </c>
      <c r="I148" s="211"/>
      <c r="J148" s="212">
        <f>ROUND(I148*H148,2)</f>
        <v>0</v>
      </c>
      <c r="K148" s="208" t="s">
        <v>167</v>
      </c>
      <c r="L148" s="46"/>
      <c r="M148" s="213" t="s">
        <v>19</v>
      </c>
      <c r="N148" s="214" t="s">
        <v>45</v>
      </c>
      <c r="O148" s="86"/>
      <c r="P148" s="215">
        <f>O148*H148</f>
        <v>0</v>
      </c>
      <c r="Q148" s="215">
        <v>0.0083999999999999995</v>
      </c>
      <c r="R148" s="215">
        <f>Q148*H148</f>
        <v>0.083999999999999991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256</v>
      </c>
      <c r="AT148" s="217" t="s">
        <v>163</v>
      </c>
      <c r="AU148" s="217" t="s">
        <v>84</v>
      </c>
      <c r="AY148" s="19" t="s">
        <v>161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82</v>
      </c>
      <c r="BK148" s="218">
        <f>ROUND(I148*H148,2)</f>
        <v>0</v>
      </c>
      <c r="BL148" s="19" t="s">
        <v>256</v>
      </c>
      <c r="BM148" s="217" t="s">
        <v>3425</v>
      </c>
    </row>
    <row r="149" s="2" customFormat="1">
      <c r="A149" s="40"/>
      <c r="B149" s="41"/>
      <c r="C149" s="42"/>
      <c r="D149" s="219" t="s">
        <v>170</v>
      </c>
      <c r="E149" s="42"/>
      <c r="F149" s="220" t="s">
        <v>3426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170</v>
      </c>
      <c r="AU149" s="19" t="s">
        <v>84</v>
      </c>
    </row>
    <row r="150" s="13" customFormat="1">
      <c r="A150" s="13"/>
      <c r="B150" s="224"/>
      <c r="C150" s="225"/>
      <c r="D150" s="226" t="s">
        <v>185</v>
      </c>
      <c r="E150" s="227" t="s">
        <v>19</v>
      </c>
      <c r="F150" s="228" t="s">
        <v>3427</v>
      </c>
      <c r="G150" s="225"/>
      <c r="H150" s="229">
        <v>7</v>
      </c>
      <c r="I150" s="230"/>
      <c r="J150" s="225"/>
      <c r="K150" s="225"/>
      <c r="L150" s="231"/>
      <c r="M150" s="232"/>
      <c r="N150" s="233"/>
      <c r="O150" s="233"/>
      <c r="P150" s="233"/>
      <c r="Q150" s="233"/>
      <c r="R150" s="233"/>
      <c r="S150" s="233"/>
      <c r="T150" s="23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5" t="s">
        <v>185</v>
      </c>
      <c r="AU150" s="235" t="s">
        <v>84</v>
      </c>
      <c r="AV150" s="13" t="s">
        <v>84</v>
      </c>
      <c r="AW150" s="13" t="s">
        <v>36</v>
      </c>
      <c r="AX150" s="13" t="s">
        <v>74</v>
      </c>
      <c r="AY150" s="235" t="s">
        <v>161</v>
      </c>
    </row>
    <row r="151" s="13" customFormat="1">
      <c r="A151" s="13"/>
      <c r="B151" s="224"/>
      <c r="C151" s="225"/>
      <c r="D151" s="226" t="s">
        <v>185</v>
      </c>
      <c r="E151" s="227" t="s">
        <v>19</v>
      </c>
      <c r="F151" s="228" t="s">
        <v>3428</v>
      </c>
      <c r="G151" s="225"/>
      <c r="H151" s="229">
        <v>3</v>
      </c>
      <c r="I151" s="230"/>
      <c r="J151" s="225"/>
      <c r="K151" s="225"/>
      <c r="L151" s="231"/>
      <c r="M151" s="232"/>
      <c r="N151" s="233"/>
      <c r="O151" s="233"/>
      <c r="P151" s="233"/>
      <c r="Q151" s="233"/>
      <c r="R151" s="233"/>
      <c r="S151" s="233"/>
      <c r="T151" s="23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5" t="s">
        <v>185</v>
      </c>
      <c r="AU151" s="235" t="s">
        <v>84</v>
      </c>
      <c r="AV151" s="13" t="s">
        <v>84</v>
      </c>
      <c r="AW151" s="13" t="s">
        <v>36</v>
      </c>
      <c r="AX151" s="13" t="s">
        <v>74</v>
      </c>
      <c r="AY151" s="235" t="s">
        <v>161</v>
      </c>
    </row>
    <row r="152" s="14" customFormat="1">
      <c r="A152" s="14"/>
      <c r="B152" s="236"/>
      <c r="C152" s="237"/>
      <c r="D152" s="226" t="s">
        <v>185</v>
      </c>
      <c r="E152" s="238" t="s">
        <v>19</v>
      </c>
      <c r="F152" s="239" t="s">
        <v>187</v>
      </c>
      <c r="G152" s="237"/>
      <c r="H152" s="240">
        <v>10</v>
      </c>
      <c r="I152" s="241"/>
      <c r="J152" s="237"/>
      <c r="K152" s="237"/>
      <c r="L152" s="242"/>
      <c r="M152" s="243"/>
      <c r="N152" s="244"/>
      <c r="O152" s="244"/>
      <c r="P152" s="244"/>
      <c r="Q152" s="244"/>
      <c r="R152" s="244"/>
      <c r="S152" s="244"/>
      <c r="T152" s="245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6" t="s">
        <v>185</v>
      </c>
      <c r="AU152" s="246" t="s">
        <v>84</v>
      </c>
      <c r="AV152" s="14" t="s">
        <v>168</v>
      </c>
      <c r="AW152" s="14" t="s">
        <v>36</v>
      </c>
      <c r="AX152" s="14" t="s">
        <v>82</v>
      </c>
      <c r="AY152" s="246" t="s">
        <v>161</v>
      </c>
    </row>
    <row r="153" s="2" customFormat="1" ht="33" customHeight="1">
      <c r="A153" s="40"/>
      <c r="B153" s="41"/>
      <c r="C153" s="206" t="s">
        <v>383</v>
      </c>
      <c r="D153" s="206" t="s">
        <v>163</v>
      </c>
      <c r="E153" s="207" t="s">
        <v>3429</v>
      </c>
      <c r="F153" s="208" t="s">
        <v>3430</v>
      </c>
      <c r="G153" s="209" t="s">
        <v>590</v>
      </c>
      <c r="H153" s="210">
        <v>29.140000000000001</v>
      </c>
      <c r="I153" s="211"/>
      <c r="J153" s="212">
        <f>ROUND(I153*H153,2)</f>
        <v>0</v>
      </c>
      <c r="K153" s="208" t="s">
        <v>167</v>
      </c>
      <c r="L153" s="46"/>
      <c r="M153" s="213" t="s">
        <v>19</v>
      </c>
      <c r="N153" s="214" t="s">
        <v>45</v>
      </c>
      <c r="O153" s="86"/>
      <c r="P153" s="215">
        <f>O153*H153</f>
        <v>0</v>
      </c>
      <c r="Q153" s="215">
        <v>0.01336</v>
      </c>
      <c r="R153" s="215">
        <f>Q153*H153</f>
        <v>0.3893104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256</v>
      </c>
      <c r="AT153" s="217" t="s">
        <v>163</v>
      </c>
      <c r="AU153" s="217" t="s">
        <v>84</v>
      </c>
      <c r="AY153" s="19" t="s">
        <v>161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82</v>
      </c>
      <c r="BK153" s="218">
        <f>ROUND(I153*H153,2)</f>
        <v>0</v>
      </c>
      <c r="BL153" s="19" t="s">
        <v>256</v>
      </c>
      <c r="BM153" s="217" t="s">
        <v>3431</v>
      </c>
    </row>
    <row r="154" s="2" customFormat="1">
      <c r="A154" s="40"/>
      <c r="B154" s="41"/>
      <c r="C154" s="42"/>
      <c r="D154" s="219" t="s">
        <v>170</v>
      </c>
      <c r="E154" s="42"/>
      <c r="F154" s="220" t="s">
        <v>3432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170</v>
      </c>
      <c r="AU154" s="19" t="s">
        <v>84</v>
      </c>
    </row>
    <row r="155" s="13" customFormat="1">
      <c r="A155" s="13"/>
      <c r="B155" s="224"/>
      <c r="C155" s="225"/>
      <c r="D155" s="226" t="s">
        <v>185</v>
      </c>
      <c r="E155" s="227" t="s">
        <v>19</v>
      </c>
      <c r="F155" s="228" t="s">
        <v>3433</v>
      </c>
      <c r="G155" s="225"/>
      <c r="H155" s="229">
        <v>9</v>
      </c>
      <c r="I155" s="230"/>
      <c r="J155" s="225"/>
      <c r="K155" s="225"/>
      <c r="L155" s="231"/>
      <c r="M155" s="232"/>
      <c r="N155" s="233"/>
      <c r="O155" s="233"/>
      <c r="P155" s="233"/>
      <c r="Q155" s="233"/>
      <c r="R155" s="233"/>
      <c r="S155" s="233"/>
      <c r="T155" s="23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5" t="s">
        <v>185</v>
      </c>
      <c r="AU155" s="235" t="s">
        <v>84</v>
      </c>
      <c r="AV155" s="13" t="s">
        <v>84</v>
      </c>
      <c r="AW155" s="13" t="s">
        <v>36</v>
      </c>
      <c r="AX155" s="13" t="s">
        <v>74</v>
      </c>
      <c r="AY155" s="235" t="s">
        <v>161</v>
      </c>
    </row>
    <row r="156" s="13" customFormat="1">
      <c r="A156" s="13"/>
      <c r="B156" s="224"/>
      <c r="C156" s="225"/>
      <c r="D156" s="226" t="s">
        <v>185</v>
      </c>
      <c r="E156" s="227" t="s">
        <v>19</v>
      </c>
      <c r="F156" s="228" t="s">
        <v>3434</v>
      </c>
      <c r="G156" s="225"/>
      <c r="H156" s="229">
        <v>11.73</v>
      </c>
      <c r="I156" s="230"/>
      <c r="J156" s="225"/>
      <c r="K156" s="225"/>
      <c r="L156" s="231"/>
      <c r="M156" s="232"/>
      <c r="N156" s="233"/>
      <c r="O156" s="233"/>
      <c r="P156" s="233"/>
      <c r="Q156" s="233"/>
      <c r="R156" s="233"/>
      <c r="S156" s="233"/>
      <c r="T156" s="23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5" t="s">
        <v>185</v>
      </c>
      <c r="AU156" s="235" t="s">
        <v>84</v>
      </c>
      <c r="AV156" s="13" t="s">
        <v>84</v>
      </c>
      <c r="AW156" s="13" t="s">
        <v>36</v>
      </c>
      <c r="AX156" s="13" t="s">
        <v>74</v>
      </c>
      <c r="AY156" s="235" t="s">
        <v>161</v>
      </c>
    </row>
    <row r="157" s="13" customFormat="1">
      <c r="A157" s="13"/>
      <c r="B157" s="224"/>
      <c r="C157" s="225"/>
      <c r="D157" s="226" t="s">
        <v>185</v>
      </c>
      <c r="E157" s="227" t="s">
        <v>19</v>
      </c>
      <c r="F157" s="228" t="s">
        <v>3435</v>
      </c>
      <c r="G157" s="225"/>
      <c r="H157" s="229">
        <v>3.5</v>
      </c>
      <c r="I157" s="230"/>
      <c r="J157" s="225"/>
      <c r="K157" s="225"/>
      <c r="L157" s="231"/>
      <c r="M157" s="232"/>
      <c r="N157" s="233"/>
      <c r="O157" s="233"/>
      <c r="P157" s="233"/>
      <c r="Q157" s="233"/>
      <c r="R157" s="233"/>
      <c r="S157" s="233"/>
      <c r="T157" s="23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5" t="s">
        <v>185</v>
      </c>
      <c r="AU157" s="235" t="s">
        <v>84</v>
      </c>
      <c r="AV157" s="13" t="s">
        <v>84</v>
      </c>
      <c r="AW157" s="13" t="s">
        <v>36</v>
      </c>
      <c r="AX157" s="13" t="s">
        <v>74</v>
      </c>
      <c r="AY157" s="235" t="s">
        <v>161</v>
      </c>
    </row>
    <row r="158" s="13" customFormat="1">
      <c r="A158" s="13"/>
      <c r="B158" s="224"/>
      <c r="C158" s="225"/>
      <c r="D158" s="226" t="s">
        <v>185</v>
      </c>
      <c r="E158" s="227" t="s">
        <v>19</v>
      </c>
      <c r="F158" s="228" t="s">
        <v>3436</v>
      </c>
      <c r="G158" s="225"/>
      <c r="H158" s="229">
        <v>4.9100000000000001</v>
      </c>
      <c r="I158" s="230"/>
      <c r="J158" s="225"/>
      <c r="K158" s="225"/>
      <c r="L158" s="231"/>
      <c r="M158" s="232"/>
      <c r="N158" s="233"/>
      <c r="O158" s="233"/>
      <c r="P158" s="233"/>
      <c r="Q158" s="233"/>
      <c r="R158" s="233"/>
      <c r="S158" s="233"/>
      <c r="T158" s="23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5" t="s">
        <v>185</v>
      </c>
      <c r="AU158" s="235" t="s">
        <v>84</v>
      </c>
      <c r="AV158" s="13" t="s">
        <v>84</v>
      </c>
      <c r="AW158" s="13" t="s">
        <v>36</v>
      </c>
      <c r="AX158" s="13" t="s">
        <v>74</v>
      </c>
      <c r="AY158" s="235" t="s">
        <v>161</v>
      </c>
    </row>
    <row r="159" s="14" customFormat="1">
      <c r="A159" s="14"/>
      <c r="B159" s="236"/>
      <c r="C159" s="237"/>
      <c r="D159" s="226" t="s">
        <v>185</v>
      </c>
      <c r="E159" s="238" t="s">
        <v>19</v>
      </c>
      <c r="F159" s="239" t="s">
        <v>187</v>
      </c>
      <c r="G159" s="237"/>
      <c r="H159" s="240">
        <v>29.140000000000001</v>
      </c>
      <c r="I159" s="241"/>
      <c r="J159" s="237"/>
      <c r="K159" s="237"/>
      <c r="L159" s="242"/>
      <c r="M159" s="243"/>
      <c r="N159" s="244"/>
      <c r="O159" s="244"/>
      <c r="P159" s="244"/>
      <c r="Q159" s="244"/>
      <c r="R159" s="244"/>
      <c r="S159" s="244"/>
      <c r="T159" s="24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6" t="s">
        <v>185</v>
      </c>
      <c r="AU159" s="246" t="s">
        <v>84</v>
      </c>
      <c r="AV159" s="14" t="s">
        <v>168</v>
      </c>
      <c r="AW159" s="14" t="s">
        <v>36</v>
      </c>
      <c r="AX159" s="14" t="s">
        <v>82</v>
      </c>
      <c r="AY159" s="246" t="s">
        <v>161</v>
      </c>
    </row>
    <row r="160" s="2" customFormat="1" ht="33" customHeight="1">
      <c r="A160" s="40"/>
      <c r="B160" s="41"/>
      <c r="C160" s="206" t="s">
        <v>389</v>
      </c>
      <c r="D160" s="206" t="s">
        <v>163</v>
      </c>
      <c r="E160" s="207" t="s">
        <v>3437</v>
      </c>
      <c r="F160" s="208" t="s">
        <v>3438</v>
      </c>
      <c r="G160" s="209" t="s">
        <v>590</v>
      </c>
      <c r="H160" s="210">
        <v>84.599999999999994</v>
      </c>
      <c r="I160" s="211"/>
      <c r="J160" s="212">
        <f>ROUND(I160*H160,2)</f>
        <v>0</v>
      </c>
      <c r="K160" s="208" t="s">
        <v>167</v>
      </c>
      <c r="L160" s="46"/>
      <c r="M160" s="213" t="s">
        <v>19</v>
      </c>
      <c r="N160" s="214" t="s">
        <v>45</v>
      </c>
      <c r="O160" s="86"/>
      <c r="P160" s="215">
        <f>O160*H160</f>
        <v>0</v>
      </c>
      <c r="Q160" s="215">
        <v>0.018419999999999999</v>
      </c>
      <c r="R160" s="215">
        <f>Q160*H160</f>
        <v>1.5583319999999998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256</v>
      </c>
      <c r="AT160" s="217" t="s">
        <v>163</v>
      </c>
      <c r="AU160" s="217" t="s">
        <v>84</v>
      </c>
      <c r="AY160" s="19" t="s">
        <v>161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82</v>
      </c>
      <c r="BK160" s="218">
        <f>ROUND(I160*H160,2)</f>
        <v>0</v>
      </c>
      <c r="BL160" s="19" t="s">
        <v>256</v>
      </c>
      <c r="BM160" s="217" t="s">
        <v>3439</v>
      </c>
    </row>
    <row r="161" s="2" customFormat="1">
      <c r="A161" s="40"/>
      <c r="B161" s="41"/>
      <c r="C161" s="42"/>
      <c r="D161" s="219" t="s">
        <v>170</v>
      </c>
      <c r="E161" s="42"/>
      <c r="F161" s="220" t="s">
        <v>3440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170</v>
      </c>
      <c r="AU161" s="19" t="s">
        <v>84</v>
      </c>
    </row>
    <row r="162" s="13" customFormat="1">
      <c r="A162" s="13"/>
      <c r="B162" s="224"/>
      <c r="C162" s="225"/>
      <c r="D162" s="226" t="s">
        <v>185</v>
      </c>
      <c r="E162" s="227" t="s">
        <v>19</v>
      </c>
      <c r="F162" s="228" t="s">
        <v>3441</v>
      </c>
      <c r="G162" s="225"/>
      <c r="H162" s="229">
        <v>44.170000000000002</v>
      </c>
      <c r="I162" s="230"/>
      <c r="J162" s="225"/>
      <c r="K162" s="225"/>
      <c r="L162" s="231"/>
      <c r="M162" s="232"/>
      <c r="N162" s="233"/>
      <c r="O162" s="233"/>
      <c r="P162" s="233"/>
      <c r="Q162" s="233"/>
      <c r="R162" s="233"/>
      <c r="S162" s="233"/>
      <c r="T162" s="23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5" t="s">
        <v>185</v>
      </c>
      <c r="AU162" s="235" t="s">
        <v>84</v>
      </c>
      <c r="AV162" s="13" t="s">
        <v>84</v>
      </c>
      <c r="AW162" s="13" t="s">
        <v>36</v>
      </c>
      <c r="AX162" s="13" t="s">
        <v>74</v>
      </c>
      <c r="AY162" s="235" t="s">
        <v>161</v>
      </c>
    </row>
    <row r="163" s="13" customFormat="1">
      <c r="A163" s="13"/>
      <c r="B163" s="224"/>
      <c r="C163" s="225"/>
      <c r="D163" s="226" t="s">
        <v>185</v>
      </c>
      <c r="E163" s="227" t="s">
        <v>19</v>
      </c>
      <c r="F163" s="228" t="s">
        <v>3442</v>
      </c>
      <c r="G163" s="225"/>
      <c r="H163" s="229">
        <v>13.6</v>
      </c>
      <c r="I163" s="230"/>
      <c r="J163" s="225"/>
      <c r="K163" s="225"/>
      <c r="L163" s="231"/>
      <c r="M163" s="232"/>
      <c r="N163" s="233"/>
      <c r="O163" s="233"/>
      <c r="P163" s="233"/>
      <c r="Q163" s="233"/>
      <c r="R163" s="233"/>
      <c r="S163" s="233"/>
      <c r="T163" s="23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5" t="s">
        <v>185</v>
      </c>
      <c r="AU163" s="235" t="s">
        <v>84</v>
      </c>
      <c r="AV163" s="13" t="s">
        <v>84</v>
      </c>
      <c r="AW163" s="13" t="s">
        <v>36</v>
      </c>
      <c r="AX163" s="13" t="s">
        <v>74</v>
      </c>
      <c r="AY163" s="235" t="s">
        <v>161</v>
      </c>
    </row>
    <row r="164" s="13" customFormat="1">
      <c r="A164" s="13"/>
      <c r="B164" s="224"/>
      <c r="C164" s="225"/>
      <c r="D164" s="226" t="s">
        <v>185</v>
      </c>
      <c r="E164" s="227" t="s">
        <v>19</v>
      </c>
      <c r="F164" s="228" t="s">
        <v>3443</v>
      </c>
      <c r="G164" s="225"/>
      <c r="H164" s="229">
        <v>5.54</v>
      </c>
      <c r="I164" s="230"/>
      <c r="J164" s="225"/>
      <c r="K164" s="225"/>
      <c r="L164" s="231"/>
      <c r="M164" s="232"/>
      <c r="N164" s="233"/>
      <c r="O164" s="233"/>
      <c r="P164" s="233"/>
      <c r="Q164" s="233"/>
      <c r="R164" s="233"/>
      <c r="S164" s="233"/>
      <c r="T164" s="23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5" t="s">
        <v>185</v>
      </c>
      <c r="AU164" s="235" t="s">
        <v>84</v>
      </c>
      <c r="AV164" s="13" t="s">
        <v>84</v>
      </c>
      <c r="AW164" s="13" t="s">
        <v>36</v>
      </c>
      <c r="AX164" s="13" t="s">
        <v>74</v>
      </c>
      <c r="AY164" s="235" t="s">
        <v>161</v>
      </c>
    </row>
    <row r="165" s="13" customFormat="1">
      <c r="A165" s="13"/>
      <c r="B165" s="224"/>
      <c r="C165" s="225"/>
      <c r="D165" s="226" t="s">
        <v>185</v>
      </c>
      <c r="E165" s="227" t="s">
        <v>19</v>
      </c>
      <c r="F165" s="228" t="s">
        <v>3444</v>
      </c>
      <c r="G165" s="225"/>
      <c r="H165" s="229">
        <v>2.4500000000000002</v>
      </c>
      <c r="I165" s="230"/>
      <c r="J165" s="225"/>
      <c r="K165" s="225"/>
      <c r="L165" s="231"/>
      <c r="M165" s="232"/>
      <c r="N165" s="233"/>
      <c r="O165" s="233"/>
      <c r="P165" s="233"/>
      <c r="Q165" s="233"/>
      <c r="R165" s="233"/>
      <c r="S165" s="233"/>
      <c r="T165" s="23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5" t="s">
        <v>185</v>
      </c>
      <c r="AU165" s="235" t="s">
        <v>84</v>
      </c>
      <c r="AV165" s="13" t="s">
        <v>84</v>
      </c>
      <c r="AW165" s="13" t="s">
        <v>36</v>
      </c>
      <c r="AX165" s="13" t="s">
        <v>74</v>
      </c>
      <c r="AY165" s="235" t="s">
        <v>161</v>
      </c>
    </row>
    <row r="166" s="13" customFormat="1">
      <c r="A166" s="13"/>
      <c r="B166" s="224"/>
      <c r="C166" s="225"/>
      <c r="D166" s="226" t="s">
        <v>185</v>
      </c>
      <c r="E166" s="227" t="s">
        <v>19</v>
      </c>
      <c r="F166" s="228" t="s">
        <v>3445</v>
      </c>
      <c r="G166" s="225"/>
      <c r="H166" s="229">
        <v>2.1699999999999999</v>
      </c>
      <c r="I166" s="230"/>
      <c r="J166" s="225"/>
      <c r="K166" s="225"/>
      <c r="L166" s="231"/>
      <c r="M166" s="232"/>
      <c r="N166" s="233"/>
      <c r="O166" s="233"/>
      <c r="P166" s="233"/>
      <c r="Q166" s="233"/>
      <c r="R166" s="233"/>
      <c r="S166" s="233"/>
      <c r="T166" s="23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5" t="s">
        <v>185</v>
      </c>
      <c r="AU166" s="235" t="s">
        <v>84</v>
      </c>
      <c r="AV166" s="13" t="s">
        <v>84</v>
      </c>
      <c r="AW166" s="13" t="s">
        <v>36</v>
      </c>
      <c r="AX166" s="13" t="s">
        <v>74</v>
      </c>
      <c r="AY166" s="235" t="s">
        <v>161</v>
      </c>
    </row>
    <row r="167" s="13" customFormat="1">
      <c r="A167" s="13"/>
      <c r="B167" s="224"/>
      <c r="C167" s="225"/>
      <c r="D167" s="226" t="s">
        <v>185</v>
      </c>
      <c r="E167" s="227" t="s">
        <v>19</v>
      </c>
      <c r="F167" s="228" t="s">
        <v>3446</v>
      </c>
      <c r="G167" s="225"/>
      <c r="H167" s="229">
        <v>0.5</v>
      </c>
      <c r="I167" s="230"/>
      <c r="J167" s="225"/>
      <c r="K167" s="225"/>
      <c r="L167" s="231"/>
      <c r="M167" s="232"/>
      <c r="N167" s="233"/>
      <c r="O167" s="233"/>
      <c r="P167" s="233"/>
      <c r="Q167" s="233"/>
      <c r="R167" s="233"/>
      <c r="S167" s="233"/>
      <c r="T167" s="23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5" t="s">
        <v>185</v>
      </c>
      <c r="AU167" s="235" t="s">
        <v>84</v>
      </c>
      <c r="AV167" s="13" t="s">
        <v>84</v>
      </c>
      <c r="AW167" s="13" t="s">
        <v>36</v>
      </c>
      <c r="AX167" s="13" t="s">
        <v>74</v>
      </c>
      <c r="AY167" s="235" t="s">
        <v>161</v>
      </c>
    </row>
    <row r="168" s="13" customFormat="1">
      <c r="A168" s="13"/>
      <c r="B168" s="224"/>
      <c r="C168" s="225"/>
      <c r="D168" s="226" t="s">
        <v>185</v>
      </c>
      <c r="E168" s="227" t="s">
        <v>19</v>
      </c>
      <c r="F168" s="228" t="s">
        <v>3447</v>
      </c>
      <c r="G168" s="225"/>
      <c r="H168" s="229">
        <v>9.25</v>
      </c>
      <c r="I168" s="230"/>
      <c r="J168" s="225"/>
      <c r="K168" s="225"/>
      <c r="L168" s="231"/>
      <c r="M168" s="232"/>
      <c r="N168" s="233"/>
      <c r="O168" s="233"/>
      <c r="P168" s="233"/>
      <c r="Q168" s="233"/>
      <c r="R168" s="233"/>
      <c r="S168" s="233"/>
      <c r="T168" s="23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5" t="s">
        <v>185</v>
      </c>
      <c r="AU168" s="235" t="s">
        <v>84</v>
      </c>
      <c r="AV168" s="13" t="s">
        <v>84</v>
      </c>
      <c r="AW168" s="13" t="s">
        <v>36</v>
      </c>
      <c r="AX168" s="13" t="s">
        <v>74</v>
      </c>
      <c r="AY168" s="235" t="s">
        <v>161</v>
      </c>
    </row>
    <row r="169" s="13" customFormat="1">
      <c r="A169" s="13"/>
      <c r="B169" s="224"/>
      <c r="C169" s="225"/>
      <c r="D169" s="226" t="s">
        <v>185</v>
      </c>
      <c r="E169" s="227" t="s">
        <v>19</v>
      </c>
      <c r="F169" s="228" t="s">
        <v>3448</v>
      </c>
      <c r="G169" s="225"/>
      <c r="H169" s="229">
        <v>6.9199999999999999</v>
      </c>
      <c r="I169" s="230"/>
      <c r="J169" s="225"/>
      <c r="K169" s="225"/>
      <c r="L169" s="231"/>
      <c r="M169" s="232"/>
      <c r="N169" s="233"/>
      <c r="O169" s="233"/>
      <c r="P169" s="233"/>
      <c r="Q169" s="233"/>
      <c r="R169" s="233"/>
      <c r="S169" s="233"/>
      <c r="T169" s="23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5" t="s">
        <v>185</v>
      </c>
      <c r="AU169" s="235" t="s">
        <v>84</v>
      </c>
      <c r="AV169" s="13" t="s">
        <v>84</v>
      </c>
      <c r="AW169" s="13" t="s">
        <v>36</v>
      </c>
      <c r="AX169" s="13" t="s">
        <v>74</v>
      </c>
      <c r="AY169" s="235" t="s">
        <v>161</v>
      </c>
    </row>
    <row r="170" s="14" customFormat="1">
      <c r="A170" s="14"/>
      <c r="B170" s="236"/>
      <c r="C170" s="237"/>
      <c r="D170" s="226" t="s">
        <v>185</v>
      </c>
      <c r="E170" s="238" t="s">
        <v>19</v>
      </c>
      <c r="F170" s="239" t="s">
        <v>187</v>
      </c>
      <c r="G170" s="237"/>
      <c r="H170" s="240">
        <v>84.600000000000009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6" t="s">
        <v>185</v>
      </c>
      <c r="AU170" s="246" t="s">
        <v>84</v>
      </c>
      <c r="AV170" s="14" t="s">
        <v>168</v>
      </c>
      <c r="AW170" s="14" t="s">
        <v>36</v>
      </c>
      <c r="AX170" s="14" t="s">
        <v>82</v>
      </c>
      <c r="AY170" s="246" t="s">
        <v>161</v>
      </c>
    </row>
    <row r="171" s="2" customFormat="1" ht="33" customHeight="1">
      <c r="A171" s="40"/>
      <c r="B171" s="41"/>
      <c r="C171" s="206" t="s">
        <v>401</v>
      </c>
      <c r="D171" s="206" t="s">
        <v>163</v>
      </c>
      <c r="E171" s="207" t="s">
        <v>3449</v>
      </c>
      <c r="F171" s="208" t="s">
        <v>3450</v>
      </c>
      <c r="G171" s="209" t="s">
        <v>590</v>
      </c>
      <c r="H171" s="210">
        <v>55</v>
      </c>
      <c r="I171" s="211"/>
      <c r="J171" s="212">
        <f>ROUND(I171*H171,2)</f>
        <v>0</v>
      </c>
      <c r="K171" s="208" t="s">
        <v>167</v>
      </c>
      <c r="L171" s="46"/>
      <c r="M171" s="213" t="s">
        <v>19</v>
      </c>
      <c r="N171" s="214" t="s">
        <v>45</v>
      </c>
      <c r="O171" s="86"/>
      <c r="P171" s="215">
        <f>O171*H171</f>
        <v>0</v>
      </c>
      <c r="Q171" s="215">
        <v>0.026689999999999998</v>
      </c>
      <c r="R171" s="215">
        <f>Q171*H171</f>
        <v>1.4679499999999999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256</v>
      </c>
      <c r="AT171" s="217" t="s">
        <v>163</v>
      </c>
      <c r="AU171" s="217" t="s">
        <v>84</v>
      </c>
      <c r="AY171" s="19" t="s">
        <v>161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82</v>
      </c>
      <c r="BK171" s="218">
        <f>ROUND(I171*H171,2)</f>
        <v>0</v>
      </c>
      <c r="BL171" s="19" t="s">
        <v>256</v>
      </c>
      <c r="BM171" s="217" t="s">
        <v>3451</v>
      </c>
    </row>
    <row r="172" s="2" customFormat="1">
      <c r="A172" s="40"/>
      <c r="B172" s="41"/>
      <c r="C172" s="42"/>
      <c r="D172" s="219" t="s">
        <v>170</v>
      </c>
      <c r="E172" s="42"/>
      <c r="F172" s="220" t="s">
        <v>3452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170</v>
      </c>
      <c r="AU172" s="19" t="s">
        <v>84</v>
      </c>
    </row>
    <row r="173" s="13" customFormat="1">
      <c r="A173" s="13"/>
      <c r="B173" s="224"/>
      <c r="C173" s="225"/>
      <c r="D173" s="226" t="s">
        <v>185</v>
      </c>
      <c r="E173" s="227" t="s">
        <v>19</v>
      </c>
      <c r="F173" s="228" t="s">
        <v>3453</v>
      </c>
      <c r="G173" s="225"/>
      <c r="H173" s="229">
        <v>26.16</v>
      </c>
      <c r="I173" s="230"/>
      <c r="J173" s="225"/>
      <c r="K173" s="225"/>
      <c r="L173" s="231"/>
      <c r="M173" s="232"/>
      <c r="N173" s="233"/>
      <c r="O173" s="233"/>
      <c r="P173" s="233"/>
      <c r="Q173" s="233"/>
      <c r="R173" s="233"/>
      <c r="S173" s="233"/>
      <c r="T173" s="23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5" t="s">
        <v>185</v>
      </c>
      <c r="AU173" s="235" t="s">
        <v>84</v>
      </c>
      <c r="AV173" s="13" t="s">
        <v>84</v>
      </c>
      <c r="AW173" s="13" t="s">
        <v>36</v>
      </c>
      <c r="AX173" s="13" t="s">
        <v>74</v>
      </c>
      <c r="AY173" s="235" t="s">
        <v>161</v>
      </c>
    </row>
    <row r="174" s="13" customFormat="1">
      <c r="A174" s="13"/>
      <c r="B174" s="224"/>
      <c r="C174" s="225"/>
      <c r="D174" s="226" t="s">
        <v>185</v>
      </c>
      <c r="E174" s="227" t="s">
        <v>19</v>
      </c>
      <c r="F174" s="228" t="s">
        <v>3454</v>
      </c>
      <c r="G174" s="225"/>
      <c r="H174" s="229">
        <v>21.039999999999999</v>
      </c>
      <c r="I174" s="230"/>
      <c r="J174" s="225"/>
      <c r="K174" s="225"/>
      <c r="L174" s="231"/>
      <c r="M174" s="232"/>
      <c r="N174" s="233"/>
      <c r="O174" s="233"/>
      <c r="P174" s="233"/>
      <c r="Q174" s="233"/>
      <c r="R174" s="233"/>
      <c r="S174" s="233"/>
      <c r="T174" s="23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5" t="s">
        <v>185</v>
      </c>
      <c r="AU174" s="235" t="s">
        <v>84</v>
      </c>
      <c r="AV174" s="13" t="s">
        <v>84</v>
      </c>
      <c r="AW174" s="13" t="s">
        <v>36</v>
      </c>
      <c r="AX174" s="13" t="s">
        <v>74</v>
      </c>
      <c r="AY174" s="235" t="s">
        <v>161</v>
      </c>
    </row>
    <row r="175" s="13" customFormat="1">
      <c r="A175" s="13"/>
      <c r="B175" s="224"/>
      <c r="C175" s="225"/>
      <c r="D175" s="226" t="s">
        <v>185</v>
      </c>
      <c r="E175" s="227" t="s">
        <v>19</v>
      </c>
      <c r="F175" s="228" t="s">
        <v>3455</v>
      </c>
      <c r="G175" s="225"/>
      <c r="H175" s="229">
        <v>7.7999999999999998</v>
      </c>
      <c r="I175" s="230"/>
      <c r="J175" s="225"/>
      <c r="K175" s="225"/>
      <c r="L175" s="231"/>
      <c r="M175" s="232"/>
      <c r="N175" s="233"/>
      <c r="O175" s="233"/>
      <c r="P175" s="233"/>
      <c r="Q175" s="233"/>
      <c r="R175" s="233"/>
      <c r="S175" s="233"/>
      <c r="T175" s="23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5" t="s">
        <v>185</v>
      </c>
      <c r="AU175" s="235" t="s">
        <v>84</v>
      </c>
      <c r="AV175" s="13" t="s">
        <v>84</v>
      </c>
      <c r="AW175" s="13" t="s">
        <v>36</v>
      </c>
      <c r="AX175" s="13" t="s">
        <v>74</v>
      </c>
      <c r="AY175" s="235" t="s">
        <v>161</v>
      </c>
    </row>
    <row r="176" s="14" customFormat="1">
      <c r="A176" s="14"/>
      <c r="B176" s="236"/>
      <c r="C176" s="237"/>
      <c r="D176" s="226" t="s">
        <v>185</v>
      </c>
      <c r="E176" s="238" t="s">
        <v>19</v>
      </c>
      <c r="F176" s="239" t="s">
        <v>187</v>
      </c>
      <c r="G176" s="237"/>
      <c r="H176" s="240">
        <v>55</v>
      </c>
      <c r="I176" s="241"/>
      <c r="J176" s="237"/>
      <c r="K176" s="237"/>
      <c r="L176" s="242"/>
      <c r="M176" s="243"/>
      <c r="N176" s="244"/>
      <c r="O176" s="244"/>
      <c r="P176" s="244"/>
      <c r="Q176" s="244"/>
      <c r="R176" s="244"/>
      <c r="S176" s="244"/>
      <c r="T176" s="24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6" t="s">
        <v>185</v>
      </c>
      <c r="AU176" s="246" t="s">
        <v>84</v>
      </c>
      <c r="AV176" s="14" t="s">
        <v>168</v>
      </c>
      <c r="AW176" s="14" t="s">
        <v>36</v>
      </c>
      <c r="AX176" s="14" t="s">
        <v>82</v>
      </c>
      <c r="AY176" s="246" t="s">
        <v>161</v>
      </c>
    </row>
    <row r="177" s="2" customFormat="1" ht="37.8" customHeight="1">
      <c r="A177" s="40"/>
      <c r="B177" s="41"/>
      <c r="C177" s="206" t="s">
        <v>410</v>
      </c>
      <c r="D177" s="206" t="s">
        <v>163</v>
      </c>
      <c r="E177" s="207" t="s">
        <v>3456</v>
      </c>
      <c r="F177" s="208" t="s">
        <v>3457</v>
      </c>
      <c r="G177" s="209" t="s">
        <v>590</v>
      </c>
      <c r="H177" s="210">
        <v>8.1099999999999994</v>
      </c>
      <c r="I177" s="211"/>
      <c r="J177" s="212">
        <f>ROUND(I177*H177,2)</f>
        <v>0</v>
      </c>
      <c r="K177" s="208" t="s">
        <v>167</v>
      </c>
      <c r="L177" s="46"/>
      <c r="M177" s="213" t="s">
        <v>19</v>
      </c>
      <c r="N177" s="214" t="s">
        <v>45</v>
      </c>
      <c r="O177" s="86"/>
      <c r="P177" s="215">
        <f>O177*H177</f>
        <v>0</v>
      </c>
      <c r="Q177" s="215">
        <v>0.0016800000000000001</v>
      </c>
      <c r="R177" s="215">
        <f>Q177*H177</f>
        <v>0.013624799999999999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256</v>
      </c>
      <c r="AT177" s="217" t="s">
        <v>163</v>
      </c>
      <c r="AU177" s="217" t="s">
        <v>84</v>
      </c>
      <c r="AY177" s="19" t="s">
        <v>161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82</v>
      </c>
      <c r="BK177" s="218">
        <f>ROUND(I177*H177,2)</f>
        <v>0</v>
      </c>
      <c r="BL177" s="19" t="s">
        <v>256</v>
      </c>
      <c r="BM177" s="217" t="s">
        <v>3458</v>
      </c>
    </row>
    <row r="178" s="2" customFormat="1">
      <c r="A178" s="40"/>
      <c r="B178" s="41"/>
      <c r="C178" s="42"/>
      <c r="D178" s="219" t="s">
        <v>170</v>
      </c>
      <c r="E178" s="42"/>
      <c r="F178" s="220" t="s">
        <v>3459</v>
      </c>
      <c r="G178" s="42"/>
      <c r="H178" s="42"/>
      <c r="I178" s="221"/>
      <c r="J178" s="42"/>
      <c r="K178" s="42"/>
      <c r="L178" s="46"/>
      <c r="M178" s="222"/>
      <c r="N178" s="22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170</v>
      </c>
      <c r="AU178" s="19" t="s">
        <v>84</v>
      </c>
    </row>
    <row r="179" s="13" customFormat="1">
      <c r="A179" s="13"/>
      <c r="B179" s="224"/>
      <c r="C179" s="225"/>
      <c r="D179" s="226" t="s">
        <v>185</v>
      </c>
      <c r="E179" s="227" t="s">
        <v>19</v>
      </c>
      <c r="F179" s="228" t="s">
        <v>3460</v>
      </c>
      <c r="G179" s="225"/>
      <c r="H179" s="229">
        <v>8.1099999999999994</v>
      </c>
      <c r="I179" s="230"/>
      <c r="J179" s="225"/>
      <c r="K179" s="225"/>
      <c r="L179" s="231"/>
      <c r="M179" s="232"/>
      <c r="N179" s="233"/>
      <c r="O179" s="233"/>
      <c r="P179" s="233"/>
      <c r="Q179" s="233"/>
      <c r="R179" s="233"/>
      <c r="S179" s="233"/>
      <c r="T179" s="23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5" t="s">
        <v>185</v>
      </c>
      <c r="AU179" s="235" t="s">
        <v>84</v>
      </c>
      <c r="AV179" s="13" t="s">
        <v>84</v>
      </c>
      <c r="AW179" s="13" t="s">
        <v>36</v>
      </c>
      <c r="AX179" s="13" t="s">
        <v>74</v>
      </c>
      <c r="AY179" s="235" t="s">
        <v>161</v>
      </c>
    </row>
    <row r="180" s="14" customFormat="1">
      <c r="A180" s="14"/>
      <c r="B180" s="236"/>
      <c r="C180" s="237"/>
      <c r="D180" s="226" t="s">
        <v>185</v>
      </c>
      <c r="E180" s="238" t="s">
        <v>19</v>
      </c>
      <c r="F180" s="239" t="s">
        <v>187</v>
      </c>
      <c r="G180" s="237"/>
      <c r="H180" s="240">
        <v>8.1099999999999994</v>
      </c>
      <c r="I180" s="241"/>
      <c r="J180" s="237"/>
      <c r="K180" s="237"/>
      <c r="L180" s="242"/>
      <c r="M180" s="243"/>
      <c r="N180" s="244"/>
      <c r="O180" s="244"/>
      <c r="P180" s="244"/>
      <c r="Q180" s="244"/>
      <c r="R180" s="244"/>
      <c r="S180" s="244"/>
      <c r="T180" s="245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6" t="s">
        <v>185</v>
      </c>
      <c r="AU180" s="246" t="s">
        <v>84</v>
      </c>
      <c r="AV180" s="14" t="s">
        <v>168</v>
      </c>
      <c r="AW180" s="14" t="s">
        <v>36</v>
      </c>
      <c r="AX180" s="14" t="s">
        <v>82</v>
      </c>
      <c r="AY180" s="246" t="s">
        <v>161</v>
      </c>
    </row>
    <row r="181" s="2" customFormat="1" ht="37.8" customHeight="1">
      <c r="A181" s="40"/>
      <c r="B181" s="41"/>
      <c r="C181" s="206" t="s">
        <v>417</v>
      </c>
      <c r="D181" s="206" t="s">
        <v>163</v>
      </c>
      <c r="E181" s="207" t="s">
        <v>3461</v>
      </c>
      <c r="F181" s="208" t="s">
        <v>3462</v>
      </c>
      <c r="G181" s="209" t="s">
        <v>590</v>
      </c>
      <c r="H181" s="210">
        <v>56.659999999999997</v>
      </c>
      <c r="I181" s="211"/>
      <c r="J181" s="212">
        <f>ROUND(I181*H181,2)</f>
        <v>0</v>
      </c>
      <c r="K181" s="208" t="s">
        <v>167</v>
      </c>
      <c r="L181" s="46"/>
      <c r="M181" s="213" t="s">
        <v>19</v>
      </c>
      <c r="N181" s="214" t="s">
        <v>45</v>
      </c>
      <c r="O181" s="86"/>
      <c r="P181" s="215">
        <f>O181*H181</f>
        <v>0</v>
      </c>
      <c r="Q181" s="215">
        <v>0.0034499999999999999</v>
      </c>
      <c r="R181" s="215">
        <f>Q181*H181</f>
        <v>0.19547699999999998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256</v>
      </c>
      <c r="AT181" s="217" t="s">
        <v>163</v>
      </c>
      <c r="AU181" s="217" t="s">
        <v>84</v>
      </c>
      <c r="AY181" s="19" t="s">
        <v>161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82</v>
      </c>
      <c r="BK181" s="218">
        <f>ROUND(I181*H181,2)</f>
        <v>0</v>
      </c>
      <c r="BL181" s="19" t="s">
        <v>256</v>
      </c>
      <c r="BM181" s="217" t="s">
        <v>3463</v>
      </c>
    </row>
    <row r="182" s="2" customFormat="1">
      <c r="A182" s="40"/>
      <c r="B182" s="41"/>
      <c r="C182" s="42"/>
      <c r="D182" s="219" t="s">
        <v>170</v>
      </c>
      <c r="E182" s="42"/>
      <c r="F182" s="220" t="s">
        <v>3464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170</v>
      </c>
      <c r="AU182" s="19" t="s">
        <v>84</v>
      </c>
    </row>
    <row r="183" s="13" customFormat="1">
      <c r="A183" s="13"/>
      <c r="B183" s="224"/>
      <c r="C183" s="225"/>
      <c r="D183" s="226" t="s">
        <v>185</v>
      </c>
      <c r="E183" s="227" t="s">
        <v>19</v>
      </c>
      <c r="F183" s="228" t="s">
        <v>3465</v>
      </c>
      <c r="G183" s="225"/>
      <c r="H183" s="229">
        <v>33.020000000000003</v>
      </c>
      <c r="I183" s="230"/>
      <c r="J183" s="225"/>
      <c r="K183" s="225"/>
      <c r="L183" s="231"/>
      <c r="M183" s="232"/>
      <c r="N183" s="233"/>
      <c r="O183" s="233"/>
      <c r="P183" s="233"/>
      <c r="Q183" s="233"/>
      <c r="R183" s="233"/>
      <c r="S183" s="233"/>
      <c r="T183" s="23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5" t="s">
        <v>185</v>
      </c>
      <c r="AU183" s="235" t="s">
        <v>84</v>
      </c>
      <c r="AV183" s="13" t="s">
        <v>84</v>
      </c>
      <c r="AW183" s="13" t="s">
        <v>36</v>
      </c>
      <c r="AX183" s="13" t="s">
        <v>74</v>
      </c>
      <c r="AY183" s="235" t="s">
        <v>161</v>
      </c>
    </row>
    <row r="184" s="13" customFormat="1">
      <c r="A184" s="13"/>
      <c r="B184" s="224"/>
      <c r="C184" s="225"/>
      <c r="D184" s="226" t="s">
        <v>185</v>
      </c>
      <c r="E184" s="227" t="s">
        <v>19</v>
      </c>
      <c r="F184" s="228" t="s">
        <v>3466</v>
      </c>
      <c r="G184" s="225"/>
      <c r="H184" s="229">
        <v>7.6299999999999999</v>
      </c>
      <c r="I184" s="230"/>
      <c r="J184" s="225"/>
      <c r="K184" s="225"/>
      <c r="L184" s="231"/>
      <c r="M184" s="232"/>
      <c r="N184" s="233"/>
      <c r="O184" s="233"/>
      <c r="P184" s="233"/>
      <c r="Q184" s="233"/>
      <c r="R184" s="233"/>
      <c r="S184" s="233"/>
      <c r="T184" s="23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5" t="s">
        <v>185</v>
      </c>
      <c r="AU184" s="235" t="s">
        <v>84</v>
      </c>
      <c r="AV184" s="13" t="s">
        <v>84</v>
      </c>
      <c r="AW184" s="13" t="s">
        <v>36</v>
      </c>
      <c r="AX184" s="13" t="s">
        <v>74</v>
      </c>
      <c r="AY184" s="235" t="s">
        <v>161</v>
      </c>
    </row>
    <row r="185" s="13" customFormat="1">
      <c r="A185" s="13"/>
      <c r="B185" s="224"/>
      <c r="C185" s="225"/>
      <c r="D185" s="226" t="s">
        <v>185</v>
      </c>
      <c r="E185" s="227" t="s">
        <v>19</v>
      </c>
      <c r="F185" s="228" t="s">
        <v>3467</v>
      </c>
      <c r="G185" s="225"/>
      <c r="H185" s="229">
        <v>16.010000000000002</v>
      </c>
      <c r="I185" s="230"/>
      <c r="J185" s="225"/>
      <c r="K185" s="225"/>
      <c r="L185" s="231"/>
      <c r="M185" s="232"/>
      <c r="N185" s="233"/>
      <c r="O185" s="233"/>
      <c r="P185" s="233"/>
      <c r="Q185" s="233"/>
      <c r="R185" s="233"/>
      <c r="S185" s="233"/>
      <c r="T185" s="23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5" t="s">
        <v>185</v>
      </c>
      <c r="AU185" s="235" t="s">
        <v>84</v>
      </c>
      <c r="AV185" s="13" t="s">
        <v>84</v>
      </c>
      <c r="AW185" s="13" t="s">
        <v>36</v>
      </c>
      <c r="AX185" s="13" t="s">
        <v>74</v>
      </c>
      <c r="AY185" s="235" t="s">
        <v>161</v>
      </c>
    </row>
    <row r="186" s="14" customFormat="1">
      <c r="A186" s="14"/>
      <c r="B186" s="236"/>
      <c r="C186" s="237"/>
      <c r="D186" s="226" t="s">
        <v>185</v>
      </c>
      <c r="E186" s="238" t="s">
        <v>19</v>
      </c>
      <c r="F186" s="239" t="s">
        <v>187</v>
      </c>
      <c r="G186" s="237"/>
      <c r="H186" s="240">
        <v>56.660000000000011</v>
      </c>
      <c r="I186" s="241"/>
      <c r="J186" s="237"/>
      <c r="K186" s="237"/>
      <c r="L186" s="242"/>
      <c r="M186" s="243"/>
      <c r="N186" s="244"/>
      <c r="O186" s="244"/>
      <c r="P186" s="244"/>
      <c r="Q186" s="244"/>
      <c r="R186" s="244"/>
      <c r="S186" s="244"/>
      <c r="T186" s="245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6" t="s">
        <v>185</v>
      </c>
      <c r="AU186" s="246" t="s">
        <v>84</v>
      </c>
      <c r="AV186" s="14" t="s">
        <v>168</v>
      </c>
      <c r="AW186" s="14" t="s">
        <v>36</v>
      </c>
      <c r="AX186" s="14" t="s">
        <v>82</v>
      </c>
      <c r="AY186" s="246" t="s">
        <v>161</v>
      </c>
    </row>
    <row r="187" s="2" customFormat="1" ht="37.8" customHeight="1">
      <c r="A187" s="40"/>
      <c r="B187" s="41"/>
      <c r="C187" s="206" t="s">
        <v>423</v>
      </c>
      <c r="D187" s="206" t="s">
        <v>163</v>
      </c>
      <c r="E187" s="207" t="s">
        <v>3468</v>
      </c>
      <c r="F187" s="208" t="s">
        <v>3469</v>
      </c>
      <c r="G187" s="209" t="s">
        <v>590</v>
      </c>
      <c r="H187" s="210">
        <v>18.309999999999999</v>
      </c>
      <c r="I187" s="211"/>
      <c r="J187" s="212">
        <f>ROUND(I187*H187,2)</f>
        <v>0</v>
      </c>
      <c r="K187" s="208" t="s">
        <v>167</v>
      </c>
      <c r="L187" s="46"/>
      <c r="M187" s="213" t="s">
        <v>19</v>
      </c>
      <c r="N187" s="214" t="s">
        <v>45</v>
      </c>
      <c r="O187" s="86"/>
      <c r="P187" s="215">
        <f>O187*H187</f>
        <v>0</v>
      </c>
      <c r="Q187" s="215">
        <v>0.0053099999999999996</v>
      </c>
      <c r="R187" s="215">
        <f>Q187*H187</f>
        <v>0.097226099999999982</v>
      </c>
      <c r="S187" s="215">
        <v>0</v>
      </c>
      <c r="T187" s="216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256</v>
      </c>
      <c r="AT187" s="217" t="s">
        <v>163</v>
      </c>
      <c r="AU187" s="217" t="s">
        <v>84</v>
      </c>
      <c r="AY187" s="19" t="s">
        <v>161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9" t="s">
        <v>82</v>
      </c>
      <c r="BK187" s="218">
        <f>ROUND(I187*H187,2)</f>
        <v>0</v>
      </c>
      <c r="BL187" s="19" t="s">
        <v>256</v>
      </c>
      <c r="BM187" s="217" t="s">
        <v>3470</v>
      </c>
    </row>
    <row r="188" s="2" customFormat="1">
      <c r="A188" s="40"/>
      <c r="B188" s="41"/>
      <c r="C188" s="42"/>
      <c r="D188" s="219" t="s">
        <v>170</v>
      </c>
      <c r="E188" s="42"/>
      <c r="F188" s="220" t="s">
        <v>3471</v>
      </c>
      <c r="G188" s="42"/>
      <c r="H188" s="42"/>
      <c r="I188" s="221"/>
      <c r="J188" s="42"/>
      <c r="K188" s="42"/>
      <c r="L188" s="46"/>
      <c r="M188" s="222"/>
      <c r="N188" s="223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170</v>
      </c>
      <c r="AU188" s="19" t="s">
        <v>84</v>
      </c>
    </row>
    <row r="189" s="13" customFormat="1">
      <c r="A189" s="13"/>
      <c r="B189" s="224"/>
      <c r="C189" s="225"/>
      <c r="D189" s="226" t="s">
        <v>185</v>
      </c>
      <c r="E189" s="227" t="s">
        <v>19</v>
      </c>
      <c r="F189" s="228" t="s">
        <v>3472</v>
      </c>
      <c r="G189" s="225"/>
      <c r="H189" s="229">
        <v>6</v>
      </c>
      <c r="I189" s="230"/>
      <c r="J189" s="225"/>
      <c r="K189" s="225"/>
      <c r="L189" s="231"/>
      <c r="M189" s="232"/>
      <c r="N189" s="233"/>
      <c r="O189" s="233"/>
      <c r="P189" s="233"/>
      <c r="Q189" s="233"/>
      <c r="R189" s="233"/>
      <c r="S189" s="233"/>
      <c r="T189" s="23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5" t="s">
        <v>185</v>
      </c>
      <c r="AU189" s="235" t="s">
        <v>84</v>
      </c>
      <c r="AV189" s="13" t="s">
        <v>84</v>
      </c>
      <c r="AW189" s="13" t="s">
        <v>36</v>
      </c>
      <c r="AX189" s="13" t="s">
        <v>74</v>
      </c>
      <c r="AY189" s="235" t="s">
        <v>161</v>
      </c>
    </row>
    <row r="190" s="13" customFormat="1">
      <c r="A190" s="13"/>
      <c r="B190" s="224"/>
      <c r="C190" s="225"/>
      <c r="D190" s="226" t="s">
        <v>185</v>
      </c>
      <c r="E190" s="227" t="s">
        <v>19</v>
      </c>
      <c r="F190" s="228" t="s">
        <v>3473</v>
      </c>
      <c r="G190" s="225"/>
      <c r="H190" s="229">
        <v>12.310000000000001</v>
      </c>
      <c r="I190" s="230"/>
      <c r="J190" s="225"/>
      <c r="K190" s="225"/>
      <c r="L190" s="231"/>
      <c r="M190" s="232"/>
      <c r="N190" s="233"/>
      <c r="O190" s="233"/>
      <c r="P190" s="233"/>
      <c r="Q190" s="233"/>
      <c r="R190" s="233"/>
      <c r="S190" s="233"/>
      <c r="T190" s="23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5" t="s">
        <v>185</v>
      </c>
      <c r="AU190" s="235" t="s">
        <v>84</v>
      </c>
      <c r="AV190" s="13" t="s">
        <v>84</v>
      </c>
      <c r="AW190" s="13" t="s">
        <v>36</v>
      </c>
      <c r="AX190" s="13" t="s">
        <v>74</v>
      </c>
      <c r="AY190" s="235" t="s">
        <v>161</v>
      </c>
    </row>
    <row r="191" s="14" customFormat="1">
      <c r="A191" s="14"/>
      <c r="B191" s="236"/>
      <c r="C191" s="237"/>
      <c r="D191" s="226" t="s">
        <v>185</v>
      </c>
      <c r="E191" s="238" t="s">
        <v>19</v>
      </c>
      <c r="F191" s="239" t="s">
        <v>187</v>
      </c>
      <c r="G191" s="237"/>
      <c r="H191" s="240">
        <v>18.310000000000002</v>
      </c>
      <c r="I191" s="241"/>
      <c r="J191" s="237"/>
      <c r="K191" s="237"/>
      <c r="L191" s="242"/>
      <c r="M191" s="243"/>
      <c r="N191" s="244"/>
      <c r="O191" s="244"/>
      <c r="P191" s="244"/>
      <c r="Q191" s="244"/>
      <c r="R191" s="244"/>
      <c r="S191" s="244"/>
      <c r="T191" s="24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6" t="s">
        <v>185</v>
      </c>
      <c r="AU191" s="246" t="s">
        <v>84</v>
      </c>
      <c r="AV191" s="14" t="s">
        <v>168</v>
      </c>
      <c r="AW191" s="14" t="s">
        <v>36</v>
      </c>
      <c r="AX191" s="14" t="s">
        <v>82</v>
      </c>
      <c r="AY191" s="246" t="s">
        <v>161</v>
      </c>
    </row>
    <row r="192" s="2" customFormat="1" ht="37.8" customHeight="1">
      <c r="A192" s="40"/>
      <c r="B192" s="41"/>
      <c r="C192" s="206" t="s">
        <v>430</v>
      </c>
      <c r="D192" s="206" t="s">
        <v>163</v>
      </c>
      <c r="E192" s="207" t="s">
        <v>3474</v>
      </c>
      <c r="F192" s="208" t="s">
        <v>3475</v>
      </c>
      <c r="G192" s="209" t="s">
        <v>590</v>
      </c>
      <c r="H192" s="210">
        <v>32.130000000000003</v>
      </c>
      <c r="I192" s="211"/>
      <c r="J192" s="212">
        <f>ROUND(I192*H192,2)</f>
        <v>0</v>
      </c>
      <c r="K192" s="208" t="s">
        <v>167</v>
      </c>
      <c r="L192" s="46"/>
      <c r="M192" s="213" t="s">
        <v>19</v>
      </c>
      <c r="N192" s="214" t="s">
        <v>45</v>
      </c>
      <c r="O192" s="86"/>
      <c r="P192" s="215">
        <f>O192*H192</f>
        <v>0</v>
      </c>
      <c r="Q192" s="215">
        <v>0.0081700000000000002</v>
      </c>
      <c r="R192" s="215">
        <f>Q192*H192</f>
        <v>0.26250210000000002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256</v>
      </c>
      <c r="AT192" s="217" t="s">
        <v>163</v>
      </c>
      <c r="AU192" s="217" t="s">
        <v>84</v>
      </c>
      <c r="AY192" s="19" t="s">
        <v>161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82</v>
      </c>
      <c r="BK192" s="218">
        <f>ROUND(I192*H192,2)</f>
        <v>0</v>
      </c>
      <c r="BL192" s="19" t="s">
        <v>256</v>
      </c>
      <c r="BM192" s="217" t="s">
        <v>3476</v>
      </c>
    </row>
    <row r="193" s="2" customFormat="1">
      <c r="A193" s="40"/>
      <c r="B193" s="41"/>
      <c r="C193" s="42"/>
      <c r="D193" s="219" t="s">
        <v>170</v>
      </c>
      <c r="E193" s="42"/>
      <c r="F193" s="220" t="s">
        <v>3477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170</v>
      </c>
      <c r="AU193" s="19" t="s">
        <v>84</v>
      </c>
    </row>
    <row r="194" s="13" customFormat="1">
      <c r="A194" s="13"/>
      <c r="B194" s="224"/>
      <c r="C194" s="225"/>
      <c r="D194" s="226" t="s">
        <v>185</v>
      </c>
      <c r="E194" s="227" t="s">
        <v>19</v>
      </c>
      <c r="F194" s="228" t="s">
        <v>3478</v>
      </c>
      <c r="G194" s="225"/>
      <c r="H194" s="229">
        <v>25.800000000000001</v>
      </c>
      <c r="I194" s="230"/>
      <c r="J194" s="225"/>
      <c r="K194" s="225"/>
      <c r="L194" s="231"/>
      <c r="M194" s="232"/>
      <c r="N194" s="233"/>
      <c r="O194" s="233"/>
      <c r="P194" s="233"/>
      <c r="Q194" s="233"/>
      <c r="R194" s="233"/>
      <c r="S194" s="233"/>
      <c r="T194" s="23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5" t="s">
        <v>185</v>
      </c>
      <c r="AU194" s="235" t="s">
        <v>84</v>
      </c>
      <c r="AV194" s="13" t="s">
        <v>84</v>
      </c>
      <c r="AW194" s="13" t="s">
        <v>36</v>
      </c>
      <c r="AX194" s="13" t="s">
        <v>74</v>
      </c>
      <c r="AY194" s="235" t="s">
        <v>161</v>
      </c>
    </row>
    <row r="195" s="13" customFormat="1">
      <c r="A195" s="13"/>
      <c r="B195" s="224"/>
      <c r="C195" s="225"/>
      <c r="D195" s="226" t="s">
        <v>185</v>
      </c>
      <c r="E195" s="227" t="s">
        <v>19</v>
      </c>
      <c r="F195" s="228" t="s">
        <v>3479</v>
      </c>
      <c r="G195" s="225"/>
      <c r="H195" s="229">
        <v>6.3300000000000001</v>
      </c>
      <c r="I195" s="230"/>
      <c r="J195" s="225"/>
      <c r="K195" s="225"/>
      <c r="L195" s="231"/>
      <c r="M195" s="232"/>
      <c r="N195" s="233"/>
      <c r="O195" s="233"/>
      <c r="P195" s="233"/>
      <c r="Q195" s="233"/>
      <c r="R195" s="233"/>
      <c r="S195" s="233"/>
      <c r="T195" s="23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5" t="s">
        <v>185</v>
      </c>
      <c r="AU195" s="235" t="s">
        <v>84</v>
      </c>
      <c r="AV195" s="13" t="s">
        <v>84</v>
      </c>
      <c r="AW195" s="13" t="s">
        <v>36</v>
      </c>
      <c r="AX195" s="13" t="s">
        <v>74</v>
      </c>
      <c r="AY195" s="235" t="s">
        <v>161</v>
      </c>
    </row>
    <row r="196" s="14" customFormat="1">
      <c r="A196" s="14"/>
      <c r="B196" s="236"/>
      <c r="C196" s="237"/>
      <c r="D196" s="226" t="s">
        <v>185</v>
      </c>
      <c r="E196" s="238" t="s">
        <v>19</v>
      </c>
      <c r="F196" s="239" t="s">
        <v>187</v>
      </c>
      <c r="G196" s="237"/>
      <c r="H196" s="240">
        <v>32.130000000000003</v>
      </c>
      <c r="I196" s="241"/>
      <c r="J196" s="237"/>
      <c r="K196" s="237"/>
      <c r="L196" s="242"/>
      <c r="M196" s="243"/>
      <c r="N196" s="244"/>
      <c r="O196" s="244"/>
      <c r="P196" s="244"/>
      <c r="Q196" s="244"/>
      <c r="R196" s="244"/>
      <c r="S196" s="244"/>
      <c r="T196" s="245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6" t="s">
        <v>185</v>
      </c>
      <c r="AU196" s="246" t="s">
        <v>84</v>
      </c>
      <c r="AV196" s="14" t="s">
        <v>168</v>
      </c>
      <c r="AW196" s="14" t="s">
        <v>36</v>
      </c>
      <c r="AX196" s="14" t="s">
        <v>82</v>
      </c>
      <c r="AY196" s="246" t="s">
        <v>161</v>
      </c>
    </row>
    <row r="197" s="2" customFormat="1" ht="37.8" customHeight="1">
      <c r="A197" s="40"/>
      <c r="B197" s="41"/>
      <c r="C197" s="206" t="s">
        <v>437</v>
      </c>
      <c r="D197" s="206" t="s">
        <v>163</v>
      </c>
      <c r="E197" s="207" t="s">
        <v>3480</v>
      </c>
      <c r="F197" s="208" t="s">
        <v>3481</v>
      </c>
      <c r="G197" s="209" t="s">
        <v>590</v>
      </c>
      <c r="H197" s="210">
        <v>71.799999999999997</v>
      </c>
      <c r="I197" s="211"/>
      <c r="J197" s="212">
        <f>ROUND(I197*H197,2)</f>
        <v>0</v>
      </c>
      <c r="K197" s="208" t="s">
        <v>167</v>
      </c>
      <c r="L197" s="46"/>
      <c r="M197" s="213" t="s">
        <v>19</v>
      </c>
      <c r="N197" s="214" t="s">
        <v>45</v>
      </c>
      <c r="O197" s="86"/>
      <c r="P197" s="215">
        <f>O197*H197</f>
        <v>0</v>
      </c>
      <c r="Q197" s="215">
        <v>0</v>
      </c>
      <c r="R197" s="215">
        <f>Q197*H197</f>
        <v>0</v>
      </c>
      <c r="S197" s="215">
        <v>0.019099999999999999</v>
      </c>
      <c r="T197" s="216">
        <f>S197*H197</f>
        <v>1.3713799999999998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7" t="s">
        <v>256</v>
      </c>
      <c r="AT197" s="217" t="s">
        <v>163</v>
      </c>
      <c r="AU197" s="217" t="s">
        <v>84</v>
      </c>
      <c r="AY197" s="19" t="s">
        <v>161</v>
      </c>
      <c r="BE197" s="218">
        <f>IF(N197="základní",J197,0)</f>
        <v>0</v>
      </c>
      <c r="BF197" s="218">
        <f>IF(N197="snížená",J197,0)</f>
        <v>0</v>
      </c>
      <c r="BG197" s="218">
        <f>IF(N197="zákl. přenesená",J197,0)</f>
        <v>0</v>
      </c>
      <c r="BH197" s="218">
        <f>IF(N197="sníž. přenesená",J197,0)</f>
        <v>0</v>
      </c>
      <c r="BI197" s="218">
        <f>IF(N197="nulová",J197,0)</f>
        <v>0</v>
      </c>
      <c r="BJ197" s="19" t="s">
        <v>82</v>
      </c>
      <c r="BK197" s="218">
        <f>ROUND(I197*H197,2)</f>
        <v>0</v>
      </c>
      <c r="BL197" s="19" t="s">
        <v>256</v>
      </c>
      <c r="BM197" s="217" t="s">
        <v>3482</v>
      </c>
    </row>
    <row r="198" s="2" customFormat="1">
      <c r="A198" s="40"/>
      <c r="B198" s="41"/>
      <c r="C198" s="42"/>
      <c r="D198" s="219" t="s">
        <v>170</v>
      </c>
      <c r="E198" s="42"/>
      <c r="F198" s="220" t="s">
        <v>3483</v>
      </c>
      <c r="G198" s="42"/>
      <c r="H198" s="42"/>
      <c r="I198" s="221"/>
      <c r="J198" s="42"/>
      <c r="K198" s="42"/>
      <c r="L198" s="46"/>
      <c r="M198" s="222"/>
      <c r="N198" s="223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170</v>
      </c>
      <c r="AU198" s="19" t="s">
        <v>84</v>
      </c>
    </row>
    <row r="199" s="13" customFormat="1">
      <c r="A199" s="13"/>
      <c r="B199" s="224"/>
      <c r="C199" s="225"/>
      <c r="D199" s="226" t="s">
        <v>185</v>
      </c>
      <c r="E199" s="227" t="s">
        <v>19</v>
      </c>
      <c r="F199" s="228" t="s">
        <v>3484</v>
      </c>
      <c r="G199" s="225"/>
      <c r="H199" s="229">
        <v>71.799999999999997</v>
      </c>
      <c r="I199" s="230"/>
      <c r="J199" s="225"/>
      <c r="K199" s="225"/>
      <c r="L199" s="231"/>
      <c r="M199" s="232"/>
      <c r="N199" s="233"/>
      <c r="O199" s="233"/>
      <c r="P199" s="233"/>
      <c r="Q199" s="233"/>
      <c r="R199" s="233"/>
      <c r="S199" s="233"/>
      <c r="T199" s="234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5" t="s">
        <v>185</v>
      </c>
      <c r="AU199" s="235" t="s">
        <v>84</v>
      </c>
      <c r="AV199" s="13" t="s">
        <v>84</v>
      </c>
      <c r="AW199" s="13" t="s">
        <v>36</v>
      </c>
      <c r="AX199" s="13" t="s">
        <v>82</v>
      </c>
      <c r="AY199" s="235" t="s">
        <v>161</v>
      </c>
    </row>
    <row r="200" s="2" customFormat="1" ht="33" customHeight="1">
      <c r="A200" s="40"/>
      <c r="B200" s="41"/>
      <c r="C200" s="206" t="s">
        <v>445</v>
      </c>
      <c r="D200" s="206" t="s">
        <v>163</v>
      </c>
      <c r="E200" s="207" t="s">
        <v>3485</v>
      </c>
      <c r="F200" s="208" t="s">
        <v>3486</v>
      </c>
      <c r="G200" s="209" t="s">
        <v>166</v>
      </c>
      <c r="H200" s="210">
        <v>14</v>
      </c>
      <c r="I200" s="211"/>
      <c r="J200" s="212">
        <f>ROUND(I200*H200,2)</f>
        <v>0</v>
      </c>
      <c r="K200" s="208" t="s">
        <v>167</v>
      </c>
      <c r="L200" s="46"/>
      <c r="M200" s="213" t="s">
        <v>19</v>
      </c>
      <c r="N200" s="214" t="s">
        <v>45</v>
      </c>
      <c r="O200" s="86"/>
      <c r="P200" s="215">
        <f>O200*H200</f>
        <v>0</v>
      </c>
      <c r="Q200" s="215">
        <v>0</v>
      </c>
      <c r="R200" s="215">
        <f>Q200*H200</f>
        <v>0</v>
      </c>
      <c r="S200" s="215">
        <v>0</v>
      </c>
      <c r="T200" s="21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256</v>
      </c>
      <c r="AT200" s="217" t="s">
        <v>163</v>
      </c>
      <c r="AU200" s="217" t="s">
        <v>84</v>
      </c>
      <c r="AY200" s="19" t="s">
        <v>161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9" t="s">
        <v>82</v>
      </c>
      <c r="BK200" s="218">
        <f>ROUND(I200*H200,2)</f>
        <v>0</v>
      </c>
      <c r="BL200" s="19" t="s">
        <v>256</v>
      </c>
      <c r="BM200" s="217" t="s">
        <v>3487</v>
      </c>
    </row>
    <row r="201" s="2" customFormat="1">
      <c r="A201" s="40"/>
      <c r="B201" s="41"/>
      <c r="C201" s="42"/>
      <c r="D201" s="219" t="s">
        <v>170</v>
      </c>
      <c r="E201" s="42"/>
      <c r="F201" s="220" t="s">
        <v>3488</v>
      </c>
      <c r="G201" s="42"/>
      <c r="H201" s="42"/>
      <c r="I201" s="221"/>
      <c r="J201" s="42"/>
      <c r="K201" s="42"/>
      <c r="L201" s="46"/>
      <c r="M201" s="222"/>
      <c r="N201" s="223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170</v>
      </c>
      <c r="AU201" s="19" t="s">
        <v>84</v>
      </c>
    </row>
    <row r="202" s="2" customFormat="1" ht="24.15" customHeight="1">
      <c r="A202" s="40"/>
      <c r="B202" s="41"/>
      <c r="C202" s="247" t="s">
        <v>451</v>
      </c>
      <c r="D202" s="247" t="s">
        <v>301</v>
      </c>
      <c r="E202" s="248" t="s">
        <v>3489</v>
      </c>
      <c r="F202" s="249" t="s">
        <v>3490</v>
      </c>
      <c r="G202" s="250" t="s">
        <v>166</v>
      </c>
      <c r="H202" s="251">
        <v>14</v>
      </c>
      <c r="I202" s="252"/>
      <c r="J202" s="253">
        <f>ROUND(I202*H202,2)</f>
        <v>0</v>
      </c>
      <c r="K202" s="249" t="s">
        <v>19</v>
      </c>
      <c r="L202" s="254"/>
      <c r="M202" s="255" t="s">
        <v>19</v>
      </c>
      <c r="N202" s="256" t="s">
        <v>45</v>
      </c>
      <c r="O202" s="86"/>
      <c r="P202" s="215">
        <f>O202*H202</f>
        <v>0</v>
      </c>
      <c r="Q202" s="215">
        <v>0.0012999999999999999</v>
      </c>
      <c r="R202" s="215">
        <f>Q202*H202</f>
        <v>0.018200000000000001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342</v>
      </c>
      <c r="AT202" s="217" t="s">
        <v>301</v>
      </c>
      <c r="AU202" s="217" t="s">
        <v>84</v>
      </c>
      <c r="AY202" s="19" t="s">
        <v>161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82</v>
      </c>
      <c r="BK202" s="218">
        <f>ROUND(I202*H202,2)</f>
        <v>0</v>
      </c>
      <c r="BL202" s="19" t="s">
        <v>256</v>
      </c>
      <c r="BM202" s="217" t="s">
        <v>3491</v>
      </c>
    </row>
    <row r="203" s="13" customFormat="1">
      <c r="A203" s="13"/>
      <c r="B203" s="224"/>
      <c r="C203" s="225"/>
      <c r="D203" s="226" t="s">
        <v>185</v>
      </c>
      <c r="E203" s="227" t="s">
        <v>19</v>
      </c>
      <c r="F203" s="228" t="s">
        <v>3492</v>
      </c>
      <c r="G203" s="225"/>
      <c r="H203" s="229">
        <v>6</v>
      </c>
      <c r="I203" s="230"/>
      <c r="J203" s="225"/>
      <c r="K203" s="225"/>
      <c r="L203" s="231"/>
      <c r="M203" s="232"/>
      <c r="N203" s="233"/>
      <c r="O203" s="233"/>
      <c r="P203" s="233"/>
      <c r="Q203" s="233"/>
      <c r="R203" s="233"/>
      <c r="S203" s="233"/>
      <c r="T203" s="23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5" t="s">
        <v>185</v>
      </c>
      <c r="AU203" s="235" t="s">
        <v>84</v>
      </c>
      <c r="AV203" s="13" t="s">
        <v>84</v>
      </c>
      <c r="AW203" s="13" t="s">
        <v>36</v>
      </c>
      <c r="AX203" s="13" t="s">
        <v>74</v>
      </c>
      <c r="AY203" s="235" t="s">
        <v>161</v>
      </c>
    </row>
    <row r="204" s="13" customFormat="1">
      <c r="A204" s="13"/>
      <c r="B204" s="224"/>
      <c r="C204" s="225"/>
      <c r="D204" s="226" t="s">
        <v>185</v>
      </c>
      <c r="E204" s="227" t="s">
        <v>19</v>
      </c>
      <c r="F204" s="228" t="s">
        <v>3493</v>
      </c>
      <c r="G204" s="225"/>
      <c r="H204" s="229">
        <v>3</v>
      </c>
      <c r="I204" s="230"/>
      <c r="J204" s="225"/>
      <c r="K204" s="225"/>
      <c r="L204" s="231"/>
      <c r="M204" s="232"/>
      <c r="N204" s="233"/>
      <c r="O204" s="233"/>
      <c r="P204" s="233"/>
      <c r="Q204" s="233"/>
      <c r="R204" s="233"/>
      <c r="S204" s="233"/>
      <c r="T204" s="23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5" t="s">
        <v>185</v>
      </c>
      <c r="AU204" s="235" t="s">
        <v>84</v>
      </c>
      <c r="AV204" s="13" t="s">
        <v>84</v>
      </c>
      <c r="AW204" s="13" t="s">
        <v>36</v>
      </c>
      <c r="AX204" s="13" t="s">
        <v>74</v>
      </c>
      <c r="AY204" s="235" t="s">
        <v>161</v>
      </c>
    </row>
    <row r="205" s="13" customFormat="1">
      <c r="A205" s="13"/>
      <c r="B205" s="224"/>
      <c r="C205" s="225"/>
      <c r="D205" s="226" t="s">
        <v>185</v>
      </c>
      <c r="E205" s="227" t="s">
        <v>19</v>
      </c>
      <c r="F205" s="228" t="s">
        <v>3494</v>
      </c>
      <c r="G205" s="225"/>
      <c r="H205" s="229">
        <v>5</v>
      </c>
      <c r="I205" s="230"/>
      <c r="J205" s="225"/>
      <c r="K205" s="225"/>
      <c r="L205" s="231"/>
      <c r="M205" s="232"/>
      <c r="N205" s="233"/>
      <c r="O205" s="233"/>
      <c r="P205" s="233"/>
      <c r="Q205" s="233"/>
      <c r="R205" s="233"/>
      <c r="S205" s="233"/>
      <c r="T205" s="23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5" t="s">
        <v>185</v>
      </c>
      <c r="AU205" s="235" t="s">
        <v>84</v>
      </c>
      <c r="AV205" s="13" t="s">
        <v>84</v>
      </c>
      <c r="AW205" s="13" t="s">
        <v>36</v>
      </c>
      <c r="AX205" s="13" t="s">
        <v>74</v>
      </c>
      <c r="AY205" s="235" t="s">
        <v>161</v>
      </c>
    </row>
    <row r="206" s="14" customFormat="1">
      <c r="A206" s="14"/>
      <c r="B206" s="236"/>
      <c r="C206" s="237"/>
      <c r="D206" s="226" t="s">
        <v>185</v>
      </c>
      <c r="E206" s="238" t="s">
        <v>19</v>
      </c>
      <c r="F206" s="239" t="s">
        <v>187</v>
      </c>
      <c r="G206" s="237"/>
      <c r="H206" s="240">
        <v>14</v>
      </c>
      <c r="I206" s="241"/>
      <c r="J206" s="237"/>
      <c r="K206" s="237"/>
      <c r="L206" s="242"/>
      <c r="M206" s="243"/>
      <c r="N206" s="244"/>
      <c r="O206" s="244"/>
      <c r="P206" s="244"/>
      <c r="Q206" s="244"/>
      <c r="R206" s="244"/>
      <c r="S206" s="244"/>
      <c r="T206" s="245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6" t="s">
        <v>185</v>
      </c>
      <c r="AU206" s="246" t="s">
        <v>84</v>
      </c>
      <c r="AV206" s="14" t="s">
        <v>168</v>
      </c>
      <c r="AW206" s="14" t="s">
        <v>36</v>
      </c>
      <c r="AX206" s="14" t="s">
        <v>82</v>
      </c>
      <c r="AY206" s="246" t="s">
        <v>161</v>
      </c>
    </row>
    <row r="207" s="2" customFormat="1" ht="37.8" customHeight="1">
      <c r="A207" s="40"/>
      <c r="B207" s="41"/>
      <c r="C207" s="206" t="s">
        <v>460</v>
      </c>
      <c r="D207" s="206" t="s">
        <v>163</v>
      </c>
      <c r="E207" s="207" t="s">
        <v>3495</v>
      </c>
      <c r="F207" s="208" t="s">
        <v>3496</v>
      </c>
      <c r="G207" s="209" t="s">
        <v>590</v>
      </c>
      <c r="H207" s="210">
        <v>39.140000000000001</v>
      </c>
      <c r="I207" s="211"/>
      <c r="J207" s="212">
        <f>ROUND(I207*H207,2)</f>
        <v>0</v>
      </c>
      <c r="K207" s="208" t="s">
        <v>167</v>
      </c>
      <c r="L207" s="46"/>
      <c r="M207" s="213" t="s">
        <v>19</v>
      </c>
      <c r="N207" s="214" t="s">
        <v>45</v>
      </c>
      <c r="O207" s="86"/>
      <c r="P207" s="215">
        <f>O207*H207</f>
        <v>0</v>
      </c>
      <c r="Q207" s="215">
        <v>0.00173</v>
      </c>
      <c r="R207" s="215">
        <f>Q207*H207</f>
        <v>0.0677122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256</v>
      </c>
      <c r="AT207" s="217" t="s">
        <v>163</v>
      </c>
      <c r="AU207" s="217" t="s">
        <v>84</v>
      </c>
      <c r="AY207" s="19" t="s">
        <v>161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82</v>
      </c>
      <c r="BK207" s="218">
        <f>ROUND(I207*H207,2)</f>
        <v>0</v>
      </c>
      <c r="BL207" s="19" t="s">
        <v>256</v>
      </c>
      <c r="BM207" s="217" t="s">
        <v>3497</v>
      </c>
    </row>
    <row r="208" s="2" customFormat="1">
      <c r="A208" s="40"/>
      <c r="B208" s="41"/>
      <c r="C208" s="42"/>
      <c r="D208" s="219" t="s">
        <v>170</v>
      </c>
      <c r="E208" s="42"/>
      <c r="F208" s="220" t="s">
        <v>3498</v>
      </c>
      <c r="G208" s="42"/>
      <c r="H208" s="42"/>
      <c r="I208" s="221"/>
      <c r="J208" s="42"/>
      <c r="K208" s="42"/>
      <c r="L208" s="46"/>
      <c r="M208" s="222"/>
      <c r="N208" s="223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170</v>
      </c>
      <c r="AU208" s="19" t="s">
        <v>84</v>
      </c>
    </row>
    <row r="209" s="13" customFormat="1">
      <c r="A209" s="13"/>
      <c r="B209" s="224"/>
      <c r="C209" s="225"/>
      <c r="D209" s="226" t="s">
        <v>185</v>
      </c>
      <c r="E209" s="227" t="s">
        <v>19</v>
      </c>
      <c r="F209" s="228" t="s">
        <v>3499</v>
      </c>
      <c r="G209" s="225"/>
      <c r="H209" s="229">
        <v>39.140000000000001</v>
      </c>
      <c r="I209" s="230"/>
      <c r="J209" s="225"/>
      <c r="K209" s="225"/>
      <c r="L209" s="231"/>
      <c r="M209" s="232"/>
      <c r="N209" s="233"/>
      <c r="O209" s="233"/>
      <c r="P209" s="233"/>
      <c r="Q209" s="233"/>
      <c r="R209" s="233"/>
      <c r="S209" s="233"/>
      <c r="T209" s="23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5" t="s">
        <v>185</v>
      </c>
      <c r="AU209" s="235" t="s">
        <v>84</v>
      </c>
      <c r="AV209" s="13" t="s">
        <v>84</v>
      </c>
      <c r="AW209" s="13" t="s">
        <v>36</v>
      </c>
      <c r="AX209" s="13" t="s">
        <v>74</v>
      </c>
      <c r="AY209" s="235" t="s">
        <v>161</v>
      </c>
    </row>
    <row r="210" s="14" customFormat="1">
      <c r="A210" s="14"/>
      <c r="B210" s="236"/>
      <c r="C210" s="237"/>
      <c r="D210" s="226" t="s">
        <v>185</v>
      </c>
      <c r="E210" s="238" t="s">
        <v>19</v>
      </c>
      <c r="F210" s="239" t="s">
        <v>187</v>
      </c>
      <c r="G210" s="237"/>
      <c r="H210" s="240">
        <v>39.140000000000001</v>
      </c>
      <c r="I210" s="241"/>
      <c r="J210" s="237"/>
      <c r="K210" s="237"/>
      <c r="L210" s="242"/>
      <c r="M210" s="243"/>
      <c r="N210" s="244"/>
      <c r="O210" s="244"/>
      <c r="P210" s="244"/>
      <c r="Q210" s="244"/>
      <c r="R210" s="244"/>
      <c r="S210" s="244"/>
      <c r="T210" s="245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6" t="s">
        <v>185</v>
      </c>
      <c r="AU210" s="246" t="s">
        <v>84</v>
      </c>
      <c r="AV210" s="14" t="s">
        <v>168</v>
      </c>
      <c r="AW210" s="14" t="s">
        <v>36</v>
      </c>
      <c r="AX210" s="14" t="s">
        <v>82</v>
      </c>
      <c r="AY210" s="246" t="s">
        <v>161</v>
      </c>
    </row>
    <row r="211" s="2" customFormat="1" ht="37.8" customHeight="1">
      <c r="A211" s="40"/>
      <c r="B211" s="41"/>
      <c r="C211" s="206" t="s">
        <v>238</v>
      </c>
      <c r="D211" s="206" t="s">
        <v>163</v>
      </c>
      <c r="E211" s="207" t="s">
        <v>3500</v>
      </c>
      <c r="F211" s="208" t="s">
        <v>3501</v>
      </c>
      <c r="G211" s="209" t="s">
        <v>590</v>
      </c>
      <c r="H211" s="210">
        <v>84.599999999999994</v>
      </c>
      <c r="I211" s="211"/>
      <c r="J211" s="212">
        <f>ROUND(I211*H211,2)</f>
        <v>0</v>
      </c>
      <c r="K211" s="208" t="s">
        <v>167</v>
      </c>
      <c r="L211" s="46"/>
      <c r="M211" s="213" t="s">
        <v>19</v>
      </c>
      <c r="N211" s="214" t="s">
        <v>45</v>
      </c>
      <c r="O211" s="86"/>
      <c r="P211" s="215">
        <f>O211*H211</f>
        <v>0</v>
      </c>
      <c r="Q211" s="215">
        <v>0.0017799999999999999</v>
      </c>
      <c r="R211" s="215">
        <f>Q211*H211</f>
        <v>0.15058799999999997</v>
      </c>
      <c r="S211" s="215">
        <v>0</v>
      </c>
      <c r="T211" s="216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7" t="s">
        <v>256</v>
      </c>
      <c r="AT211" s="217" t="s">
        <v>163</v>
      </c>
      <c r="AU211" s="217" t="s">
        <v>84</v>
      </c>
      <c r="AY211" s="19" t="s">
        <v>161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9" t="s">
        <v>82</v>
      </c>
      <c r="BK211" s="218">
        <f>ROUND(I211*H211,2)</f>
        <v>0</v>
      </c>
      <c r="BL211" s="19" t="s">
        <v>256</v>
      </c>
      <c r="BM211" s="217" t="s">
        <v>3502</v>
      </c>
    </row>
    <row r="212" s="2" customFormat="1">
      <c r="A212" s="40"/>
      <c r="B212" s="41"/>
      <c r="C212" s="42"/>
      <c r="D212" s="219" t="s">
        <v>170</v>
      </c>
      <c r="E212" s="42"/>
      <c r="F212" s="220" t="s">
        <v>3503</v>
      </c>
      <c r="G212" s="42"/>
      <c r="H212" s="42"/>
      <c r="I212" s="221"/>
      <c r="J212" s="42"/>
      <c r="K212" s="42"/>
      <c r="L212" s="46"/>
      <c r="M212" s="222"/>
      <c r="N212" s="223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170</v>
      </c>
      <c r="AU212" s="19" t="s">
        <v>84</v>
      </c>
    </row>
    <row r="213" s="13" customFormat="1">
      <c r="A213" s="13"/>
      <c r="B213" s="224"/>
      <c r="C213" s="225"/>
      <c r="D213" s="226" t="s">
        <v>185</v>
      </c>
      <c r="E213" s="227" t="s">
        <v>19</v>
      </c>
      <c r="F213" s="228" t="s">
        <v>3504</v>
      </c>
      <c r="G213" s="225"/>
      <c r="H213" s="229">
        <v>84.599999999999994</v>
      </c>
      <c r="I213" s="230"/>
      <c r="J213" s="225"/>
      <c r="K213" s="225"/>
      <c r="L213" s="231"/>
      <c r="M213" s="232"/>
      <c r="N213" s="233"/>
      <c r="O213" s="233"/>
      <c r="P213" s="233"/>
      <c r="Q213" s="233"/>
      <c r="R213" s="233"/>
      <c r="S213" s="233"/>
      <c r="T213" s="23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5" t="s">
        <v>185</v>
      </c>
      <c r="AU213" s="235" t="s">
        <v>84</v>
      </c>
      <c r="AV213" s="13" t="s">
        <v>84</v>
      </c>
      <c r="AW213" s="13" t="s">
        <v>36</v>
      </c>
      <c r="AX213" s="13" t="s">
        <v>82</v>
      </c>
      <c r="AY213" s="235" t="s">
        <v>161</v>
      </c>
    </row>
    <row r="214" s="2" customFormat="1" ht="37.8" customHeight="1">
      <c r="A214" s="40"/>
      <c r="B214" s="41"/>
      <c r="C214" s="206" t="s">
        <v>470</v>
      </c>
      <c r="D214" s="206" t="s">
        <v>163</v>
      </c>
      <c r="E214" s="207" t="s">
        <v>3505</v>
      </c>
      <c r="F214" s="208" t="s">
        <v>3506</v>
      </c>
      <c r="G214" s="209" t="s">
        <v>590</v>
      </c>
      <c r="H214" s="210">
        <v>55</v>
      </c>
      <c r="I214" s="211"/>
      <c r="J214" s="212">
        <f>ROUND(I214*H214,2)</f>
        <v>0</v>
      </c>
      <c r="K214" s="208" t="s">
        <v>167</v>
      </c>
      <c r="L214" s="46"/>
      <c r="M214" s="213" t="s">
        <v>19</v>
      </c>
      <c r="N214" s="214" t="s">
        <v>45</v>
      </c>
      <c r="O214" s="86"/>
      <c r="P214" s="215">
        <f>O214*H214</f>
        <v>0</v>
      </c>
      <c r="Q214" s="215">
        <v>0.0018400000000000001</v>
      </c>
      <c r="R214" s="215">
        <f>Q214*H214</f>
        <v>0.1012</v>
      </c>
      <c r="S214" s="215">
        <v>0</v>
      </c>
      <c r="T214" s="216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7" t="s">
        <v>256</v>
      </c>
      <c r="AT214" s="217" t="s">
        <v>163</v>
      </c>
      <c r="AU214" s="217" t="s">
        <v>84</v>
      </c>
      <c r="AY214" s="19" t="s">
        <v>161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9" t="s">
        <v>82</v>
      </c>
      <c r="BK214" s="218">
        <f>ROUND(I214*H214,2)</f>
        <v>0</v>
      </c>
      <c r="BL214" s="19" t="s">
        <v>256</v>
      </c>
      <c r="BM214" s="217" t="s">
        <v>3507</v>
      </c>
    </row>
    <row r="215" s="2" customFormat="1">
      <c r="A215" s="40"/>
      <c r="B215" s="41"/>
      <c r="C215" s="42"/>
      <c r="D215" s="219" t="s">
        <v>170</v>
      </c>
      <c r="E215" s="42"/>
      <c r="F215" s="220" t="s">
        <v>3508</v>
      </c>
      <c r="G215" s="42"/>
      <c r="H215" s="42"/>
      <c r="I215" s="221"/>
      <c r="J215" s="42"/>
      <c r="K215" s="42"/>
      <c r="L215" s="46"/>
      <c r="M215" s="222"/>
      <c r="N215" s="223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170</v>
      </c>
      <c r="AU215" s="19" t="s">
        <v>84</v>
      </c>
    </row>
    <row r="216" s="13" customFormat="1">
      <c r="A216" s="13"/>
      <c r="B216" s="224"/>
      <c r="C216" s="225"/>
      <c r="D216" s="226" t="s">
        <v>185</v>
      </c>
      <c r="E216" s="227" t="s">
        <v>19</v>
      </c>
      <c r="F216" s="228" t="s">
        <v>490</v>
      </c>
      <c r="G216" s="225"/>
      <c r="H216" s="229">
        <v>55</v>
      </c>
      <c r="I216" s="230"/>
      <c r="J216" s="225"/>
      <c r="K216" s="225"/>
      <c r="L216" s="231"/>
      <c r="M216" s="232"/>
      <c r="N216" s="233"/>
      <c r="O216" s="233"/>
      <c r="P216" s="233"/>
      <c r="Q216" s="233"/>
      <c r="R216" s="233"/>
      <c r="S216" s="233"/>
      <c r="T216" s="23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5" t="s">
        <v>185</v>
      </c>
      <c r="AU216" s="235" t="s">
        <v>84</v>
      </c>
      <c r="AV216" s="13" t="s">
        <v>84</v>
      </c>
      <c r="AW216" s="13" t="s">
        <v>36</v>
      </c>
      <c r="AX216" s="13" t="s">
        <v>82</v>
      </c>
      <c r="AY216" s="235" t="s">
        <v>161</v>
      </c>
    </row>
    <row r="217" s="2" customFormat="1" ht="33" customHeight="1">
      <c r="A217" s="40"/>
      <c r="B217" s="41"/>
      <c r="C217" s="206" t="s">
        <v>475</v>
      </c>
      <c r="D217" s="206" t="s">
        <v>163</v>
      </c>
      <c r="E217" s="207" t="s">
        <v>3509</v>
      </c>
      <c r="F217" s="208" t="s">
        <v>3510</v>
      </c>
      <c r="G217" s="209" t="s">
        <v>590</v>
      </c>
      <c r="H217" s="210">
        <v>8.1099999999999994</v>
      </c>
      <c r="I217" s="211"/>
      <c r="J217" s="212">
        <f>ROUND(I217*H217,2)</f>
        <v>0</v>
      </c>
      <c r="K217" s="208" t="s">
        <v>167</v>
      </c>
      <c r="L217" s="46"/>
      <c r="M217" s="213" t="s">
        <v>19</v>
      </c>
      <c r="N217" s="214" t="s">
        <v>45</v>
      </c>
      <c r="O217" s="86"/>
      <c r="P217" s="215">
        <f>O217*H217</f>
        <v>0</v>
      </c>
      <c r="Q217" s="215">
        <v>0.00021000000000000001</v>
      </c>
      <c r="R217" s="215">
        <f>Q217*H217</f>
        <v>0.0017030999999999999</v>
      </c>
      <c r="S217" s="215">
        <v>0</v>
      </c>
      <c r="T217" s="216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7" t="s">
        <v>256</v>
      </c>
      <c r="AT217" s="217" t="s">
        <v>163</v>
      </c>
      <c r="AU217" s="217" t="s">
        <v>84</v>
      </c>
      <c r="AY217" s="19" t="s">
        <v>161</v>
      </c>
      <c r="BE217" s="218">
        <f>IF(N217="základní",J217,0)</f>
        <v>0</v>
      </c>
      <c r="BF217" s="218">
        <f>IF(N217="snížená",J217,0)</f>
        <v>0</v>
      </c>
      <c r="BG217" s="218">
        <f>IF(N217="zákl. přenesená",J217,0)</f>
        <v>0</v>
      </c>
      <c r="BH217" s="218">
        <f>IF(N217="sníž. přenesená",J217,0)</f>
        <v>0</v>
      </c>
      <c r="BI217" s="218">
        <f>IF(N217="nulová",J217,0)</f>
        <v>0</v>
      </c>
      <c r="BJ217" s="19" t="s">
        <v>82</v>
      </c>
      <c r="BK217" s="218">
        <f>ROUND(I217*H217,2)</f>
        <v>0</v>
      </c>
      <c r="BL217" s="19" t="s">
        <v>256</v>
      </c>
      <c r="BM217" s="217" t="s">
        <v>3511</v>
      </c>
    </row>
    <row r="218" s="2" customFormat="1">
      <c r="A218" s="40"/>
      <c r="B218" s="41"/>
      <c r="C218" s="42"/>
      <c r="D218" s="219" t="s">
        <v>170</v>
      </c>
      <c r="E218" s="42"/>
      <c r="F218" s="220" t="s">
        <v>3512</v>
      </c>
      <c r="G218" s="42"/>
      <c r="H218" s="42"/>
      <c r="I218" s="221"/>
      <c r="J218" s="42"/>
      <c r="K218" s="42"/>
      <c r="L218" s="46"/>
      <c r="M218" s="222"/>
      <c r="N218" s="223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170</v>
      </c>
      <c r="AU218" s="19" t="s">
        <v>84</v>
      </c>
    </row>
    <row r="219" s="13" customFormat="1">
      <c r="A219" s="13"/>
      <c r="B219" s="224"/>
      <c r="C219" s="225"/>
      <c r="D219" s="226" t="s">
        <v>185</v>
      </c>
      <c r="E219" s="227" t="s">
        <v>19</v>
      </c>
      <c r="F219" s="228" t="s">
        <v>3513</v>
      </c>
      <c r="G219" s="225"/>
      <c r="H219" s="229">
        <v>8.1099999999999994</v>
      </c>
      <c r="I219" s="230"/>
      <c r="J219" s="225"/>
      <c r="K219" s="225"/>
      <c r="L219" s="231"/>
      <c r="M219" s="232"/>
      <c r="N219" s="233"/>
      <c r="O219" s="233"/>
      <c r="P219" s="233"/>
      <c r="Q219" s="233"/>
      <c r="R219" s="233"/>
      <c r="S219" s="233"/>
      <c r="T219" s="23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5" t="s">
        <v>185</v>
      </c>
      <c r="AU219" s="235" t="s">
        <v>84</v>
      </c>
      <c r="AV219" s="13" t="s">
        <v>84</v>
      </c>
      <c r="AW219" s="13" t="s">
        <v>36</v>
      </c>
      <c r="AX219" s="13" t="s">
        <v>74</v>
      </c>
      <c r="AY219" s="235" t="s">
        <v>161</v>
      </c>
    </row>
    <row r="220" s="14" customFormat="1">
      <c r="A220" s="14"/>
      <c r="B220" s="236"/>
      <c r="C220" s="237"/>
      <c r="D220" s="226" t="s">
        <v>185</v>
      </c>
      <c r="E220" s="238" t="s">
        <v>19</v>
      </c>
      <c r="F220" s="239" t="s">
        <v>187</v>
      </c>
      <c r="G220" s="237"/>
      <c r="H220" s="240">
        <v>8.1099999999999994</v>
      </c>
      <c r="I220" s="241"/>
      <c r="J220" s="237"/>
      <c r="K220" s="237"/>
      <c r="L220" s="242"/>
      <c r="M220" s="243"/>
      <c r="N220" s="244"/>
      <c r="O220" s="244"/>
      <c r="P220" s="244"/>
      <c r="Q220" s="244"/>
      <c r="R220" s="244"/>
      <c r="S220" s="244"/>
      <c r="T220" s="245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6" t="s">
        <v>185</v>
      </c>
      <c r="AU220" s="246" t="s">
        <v>84</v>
      </c>
      <c r="AV220" s="14" t="s">
        <v>168</v>
      </c>
      <c r="AW220" s="14" t="s">
        <v>36</v>
      </c>
      <c r="AX220" s="14" t="s">
        <v>82</v>
      </c>
      <c r="AY220" s="246" t="s">
        <v>161</v>
      </c>
    </row>
    <row r="221" s="2" customFormat="1" ht="37.8" customHeight="1">
      <c r="A221" s="40"/>
      <c r="B221" s="41"/>
      <c r="C221" s="206" t="s">
        <v>480</v>
      </c>
      <c r="D221" s="206" t="s">
        <v>163</v>
      </c>
      <c r="E221" s="207" t="s">
        <v>3514</v>
      </c>
      <c r="F221" s="208" t="s">
        <v>3515</v>
      </c>
      <c r="G221" s="209" t="s">
        <v>590</v>
      </c>
      <c r="H221" s="210">
        <v>56.659999999999997</v>
      </c>
      <c r="I221" s="211"/>
      <c r="J221" s="212">
        <f>ROUND(I221*H221,2)</f>
        <v>0</v>
      </c>
      <c r="K221" s="208" t="s">
        <v>167</v>
      </c>
      <c r="L221" s="46"/>
      <c r="M221" s="213" t="s">
        <v>19</v>
      </c>
      <c r="N221" s="214" t="s">
        <v>45</v>
      </c>
      <c r="O221" s="86"/>
      <c r="P221" s="215">
        <f>O221*H221</f>
        <v>0</v>
      </c>
      <c r="Q221" s="215">
        <v>0.00025000000000000001</v>
      </c>
      <c r="R221" s="215">
        <f>Q221*H221</f>
        <v>0.014164999999999999</v>
      </c>
      <c r="S221" s="215">
        <v>0</v>
      </c>
      <c r="T221" s="216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7" t="s">
        <v>256</v>
      </c>
      <c r="AT221" s="217" t="s">
        <v>163</v>
      </c>
      <c r="AU221" s="217" t="s">
        <v>84</v>
      </c>
      <c r="AY221" s="19" t="s">
        <v>161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9" t="s">
        <v>82</v>
      </c>
      <c r="BK221" s="218">
        <f>ROUND(I221*H221,2)</f>
        <v>0</v>
      </c>
      <c r="BL221" s="19" t="s">
        <v>256</v>
      </c>
      <c r="BM221" s="217" t="s">
        <v>3516</v>
      </c>
    </row>
    <row r="222" s="2" customFormat="1">
      <c r="A222" s="40"/>
      <c r="B222" s="41"/>
      <c r="C222" s="42"/>
      <c r="D222" s="219" t="s">
        <v>170</v>
      </c>
      <c r="E222" s="42"/>
      <c r="F222" s="220" t="s">
        <v>3517</v>
      </c>
      <c r="G222" s="42"/>
      <c r="H222" s="42"/>
      <c r="I222" s="221"/>
      <c r="J222" s="42"/>
      <c r="K222" s="42"/>
      <c r="L222" s="46"/>
      <c r="M222" s="222"/>
      <c r="N222" s="223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170</v>
      </c>
      <c r="AU222" s="19" t="s">
        <v>84</v>
      </c>
    </row>
    <row r="223" s="13" customFormat="1">
      <c r="A223" s="13"/>
      <c r="B223" s="224"/>
      <c r="C223" s="225"/>
      <c r="D223" s="226" t="s">
        <v>185</v>
      </c>
      <c r="E223" s="227" t="s">
        <v>19</v>
      </c>
      <c r="F223" s="228" t="s">
        <v>3518</v>
      </c>
      <c r="G223" s="225"/>
      <c r="H223" s="229">
        <v>56.659999999999997</v>
      </c>
      <c r="I223" s="230"/>
      <c r="J223" s="225"/>
      <c r="K223" s="225"/>
      <c r="L223" s="231"/>
      <c r="M223" s="232"/>
      <c r="N223" s="233"/>
      <c r="O223" s="233"/>
      <c r="P223" s="233"/>
      <c r="Q223" s="233"/>
      <c r="R223" s="233"/>
      <c r="S223" s="233"/>
      <c r="T223" s="23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5" t="s">
        <v>185</v>
      </c>
      <c r="AU223" s="235" t="s">
        <v>84</v>
      </c>
      <c r="AV223" s="13" t="s">
        <v>84</v>
      </c>
      <c r="AW223" s="13" t="s">
        <v>36</v>
      </c>
      <c r="AX223" s="13" t="s">
        <v>74</v>
      </c>
      <c r="AY223" s="235" t="s">
        <v>161</v>
      </c>
    </row>
    <row r="224" s="14" customFormat="1">
      <c r="A224" s="14"/>
      <c r="B224" s="236"/>
      <c r="C224" s="237"/>
      <c r="D224" s="226" t="s">
        <v>185</v>
      </c>
      <c r="E224" s="238" t="s">
        <v>19</v>
      </c>
      <c r="F224" s="239" t="s">
        <v>187</v>
      </c>
      <c r="G224" s="237"/>
      <c r="H224" s="240">
        <v>56.659999999999997</v>
      </c>
      <c r="I224" s="241"/>
      <c r="J224" s="237"/>
      <c r="K224" s="237"/>
      <c r="L224" s="242"/>
      <c r="M224" s="243"/>
      <c r="N224" s="244"/>
      <c r="O224" s="244"/>
      <c r="P224" s="244"/>
      <c r="Q224" s="244"/>
      <c r="R224" s="244"/>
      <c r="S224" s="244"/>
      <c r="T224" s="245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6" t="s">
        <v>185</v>
      </c>
      <c r="AU224" s="246" t="s">
        <v>84</v>
      </c>
      <c r="AV224" s="14" t="s">
        <v>168</v>
      </c>
      <c r="AW224" s="14" t="s">
        <v>36</v>
      </c>
      <c r="AX224" s="14" t="s">
        <v>82</v>
      </c>
      <c r="AY224" s="246" t="s">
        <v>161</v>
      </c>
    </row>
    <row r="225" s="2" customFormat="1" ht="37.8" customHeight="1">
      <c r="A225" s="40"/>
      <c r="B225" s="41"/>
      <c r="C225" s="206" t="s">
        <v>485</v>
      </c>
      <c r="D225" s="206" t="s">
        <v>163</v>
      </c>
      <c r="E225" s="207" t="s">
        <v>3519</v>
      </c>
      <c r="F225" s="208" t="s">
        <v>3520</v>
      </c>
      <c r="G225" s="209" t="s">
        <v>590</v>
      </c>
      <c r="H225" s="210">
        <v>18.309999999999999</v>
      </c>
      <c r="I225" s="211"/>
      <c r="J225" s="212">
        <f>ROUND(I225*H225,2)</f>
        <v>0</v>
      </c>
      <c r="K225" s="208" t="s">
        <v>167</v>
      </c>
      <c r="L225" s="46"/>
      <c r="M225" s="213" t="s">
        <v>19</v>
      </c>
      <c r="N225" s="214" t="s">
        <v>45</v>
      </c>
      <c r="O225" s="86"/>
      <c r="P225" s="215">
        <f>O225*H225</f>
        <v>0</v>
      </c>
      <c r="Q225" s="215">
        <v>0.00033</v>
      </c>
      <c r="R225" s="215">
        <f>Q225*H225</f>
        <v>0.0060422999999999996</v>
      </c>
      <c r="S225" s="215">
        <v>0</v>
      </c>
      <c r="T225" s="21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256</v>
      </c>
      <c r="AT225" s="217" t="s">
        <v>163</v>
      </c>
      <c r="AU225" s="217" t="s">
        <v>84</v>
      </c>
      <c r="AY225" s="19" t="s">
        <v>161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82</v>
      </c>
      <c r="BK225" s="218">
        <f>ROUND(I225*H225,2)</f>
        <v>0</v>
      </c>
      <c r="BL225" s="19" t="s">
        <v>256</v>
      </c>
      <c r="BM225" s="217" t="s">
        <v>3521</v>
      </c>
    </row>
    <row r="226" s="2" customFormat="1">
      <c r="A226" s="40"/>
      <c r="B226" s="41"/>
      <c r="C226" s="42"/>
      <c r="D226" s="219" t="s">
        <v>170</v>
      </c>
      <c r="E226" s="42"/>
      <c r="F226" s="220" t="s">
        <v>3522</v>
      </c>
      <c r="G226" s="42"/>
      <c r="H226" s="42"/>
      <c r="I226" s="221"/>
      <c r="J226" s="42"/>
      <c r="K226" s="42"/>
      <c r="L226" s="46"/>
      <c r="M226" s="222"/>
      <c r="N226" s="223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170</v>
      </c>
      <c r="AU226" s="19" t="s">
        <v>84</v>
      </c>
    </row>
    <row r="227" s="13" customFormat="1">
      <c r="A227" s="13"/>
      <c r="B227" s="224"/>
      <c r="C227" s="225"/>
      <c r="D227" s="226" t="s">
        <v>185</v>
      </c>
      <c r="E227" s="227" t="s">
        <v>19</v>
      </c>
      <c r="F227" s="228" t="s">
        <v>3523</v>
      </c>
      <c r="G227" s="225"/>
      <c r="H227" s="229">
        <v>18.309999999999999</v>
      </c>
      <c r="I227" s="230"/>
      <c r="J227" s="225"/>
      <c r="K227" s="225"/>
      <c r="L227" s="231"/>
      <c r="M227" s="232"/>
      <c r="N227" s="233"/>
      <c r="O227" s="233"/>
      <c r="P227" s="233"/>
      <c r="Q227" s="233"/>
      <c r="R227" s="233"/>
      <c r="S227" s="233"/>
      <c r="T227" s="23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5" t="s">
        <v>185</v>
      </c>
      <c r="AU227" s="235" t="s">
        <v>84</v>
      </c>
      <c r="AV227" s="13" t="s">
        <v>84</v>
      </c>
      <c r="AW227" s="13" t="s">
        <v>36</v>
      </c>
      <c r="AX227" s="13" t="s">
        <v>74</v>
      </c>
      <c r="AY227" s="235" t="s">
        <v>161</v>
      </c>
    </row>
    <row r="228" s="14" customFormat="1">
      <c r="A228" s="14"/>
      <c r="B228" s="236"/>
      <c r="C228" s="237"/>
      <c r="D228" s="226" t="s">
        <v>185</v>
      </c>
      <c r="E228" s="238" t="s">
        <v>19</v>
      </c>
      <c r="F228" s="239" t="s">
        <v>187</v>
      </c>
      <c r="G228" s="237"/>
      <c r="H228" s="240">
        <v>18.309999999999999</v>
      </c>
      <c r="I228" s="241"/>
      <c r="J228" s="237"/>
      <c r="K228" s="237"/>
      <c r="L228" s="242"/>
      <c r="M228" s="243"/>
      <c r="N228" s="244"/>
      <c r="O228" s="244"/>
      <c r="P228" s="244"/>
      <c r="Q228" s="244"/>
      <c r="R228" s="244"/>
      <c r="S228" s="244"/>
      <c r="T228" s="245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6" t="s">
        <v>185</v>
      </c>
      <c r="AU228" s="246" t="s">
        <v>84</v>
      </c>
      <c r="AV228" s="14" t="s">
        <v>168</v>
      </c>
      <c r="AW228" s="14" t="s">
        <v>36</v>
      </c>
      <c r="AX228" s="14" t="s">
        <v>82</v>
      </c>
      <c r="AY228" s="246" t="s">
        <v>161</v>
      </c>
    </row>
    <row r="229" s="2" customFormat="1" ht="37.8" customHeight="1">
      <c r="A229" s="40"/>
      <c r="B229" s="41"/>
      <c r="C229" s="206" t="s">
        <v>490</v>
      </c>
      <c r="D229" s="206" t="s">
        <v>163</v>
      </c>
      <c r="E229" s="207" t="s">
        <v>3524</v>
      </c>
      <c r="F229" s="208" t="s">
        <v>3525</v>
      </c>
      <c r="G229" s="209" t="s">
        <v>590</v>
      </c>
      <c r="H229" s="210">
        <v>32.130000000000003</v>
      </c>
      <c r="I229" s="211"/>
      <c r="J229" s="212">
        <f>ROUND(I229*H229,2)</f>
        <v>0</v>
      </c>
      <c r="K229" s="208" t="s">
        <v>167</v>
      </c>
      <c r="L229" s="46"/>
      <c r="M229" s="213" t="s">
        <v>19</v>
      </c>
      <c r="N229" s="214" t="s">
        <v>45</v>
      </c>
      <c r="O229" s="86"/>
      <c r="P229" s="215">
        <f>O229*H229</f>
        <v>0</v>
      </c>
      <c r="Q229" s="215">
        <v>0.00038999999999999999</v>
      </c>
      <c r="R229" s="215">
        <f>Q229*H229</f>
        <v>0.012530700000000001</v>
      </c>
      <c r="S229" s="215">
        <v>0</v>
      </c>
      <c r="T229" s="216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17" t="s">
        <v>256</v>
      </c>
      <c r="AT229" s="217" t="s">
        <v>163</v>
      </c>
      <c r="AU229" s="217" t="s">
        <v>84</v>
      </c>
      <c r="AY229" s="19" t="s">
        <v>161</v>
      </c>
      <c r="BE229" s="218">
        <f>IF(N229="základní",J229,0)</f>
        <v>0</v>
      </c>
      <c r="BF229" s="218">
        <f>IF(N229="snížená",J229,0)</f>
        <v>0</v>
      </c>
      <c r="BG229" s="218">
        <f>IF(N229="zákl. přenesená",J229,0)</f>
        <v>0</v>
      </c>
      <c r="BH229" s="218">
        <f>IF(N229="sníž. přenesená",J229,0)</f>
        <v>0</v>
      </c>
      <c r="BI229" s="218">
        <f>IF(N229="nulová",J229,0)</f>
        <v>0</v>
      </c>
      <c r="BJ229" s="19" t="s">
        <v>82</v>
      </c>
      <c r="BK229" s="218">
        <f>ROUND(I229*H229,2)</f>
        <v>0</v>
      </c>
      <c r="BL229" s="19" t="s">
        <v>256</v>
      </c>
      <c r="BM229" s="217" t="s">
        <v>3526</v>
      </c>
    </row>
    <row r="230" s="2" customFormat="1">
      <c r="A230" s="40"/>
      <c r="B230" s="41"/>
      <c r="C230" s="42"/>
      <c r="D230" s="219" t="s">
        <v>170</v>
      </c>
      <c r="E230" s="42"/>
      <c r="F230" s="220" t="s">
        <v>3527</v>
      </c>
      <c r="G230" s="42"/>
      <c r="H230" s="42"/>
      <c r="I230" s="221"/>
      <c r="J230" s="42"/>
      <c r="K230" s="42"/>
      <c r="L230" s="46"/>
      <c r="M230" s="222"/>
      <c r="N230" s="223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170</v>
      </c>
      <c r="AU230" s="19" t="s">
        <v>84</v>
      </c>
    </row>
    <row r="231" s="13" customFormat="1">
      <c r="A231" s="13"/>
      <c r="B231" s="224"/>
      <c r="C231" s="225"/>
      <c r="D231" s="226" t="s">
        <v>185</v>
      </c>
      <c r="E231" s="227" t="s">
        <v>19</v>
      </c>
      <c r="F231" s="228" t="s">
        <v>3528</v>
      </c>
      <c r="G231" s="225"/>
      <c r="H231" s="229">
        <v>32.130000000000003</v>
      </c>
      <c r="I231" s="230"/>
      <c r="J231" s="225"/>
      <c r="K231" s="225"/>
      <c r="L231" s="231"/>
      <c r="M231" s="232"/>
      <c r="N231" s="233"/>
      <c r="O231" s="233"/>
      <c r="P231" s="233"/>
      <c r="Q231" s="233"/>
      <c r="R231" s="233"/>
      <c r="S231" s="233"/>
      <c r="T231" s="23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5" t="s">
        <v>185</v>
      </c>
      <c r="AU231" s="235" t="s">
        <v>84</v>
      </c>
      <c r="AV231" s="13" t="s">
        <v>84</v>
      </c>
      <c r="AW231" s="13" t="s">
        <v>36</v>
      </c>
      <c r="AX231" s="13" t="s">
        <v>74</v>
      </c>
      <c r="AY231" s="235" t="s">
        <v>161</v>
      </c>
    </row>
    <row r="232" s="14" customFormat="1">
      <c r="A232" s="14"/>
      <c r="B232" s="236"/>
      <c r="C232" s="237"/>
      <c r="D232" s="226" t="s">
        <v>185</v>
      </c>
      <c r="E232" s="238" t="s">
        <v>19</v>
      </c>
      <c r="F232" s="239" t="s">
        <v>187</v>
      </c>
      <c r="G232" s="237"/>
      <c r="H232" s="240">
        <v>32.130000000000003</v>
      </c>
      <c r="I232" s="241"/>
      <c r="J232" s="237"/>
      <c r="K232" s="237"/>
      <c r="L232" s="242"/>
      <c r="M232" s="243"/>
      <c r="N232" s="244"/>
      <c r="O232" s="244"/>
      <c r="P232" s="244"/>
      <c r="Q232" s="244"/>
      <c r="R232" s="244"/>
      <c r="S232" s="244"/>
      <c r="T232" s="245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6" t="s">
        <v>185</v>
      </c>
      <c r="AU232" s="246" t="s">
        <v>84</v>
      </c>
      <c r="AV232" s="14" t="s">
        <v>168</v>
      </c>
      <c r="AW232" s="14" t="s">
        <v>36</v>
      </c>
      <c r="AX232" s="14" t="s">
        <v>82</v>
      </c>
      <c r="AY232" s="246" t="s">
        <v>161</v>
      </c>
    </row>
    <row r="233" s="2" customFormat="1" ht="37.8" customHeight="1">
      <c r="A233" s="40"/>
      <c r="B233" s="41"/>
      <c r="C233" s="206" t="s">
        <v>497</v>
      </c>
      <c r="D233" s="206" t="s">
        <v>163</v>
      </c>
      <c r="E233" s="207" t="s">
        <v>3529</v>
      </c>
      <c r="F233" s="208" t="s">
        <v>3530</v>
      </c>
      <c r="G233" s="209" t="s">
        <v>166</v>
      </c>
      <c r="H233" s="210">
        <v>1</v>
      </c>
      <c r="I233" s="211"/>
      <c r="J233" s="212">
        <f>ROUND(I233*H233,2)</f>
        <v>0</v>
      </c>
      <c r="K233" s="208" t="s">
        <v>167</v>
      </c>
      <c r="L233" s="46"/>
      <c r="M233" s="213" t="s">
        <v>19</v>
      </c>
      <c r="N233" s="214" t="s">
        <v>45</v>
      </c>
      <c r="O233" s="86"/>
      <c r="P233" s="215">
        <f>O233*H233</f>
        <v>0</v>
      </c>
      <c r="Q233" s="215">
        <v>0</v>
      </c>
      <c r="R233" s="215">
        <f>Q233*H233</f>
        <v>0</v>
      </c>
      <c r="S233" s="215">
        <v>0</v>
      </c>
      <c r="T233" s="21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256</v>
      </c>
      <c r="AT233" s="217" t="s">
        <v>163</v>
      </c>
      <c r="AU233" s="217" t="s">
        <v>84</v>
      </c>
      <c r="AY233" s="19" t="s">
        <v>161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9" t="s">
        <v>82</v>
      </c>
      <c r="BK233" s="218">
        <f>ROUND(I233*H233,2)</f>
        <v>0</v>
      </c>
      <c r="BL233" s="19" t="s">
        <v>256</v>
      </c>
      <c r="BM233" s="217" t="s">
        <v>3531</v>
      </c>
    </row>
    <row r="234" s="2" customFormat="1">
      <c r="A234" s="40"/>
      <c r="B234" s="41"/>
      <c r="C234" s="42"/>
      <c r="D234" s="219" t="s">
        <v>170</v>
      </c>
      <c r="E234" s="42"/>
      <c r="F234" s="220" t="s">
        <v>3532</v>
      </c>
      <c r="G234" s="42"/>
      <c r="H234" s="42"/>
      <c r="I234" s="221"/>
      <c r="J234" s="42"/>
      <c r="K234" s="42"/>
      <c r="L234" s="46"/>
      <c r="M234" s="222"/>
      <c r="N234" s="223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170</v>
      </c>
      <c r="AU234" s="19" t="s">
        <v>84</v>
      </c>
    </row>
    <row r="235" s="2" customFormat="1" ht="44.25" customHeight="1">
      <c r="A235" s="40"/>
      <c r="B235" s="41"/>
      <c r="C235" s="247" t="s">
        <v>503</v>
      </c>
      <c r="D235" s="247" t="s">
        <v>301</v>
      </c>
      <c r="E235" s="248" t="s">
        <v>3533</v>
      </c>
      <c r="F235" s="249" t="s">
        <v>3534</v>
      </c>
      <c r="G235" s="250" t="s">
        <v>166</v>
      </c>
      <c r="H235" s="251">
        <v>1</v>
      </c>
      <c r="I235" s="252"/>
      <c r="J235" s="253">
        <f>ROUND(I235*H235,2)</f>
        <v>0</v>
      </c>
      <c r="K235" s="249" t="s">
        <v>19</v>
      </c>
      <c r="L235" s="254"/>
      <c r="M235" s="255" t="s">
        <v>19</v>
      </c>
      <c r="N235" s="256" t="s">
        <v>45</v>
      </c>
      <c r="O235" s="86"/>
      <c r="P235" s="215">
        <f>O235*H235</f>
        <v>0</v>
      </c>
      <c r="Q235" s="215">
        <v>0.48099999999999998</v>
      </c>
      <c r="R235" s="215">
        <f>Q235*H235</f>
        <v>0.48099999999999998</v>
      </c>
      <c r="S235" s="215">
        <v>0</v>
      </c>
      <c r="T235" s="216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7" t="s">
        <v>342</v>
      </c>
      <c r="AT235" s="217" t="s">
        <v>301</v>
      </c>
      <c r="AU235" s="217" t="s">
        <v>84</v>
      </c>
      <c r="AY235" s="19" t="s">
        <v>161</v>
      </c>
      <c r="BE235" s="218">
        <f>IF(N235="základní",J235,0)</f>
        <v>0</v>
      </c>
      <c r="BF235" s="218">
        <f>IF(N235="snížená",J235,0)</f>
        <v>0</v>
      </c>
      <c r="BG235" s="218">
        <f>IF(N235="zákl. přenesená",J235,0)</f>
        <v>0</v>
      </c>
      <c r="BH235" s="218">
        <f>IF(N235="sníž. přenesená",J235,0)</f>
        <v>0</v>
      </c>
      <c r="BI235" s="218">
        <f>IF(N235="nulová",J235,0)</f>
        <v>0</v>
      </c>
      <c r="BJ235" s="19" t="s">
        <v>82</v>
      </c>
      <c r="BK235" s="218">
        <f>ROUND(I235*H235,2)</f>
        <v>0</v>
      </c>
      <c r="BL235" s="19" t="s">
        <v>256</v>
      </c>
      <c r="BM235" s="217" t="s">
        <v>3535</v>
      </c>
    </row>
    <row r="236" s="2" customFormat="1" ht="37.8" customHeight="1">
      <c r="A236" s="40"/>
      <c r="B236" s="41"/>
      <c r="C236" s="206" t="s">
        <v>509</v>
      </c>
      <c r="D236" s="206" t="s">
        <v>163</v>
      </c>
      <c r="E236" s="207" t="s">
        <v>3536</v>
      </c>
      <c r="F236" s="208" t="s">
        <v>3537</v>
      </c>
      <c r="G236" s="209" t="s">
        <v>166</v>
      </c>
      <c r="H236" s="210">
        <v>1</v>
      </c>
      <c r="I236" s="211"/>
      <c r="J236" s="212">
        <f>ROUND(I236*H236,2)</f>
        <v>0</v>
      </c>
      <c r="K236" s="208" t="s">
        <v>167</v>
      </c>
      <c r="L236" s="46"/>
      <c r="M236" s="213" t="s">
        <v>19</v>
      </c>
      <c r="N236" s="214" t="s">
        <v>45</v>
      </c>
      <c r="O236" s="86"/>
      <c r="P236" s="215">
        <f>O236*H236</f>
        <v>0</v>
      </c>
      <c r="Q236" s="215">
        <v>0</v>
      </c>
      <c r="R236" s="215">
        <f>Q236*H236</f>
        <v>0</v>
      </c>
      <c r="S236" s="215">
        <v>0</v>
      </c>
      <c r="T236" s="216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17" t="s">
        <v>256</v>
      </c>
      <c r="AT236" s="217" t="s">
        <v>163</v>
      </c>
      <c r="AU236" s="217" t="s">
        <v>84</v>
      </c>
      <c r="AY236" s="19" t="s">
        <v>161</v>
      </c>
      <c r="BE236" s="218">
        <f>IF(N236="základní",J236,0)</f>
        <v>0</v>
      </c>
      <c r="BF236" s="218">
        <f>IF(N236="snížená",J236,0)</f>
        <v>0</v>
      </c>
      <c r="BG236" s="218">
        <f>IF(N236="zákl. přenesená",J236,0)</f>
        <v>0</v>
      </c>
      <c r="BH236" s="218">
        <f>IF(N236="sníž. přenesená",J236,0)</f>
        <v>0</v>
      </c>
      <c r="BI236" s="218">
        <f>IF(N236="nulová",J236,0)</f>
        <v>0</v>
      </c>
      <c r="BJ236" s="19" t="s">
        <v>82</v>
      </c>
      <c r="BK236" s="218">
        <f>ROUND(I236*H236,2)</f>
        <v>0</v>
      </c>
      <c r="BL236" s="19" t="s">
        <v>256</v>
      </c>
      <c r="BM236" s="217" t="s">
        <v>3538</v>
      </c>
    </row>
    <row r="237" s="2" customFormat="1">
      <c r="A237" s="40"/>
      <c r="B237" s="41"/>
      <c r="C237" s="42"/>
      <c r="D237" s="219" t="s">
        <v>170</v>
      </c>
      <c r="E237" s="42"/>
      <c r="F237" s="220" t="s">
        <v>3539</v>
      </c>
      <c r="G237" s="42"/>
      <c r="H237" s="42"/>
      <c r="I237" s="221"/>
      <c r="J237" s="42"/>
      <c r="K237" s="42"/>
      <c r="L237" s="46"/>
      <c r="M237" s="222"/>
      <c r="N237" s="223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170</v>
      </c>
      <c r="AU237" s="19" t="s">
        <v>84</v>
      </c>
    </row>
    <row r="238" s="2" customFormat="1" ht="44.25" customHeight="1">
      <c r="A238" s="40"/>
      <c r="B238" s="41"/>
      <c r="C238" s="247" t="s">
        <v>514</v>
      </c>
      <c r="D238" s="247" t="s">
        <v>301</v>
      </c>
      <c r="E238" s="248" t="s">
        <v>3540</v>
      </c>
      <c r="F238" s="249" t="s">
        <v>3541</v>
      </c>
      <c r="G238" s="250" t="s">
        <v>166</v>
      </c>
      <c r="H238" s="251">
        <v>1</v>
      </c>
      <c r="I238" s="252"/>
      <c r="J238" s="253">
        <f>ROUND(I238*H238,2)</f>
        <v>0</v>
      </c>
      <c r="K238" s="249" t="s">
        <v>19</v>
      </c>
      <c r="L238" s="254"/>
      <c r="M238" s="255" t="s">
        <v>19</v>
      </c>
      <c r="N238" s="256" t="s">
        <v>45</v>
      </c>
      <c r="O238" s="86"/>
      <c r="P238" s="215">
        <f>O238*H238</f>
        <v>0</v>
      </c>
      <c r="Q238" s="215">
        <v>0.59999999999999998</v>
      </c>
      <c r="R238" s="215">
        <f>Q238*H238</f>
        <v>0.59999999999999998</v>
      </c>
      <c r="S238" s="215">
        <v>0</v>
      </c>
      <c r="T238" s="216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17" t="s">
        <v>342</v>
      </c>
      <c r="AT238" s="217" t="s">
        <v>301</v>
      </c>
      <c r="AU238" s="217" t="s">
        <v>84</v>
      </c>
      <c r="AY238" s="19" t="s">
        <v>161</v>
      </c>
      <c r="BE238" s="218">
        <f>IF(N238="základní",J238,0)</f>
        <v>0</v>
      </c>
      <c r="BF238" s="218">
        <f>IF(N238="snížená",J238,0)</f>
        <v>0</v>
      </c>
      <c r="BG238" s="218">
        <f>IF(N238="zákl. přenesená",J238,0)</f>
        <v>0</v>
      </c>
      <c r="BH238" s="218">
        <f>IF(N238="sníž. přenesená",J238,0)</f>
        <v>0</v>
      </c>
      <c r="BI238" s="218">
        <f>IF(N238="nulová",J238,0)</f>
        <v>0</v>
      </c>
      <c r="BJ238" s="19" t="s">
        <v>82</v>
      </c>
      <c r="BK238" s="218">
        <f>ROUND(I238*H238,2)</f>
        <v>0</v>
      </c>
      <c r="BL238" s="19" t="s">
        <v>256</v>
      </c>
      <c r="BM238" s="217" t="s">
        <v>3542</v>
      </c>
    </row>
    <row r="239" s="2" customFormat="1" ht="37.8" customHeight="1">
      <c r="A239" s="40"/>
      <c r="B239" s="41"/>
      <c r="C239" s="206" t="s">
        <v>520</v>
      </c>
      <c r="D239" s="206" t="s">
        <v>163</v>
      </c>
      <c r="E239" s="207" t="s">
        <v>3543</v>
      </c>
      <c r="F239" s="208" t="s">
        <v>3544</v>
      </c>
      <c r="G239" s="209" t="s">
        <v>166</v>
      </c>
      <c r="H239" s="210">
        <v>3</v>
      </c>
      <c r="I239" s="211"/>
      <c r="J239" s="212">
        <f>ROUND(I239*H239,2)</f>
        <v>0</v>
      </c>
      <c r="K239" s="208" t="s">
        <v>167</v>
      </c>
      <c r="L239" s="46"/>
      <c r="M239" s="213" t="s">
        <v>19</v>
      </c>
      <c r="N239" s="214" t="s">
        <v>45</v>
      </c>
      <c r="O239" s="86"/>
      <c r="P239" s="215">
        <f>O239*H239</f>
        <v>0</v>
      </c>
      <c r="Q239" s="215">
        <v>0</v>
      </c>
      <c r="R239" s="215">
        <f>Q239*H239</f>
        <v>0</v>
      </c>
      <c r="S239" s="215">
        <v>0</v>
      </c>
      <c r="T239" s="216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7" t="s">
        <v>256</v>
      </c>
      <c r="AT239" s="217" t="s">
        <v>163</v>
      </c>
      <c r="AU239" s="217" t="s">
        <v>84</v>
      </c>
      <c r="AY239" s="19" t="s">
        <v>161</v>
      </c>
      <c r="BE239" s="218">
        <f>IF(N239="základní",J239,0)</f>
        <v>0</v>
      </c>
      <c r="BF239" s="218">
        <f>IF(N239="snížená",J239,0)</f>
        <v>0</v>
      </c>
      <c r="BG239" s="218">
        <f>IF(N239="zákl. přenesená",J239,0)</f>
        <v>0</v>
      </c>
      <c r="BH239" s="218">
        <f>IF(N239="sníž. přenesená",J239,0)</f>
        <v>0</v>
      </c>
      <c r="BI239" s="218">
        <f>IF(N239="nulová",J239,0)</f>
        <v>0</v>
      </c>
      <c r="BJ239" s="19" t="s">
        <v>82</v>
      </c>
      <c r="BK239" s="218">
        <f>ROUND(I239*H239,2)</f>
        <v>0</v>
      </c>
      <c r="BL239" s="19" t="s">
        <v>256</v>
      </c>
      <c r="BM239" s="217" t="s">
        <v>3545</v>
      </c>
    </row>
    <row r="240" s="2" customFormat="1">
      <c r="A240" s="40"/>
      <c r="B240" s="41"/>
      <c r="C240" s="42"/>
      <c r="D240" s="219" t="s">
        <v>170</v>
      </c>
      <c r="E240" s="42"/>
      <c r="F240" s="220" t="s">
        <v>3546</v>
      </c>
      <c r="G240" s="42"/>
      <c r="H240" s="42"/>
      <c r="I240" s="221"/>
      <c r="J240" s="42"/>
      <c r="K240" s="42"/>
      <c r="L240" s="46"/>
      <c r="M240" s="222"/>
      <c r="N240" s="223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170</v>
      </c>
      <c r="AU240" s="19" t="s">
        <v>84</v>
      </c>
    </row>
    <row r="241" s="2" customFormat="1" ht="44.25" customHeight="1">
      <c r="A241" s="40"/>
      <c r="B241" s="41"/>
      <c r="C241" s="247" t="s">
        <v>525</v>
      </c>
      <c r="D241" s="247" t="s">
        <v>301</v>
      </c>
      <c r="E241" s="248" t="s">
        <v>3547</v>
      </c>
      <c r="F241" s="249" t="s">
        <v>3548</v>
      </c>
      <c r="G241" s="250" t="s">
        <v>166</v>
      </c>
      <c r="H241" s="251">
        <v>2</v>
      </c>
      <c r="I241" s="252"/>
      <c r="J241" s="253">
        <f>ROUND(I241*H241,2)</f>
        <v>0</v>
      </c>
      <c r="K241" s="249" t="s">
        <v>19</v>
      </c>
      <c r="L241" s="254"/>
      <c r="M241" s="255" t="s">
        <v>19</v>
      </c>
      <c r="N241" s="256" t="s">
        <v>45</v>
      </c>
      <c r="O241" s="86"/>
      <c r="P241" s="215">
        <f>O241*H241</f>
        <v>0</v>
      </c>
      <c r="Q241" s="215">
        <v>0.38500000000000001</v>
      </c>
      <c r="R241" s="215">
        <f>Q241*H241</f>
        <v>0.77000000000000002</v>
      </c>
      <c r="S241" s="215">
        <v>0</v>
      </c>
      <c r="T241" s="216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342</v>
      </c>
      <c r="AT241" s="217" t="s">
        <v>301</v>
      </c>
      <c r="AU241" s="217" t="s">
        <v>84</v>
      </c>
      <c r="AY241" s="19" t="s">
        <v>161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9" t="s">
        <v>82</v>
      </c>
      <c r="BK241" s="218">
        <f>ROUND(I241*H241,2)</f>
        <v>0</v>
      </c>
      <c r="BL241" s="19" t="s">
        <v>256</v>
      </c>
      <c r="BM241" s="217" t="s">
        <v>3549</v>
      </c>
    </row>
    <row r="242" s="2" customFormat="1" ht="44.25" customHeight="1">
      <c r="A242" s="40"/>
      <c r="B242" s="41"/>
      <c r="C242" s="247" t="s">
        <v>530</v>
      </c>
      <c r="D242" s="247" t="s">
        <v>301</v>
      </c>
      <c r="E242" s="248" t="s">
        <v>3550</v>
      </c>
      <c r="F242" s="249" t="s">
        <v>3551</v>
      </c>
      <c r="G242" s="250" t="s">
        <v>166</v>
      </c>
      <c r="H242" s="251">
        <v>1</v>
      </c>
      <c r="I242" s="252"/>
      <c r="J242" s="253">
        <f>ROUND(I242*H242,2)</f>
        <v>0</v>
      </c>
      <c r="K242" s="249" t="s">
        <v>167</v>
      </c>
      <c r="L242" s="254"/>
      <c r="M242" s="255" t="s">
        <v>19</v>
      </c>
      <c r="N242" s="256" t="s">
        <v>45</v>
      </c>
      <c r="O242" s="86"/>
      <c r="P242" s="215">
        <f>O242*H242</f>
        <v>0</v>
      </c>
      <c r="Q242" s="215">
        <v>0.23999999999999999</v>
      </c>
      <c r="R242" s="215">
        <f>Q242*H242</f>
        <v>0.23999999999999999</v>
      </c>
      <c r="S242" s="215">
        <v>0</v>
      </c>
      <c r="T242" s="216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17" t="s">
        <v>342</v>
      </c>
      <c r="AT242" s="217" t="s">
        <v>301</v>
      </c>
      <c r="AU242" s="217" t="s">
        <v>84</v>
      </c>
      <c r="AY242" s="19" t="s">
        <v>161</v>
      </c>
      <c r="BE242" s="218">
        <f>IF(N242="základní",J242,0)</f>
        <v>0</v>
      </c>
      <c r="BF242" s="218">
        <f>IF(N242="snížená",J242,0)</f>
        <v>0</v>
      </c>
      <c r="BG242" s="218">
        <f>IF(N242="zákl. přenesená",J242,0)</f>
        <v>0</v>
      </c>
      <c r="BH242" s="218">
        <f>IF(N242="sníž. přenesená",J242,0)</f>
        <v>0</v>
      </c>
      <c r="BI242" s="218">
        <f>IF(N242="nulová",J242,0)</f>
        <v>0</v>
      </c>
      <c r="BJ242" s="19" t="s">
        <v>82</v>
      </c>
      <c r="BK242" s="218">
        <f>ROUND(I242*H242,2)</f>
        <v>0</v>
      </c>
      <c r="BL242" s="19" t="s">
        <v>256</v>
      </c>
      <c r="BM242" s="217" t="s">
        <v>3552</v>
      </c>
    </row>
    <row r="243" s="2" customFormat="1" ht="24.15" customHeight="1">
      <c r="A243" s="40"/>
      <c r="B243" s="41"/>
      <c r="C243" s="206" t="s">
        <v>537</v>
      </c>
      <c r="D243" s="206" t="s">
        <v>163</v>
      </c>
      <c r="E243" s="207" t="s">
        <v>3553</v>
      </c>
      <c r="F243" s="208" t="s">
        <v>3554</v>
      </c>
      <c r="G243" s="209" t="s">
        <v>590</v>
      </c>
      <c r="H243" s="210">
        <v>1.2</v>
      </c>
      <c r="I243" s="211"/>
      <c r="J243" s="212">
        <f>ROUND(I243*H243,2)</f>
        <v>0</v>
      </c>
      <c r="K243" s="208" t="s">
        <v>167</v>
      </c>
      <c r="L243" s="46"/>
      <c r="M243" s="213" t="s">
        <v>19</v>
      </c>
      <c r="N243" s="214" t="s">
        <v>45</v>
      </c>
      <c r="O243" s="86"/>
      <c r="P243" s="215">
        <f>O243*H243</f>
        <v>0</v>
      </c>
      <c r="Q243" s="215">
        <v>0</v>
      </c>
      <c r="R243" s="215">
        <f>Q243*H243</f>
        <v>0</v>
      </c>
      <c r="S243" s="215">
        <v>0</v>
      </c>
      <c r="T243" s="216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17" t="s">
        <v>256</v>
      </c>
      <c r="AT243" s="217" t="s">
        <v>163</v>
      </c>
      <c r="AU243" s="217" t="s">
        <v>84</v>
      </c>
      <c r="AY243" s="19" t="s">
        <v>161</v>
      </c>
      <c r="BE243" s="218">
        <f>IF(N243="základní",J243,0)</f>
        <v>0</v>
      </c>
      <c r="BF243" s="218">
        <f>IF(N243="snížená",J243,0)</f>
        <v>0</v>
      </c>
      <c r="BG243" s="218">
        <f>IF(N243="zákl. přenesená",J243,0)</f>
        <v>0</v>
      </c>
      <c r="BH243" s="218">
        <f>IF(N243="sníž. přenesená",J243,0)</f>
        <v>0</v>
      </c>
      <c r="BI243" s="218">
        <f>IF(N243="nulová",J243,0)</f>
        <v>0</v>
      </c>
      <c r="BJ243" s="19" t="s">
        <v>82</v>
      </c>
      <c r="BK243" s="218">
        <f>ROUND(I243*H243,2)</f>
        <v>0</v>
      </c>
      <c r="BL243" s="19" t="s">
        <v>256</v>
      </c>
      <c r="BM243" s="217" t="s">
        <v>3555</v>
      </c>
    </row>
    <row r="244" s="2" customFormat="1">
      <c r="A244" s="40"/>
      <c r="B244" s="41"/>
      <c r="C244" s="42"/>
      <c r="D244" s="219" t="s">
        <v>170</v>
      </c>
      <c r="E244" s="42"/>
      <c r="F244" s="220" t="s">
        <v>3556</v>
      </c>
      <c r="G244" s="42"/>
      <c r="H244" s="42"/>
      <c r="I244" s="221"/>
      <c r="J244" s="42"/>
      <c r="K244" s="42"/>
      <c r="L244" s="46"/>
      <c r="M244" s="222"/>
      <c r="N244" s="223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170</v>
      </c>
      <c r="AU244" s="19" t="s">
        <v>84</v>
      </c>
    </row>
    <row r="245" s="13" customFormat="1">
      <c r="A245" s="13"/>
      <c r="B245" s="224"/>
      <c r="C245" s="225"/>
      <c r="D245" s="226" t="s">
        <v>185</v>
      </c>
      <c r="E245" s="227" t="s">
        <v>19</v>
      </c>
      <c r="F245" s="228" t="s">
        <v>3557</v>
      </c>
      <c r="G245" s="225"/>
      <c r="H245" s="229">
        <v>1.2</v>
      </c>
      <c r="I245" s="230"/>
      <c r="J245" s="225"/>
      <c r="K245" s="225"/>
      <c r="L245" s="231"/>
      <c r="M245" s="232"/>
      <c r="N245" s="233"/>
      <c r="O245" s="233"/>
      <c r="P245" s="233"/>
      <c r="Q245" s="233"/>
      <c r="R245" s="233"/>
      <c r="S245" s="233"/>
      <c r="T245" s="234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5" t="s">
        <v>185</v>
      </c>
      <c r="AU245" s="235" t="s">
        <v>84</v>
      </c>
      <c r="AV245" s="13" t="s">
        <v>84</v>
      </c>
      <c r="AW245" s="13" t="s">
        <v>36</v>
      </c>
      <c r="AX245" s="13" t="s">
        <v>74</v>
      </c>
      <c r="AY245" s="235" t="s">
        <v>161</v>
      </c>
    </row>
    <row r="246" s="14" customFormat="1">
      <c r="A246" s="14"/>
      <c r="B246" s="236"/>
      <c r="C246" s="237"/>
      <c r="D246" s="226" t="s">
        <v>185</v>
      </c>
      <c r="E246" s="238" t="s">
        <v>19</v>
      </c>
      <c r="F246" s="239" t="s">
        <v>187</v>
      </c>
      <c r="G246" s="237"/>
      <c r="H246" s="240">
        <v>1.2</v>
      </c>
      <c r="I246" s="241"/>
      <c r="J246" s="237"/>
      <c r="K246" s="237"/>
      <c r="L246" s="242"/>
      <c r="M246" s="243"/>
      <c r="N246" s="244"/>
      <c r="O246" s="244"/>
      <c r="P246" s="244"/>
      <c r="Q246" s="244"/>
      <c r="R246" s="244"/>
      <c r="S246" s="244"/>
      <c r="T246" s="245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6" t="s">
        <v>185</v>
      </c>
      <c r="AU246" s="246" t="s">
        <v>84</v>
      </c>
      <c r="AV246" s="14" t="s">
        <v>168</v>
      </c>
      <c r="AW246" s="14" t="s">
        <v>36</v>
      </c>
      <c r="AX246" s="14" t="s">
        <v>82</v>
      </c>
      <c r="AY246" s="246" t="s">
        <v>161</v>
      </c>
    </row>
    <row r="247" s="2" customFormat="1" ht="33" customHeight="1">
      <c r="A247" s="40"/>
      <c r="B247" s="41"/>
      <c r="C247" s="247" t="s">
        <v>543</v>
      </c>
      <c r="D247" s="247" t="s">
        <v>301</v>
      </c>
      <c r="E247" s="248" t="s">
        <v>3558</v>
      </c>
      <c r="F247" s="249" t="s">
        <v>3559</v>
      </c>
      <c r="G247" s="250" t="s">
        <v>166</v>
      </c>
      <c r="H247" s="251">
        <v>1</v>
      </c>
      <c r="I247" s="252"/>
      <c r="J247" s="253">
        <f>ROUND(I247*H247,2)</f>
        <v>0</v>
      </c>
      <c r="K247" s="249" t="s">
        <v>167</v>
      </c>
      <c r="L247" s="254"/>
      <c r="M247" s="255" t="s">
        <v>19</v>
      </c>
      <c r="N247" s="256" t="s">
        <v>45</v>
      </c>
      <c r="O247" s="86"/>
      <c r="P247" s="215">
        <f>O247*H247</f>
        <v>0</v>
      </c>
      <c r="Q247" s="215">
        <v>0.0137</v>
      </c>
      <c r="R247" s="215">
        <f>Q247*H247</f>
        <v>0.0137</v>
      </c>
      <c r="S247" s="215">
        <v>0</v>
      </c>
      <c r="T247" s="216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7" t="s">
        <v>342</v>
      </c>
      <c r="AT247" s="217" t="s">
        <v>301</v>
      </c>
      <c r="AU247" s="217" t="s">
        <v>84</v>
      </c>
      <c r="AY247" s="19" t="s">
        <v>161</v>
      </c>
      <c r="BE247" s="218">
        <f>IF(N247="základní",J247,0)</f>
        <v>0</v>
      </c>
      <c r="BF247" s="218">
        <f>IF(N247="snížená",J247,0)</f>
        <v>0</v>
      </c>
      <c r="BG247" s="218">
        <f>IF(N247="zákl. přenesená",J247,0)</f>
        <v>0</v>
      </c>
      <c r="BH247" s="218">
        <f>IF(N247="sníž. přenesená",J247,0)</f>
        <v>0</v>
      </c>
      <c r="BI247" s="218">
        <f>IF(N247="nulová",J247,0)</f>
        <v>0</v>
      </c>
      <c r="BJ247" s="19" t="s">
        <v>82</v>
      </c>
      <c r="BK247" s="218">
        <f>ROUND(I247*H247,2)</f>
        <v>0</v>
      </c>
      <c r="BL247" s="19" t="s">
        <v>256</v>
      </c>
      <c r="BM247" s="217" t="s">
        <v>3560</v>
      </c>
    </row>
    <row r="248" s="2" customFormat="1" ht="24.15" customHeight="1">
      <c r="A248" s="40"/>
      <c r="B248" s="41"/>
      <c r="C248" s="206" t="s">
        <v>556</v>
      </c>
      <c r="D248" s="206" t="s">
        <v>163</v>
      </c>
      <c r="E248" s="207" t="s">
        <v>3561</v>
      </c>
      <c r="F248" s="208" t="s">
        <v>3562</v>
      </c>
      <c r="G248" s="209" t="s">
        <v>182</v>
      </c>
      <c r="H248" s="210">
        <v>102.21599999999999</v>
      </c>
      <c r="I248" s="211"/>
      <c r="J248" s="212">
        <f>ROUND(I248*H248,2)</f>
        <v>0</v>
      </c>
      <c r="K248" s="208" t="s">
        <v>167</v>
      </c>
      <c r="L248" s="46"/>
      <c r="M248" s="213" t="s">
        <v>19</v>
      </c>
      <c r="N248" s="214" t="s">
        <v>45</v>
      </c>
      <c r="O248" s="86"/>
      <c r="P248" s="215">
        <f>O248*H248</f>
        <v>0</v>
      </c>
      <c r="Q248" s="215">
        <v>0</v>
      </c>
      <c r="R248" s="215">
        <f>Q248*H248</f>
        <v>0</v>
      </c>
      <c r="S248" s="215">
        <v>0</v>
      </c>
      <c r="T248" s="216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7" t="s">
        <v>256</v>
      </c>
      <c r="AT248" s="217" t="s">
        <v>163</v>
      </c>
      <c r="AU248" s="217" t="s">
        <v>84</v>
      </c>
      <c r="AY248" s="19" t="s">
        <v>161</v>
      </c>
      <c r="BE248" s="218">
        <f>IF(N248="základní",J248,0)</f>
        <v>0</v>
      </c>
      <c r="BF248" s="218">
        <f>IF(N248="snížená",J248,0)</f>
        <v>0</v>
      </c>
      <c r="BG248" s="218">
        <f>IF(N248="zákl. přenesená",J248,0)</f>
        <v>0</v>
      </c>
      <c r="BH248" s="218">
        <f>IF(N248="sníž. přenesená",J248,0)</f>
        <v>0</v>
      </c>
      <c r="BI248" s="218">
        <f>IF(N248="nulová",J248,0)</f>
        <v>0</v>
      </c>
      <c r="BJ248" s="19" t="s">
        <v>82</v>
      </c>
      <c r="BK248" s="218">
        <f>ROUND(I248*H248,2)</f>
        <v>0</v>
      </c>
      <c r="BL248" s="19" t="s">
        <v>256</v>
      </c>
      <c r="BM248" s="217" t="s">
        <v>3563</v>
      </c>
    </row>
    <row r="249" s="2" customFormat="1">
      <c r="A249" s="40"/>
      <c r="B249" s="41"/>
      <c r="C249" s="42"/>
      <c r="D249" s="219" t="s">
        <v>170</v>
      </c>
      <c r="E249" s="42"/>
      <c r="F249" s="220" t="s">
        <v>3564</v>
      </c>
      <c r="G249" s="42"/>
      <c r="H249" s="42"/>
      <c r="I249" s="221"/>
      <c r="J249" s="42"/>
      <c r="K249" s="42"/>
      <c r="L249" s="46"/>
      <c r="M249" s="222"/>
      <c r="N249" s="223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170</v>
      </c>
      <c r="AU249" s="19" t="s">
        <v>84</v>
      </c>
    </row>
    <row r="250" s="13" customFormat="1">
      <c r="A250" s="13"/>
      <c r="B250" s="224"/>
      <c r="C250" s="225"/>
      <c r="D250" s="226" t="s">
        <v>185</v>
      </c>
      <c r="E250" s="227" t="s">
        <v>19</v>
      </c>
      <c r="F250" s="228" t="s">
        <v>3565</v>
      </c>
      <c r="G250" s="225"/>
      <c r="H250" s="229">
        <v>102.21599999999999</v>
      </c>
      <c r="I250" s="230"/>
      <c r="J250" s="225"/>
      <c r="K250" s="225"/>
      <c r="L250" s="231"/>
      <c r="M250" s="232"/>
      <c r="N250" s="233"/>
      <c r="O250" s="233"/>
      <c r="P250" s="233"/>
      <c r="Q250" s="233"/>
      <c r="R250" s="233"/>
      <c r="S250" s="233"/>
      <c r="T250" s="234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5" t="s">
        <v>185</v>
      </c>
      <c r="AU250" s="235" t="s">
        <v>84</v>
      </c>
      <c r="AV250" s="13" t="s">
        <v>84</v>
      </c>
      <c r="AW250" s="13" t="s">
        <v>36</v>
      </c>
      <c r="AX250" s="13" t="s">
        <v>74</v>
      </c>
      <c r="AY250" s="235" t="s">
        <v>161</v>
      </c>
    </row>
    <row r="251" s="14" customFormat="1">
      <c r="A251" s="14"/>
      <c r="B251" s="236"/>
      <c r="C251" s="237"/>
      <c r="D251" s="226" t="s">
        <v>185</v>
      </c>
      <c r="E251" s="238" t="s">
        <v>19</v>
      </c>
      <c r="F251" s="239" t="s">
        <v>187</v>
      </c>
      <c r="G251" s="237"/>
      <c r="H251" s="240">
        <v>102.21599999999999</v>
      </c>
      <c r="I251" s="241"/>
      <c r="J251" s="237"/>
      <c r="K251" s="237"/>
      <c r="L251" s="242"/>
      <c r="M251" s="243"/>
      <c r="N251" s="244"/>
      <c r="O251" s="244"/>
      <c r="P251" s="244"/>
      <c r="Q251" s="244"/>
      <c r="R251" s="244"/>
      <c r="S251" s="244"/>
      <c r="T251" s="245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6" t="s">
        <v>185</v>
      </c>
      <c r="AU251" s="246" t="s">
        <v>84</v>
      </c>
      <c r="AV251" s="14" t="s">
        <v>168</v>
      </c>
      <c r="AW251" s="14" t="s">
        <v>36</v>
      </c>
      <c r="AX251" s="14" t="s">
        <v>82</v>
      </c>
      <c r="AY251" s="246" t="s">
        <v>161</v>
      </c>
    </row>
    <row r="252" s="2" customFormat="1" ht="16.5" customHeight="1">
      <c r="A252" s="40"/>
      <c r="B252" s="41"/>
      <c r="C252" s="247" t="s">
        <v>569</v>
      </c>
      <c r="D252" s="247" t="s">
        <v>301</v>
      </c>
      <c r="E252" s="248" t="s">
        <v>3566</v>
      </c>
      <c r="F252" s="249" t="s">
        <v>3567</v>
      </c>
      <c r="G252" s="250" t="s">
        <v>182</v>
      </c>
      <c r="H252" s="251">
        <v>51.107999999999997</v>
      </c>
      <c r="I252" s="252"/>
      <c r="J252" s="253">
        <f>ROUND(I252*H252,2)</f>
        <v>0</v>
      </c>
      <c r="K252" s="249" t="s">
        <v>167</v>
      </c>
      <c r="L252" s="254"/>
      <c r="M252" s="255" t="s">
        <v>19</v>
      </c>
      <c r="N252" s="256" t="s">
        <v>45</v>
      </c>
      <c r="O252" s="86"/>
      <c r="P252" s="215">
        <f>O252*H252</f>
        <v>0</v>
      </c>
      <c r="Q252" s="215">
        <v>0.00080000000000000004</v>
      </c>
      <c r="R252" s="215">
        <f>Q252*H252</f>
        <v>0.040886399999999996</v>
      </c>
      <c r="S252" s="215">
        <v>0</v>
      </c>
      <c r="T252" s="216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7" t="s">
        <v>342</v>
      </c>
      <c r="AT252" s="217" t="s">
        <v>301</v>
      </c>
      <c r="AU252" s="217" t="s">
        <v>84</v>
      </c>
      <c r="AY252" s="19" t="s">
        <v>161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9" t="s">
        <v>82</v>
      </c>
      <c r="BK252" s="218">
        <f>ROUND(I252*H252,2)</f>
        <v>0</v>
      </c>
      <c r="BL252" s="19" t="s">
        <v>256</v>
      </c>
      <c r="BM252" s="217" t="s">
        <v>3568</v>
      </c>
    </row>
    <row r="253" s="13" customFormat="1">
      <c r="A253" s="13"/>
      <c r="B253" s="224"/>
      <c r="C253" s="225"/>
      <c r="D253" s="226" t="s">
        <v>185</v>
      </c>
      <c r="E253" s="227" t="s">
        <v>19</v>
      </c>
      <c r="F253" s="228" t="s">
        <v>3569</v>
      </c>
      <c r="G253" s="225"/>
      <c r="H253" s="229">
        <v>7.4400000000000004</v>
      </c>
      <c r="I253" s="230"/>
      <c r="J253" s="225"/>
      <c r="K253" s="225"/>
      <c r="L253" s="231"/>
      <c r="M253" s="232"/>
      <c r="N253" s="233"/>
      <c r="O253" s="233"/>
      <c r="P253" s="233"/>
      <c r="Q253" s="233"/>
      <c r="R253" s="233"/>
      <c r="S253" s="233"/>
      <c r="T253" s="234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5" t="s">
        <v>185</v>
      </c>
      <c r="AU253" s="235" t="s">
        <v>84</v>
      </c>
      <c r="AV253" s="13" t="s">
        <v>84</v>
      </c>
      <c r="AW253" s="13" t="s">
        <v>36</v>
      </c>
      <c r="AX253" s="13" t="s">
        <v>74</v>
      </c>
      <c r="AY253" s="235" t="s">
        <v>161</v>
      </c>
    </row>
    <row r="254" s="13" customFormat="1">
      <c r="A254" s="13"/>
      <c r="B254" s="224"/>
      <c r="C254" s="225"/>
      <c r="D254" s="226" t="s">
        <v>185</v>
      </c>
      <c r="E254" s="227" t="s">
        <v>19</v>
      </c>
      <c r="F254" s="228" t="s">
        <v>3570</v>
      </c>
      <c r="G254" s="225"/>
      <c r="H254" s="229">
        <v>8.8000000000000007</v>
      </c>
      <c r="I254" s="230"/>
      <c r="J254" s="225"/>
      <c r="K254" s="225"/>
      <c r="L254" s="231"/>
      <c r="M254" s="232"/>
      <c r="N254" s="233"/>
      <c r="O254" s="233"/>
      <c r="P254" s="233"/>
      <c r="Q254" s="233"/>
      <c r="R254" s="233"/>
      <c r="S254" s="233"/>
      <c r="T254" s="234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5" t="s">
        <v>185</v>
      </c>
      <c r="AU254" s="235" t="s">
        <v>84</v>
      </c>
      <c r="AV254" s="13" t="s">
        <v>84</v>
      </c>
      <c r="AW254" s="13" t="s">
        <v>36</v>
      </c>
      <c r="AX254" s="13" t="s">
        <v>74</v>
      </c>
      <c r="AY254" s="235" t="s">
        <v>161</v>
      </c>
    </row>
    <row r="255" s="13" customFormat="1">
      <c r="A255" s="13"/>
      <c r="B255" s="224"/>
      <c r="C255" s="225"/>
      <c r="D255" s="226" t="s">
        <v>185</v>
      </c>
      <c r="E255" s="227" t="s">
        <v>19</v>
      </c>
      <c r="F255" s="228" t="s">
        <v>3571</v>
      </c>
      <c r="G255" s="225"/>
      <c r="H255" s="229">
        <v>6.4000000000000004</v>
      </c>
      <c r="I255" s="230"/>
      <c r="J255" s="225"/>
      <c r="K255" s="225"/>
      <c r="L255" s="231"/>
      <c r="M255" s="232"/>
      <c r="N255" s="233"/>
      <c r="O255" s="233"/>
      <c r="P255" s="233"/>
      <c r="Q255" s="233"/>
      <c r="R255" s="233"/>
      <c r="S255" s="233"/>
      <c r="T255" s="23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5" t="s">
        <v>185</v>
      </c>
      <c r="AU255" s="235" t="s">
        <v>84</v>
      </c>
      <c r="AV255" s="13" t="s">
        <v>84</v>
      </c>
      <c r="AW255" s="13" t="s">
        <v>36</v>
      </c>
      <c r="AX255" s="13" t="s">
        <v>74</v>
      </c>
      <c r="AY255" s="235" t="s">
        <v>161</v>
      </c>
    </row>
    <row r="256" s="13" customFormat="1">
      <c r="A256" s="13"/>
      <c r="B256" s="224"/>
      <c r="C256" s="225"/>
      <c r="D256" s="226" t="s">
        <v>185</v>
      </c>
      <c r="E256" s="227" t="s">
        <v>19</v>
      </c>
      <c r="F256" s="228" t="s">
        <v>3572</v>
      </c>
      <c r="G256" s="225"/>
      <c r="H256" s="229">
        <v>28.468</v>
      </c>
      <c r="I256" s="230"/>
      <c r="J256" s="225"/>
      <c r="K256" s="225"/>
      <c r="L256" s="231"/>
      <c r="M256" s="232"/>
      <c r="N256" s="233"/>
      <c r="O256" s="233"/>
      <c r="P256" s="233"/>
      <c r="Q256" s="233"/>
      <c r="R256" s="233"/>
      <c r="S256" s="233"/>
      <c r="T256" s="234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5" t="s">
        <v>185</v>
      </c>
      <c r="AU256" s="235" t="s">
        <v>84</v>
      </c>
      <c r="AV256" s="13" t="s">
        <v>84</v>
      </c>
      <c r="AW256" s="13" t="s">
        <v>36</v>
      </c>
      <c r="AX256" s="13" t="s">
        <v>74</v>
      </c>
      <c r="AY256" s="235" t="s">
        <v>161</v>
      </c>
    </row>
    <row r="257" s="14" customFormat="1">
      <c r="A257" s="14"/>
      <c r="B257" s="236"/>
      <c r="C257" s="237"/>
      <c r="D257" s="226" t="s">
        <v>185</v>
      </c>
      <c r="E257" s="238" t="s">
        <v>19</v>
      </c>
      <c r="F257" s="239" t="s">
        <v>187</v>
      </c>
      <c r="G257" s="237"/>
      <c r="H257" s="240">
        <v>51.108000000000004</v>
      </c>
      <c r="I257" s="241"/>
      <c r="J257" s="237"/>
      <c r="K257" s="237"/>
      <c r="L257" s="242"/>
      <c r="M257" s="243"/>
      <c r="N257" s="244"/>
      <c r="O257" s="244"/>
      <c r="P257" s="244"/>
      <c r="Q257" s="244"/>
      <c r="R257" s="244"/>
      <c r="S257" s="244"/>
      <c r="T257" s="245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6" t="s">
        <v>185</v>
      </c>
      <c r="AU257" s="246" t="s">
        <v>84</v>
      </c>
      <c r="AV257" s="14" t="s">
        <v>168</v>
      </c>
      <c r="AW257" s="14" t="s">
        <v>36</v>
      </c>
      <c r="AX257" s="14" t="s">
        <v>82</v>
      </c>
      <c r="AY257" s="246" t="s">
        <v>161</v>
      </c>
    </row>
    <row r="258" s="2" customFormat="1" ht="24.15" customHeight="1">
      <c r="A258" s="40"/>
      <c r="B258" s="41"/>
      <c r="C258" s="247" t="s">
        <v>582</v>
      </c>
      <c r="D258" s="247" t="s">
        <v>301</v>
      </c>
      <c r="E258" s="248" t="s">
        <v>3573</v>
      </c>
      <c r="F258" s="249" t="s">
        <v>3574</v>
      </c>
      <c r="G258" s="250" t="s">
        <v>182</v>
      </c>
      <c r="H258" s="251">
        <v>51.107999999999997</v>
      </c>
      <c r="I258" s="252"/>
      <c r="J258" s="253">
        <f>ROUND(I258*H258,2)</f>
        <v>0</v>
      </c>
      <c r="K258" s="249" t="s">
        <v>167</v>
      </c>
      <c r="L258" s="254"/>
      <c r="M258" s="255" t="s">
        <v>19</v>
      </c>
      <c r="N258" s="256" t="s">
        <v>45</v>
      </c>
      <c r="O258" s="86"/>
      <c r="P258" s="215">
        <f>O258*H258</f>
        <v>0</v>
      </c>
      <c r="Q258" s="215">
        <v>0.00080000000000000004</v>
      </c>
      <c r="R258" s="215">
        <f>Q258*H258</f>
        <v>0.040886399999999996</v>
      </c>
      <c r="S258" s="215">
        <v>0</v>
      </c>
      <c r="T258" s="216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7" t="s">
        <v>342</v>
      </c>
      <c r="AT258" s="217" t="s">
        <v>301</v>
      </c>
      <c r="AU258" s="217" t="s">
        <v>84</v>
      </c>
      <c r="AY258" s="19" t="s">
        <v>161</v>
      </c>
      <c r="BE258" s="218">
        <f>IF(N258="základní",J258,0)</f>
        <v>0</v>
      </c>
      <c r="BF258" s="218">
        <f>IF(N258="snížená",J258,0)</f>
        <v>0</v>
      </c>
      <c r="BG258" s="218">
        <f>IF(N258="zákl. přenesená",J258,0)</f>
        <v>0</v>
      </c>
      <c r="BH258" s="218">
        <f>IF(N258="sníž. přenesená",J258,0)</f>
        <v>0</v>
      </c>
      <c r="BI258" s="218">
        <f>IF(N258="nulová",J258,0)</f>
        <v>0</v>
      </c>
      <c r="BJ258" s="19" t="s">
        <v>82</v>
      </c>
      <c r="BK258" s="218">
        <f>ROUND(I258*H258,2)</f>
        <v>0</v>
      </c>
      <c r="BL258" s="19" t="s">
        <v>256</v>
      </c>
      <c r="BM258" s="217" t="s">
        <v>3575</v>
      </c>
    </row>
    <row r="259" s="2" customFormat="1" ht="37.8" customHeight="1">
      <c r="A259" s="40"/>
      <c r="B259" s="41"/>
      <c r="C259" s="206" t="s">
        <v>587</v>
      </c>
      <c r="D259" s="206" t="s">
        <v>163</v>
      </c>
      <c r="E259" s="207" t="s">
        <v>3576</v>
      </c>
      <c r="F259" s="208" t="s">
        <v>3577</v>
      </c>
      <c r="G259" s="209" t="s">
        <v>166</v>
      </c>
      <c r="H259" s="210">
        <v>1</v>
      </c>
      <c r="I259" s="211"/>
      <c r="J259" s="212">
        <f>ROUND(I259*H259,2)</f>
        <v>0</v>
      </c>
      <c r="K259" s="208" t="s">
        <v>167</v>
      </c>
      <c r="L259" s="46"/>
      <c r="M259" s="213" t="s">
        <v>19</v>
      </c>
      <c r="N259" s="214" t="s">
        <v>45</v>
      </c>
      <c r="O259" s="86"/>
      <c r="P259" s="215">
        <f>O259*H259</f>
        <v>0</v>
      </c>
      <c r="Q259" s="215">
        <v>0</v>
      </c>
      <c r="R259" s="215">
        <f>Q259*H259</f>
        <v>0</v>
      </c>
      <c r="S259" s="215">
        <v>0.025000000000000001</v>
      </c>
      <c r="T259" s="216">
        <f>S259*H259</f>
        <v>0.025000000000000001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17" t="s">
        <v>256</v>
      </c>
      <c r="AT259" s="217" t="s">
        <v>163</v>
      </c>
      <c r="AU259" s="217" t="s">
        <v>84</v>
      </c>
      <c r="AY259" s="19" t="s">
        <v>161</v>
      </c>
      <c r="BE259" s="218">
        <f>IF(N259="základní",J259,0)</f>
        <v>0</v>
      </c>
      <c r="BF259" s="218">
        <f>IF(N259="snížená",J259,0)</f>
        <v>0</v>
      </c>
      <c r="BG259" s="218">
        <f>IF(N259="zákl. přenesená",J259,0)</f>
        <v>0</v>
      </c>
      <c r="BH259" s="218">
        <f>IF(N259="sníž. přenesená",J259,0)</f>
        <v>0</v>
      </c>
      <c r="BI259" s="218">
        <f>IF(N259="nulová",J259,0)</f>
        <v>0</v>
      </c>
      <c r="BJ259" s="19" t="s">
        <v>82</v>
      </c>
      <c r="BK259" s="218">
        <f>ROUND(I259*H259,2)</f>
        <v>0</v>
      </c>
      <c r="BL259" s="19" t="s">
        <v>256</v>
      </c>
      <c r="BM259" s="217" t="s">
        <v>3578</v>
      </c>
    </row>
    <row r="260" s="2" customFormat="1">
      <c r="A260" s="40"/>
      <c r="B260" s="41"/>
      <c r="C260" s="42"/>
      <c r="D260" s="219" t="s">
        <v>170</v>
      </c>
      <c r="E260" s="42"/>
      <c r="F260" s="220" t="s">
        <v>3579</v>
      </c>
      <c r="G260" s="42"/>
      <c r="H260" s="42"/>
      <c r="I260" s="221"/>
      <c r="J260" s="42"/>
      <c r="K260" s="42"/>
      <c r="L260" s="46"/>
      <c r="M260" s="222"/>
      <c r="N260" s="223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170</v>
      </c>
      <c r="AU260" s="19" t="s">
        <v>84</v>
      </c>
    </row>
    <row r="261" s="2" customFormat="1" ht="24.15" customHeight="1">
      <c r="A261" s="40"/>
      <c r="B261" s="41"/>
      <c r="C261" s="206" t="s">
        <v>594</v>
      </c>
      <c r="D261" s="206" t="s">
        <v>163</v>
      </c>
      <c r="E261" s="207" t="s">
        <v>3580</v>
      </c>
      <c r="F261" s="208" t="s">
        <v>3581</v>
      </c>
      <c r="G261" s="209" t="s">
        <v>166</v>
      </c>
      <c r="H261" s="210">
        <v>52</v>
      </c>
      <c r="I261" s="211"/>
      <c r="J261" s="212">
        <f>ROUND(I261*H261,2)</f>
        <v>0</v>
      </c>
      <c r="K261" s="208" t="s">
        <v>167</v>
      </c>
      <c r="L261" s="46"/>
      <c r="M261" s="213" t="s">
        <v>19</v>
      </c>
      <c r="N261" s="214" t="s">
        <v>45</v>
      </c>
      <c r="O261" s="86"/>
      <c r="P261" s="215">
        <f>O261*H261</f>
        <v>0</v>
      </c>
      <c r="Q261" s="215">
        <v>0</v>
      </c>
      <c r="R261" s="215">
        <f>Q261*H261</f>
        <v>0</v>
      </c>
      <c r="S261" s="215">
        <v>0</v>
      </c>
      <c r="T261" s="216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7" t="s">
        <v>256</v>
      </c>
      <c r="AT261" s="217" t="s">
        <v>163</v>
      </c>
      <c r="AU261" s="217" t="s">
        <v>84</v>
      </c>
      <c r="AY261" s="19" t="s">
        <v>161</v>
      </c>
      <c r="BE261" s="218">
        <f>IF(N261="základní",J261,0)</f>
        <v>0</v>
      </c>
      <c r="BF261" s="218">
        <f>IF(N261="snížená",J261,0)</f>
        <v>0</v>
      </c>
      <c r="BG261" s="218">
        <f>IF(N261="zákl. přenesená",J261,0)</f>
        <v>0</v>
      </c>
      <c r="BH261" s="218">
        <f>IF(N261="sníž. přenesená",J261,0)</f>
        <v>0</v>
      </c>
      <c r="BI261" s="218">
        <f>IF(N261="nulová",J261,0)</f>
        <v>0</v>
      </c>
      <c r="BJ261" s="19" t="s">
        <v>82</v>
      </c>
      <c r="BK261" s="218">
        <f>ROUND(I261*H261,2)</f>
        <v>0</v>
      </c>
      <c r="BL261" s="19" t="s">
        <v>256</v>
      </c>
      <c r="BM261" s="217" t="s">
        <v>3582</v>
      </c>
    </row>
    <row r="262" s="2" customFormat="1">
      <c r="A262" s="40"/>
      <c r="B262" s="41"/>
      <c r="C262" s="42"/>
      <c r="D262" s="219" t="s">
        <v>170</v>
      </c>
      <c r="E262" s="42"/>
      <c r="F262" s="220" t="s">
        <v>3583</v>
      </c>
      <c r="G262" s="42"/>
      <c r="H262" s="42"/>
      <c r="I262" s="221"/>
      <c r="J262" s="42"/>
      <c r="K262" s="42"/>
      <c r="L262" s="46"/>
      <c r="M262" s="222"/>
      <c r="N262" s="223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170</v>
      </c>
      <c r="AU262" s="19" t="s">
        <v>84</v>
      </c>
    </row>
    <row r="263" s="13" customFormat="1">
      <c r="A263" s="13"/>
      <c r="B263" s="224"/>
      <c r="C263" s="225"/>
      <c r="D263" s="226" t="s">
        <v>185</v>
      </c>
      <c r="E263" s="227" t="s">
        <v>19</v>
      </c>
      <c r="F263" s="228" t="s">
        <v>3584</v>
      </c>
      <c r="G263" s="225"/>
      <c r="H263" s="229">
        <v>52</v>
      </c>
      <c r="I263" s="230"/>
      <c r="J263" s="225"/>
      <c r="K263" s="225"/>
      <c r="L263" s="231"/>
      <c r="M263" s="232"/>
      <c r="N263" s="233"/>
      <c r="O263" s="233"/>
      <c r="P263" s="233"/>
      <c r="Q263" s="233"/>
      <c r="R263" s="233"/>
      <c r="S263" s="233"/>
      <c r="T263" s="234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5" t="s">
        <v>185</v>
      </c>
      <c r="AU263" s="235" t="s">
        <v>84</v>
      </c>
      <c r="AV263" s="13" t="s">
        <v>84</v>
      </c>
      <c r="AW263" s="13" t="s">
        <v>36</v>
      </c>
      <c r="AX263" s="13" t="s">
        <v>82</v>
      </c>
      <c r="AY263" s="235" t="s">
        <v>161</v>
      </c>
    </row>
    <row r="264" s="2" customFormat="1" ht="24.15" customHeight="1">
      <c r="A264" s="40"/>
      <c r="B264" s="41"/>
      <c r="C264" s="206" t="s">
        <v>600</v>
      </c>
      <c r="D264" s="206" t="s">
        <v>163</v>
      </c>
      <c r="E264" s="207" t="s">
        <v>3585</v>
      </c>
      <c r="F264" s="208" t="s">
        <v>3586</v>
      </c>
      <c r="G264" s="209" t="s">
        <v>166</v>
      </c>
      <c r="H264" s="210">
        <v>1</v>
      </c>
      <c r="I264" s="211"/>
      <c r="J264" s="212">
        <f>ROUND(I264*H264,2)</f>
        <v>0</v>
      </c>
      <c r="K264" s="208" t="s">
        <v>19</v>
      </c>
      <c r="L264" s="46"/>
      <c r="M264" s="213" t="s">
        <v>19</v>
      </c>
      <c r="N264" s="214" t="s">
        <v>45</v>
      </c>
      <c r="O264" s="86"/>
      <c r="P264" s="215">
        <f>O264*H264</f>
        <v>0</v>
      </c>
      <c r="Q264" s="215">
        <v>0</v>
      </c>
      <c r="R264" s="215">
        <f>Q264*H264</f>
        <v>0</v>
      </c>
      <c r="S264" s="215">
        <v>0</v>
      </c>
      <c r="T264" s="216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17" t="s">
        <v>256</v>
      </c>
      <c r="AT264" s="217" t="s">
        <v>163</v>
      </c>
      <c r="AU264" s="217" t="s">
        <v>84</v>
      </c>
      <c r="AY264" s="19" t="s">
        <v>161</v>
      </c>
      <c r="BE264" s="218">
        <f>IF(N264="základní",J264,0)</f>
        <v>0</v>
      </c>
      <c r="BF264" s="218">
        <f>IF(N264="snížená",J264,0)</f>
        <v>0</v>
      </c>
      <c r="BG264" s="218">
        <f>IF(N264="zákl. přenesená",J264,0)</f>
        <v>0</v>
      </c>
      <c r="BH264" s="218">
        <f>IF(N264="sníž. přenesená",J264,0)</f>
        <v>0</v>
      </c>
      <c r="BI264" s="218">
        <f>IF(N264="nulová",J264,0)</f>
        <v>0</v>
      </c>
      <c r="BJ264" s="19" t="s">
        <v>82</v>
      </c>
      <c r="BK264" s="218">
        <f>ROUND(I264*H264,2)</f>
        <v>0</v>
      </c>
      <c r="BL264" s="19" t="s">
        <v>256</v>
      </c>
      <c r="BM264" s="217" t="s">
        <v>3587</v>
      </c>
    </row>
    <row r="265" s="2" customFormat="1" ht="37.8" customHeight="1">
      <c r="A265" s="40"/>
      <c r="B265" s="41"/>
      <c r="C265" s="247" t="s">
        <v>607</v>
      </c>
      <c r="D265" s="247" t="s">
        <v>301</v>
      </c>
      <c r="E265" s="248" t="s">
        <v>3588</v>
      </c>
      <c r="F265" s="249" t="s">
        <v>3589</v>
      </c>
      <c r="G265" s="250" t="s">
        <v>166</v>
      </c>
      <c r="H265" s="251">
        <v>1</v>
      </c>
      <c r="I265" s="252"/>
      <c r="J265" s="253">
        <f>ROUND(I265*H265,2)</f>
        <v>0</v>
      </c>
      <c r="K265" s="249" t="s">
        <v>19</v>
      </c>
      <c r="L265" s="254"/>
      <c r="M265" s="255" t="s">
        <v>19</v>
      </c>
      <c r="N265" s="256" t="s">
        <v>45</v>
      </c>
      <c r="O265" s="86"/>
      <c r="P265" s="215">
        <f>O265*H265</f>
        <v>0</v>
      </c>
      <c r="Q265" s="215">
        <v>0.125</v>
      </c>
      <c r="R265" s="215">
        <f>Q265*H265</f>
        <v>0.125</v>
      </c>
      <c r="S265" s="215">
        <v>0</v>
      </c>
      <c r="T265" s="216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17" t="s">
        <v>342</v>
      </c>
      <c r="AT265" s="217" t="s">
        <v>301</v>
      </c>
      <c r="AU265" s="217" t="s">
        <v>84</v>
      </c>
      <c r="AY265" s="19" t="s">
        <v>161</v>
      </c>
      <c r="BE265" s="218">
        <f>IF(N265="základní",J265,0)</f>
        <v>0</v>
      </c>
      <c r="BF265" s="218">
        <f>IF(N265="snížená",J265,0)</f>
        <v>0</v>
      </c>
      <c r="BG265" s="218">
        <f>IF(N265="zákl. přenesená",J265,0)</f>
        <v>0</v>
      </c>
      <c r="BH265" s="218">
        <f>IF(N265="sníž. přenesená",J265,0)</f>
        <v>0</v>
      </c>
      <c r="BI265" s="218">
        <f>IF(N265="nulová",J265,0)</f>
        <v>0</v>
      </c>
      <c r="BJ265" s="19" t="s">
        <v>82</v>
      </c>
      <c r="BK265" s="218">
        <f>ROUND(I265*H265,2)</f>
        <v>0</v>
      </c>
      <c r="BL265" s="19" t="s">
        <v>256</v>
      </c>
      <c r="BM265" s="217" t="s">
        <v>3590</v>
      </c>
    </row>
    <row r="266" s="2" customFormat="1" ht="24.15" customHeight="1">
      <c r="A266" s="40"/>
      <c r="B266" s="41"/>
      <c r="C266" s="206" t="s">
        <v>613</v>
      </c>
      <c r="D266" s="206" t="s">
        <v>163</v>
      </c>
      <c r="E266" s="207" t="s">
        <v>3591</v>
      </c>
      <c r="F266" s="208" t="s">
        <v>3592</v>
      </c>
      <c r="G266" s="209" t="s">
        <v>166</v>
      </c>
      <c r="H266" s="210">
        <v>1</v>
      </c>
      <c r="I266" s="211"/>
      <c r="J266" s="212">
        <f>ROUND(I266*H266,2)</f>
        <v>0</v>
      </c>
      <c r="K266" s="208" t="s">
        <v>19</v>
      </c>
      <c r="L266" s="46"/>
      <c r="M266" s="213" t="s">
        <v>19</v>
      </c>
      <c r="N266" s="214" t="s">
        <v>45</v>
      </c>
      <c r="O266" s="86"/>
      <c r="P266" s="215">
        <f>O266*H266</f>
        <v>0</v>
      </c>
      <c r="Q266" s="215">
        <v>0</v>
      </c>
      <c r="R266" s="215">
        <f>Q266*H266</f>
        <v>0</v>
      </c>
      <c r="S266" s="215">
        <v>0</v>
      </c>
      <c r="T266" s="216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7" t="s">
        <v>256</v>
      </c>
      <c r="AT266" s="217" t="s">
        <v>163</v>
      </c>
      <c r="AU266" s="217" t="s">
        <v>84</v>
      </c>
      <c r="AY266" s="19" t="s">
        <v>161</v>
      </c>
      <c r="BE266" s="218">
        <f>IF(N266="základní",J266,0)</f>
        <v>0</v>
      </c>
      <c r="BF266" s="218">
        <f>IF(N266="snížená",J266,0)</f>
        <v>0</v>
      </c>
      <c r="BG266" s="218">
        <f>IF(N266="zákl. přenesená",J266,0)</f>
        <v>0</v>
      </c>
      <c r="BH266" s="218">
        <f>IF(N266="sníž. přenesená",J266,0)</f>
        <v>0</v>
      </c>
      <c r="BI266" s="218">
        <f>IF(N266="nulová",J266,0)</f>
        <v>0</v>
      </c>
      <c r="BJ266" s="19" t="s">
        <v>82</v>
      </c>
      <c r="BK266" s="218">
        <f>ROUND(I266*H266,2)</f>
        <v>0</v>
      </c>
      <c r="BL266" s="19" t="s">
        <v>256</v>
      </c>
      <c r="BM266" s="217" t="s">
        <v>3593</v>
      </c>
    </row>
    <row r="267" s="2" customFormat="1" ht="37.8" customHeight="1">
      <c r="A267" s="40"/>
      <c r="B267" s="41"/>
      <c r="C267" s="247" t="s">
        <v>618</v>
      </c>
      <c r="D267" s="247" t="s">
        <v>301</v>
      </c>
      <c r="E267" s="248" t="s">
        <v>3594</v>
      </c>
      <c r="F267" s="249" t="s">
        <v>3595</v>
      </c>
      <c r="G267" s="250" t="s">
        <v>166</v>
      </c>
      <c r="H267" s="251">
        <v>1</v>
      </c>
      <c r="I267" s="252"/>
      <c r="J267" s="253">
        <f>ROUND(I267*H267,2)</f>
        <v>0</v>
      </c>
      <c r="K267" s="249" t="s">
        <v>19</v>
      </c>
      <c r="L267" s="254"/>
      <c r="M267" s="255" t="s">
        <v>19</v>
      </c>
      <c r="N267" s="256" t="s">
        <v>45</v>
      </c>
      <c r="O267" s="86"/>
      <c r="P267" s="215">
        <f>O267*H267</f>
        <v>0</v>
      </c>
      <c r="Q267" s="215">
        <v>0.125</v>
      </c>
      <c r="R267" s="215">
        <f>Q267*H267</f>
        <v>0.125</v>
      </c>
      <c r="S267" s="215">
        <v>0</v>
      </c>
      <c r="T267" s="216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17" t="s">
        <v>342</v>
      </c>
      <c r="AT267" s="217" t="s">
        <v>301</v>
      </c>
      <c r="AU267" s="217" t="s">
        <v>84</v>
      </c>
      <c r="AY267" s="19" t="s">
        <v>161</v>
      </c>
      <c r="BE267" s="218">
        <f>IF(N267="základní",J267,0)</f>
        <v>0</v>
      </c>
      <c r="BF267" s="218">
        <f>IF(N267="snížená",J267,0)</f>
        <v>0</v>
      </c>
      <c r="BG267" s="218">
        <f>IF(N267="zákl. přenesená",J267,0)</f>
        <v>0</v>
      </c>
      <c r="BH267" s="218">
        <f>IF(N267="sníž. přenesená",J267,0)</f>
        <v>0</v>
      </c>
      <c r="BI267" s="218">
        <f>IF(N267="nulová",J267,0)</f>
        <v>0</v>
      </c>
      <c r="BJ267" s="19" t="s">
        <v>82</v>
      </c>
      <c r="BK267" s="218">
        <f>ROUND(I267*H267,2)</f>
        <v>0</v>
      </c>
      <c r="BL267" s="19" t="s">
        <v>256</v>
      </c>
      <c r="BM267" s="217" t="s">
        <v>3596</v>
      </c>
    </row>
    <row r="268" s="2" customFormat="1" ht="33" customHeight="1">
      <c r="A268" s="40"/>
      <c r="B268" s="41"/>
      <c r="C268" s="206" t="s">
        <v>623</v>
      </c>
      <c r="D268" s="206" t="s">
        <v>163</v>
      </c>
      <c r="E268" s="207" t="s">
        <v>3597</v>
      </c>
      <c r="F268" s="208" t="s">
        <v>3598</v>
      </c>
      <c r="G268" s="209" t="s">
        <v>590</v>
      </c>
      <c r="H268" s="210">
        <v>7.5</v>
      </c>
      <c r="I268" s="211"/>
      <c r="J268" s="212">
        <f>ROUND(I268*H268,2)</f>
        <v>0</v>
      </c>
      <c r="K268" s="208" t="s">
        <v>167</v>
      </c>
      <c r="L268" s="46"/>
      <c r="M268" s="213" t="s">
        <v>19</v>
      </c>
      <c r="N268" s="214" t="s">
        <v>45</v>
      </c>
      <c r="O268" s="86"/>
      <c r="P268" s="215">
        <f>O268*H268</f>
        <v>0</v>
      </c>
      <c r="Q268" s="215">
        <v>0</v>
      </c>
      <c r="R268" s="215">
        <f>Q268*H268</f>
        <v>0</v>
      </c>
      <c r="S268" s="215">
        <v>0</v>
      </c>
      <c r="T268" s="216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7" t="s">
        <v>256</v>
      </c>
      <c r="AT268" s="217" t="s">
        <v>163</v>
      </c>
      <c r="AU268" s="217" t="s">
        <v>84</v>
      </c>
      <c r="AY268" s="19" t="s">
        <v>161</v>
      </c>
      <c r="BE268" s="218">
        <f>IF(N268="základní",J268,0)</f>
        <v>0</v>
      </c>
      <c r="BF268" s="218">
        <f>IF(N268="snížená",J268,0)</f>
        <v>0</v>
      </c>
      <c r="BG268" s="218">
        <f>IF(N268="zákl. přenesená",J268,0)</f>
        <v>0</v>
      </c>
      <c r="BH268" s="218">
        <f>IF(N268="sníž. přenesená",J268,0)</f>
        <v>0</v>
      </c>
      <c r="BI268" s="218">
        <f>IF(N268="nulová",J268,0)</f>
        <v>0</v>
      </c>
      <c r="BJ268" s="19" t="s">
        <v>82</v>
      </c>
      <c r="BK268" s="218">
        <f>ROUND(I268*H268,2)</f>
        <v>0</v>
      </c>
      <c r="BL268" s="19" t="s">
        <v>256</v>
      </c>
      <c r="BM268" s="217" t="s">
        <v>3599</v>
      </c>
    </row>
    <row r="269" s="2" customFormat="1">
      <c r="A269" s="40"/>
      <c r="B269" s="41"/>
      <c r="C269" s="42"/>
      <c r="D269" s="219" t="s">
        <v>170</v>
      </c>
      <c r="E269" s="42"/>
      <c r="F269" s="220" t="s">
        <v>3600</v>
      </c>
      <c r="G269" s="42"/>
      <c r="H269" s="42"/>
      <c r="I269" s="221"/>
      <c r="J269" s="42"/>
      <c r="K269" s="42"/>
      <c r="L269" s="46"/>
      <c r="M269" s="222"/>
      <c r="N269" s="223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170</v>
      </c>
      <c r="AU269" s="19" t="s">
        <v>84</v>
      </c>
    </row>
    <row r="270" s="13" customFormat="1">
      <c r="A270" s="13"/>
      <c r="B270" s="224"/>
      <c r="C270" s="225"/>
      <c r="D270" s="226" t="s">
        <v>185</v>
      </c>
      <c r="E270" s="227" t="s">
        <v>19</v>
      </c>
      <c r="F270" s="228" t="s">
        <v>3601</v>
      </c>
      <c r="G270" s="225"/>
      <c r="H270" s="229">
        <v>7.5</v>
      </c>
      <c r="I270" s="230"/>
      <c r="J270" s="225"/>
      <c r="K270" s="225"/>
      <c r="L270" s="231"/>
      <c r="M270" s="232"/>
      <c r="N270" s="233"/>
      <c r="O270" s="233"/>
      <c r="P270" s="233"/>
      <c r="Q270" s="233"/>
      <c r="R270" s="233"/>
      <c r="S270" s="233"/>
      <c r="T270" s="234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5" t="s">
        <v>185</v>
      </c>
      <c r="AU270" s="235" t="s">
        <v>84</v>
      </c>
      <c r="AV270" s="13" t="s">
        <v>84</v>
      </c>
      <c r="AW270" s="13" t="s">
        <v>36</v>
      </c>
      <c r="AX270" s="13" t="s">
        <v>74</v>
      </c>
      <c r="AY270" s="235" t="s">
        <v>161</v>
      </c>
    </row>
    <row r="271" s="14" customFormat="1">
      <c r="A271" s="14"/>
      <c r="B271" s="236"/>
      <c r="C271" s="237"/>
      <c r="D271" s="226" t="s">
        <v>185</v>
      </c>
      <c r="E271" s="238" t="s">
        <v>19</v>
      </c>
      <c r="F271" s="239" t="s">
        <v>187</v>
      </c>
      <c r="G271" s="237"/>
      <c r="H271" s="240">
        <v>7.5</v>
      </c>
      <c r="I271" s="241"/>
      <c r="J271" s="237"/>
      <c r="K271" s="237"/>
      <c r="L271" s="242"/>
      <c r="M271" s="243"/>
      <c r="N271" s="244"/>
      <c r="O271" s="244"/>
      <c r="P271" s="244"/>
      <c r="Q271" s="244"/>
      <c r="R271" s="244"/>
      <c r="S271" s="244"/>
      <c r="T271" s="245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46" t="s">
        <v>185</v>
      </c>
      <c r="AU271" s="246" t="s">
        <v>84</v>
      </c>
      <c r="AV271" s="14" t="s">
        <v>168</v>
      </c>
      <c r="AW271" s="14" t="s">
        <v>36</v>
      </c>
      <c r="AX271" s="14" t="s">
        <v>82</v>
      </c>
      <c r="AY271" s="246" t="s">
        <v>161</v>
      </c>
    </row>
    <row r="272" s="2" customFormat="1" ht="24.15" customHeight="1">
      <c r="A272" s="40"/>
      <c r="B272" s="41"/>
      <c r="C272" s="247" t="s">
        <v>629</v>
      </c>
      <c r="D272" s="247" t="s">
        <v>301</v>
      </c>
      <c r="E272" s="248" t="s">
        <v>3602</v>
      </c>
      <c r="F272" s="249" t="s">
        <v>3603</v>
      </c>
      <c r="G272" s="250" t="s">
        <v>590</v>
      </c>
      <c r="H272" s="251">
        <v>7.7249999999999996</v>
      </c>
      <c r="I272" s="252"/>
      <c r="J272" s="253">
        <f>ROUND(I272*H272,2)</f>
        <v>0</v>
      </c>
      <c r="K272" s="249" t="s">
        <v>167</v>
      </c>
      <c r="L272" s="254"/>
      <c r="M272" s="255" t="s">
        <v>19</v>
      </c>
      <c r="N272" s="256" t="s">
        <v>45</v>
      </c>
      <c r="O272" s="86"/>
      <c r="P272" s="215">
        <f>O272*H272</f>
        <v>0</v>
      </c>
      <c r="Q272" s="215">
        <v>0.00040000000000000002</v>
      </c>
      <c r="R272" s="215">
        <f>Q272*H272</f>
        <v>0.0030899999999999999</v>
      </c>
      <c r="S272" s="215">
        <v>0</v>
      </c>
      <c r="T272" s="216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7" t="s">
        <v>342</v>
      </c>
      <c r="AT272" s="217" t="s">
        <v>301</v>
      </c>
      <c r="AU272" s="217" t="s">
        <v>84</v>
      </c>
      <c r="AY272" s="19" t="s">
        <v>161</v>
      </c>
      <c r="BE272" s="218">
        <f>IF(N272="základní",J272,0)</f>
        <v>0</v>
      </c>
      <c r="BF272" s="218">
        <f>IF(N272="snížená",J272,0)</f>
        <v>0</v>
      </c>
      <c r="BG272" s="218">
        <f>IF(N272="zákl. přenesená",J272,0)</f>
        <v>0</v>
      </c>
      <c r="BH272" s="218">
        <f>IF(N272="sníž. přenesená",J272,0)</f>
        <v>0</v>
      </c>
      <c r="BI272" s="218">
        <f>IF(N272="nulová",J272,0)</f>
        <v>0</v>
      </c>
      <c r="BJ272" s="19" t="s">
        <v>82</v>
      </c>
      <c r="BK272" s="218">
        <f>ROUND(I272*H272,2)</f>
        <v>0</v>
      </c>
      <c r="BL272" s="19" t="s">
        <v>256</v>
      </c>
      <c r="BM272" s="217" t="s">
        <v>3604</v>
      </c>
    </row>
    <row r="273" s="13" customFormat="1">
      <c r="A273" s="13"/>
      <c r="B273" s="224"/>
      <c r="C273" s="225"/>
      <c r="D273" s="226" t="s">
        <v>185</v>
      </c>
      <c r="E273" s="225"/>
      <c r="F273" s="228" t="s">
        <v>3605</v>
      </c>
      <c r="G273" s="225"/>
      <c r="H273" s="229">
        <v>7.7249999999999996</v>
      </c>
      <c r="I273" s="230"/>
      <c r="J273" s="225"/>
      <c r="K273" s="225"/>
      <c r="L273" s="231"/>
      <c r="M273" s="232"/>
      <c r="N273" s="233"/>
      <c r="O273" s="233"/>
      <c r="P273" s="233"/>
      <c r="Q273" s="233"/>
      <c r="R273" s="233"/>
      <c r="S273" s="233"/>
      <c r="T273" s="234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5" t="s">
        <v>185</v>
      </c>
      <c r="AU273" s="235" t="s">
        <v>84</v>
      </c>
      <c r="AV273" s="13" t="s">
        <v>84</v>
      </c>
      <c r="AW273" s="13" t="s">
        <v>4</v>
      </c>
      <c r="AX273" s="13" t="s">
        <v>82</v>
      </c>
      <c r="AY273" s="235" t="s">
        <v>161</v>
      </c>
    </row>
    <row r="274" s="2" customFormat="1" ht="33" customHeight="1">
      <c r="A274" s="40"/>
      <c r="B274" s="41"/>
      <c r="C274" s="206" t="s">
        <v>651</v>
      </c>
      <c r="D274" s="206" t="s">
        <v>163</v>
      </c>
      <c r="E274" s="207" t="s">
        <v>3606</v>
      </c>
      <c r="F274" s="208" t="s">
        <v>3607</v>
      </c>
      <c r="G274" s="209" t="s">
        <v>590</v>
      </c>
      <c r="H274" s="210">
        <v>12.300000000000001</v>
      </c>
      <c r="I274" s="211"/>
      <c r="J274" s="212">
        <f>ROUND(I274*H274,2)</f>
        <v>0</v>
      </c>
      <c r="K274" s="208" t="s">
        <v>167</v>
      </c>
      <c r="L274" s="46"/>
      <c r="M274" s="213" t="s">
        <v>19</v>
      </c>
      <c r="N274" s="214" t="s">
        <v>45</v>
      </c>
      <c r="O274" s="86"/>
      <c r="P274" s="215">
        <f>O274*H274</f>
        <v>0</v>
      </c>
      <c r="Q274" s="215">
        <v>0</v>
      </c>
      <c r="R274" s="215">
        <f>Q274*H274</f>
        <v>0</v>
      </c>
      <c r="S274" s="215">
        <v>0</v>
      </c>
      <c r="T274" s="216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17" t="s">
        <v>256</v>
      </c>
      <c r="AT274" s="217" t="s">
        <v>163</v>
      </c>
      <c r="AU274" s="217" t="s">
        <v>84</v>
      </c>
      <c r="AY274" s="19" t="s">
        <v>161</v>
      </c>
      <c r="BE274" s="218">
        <f>IF(N274="základní",J274,0)</f>
        <v>0</v>
      </c>
      <c r="BF274" s="218">
        <f>IF(N274="snížená",J274,0)</f>
        <v>0</v>
      </c>
      <c r="BG274" s="218">
        <f>IF(N274="zákl. přenesená",J274,0)</f>
        <v>0</v>
      </c>
      <c r="BH274" s="218">
        <f>IF(N274="sníž. přenesená",J274,0)</f>
        <v>0</v>
      </c>
      <c r="BI274" s="218">
        <f>IF(N274="nulová",J274,0)</f>
        <v>0</v>
      </c>
      <c r="BJ274" s="19" t="s">
        <v>82</v>
      </c>
      <c r="BK274" s="218">
        <f>ROUND(I274*H274,2)</f>
        <v>0</v>
      </c>
      <c r="BL274" s="19" t="s">
        <v>256</v>
      </c>
      <c r="BM274" s="217" t="s">
        <v>3608</v>
      </c>
    </row>
    <row r="275" s="2" customFormat="1">
      <c r="A275" s="40"/>
      <c r="B275" s="41"/>
      <c r="C275" s="42"/>
      <c r="D275" s="219" t="s">
        <v>170</v>
      </c>
      <c r="E275" s="42"/>
      <c r="F275" s="220" t="s">
        <v>3609</v>
      </c>
      <c r="G275" s="42"/>
      <c r="H275" s="42"/>
      <c r="I275" s="221"/>
      <c r="J275" s="42"/>
      <c r="K275" s="42"/>
      <c r="L275" s="46"/>
      <c r="M275" s="222"/>
      <c r="N275" s="223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170</v>
      </c>
      <c r="AU275" s="19" t="s">
        <v>84</v>
      </c>
    </row>
    <row r="276" s="13" customFormat="1">
      <c r="A276" s="13"/>
      <c r="B276" s="224"/>
      <c r="C276" s="225"/>
      <c r="D276" s="226" t="s">
        <v>185</v>
      </c>
      <c r="E276" s="227" t="s">
        <v>19</v>
      </c>
      <c r="F276" s="228" t="s">
        <v>3610</v>
      </c>
      <c r="G276" s="225"/>
      <c r="H276" s="229">
        <v>12.300000000000001</v>
      </c>
      <c r="I276" s="230"/>
      <c r="J276" s="225"/>
      <c r="K276" s="225"/>
      <c r="L276" s="231"/>
      <c r="M276" s="232"/>
      <c r="N276" s="233"/>
      <c r="O276" s="233"/>
      <c r="P276" s="233"/>
      <c r="Q276" s="233"/>
      <c r="R276" s="233"/>
      <c r="S276" s="233"/>
      <c r="T276" s="234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5" t="s">
        <v>185</v>
      </c>
      <c r="AU276" s="235" t="s">
        <v>84</v>
      </c>
      <c r="AV276" s="13" t="s">
        <v>84</v>
      </c>
      <c r="AW276" s="13" t="s">
        <v>36</v>
      </c>
      <c r="AX276" s="13" t="s">
        <v>74</v>
      </c>
      <c r="AY276" s="235" t="s">
        <v>161</v>
      </c>
    </row>
    <row r="277" s="14" customFormat="1">
      <c r="A277" s="14"/>
      <c r="B277" s="236"/>
      <c r="C277" s="237"/>
      <c r="D277" s="226" t="s">
        <v>185</v>
      </c>
      <c r="E277" s="238" t="s">
        <v>19</v>
      </c>
      <c r="F277" s="239" t="s">
        <v>187</v>
      </c>
      <c r="G277" s="237"/>
      <c r="H277" s="240">
        <v>12.300000000000001</v>
      </c>
      <c r="I277" s="241"/>
      <c r="J277" s="237"/>
      <c r="K277" s="237"/>
      <c r="L277" s="242"/>
      <c r="M277" s="243"/>
      <c r="N277" s="244"/>
      <c r="O277" s="244"/>
      <c r="P277" s="244"/>
      <c r="Q277" s="244"/>
      <c r="R277" s="244"/>
      <c r="S277" s="244"/>
      <c r="T277" s="245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6" t="s">
        <v>185</v>
      </c>
      <c r="AU277" s="246" t="s">
        <v>84</v>
      </c>
      <c r="AV277" s="14" t="s">
        <v>168</v>
      </c>
      <c r="AW277" s="14" t="s">
        <v>36</v>
      </c>
      <c r="AX277" s="14" t="s">
        <v>82</v>
      </c>
      <c r="AY277" s="246" t="s">
        <v>161</v>
      </c>
    </row>
    <row r="278" s="2" customFormat="1" ht="24.15" customHeight="1">
      <c r="A278" s="40"/>
      <c r="B278" s="41"/>
      <c r="C278" s="247" t="s">
        <v>674</v>
      </c>
      <c r="D278" s="247" t="s">
        <v>301</v>
      </c>
      <c r="E278" s="248" t="s">
        <v>3611</v>
      </c>
      <c r="F278" s="249" t="s">
        <v>3612</v>
      </c>
      <c r="G278" s="250" t="s">
        <v>590</v>
      </c>
      <c r="H278" s="251">
        <v>12.669000000000001</v>
      </c>
      <c r="I278" s="252"/>
      <c r="J278" s="253">
        <f>ROUND(I278*H278,2)</f>
        <v>0</v>
      </c>
      <c r="K278" s="249" t="s">
        <v>167</v>
      </c>
      <c r="L278" s="254"/>
      <c r="M278" s="255" t="s">
        <v>19</v>
      </c>
      <c r="N278" s="256" t="s">
        <v>45</v>
      </c>
      <c r="O278" s="86"/>
      <c r="P278" s="215">
        <f>O278*H278</f>
        <v>0</v>
      </c>
      <c r="Q278" s="215">
        <v>0.00069999999999999999</v>
      </c>
      <c r="R278" s="215">
        <f>Q278*H278</f>
        <v>0.0088683000000000008</v>
      </c>
      <c r="S278" s="215">
        <v>0</v>
      </c>
      <c r="T278" s="216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7" t="s">
        <v>342</v>
      </c>
      <c r="AT278" s="217" t="s">
        <v>301</v>
      </c>
      <c r="AU278" s="217" t="s">
        <v>84</v>
      </c>
      <c r="AY278" s="19" t="s">
        <v>161</v>
      </c>
      <c r="BE278" s="218">
        <f>IF(N278="základní",J278,0)</f>
        <v>0</v>
      </c>
      <c r="BF278" s="218">
        <f>IF(N278="snížená",J278,0)</f>
        <v>0</v>
      </c>
      <c r="BG278" s="218">
        <f>IF(N278="zákl. přenesená",J278,0)</f>
        <v>0</v>
      </c>
      <c r="BH278" s="218">
        <f>IF(N278="sníž. přenesená",J278,0)</f>
        <v>0</v>
      </c>
      <c r="BI278" s="218">
        <f>IF(N278="nulová",J278,0)</f>
        <v>0</v>
      </c>
      <c r="BJ278" s="19" t="s">
        <v>82</v>
      </c>
      <c r="BK278" s="218">
        <f>ROUND(I278*H278,2)</f>
        <v>0</v>
      </c>
      <c r="BL278" s="19" t="s">
        <v>256</v>
      </c>
      <c r="BM278" s="217" t="s">
        <v>3613</v>
      </c>
    </row>
    <row r="279" s="13" customFormat="1">
      <c r="A279" s="13"/>
      <c r="B279" s="224"/>
      <c r="C279" s="225"/>
      <c r="D279" s="226" t="s">
        <v>185</v>
      </c>
      <c r="E279" s="225"/>
      <c r="F279" s="228" t="s">
        <v>3614</v>
      </c>
      <c r="G279" s="225"/>
      <c r="H279" s="229">
        <v>12.669000000000001</v>
      </c>
      <c r="I279" s="230"/>
      <c r="J279" s="225"/>
      <c r="K279" s="225"/>
      <c r="L279" s="231"/>
      <c r="M279" s="232"/>
      <c r="N279" s="233"/>
      <c r="O279" s="233"/>
      <c r="P279" s="233"/>
      <c r="Q279" s="233"/>
      <c r="R279" s="233"/>
      <c r="S279" s="233"/>
      <c r="T279" s="23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5" t="s">
        <v>185</v>
      </c>
      <c r="AU279" s="235" t="s">
        <v>84</v>
      </c>
      <c r="AV279" s="13" t="s">
        <v>84</v>
      </c>
      <c r="AW279" s="13" t="s">
        <v>4</v>
      </c>
      <c r="AX279" s="13" t="s">
        <v>82</v>
      </c>
      <c r="AY279" s="235" t="s">
        <v>161</v>
      </c>
    </row>
    <row r="280" s="2" customFormat="1" ht="33" customHeight="1">
      <c r="A280" s="40"/>
      <c r="B280" s="41"/>
      <c r="C280" s="206" t="s">
        <v>691</v>
      </c>
      <c r="D280" s="206" t="s">
        <v>163</v>
      </c>
      <c r="E280" s="207" t="s">
        <v>3615</v>
      </c>
      <c r="F280" s="208" t="s">
        <v>3616</v>
      </c>
      <c r="G280" s="209" t="s">
        <v>590</v>
      </c>
      <c r="H280" s="210">
        <v>67.5</v>
      </c>
      <c r="I280" s="211"/>
      <c r="J280" s="212">
        <f>ROUND(I280*H280,2)</f>
        <v>0</v>
      </c>
      <c r="K280" s="208" t="s">
        <v>1209</v>
      </c>
      <c r="L280" s="46"/>
      <c r="M280" s="213" t="s">
        <v>19</v>
      </c>
      <c r="N280" s="214" t="s">
        <v>45</v>
      </c>
      <c r="O280" s="86"/>
      <c r="P280" s="215">
        <f>O280*H280</f>
        <v>0</v>
      </c>
      <c r="Q280" s="215">
        <v>0</v>
      </c>
      <c r="R280" s="215">
        <f>Q280*H280</f>
        <v>0</v>
      </c>
      <c r="S280" s="215">
        <v>0</v>
      </c>
      <c r="T280" s="216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7" t="s">
        <v>256</v>
      </c>
      <c r="AT280" s="217" t="s">
        <v>163</v>
      </c>
      <c r="AU280" s="217" t="s">
        <v>84</v>
      </c>
      <c r="AY280" s="19" t="s">
        <v>161</v>
      </c>
      <c r="BE280" s="218">
        <f>IF(N280="základní",J280,0)</f>
        <v>0</v>
      </c>
      <c r="BF280" s="218">
        <f>IF(N280="snížená",J280,0)</f>
        <v>0</v>
      </c>
      <c r="BG280" s="218">
        <f>IF(N280="zákl. přenesená",J280,0)</f>
        <v>0</v>
      </c>
      <c r="BH280" s="218">
        <f>IF(N280="sníž. přenesená",J280,0)</f>
        <v>0</v>
      </c>
      <c r="BI280" s="218">
        <f>IF(N280="nulová",J280,0)</f>
        <v>0</v>
      </c>
      <c r="BJ280" s="19" t="s">
        <v>82</v>
      </c>
      <c r="BK280" s="218">
        <f>ROUND(I280*H280,2)</f>
        <v>0</v>
      </c>
      <c r="BL280" s="19" t="s">
        <v>256</v>
      </c>
      <c r="BM280" s="217" t="s">
        <v>3617</v>
      </c>
    </row>
    <row r="281" s="2" customFormat="1">
      <c r="A281" s="40"/>
      <c r="B281" s="41"/>
      <c r="C281" s="42"/>
      <c r="D281" s="219" t="s">
        <v>170</v>
      </c>
      <c r="E281" s="42"/>
      <c r="F281" s="220" t="s">
        <v>3618</v>
      </c>
      <c r="G281" s="42"/>
      <c r="H281" s="42"/>
      <c r="I281" s="221"/>
      <c r="J281" s="42"/>
      <c r="K281" s="42"/>
      <c r="L281" s="46"/>
      <c r="M281" s="222"/>
      <c r="N281" s="223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170</v>
      </c>
      <c r="AU281" s="19" t="s">
        <v>84</v>
      </c>
    </row>
    <row r="282" s="13" customFormat="1">
      <c r="A282" s="13"/>
      <c r="B282" s="224"/>
      <c r="C282" s="225"/>
      <c r="D282" s="226" t="s">
        <v>185</v>
      </c>
      <c r="E282" s="227" t="s">
        <v>19</v>
      </c>
      <c r="F282" s="228" t="s">
        <v>3619</v>
      </c>
      <c r="G282" s="225"/>
      <c r="H282" s="229">
        <v>67.5</v>
      </c>
      <c r="I282" s="230"/>
      <c r="J282" s="225"/>
      <c r="K282" s="225"/>
      <c r="L282" s="231"/>
      <c r="M282" s="232"/>
      <c r="N282" s="233"/>
      <c r="O282" s="233"/>
      <c r="P282" s="233"/>
      <c r="Q282" s="233"/>
      <c r="R282" s="233"/>
      <c r="S282" s="233"/>
      <c r="T282" s="234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5" t="s">
        <v>185</v>
      </c>
      <c r="AU282" s="235" t="s">
        <v>84</v>
      </c>
      <c r="AV282" s="13" t="s">
        <v>84</v>
      </c>
      <c r="AW282" s="13" t="s">
        <v>36</v>
      </c>
      <c r="AX282" s="13" t="s">
        <v>82</v>
      </c>
      <c r="AY282" s="235" t="s">
        <v>161</v>
      </c>
    </row>
    <row r="283" s="2" customFormat="1" ht="24.15" customHeight="1">
      <c r="A283" s="40"/>
      <c r="B283" s="41"/>
      <c r="C283" s="247" t="s">
        <v>696</v>
      </c>
      <c r="D283" s="247" t="s">
        <v>301</v>
      </c>
      <c r="E283" s="248" t="s">
        <v>3620</v>
      </c>
      <c r="F283" s="249" t="s">
        <v>3621</v>
      </c>
      <c r="G283" s="250" t="s">
        <v>590</v>
      </c>
      <c r="H283" s="251">
        <v>67.5</v>
      </c>
      <c r="I283" s="252"/>
      <c r="J283" s="253">
        <f>ROUND(I283*H283,2)</f>
        <v>0</v>
      </c>
      <c r="K283" s="249" t="s">
        <v>1209</v>
      </c>
      <c r="L283" s="254"/>
      <c r="M283" s="255" t="s">
        <v>19</v>
      </c>
      <c r="N283" s="256" t="s">
        <v>45</v>
      </c>
      <c r="O283" s="86"/>
      <c r="P283" s="215">
        <f>O283*H283</f>
        <v>0</v>
      </c>
      <c r="Q283" s="215">
        <v>0.001</v>
      </c>
      <c r="R283" s="215">
        <f>Q283*H283</f>
        <v>0.067500000000000004</v>
      </c>
      <c r="S283" s="215">
        <v>0</v>
      </c>
      <c r="T283" s="216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17" t="s">
        <v>342</v>
      </c>
      <c r="AT283" s="217" t="s">
        <v>301</v>
      </c>
      <c r="AU283" s="217" t="s">
        <v>84</v>
      </c>
      <c r="AY283" s="19" t="s">
        <v>161</v>
      </c>
      <c r="BE283" s="218">
        <f>IF(N283="základní",J283,0)</f>
        <v>0</v>
      </c>
      <c r="BF283" s="218">
        <f>IF(N283="snížená",J283,0)</f>
        <v>0</v>
      </c>
      <c r="BG283" s="218">
        <f>IF(N283="zákl. přenesená",J283,0)</f>
        <v>0</v>
      </c>
      <c r="BH283" s="218">
        <f>IF(N283="sníž. přenesená",J283,0)</f>
        <v>0</v>
      </c>
      <c r="BI283" s="218">
        <f>IF(N283="nulová",J283,0)</f>
        <v>0</v>
      </c>
      <c r="BJ283" s="19" t="s">
        <v>82</v>
      </c>
      <c r="BK283" s="218">
        <f>ROUND(I283*H283,2)</f>
        <v>0</v>
      </c>
      <c r="BL283" s="19" t="s">
        <v>256</v>
      </c>
      <c r="BM283" s="217" t="s">
        <v>3622</v>
      </c>
    </row>
    <row r="284" s="2" customFormat="1" ht="33" customHeight="1">
      <c r="A284" s="40"/>
      <c r="B284" s="41"/>
      <c r="C284" s="206" t="s">
        <v>701</v>
      </c>
      <c r="D284" s="206" t="s">
        <v>163</v>
      </c>
      <c r="E284" s="207" t="s">
        <v>3623</v>
      </c>
      <c r="F284" s="208" t="s">
        <v>3624</v>
      </c>
      <c r="G284" s="209" t="s">
        <v>590</v>
      </c>
      <c r="H284" s="210">
        <v>33.700000000000003</v>
      </c>
      <c r="I284" s="211"/>
      <c r="J284" s="212">
        <f>ROUND(I284*H284,2)</f>
        <v>0</v>
      </c>
      <c r="K284" s="208" t="s">
        <v>1209</v>
      </c>
      <c r="L284" s="46"/>
      <c r="M284" s="213" t="s">
        <v>19</v>
      </c>
      <c r="N284" s="214" t="s">
        <v>45</v>
      </c>
      <c r="O284" s="86"/>
      <c r="P284" s="215">
        <f>O284*H284</f>
        <v>0</v>
      </c>
      <c r="Q284" s="215">
        <v>0</v>
      </c>
      <c r="R284" s="215">
        <f>Q284*H284</f>
        <v>0</v>
      </c>
      <c r="S284" s="215">
        <v>0</v>
      </c>
      <c r="T284" s="216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17" t="s">
        <v>256</v>
      </c>
      <c r="AT284" s="217" t="s">
        <v>163</v>
      </c>
      <c r="AU284" s="217" t="s">
        <v>84</v>
      </c>
      <c r="AY284" s="19" t="s">
        <v>161</v>
      </c>
      <c r="BE284" s="218">
        <f>IF(N284="základní",J284,0)</f>
        <v>0</v>
      </c>
      <c r="BF284" s="218">
        <f>IF(N284="snížená",J284,0)</f>
        <v>0</v>
      </c>
      <c r="BG284" s="218">
        <f>IF(N284="zákl. přenesená",J284,0)</f>
        <v>0</v>
      </c>
      <c r="BH284" s="218">
        <f>IF(N284="sníž. přenesená",J284,0)</f>
        <v>0</v>
      </c>
      <c r="BI284" s="218">
        <f>IF(N284="nulová",J284,0)</f>
        <v>0</v>
      </c>
      <c r="BJ284" s="19" t="s">
        <v>82</v>
      </c>
      <c r="BK284" s="218">
        <f>ROUND(I284*H284,2)</f>
        <v>0</v>
      </c>
      <c r="BL284" s="19" t="s">
        <v>256</v>
      </c>
      <c r="BM284" s="217" t="s">
        <v>3625</v>
      </c>
    </row>
    <row r="285" s="2" customFormat="1">
      <c r="A285" s="40"/>
      <c r="B285" s="41"/>
      <c r="C285" s="42"/>
      <c r="D285" s="219" t="s">
        <v>170</v>
      </c>
      <c r="E285" s="42"/>
      <c r="F285" s="220" t="s">
        <v>3626</v>
      </c>
      <c r="G285" s="42"/>
      <c r="H285" s="42"/>
      <c r="I285" s="221"/>
      <c r="J285" s="42"/>
      <c r="K285" s="42"/>
      <c r="L285" s="46"/>
      <c r="M285" s="222"/>
      <c r="N285" s="223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170</v>
      </c>
      <c r="AU285" s="19" t="s">
        <v>84</v>
      </c>
    </row>
    <row r="286" s="13" customFormat="1">
      <c r="A286" s="13"/>
      <c r="B286" s="224"/>
      <c r="C286" s="225"/>
      <c r="D286" s="226" t="s">
        <v>185</v>
      </c>
      <c r="E286" s="227" t="s">
        <v>19</v>
      </c>
      <c r="F286" s="228" t="s">
        <v>3627</v>
      </c>
      <c r="G286" s="225"/>
      <c r="H286" s="229">
        <v>33.700000000000003</v>
      </c>
      <c r="I286" s="230"/>
      <c r="J286" s="225"/>
      <c r="K286" s="225"/>
      <c r="L286" s="231"/>
      <c r="M286" s="232"/>
      <c r="N286" s="233"/>
      <c r="O286" s="233"/>
      <c r="P286" s="233"/>
      <c r="Q286" s="233"/>
      <c r="R286" s="233"/>
      <c r="S286" s="233"/>
      <c r="T286" s="234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5" t="s">
        <v>185</v>
      </c>
      <c r="AU286" s="235" t="s">
        <v>84</v>
      </c>
      <c r="AV286" s="13" t="s">
        <v>84</v>
      </c>
      <c r="AW286" s="13" t="s">
        <v>36</v>
      </c>
      <c r="AX286" s="13" t="s">
        <v>82</v>
      </c>
      <c r="AY286" s="235" t="s">
        <v>161</v>
      </c>
    </row>
    <row r="287" s="2" customFormat="1" ht="24.15" customHeight="1">
      <c r="A287" s="40"/>
      <c r="B287" s="41"/>
      <c r="C287" s="247" t="s">
        <v>708</v>
      </c>
      <c r="D287" s="247" t="s">
        <v>301</v>
      </c>
      <c r="E287" s="248" t="s">
        <v>3628</v>
      </c>
      <c r="F287" s="249" t="s">
        <v>3629</v>
      </c>
      <c r="G287" s="250" t="s">
        <v>590</v>
      </c>
      <c r="H287" s="251">
        <v>33.700000000000003</v>
      </c>
      <c r="I287" s="252"/>
      <c r="J287" s="253">
        <f>ROUND(I287*H287,2)</f>
        <v>0</v>
      </c>
      <c r="K287" s="249" t="s">
        <v>1209</v>
      </c>
      <c r="L287" s="254"/>
      <c r="M287" s="255" t="s">
        <v>19</v>
      </c>
      <c r="N287" s="256" t="s">
        <v>45</v>
      </c>
      <c r="O287" s="86"/>
      <c r="P287" s="215">
        <f>O287*H287</f>
        <v>0</v>
      </c>
      <c r="Q287" s="215">
        <v>0.0014</v>
      </c>
      <c r="R287" s="215">
        <f>Q287*H287</f>
        <v>0.047180000000000007</v>
      </c>
      <c r="S287" s="215">
        <v>0</v>
      </c>
      <c r="T287" s="216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17" t="s">
        <v>342</v>
      </c>
      <c r="AT287" s="217" t="s">
        <v>301</v>
      </c>
      <c r="AU287" s="217" t="s">
        <v>84</v>
      </c>
      <c r="AY287" s="19" t="s">
        <v>161</v>
      </c>
      <c r="BE287" s="218">
        <f>IF(N287="základní",J287,0)</f>
        <v>0</v>
      </c>
      <c r="BF287" s="218">
        <f>IF(N287="snížená",J287,0)</f>
        <v>0</v>
      </c>
      <c r="BG287" s="218">
        <f>IF(N287="zákl. přenesená",J287,0)</f>
        <v>0</v>
      </c>
      <c r="BH287" s="218">
        <f>IF(N287="sníž. přenesená",J287,0)</f>
        <v>0</v>
      </c>
      <c r="BI287" s="218">
        <f>IF(N287="nulová",J287,0)</f>
        <v>0</v>
      </c>
      <c r="BJ287" s="19" t="s">
        <v>82</v>
      </c>
      <c r="BK287" s="218">
        <f>ROUND(I287*H287,2)</f>
        <v>0</v>
      </c>
      <c r="BL287" s="19" t="s">
        <v>256</v>
      </c>
      <c r="BM287" s="217" t="s">
        <v>3630</v>
      </c>
    </row>
    <row r="288" s="2" customFormat="1" ht="33" customHeight="1">
      <c r="A288" s="40"/>
      <c r="B288" s="41"/>
      <c r="C288" s="206" t="s">
        <v>723</v>
      </c>
      <c r="D288" s="206" t="s">
        <v>163</v>
      </c>
      <c r="E288" s="207" t="s">
        <v>3631</v>
      </c>
      <c r="F288" s="208" t="s">
        <v>3632</v>
      </c>
      <c r="G288" s="209" t="s">
        <v>590</v>
      </c>
      <c r="H288" s="210">
        <v>54.600000000000001</v>
      </c>
      <c r="I288" s="211"/>
      <c r="J288" s="212">
        <f>ROUND(I288*H288,2)</f>
        <v>0</v>
      </c>
      <c r="K288" s="208" t="s">
        <v>1209</v>
      </c>
      <c r="L288" s="46"/>
      <c r="M288" s="213" t="s">
        <v>19</v>
      </c>
      <c r="N288" s="214" t="s">
        <v>45</v>
      </c>
      <c r="O288" s="86"/>
      <c r="P288" s="215">
        <f>O288*H288</f>
        <v>0</v>
      </c>
      <c r="Q288" s="215">
        <v>0</v>
      </c>
      <c r="R288" s="215">
        <f>Q288*H288</f>
        <v>0</v>
      </c>
      <c r="S288" s="215">
        <v>0</v>
      </c>
      <c r="T288" s="216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17" t="s">
        <v>256</v>
      </c>
      <c r="AT288" s="217" t="s">
        <v>163</v>
      </c>
      <c r="AU288" s="217" t="s">
        <v>84</v>
      </c>
      <c r="AY288" s="19" t="s">
        <v>161</v>
      </c>
      <c r="BE288" s="218">
        <f>IF(N288="základní",J288,0)</f>
        <v>0</v>
      </c>
      <c r="BF288" s="218">
        <f>IF(N288="snížená",J288,0)</f>
        <v>0</v>
      </c>
      <c r="BG288" s="218">
        <f>IF(N288="zákl. přenesená",J288,0)</f>
        <v>0</v>
      </c>
      <c r="BH288" s="218">
        <f>IF(N288="sníž. přenesená",J288,0)</f>
        <v>0</v>
      </c>
      <c r="BI288" s="218">
        <f>IF(N288="nulová",J288,0)</f>
        <v>0</v>
      </c>
      <c r="BJ288" s="19" t="s">
        <v>82</v>
      </c>
      <c r="BK288" s="218">
        <f>ROUND(I288*H288,2)</f>
        <v>0</v>
      </c>
      <c r="BL288" s="19" t="s">
        <v>256</v>
      </c>
      <c r="BM288" s="217" t="s">
        <v>3633</v>
      </c>
    </row>
    <row r="289" s="2" customFormat="1">
      <c r="A289" s="40"/>
      <c r="B289" s="41"/>
      <c r="C289" s="42"/>
      <c r="D289" s="219" t="s">
        <v>170</v>
      </c>
      <c r="E289" s="42"/>
      <c r="F289" s="220" t="s">
        <v>3634</v>
      </c>
      <c r="G289" s="42"/>
      <c r="H289" s="42"/>
      <c r="I289" s="221"/>
      <c r="J289" s="42"/>
      <c r="K289" s="42"/>
      <c r="L289" s="46"/>
      <c r="M289" s="222"/>
      <c r="N289" s="223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170</v>
      </c>
      <c r="AU289" s="19" t="s">
        <v>84</v>
      </c>
    </row>
    <row r="290" s="13" customFormat="1">
      <c r="A290" s="13"/>
      <c r="B290" s="224"/>
      <c r="C290" s="225"/>
      <c r="D290" s="226" t="s">
        <v>185</v>
      </c>
      <c r="E290" s="227" t="s">
        <v>19</v>
      </c>
      <c r="F290" s="228" t="s">
        <v>3635</v>
      </c>
      <c r="G290" s="225"/>
      <c r="H290" s="229">
        <v>54.600000000000001</v>
      </c>
      <c r="I290" s="230"/>
      <c r="J290" s="225"/>
      <c r="K290" s="225"/>
      <c r="L290" s="231"/>
      <c r="M290" s="232"/>
      <c r="N290" s="233"/>
      <c r="O290" s="233"/>
      <c r="P290" s="233"/>
      <c r="Q290" s="233"/>
      <c r="R290" s="233"/>
      <c r="S290" s="233"/>
      <c r="T290" s="234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5" t="s">
        <v>185</v>
      </c>
      <c r="AU290" s="235" t="s">
        <v>84</v>
      </c>
      <c r="AV290" s="13" t="s">
        <v>84</v>
      </c>
      <c r="AW290" s="13" t="s">
        <v>36</v>
      </c>
      <c r="AX290" s="13" t="s">
        <v>82</v>
      </c>
      <c r="AY290" s="235" t="s">
        <v>161</v>
      </c>
    </row>
    <row r="291" s="2" customFormat="1" ht="24.15" customHeight="1">
      <c r="A291" s="40"/>
      <c r="B291" s="41"/>
      <c r="C291" s="247" t="s">
        <v>727</v>
      </c>
      <c r="D291" s="247" t="s">
        <v>301</v>
      </c>
      <c r="E291" s="248" t="s">
        <v>3636</v>
      </c>
      <c r="F291" s="249" t="s">
        <v>3637</v>
      </c>
      <c r="G291" s="250" t="s">
        <v>590</v>
      </c>
      <c r="H291" s="251">
        <v>54.600000000000001</v>
      </c>
      <c r="I291" s="252"/>
      <c r="J291" s="253">
        <f>ROUND(I291*H291,2)</f>
        <v>0</v>
      </c>
      <c r="K291" s="249" t="s">
        <v>1209</v>
      </c>
      <c r="L291" s="254"/>
      <c r="M291" s="255" t="s">
        <v>19</v>
      </c>
      <c r="N291" s="256" t="s">
        <v>45</v>
      </c>
      <c r="O291" s="86"/>
      <c r="P291" s="215">
        <f>O291*H291</f>
        <v>0</v>
      </c>
      <c r="Q291" s="215">
        <v>0.0018</v>
      </c>
      <c r="R291" s="215">
        <f>Q291*H291</f>
        <v>0.098280000000000006</v>
      </c>
      <c r="S291" s="215">
        <v>0</v>
      </c>
      <c r="T291" s="216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17" t="s">
        <v>342</v>
      </c>
      <c r="AT291" s="217" t="s">
        <v>301</v>
      </c>
      <c r="AU291" s="217" t="s">
        <v>84</v>
      </c>
      <c r="AY291" s="19" t="s">
        <v>161</v>
      </c>
      <c r="BE291" s="218">
        <f>IF(N291="základní",J291,0)</f>
        <v>0</v>
      </c>
      <c r="BF291" s="218">
        <f>IF(N291="snížená",J291,0)</f>
        <v>0</v>
      </c>
      <c r="BG291" s="218">
        <f>IF(N291="zákl. přenesená",J291,0)</f>
        <v>0</v>
      </c>
      <c r="BH291" s="218">
        <f>IF(N291="sníž. přenesená",J291,0)</f>
        <v>0</v>
      </c>
      <c r="BI291" s="218">
        <f>IF(N291="nulová",J291,0)</f>
        <v>0</v>
      </c>
      <c r="BJ291" s="19" t="s">
        <v>82</v>
      </c>
      <c r="BK291" s="218">
        <f>ROUND(I291*H291,2)</f>
        <v>0</v>
      </c>
      <c r="BL291" s="19" t="s">
        <v>256</v>
      </c>
      <c r="BM291" s="217" t="s">
        <v>3638</v>
      </c>
    </row>
    <row r="292" s="2" customFormat="1" ht="33" customHeight="1">
      <c r="A292" s="40"/>
      <c r="B292" s="41"/>
      <c r="C292" s="206" t="s">
        <v>733</v>
      </c>
      <c r="D292" s="206" t="s">
        <v>163</v>
      </c>
      <c r="E292" s="207" t="s">
        <v>3639</v>
      </c>
      <c r="F292" s="208" t="s">
        <v>3640</v>
      </c>
      <c r="G292" s="209" t="s">
        <v>590</v>
      </c>
      <c r="H292" s="210">
        <v>16.5</v>
      </c>
      <c r="I292" s="211"/>
      <c r="J292" s="212">
        <f>ROUND(I292*H292,2)</f>
        <v>0</v>
      </c>
      <c r="K292" s="208" t="s">
        <v>167</v>
      </c>
      <c r="L292" s="46"/>
      <c r="M292" s="213" t="s">
        <v>19</v>
      </c>
      <c r="N292" s="214" t="s">
        <v>45</v>
      </c>
      <c r="O292" s="86"/>
      <c r="P292" s="215">
        <f>O292*H292</f>
        <v>0</v>
      </c>
      <c r="Q292" s="215">
        <v>0</v>
      </c>
      <c r="R292" s="215">
        <f>Q292*H292</f>
        <v>0</v>
      </c>
      <c r="S292" s="215">
        <v>0</v>
      </c>
      <c r="T292" s="216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17" t="s">
        <v>256</v>
      </c>
      <c r="AT292" s="217" t="s">
        <v>163</v>
      </c>
      <c r="AU292" s="217" t="s">
        <v>84</v>
      </c>
      <c r="AY292" s="19" t="s">
        <v>161</v>
      </c>
      <c r="BE292" s="218">
        <f>IF(N292="základní",J292,0)</f>
        <v>0</v>
      </c>
      <c r="BF292" s="218">
        <f>IF(N292="snížená",J292,0)</f>
        <v>0</v>
      </c>
      <c r="BG292" s="218">
        <f>IF(N292="zákl. přenesená",J292,0)</f>
        <v>0</v>
      </c>
      <c r="BH292" s="218">
        <f>IF(N292="sníž. přenesená",J292,0)</f>
        <v>0</v>
      </c>
      <c r="BI292" s="218">
        <f>IF(N292="nulová",J292,0)</f>
        <v>0</v>
      </c>
      <c r="BJ292" s="19" t="s">
        <v>82</v>
      </c>
      <c r="BK292" s="218">
        <f>ROUND(I292*H292,2)</f>
        <v>0</v>
      </c>
      <c r="BL292" s="19" t="s">
        <v>256</v>
      </c>
      <c r="BM292" s="217" t="s">
        <v>3641</v>
      </c>
    </row>
    <row r="293" s="2" customFormat="1">
      <c r="A293" s="40"/>
      <c r="B293" s="41"/>
      <c r="C293" s="42"/>
      <c r="D293" s="219" t="s">
        <v>170</v>
      </c>
      <c r="E293" s="42"/>
      <c r="F293" s="220" t="s">
        <v>3642</v>
      </c>
      <c r="G293" s="42"/>
      <c r="H293" s="42"/>
      <c r="I293" s="221"/>
      <c r="J293" s="42"/>
      <c r="K293" s="42"/>
      <c r="L293" s="46"/>
      <c r="M293" s="222"/>
      <c r="N293" s="223"/>
      <c r="O293" s="86"/>
      <c r="P293" s="86"/>
      <c r="Q293" s="86"/>
      <c r="R293" s="86"/>
      <c r="S293" s="86"/>
      <c r="T293" s="87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9" t="s">
        <v>170</v>
      </c>
      <c r="AU293" s="19" t="s">
        <v>84</v>
      </c>
    </row>
    <row r="294" s="13" customFormat="1">
      <c r="A294" s="13"/>
      <c r="B294" s="224"/>
      <c r="C294" s="225"/>
      <c r="D294" s="226" t="s">
        <v>185</v>
      </c>
      <c r="E294" s="227" t="s">
        <v>19</v>
      </c>
      <c r="F294" s="228" t="s">
        <v>3643</v>
      </c>
      <c r="G294" s="225"/>
      <c r="H294" s="229">
        <v>16.5</v>
      </c>
      <c r="I294" s="230"/>
      <c r="J294" s="225"/>
      <c r="K294" s="225"/>
      <c r="L294" s="231"/>
      <c r="M294" s="232"/>
      <c r="N294" s="233"/>
      <c r="O294" s="233"/>
      <c r="P294" s="233"/>
      <c r="Q294" s="233"/>
      <c r="R294" s="233"/>
      <c r="S294" s="233"/>
      <c r="T294" s="234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5" t="s">
        <v>185</v>
      </c>
      <c r="AU294" s="235" t="s">
        <v>84</v>
      </c>
      <c r="AV294" s="13" t="s">
        <v>84</v>
      </c>
      <c r="AW294" s="13" t="s">
        <v>36</v>
      </c>
      <c r="AX294" s="13" t="s">
        <v>82</v>
      </c>
      <c r="AY294" s="235" t="s">
        <v>161</v>
      </c>
    </row>
    <row r="295" s="2" customFormat="1" ht="24.15" customHeight="1">
      <c r="A295" s="40"/>
      <c r="B295" s="41"/>
      <c r="C295" s="247" t="s">
        <v>738</v>
      </c>
      <c r="D295" s="247" t="s">
        <v>301</v>
      </c>
      <c r="E295" s="248" t="s">
        <v>3644</v>
      </c>
      <c r="F295" s="249" t="s">
        <v>3645</v>
      </c>
      <c r="G295" s="250" t="s">
        <v>590</v>
      </c>
      <c r="H295" s="251">
        <v>16.995000000000001</v>
      </c>
      <c r="I295" s="252"/>
      <c r="J295" s="253">
        <f>ROUND(I295*H295,2)</f>
        <v>0</v>
      </c>
      <c r="K295" s="249" t="s">
        <v>167</v>
      </c>
      <c r="L295" s="254"/>
      <c r="M295" s="255" t="s">
        <v>19</v>
      </c>
      <c r="N295" s="256" t="s">
        <v>45</v>
      </c>
      <c r="O295" s="86"/>
      <c r="P295" s="215">
        <f>O295*H295</f>
        <v>0</v>
      </c>
      <c r="Q295" s="215">
        <v>0.0020999999999999999</v>
      </c>
      <c r="R295" s="215">
        <f>Q295*H295</f>
        <v>0.035689499999999999</v>
      </c>
      <c r="S295" s="215">
        <v>0</v>
      </c>
      <c r="T295" s="216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17" t="s">
        <v>342</v>
      </c>
      <c r="AT295" s="217" t="s">
        <v>301</v>
      </c>
      <c r="AU295" s="217" t="s">
        <v>84</v>
      </c>
      <c r="AY295" s="19" t="s">
        <v>161</v>
      </c>
      <c r="BE295" s="218">
        <f>IF(N295="základní",J295,0)</f>
        <v>0</v>
      </c>
      <c r="BF295" s="218">
        <f>IF(N295="snížená",J295,0)</f>
        <v>0</v>
      </c>
      <c r="BG295" s="218">
        <f>IF(N295="zákl. přenesená",J295,0)</f>
        <v>0</v>
      </c>
      <c r="BH295" s="218">
        <f>IF(N295="sníž. přenesená",J295,0)</f>
        <v>0</v>
      </c>
      <c r="BI295" s="218">
        <f>IF(N295="nulová",J295,0)</f>
        <v>0</v>
      </c>
      <c r="BJ295" s="19" t="s">
        <v>82</v>
      </c>
      <c r="BK295" s="218">
        <f>ROUND(I295*H295,2)</f>
        <v>0</v>
      </c>
      <c r="BL295" s="19" t="s">
        <v>256</v>
      </c>
      <c r="BM295" s="217" t="s">
        <v>3646</v>
      </c>
    </row>
    <row r="296" s="13" customFormat="1">
      <c r="A296" s="13"/>
      <c r="B296" s="224"/>
      <c r="C296" s="225"/>
      <c r="D296" s="226" t="s">
        <v>185</v>
      </c>
      <c r="E296" s="225"/>
      <c r="F296" s="228" t="s">
        <v>3647</v>
      </c>
      <c r="G296" s="225"/>
      <c r="H296" s="229">
        <v>16.995000000000001</v>
      </c>
      <c r="I296" s="230"/>
      <c r="J296" s="225"/>
      <c r="K296" s="225"/>
      <c r="L296" s="231"/>
      <c r="M296" s="232"/>
      <c r="N296" s="233"/>
      <c r="O296" s="233"/>
      <c r="P296" s="233"/>
      <c r="Q296" s="233"/>
      <c r="R296" s="233"/>
      <c r="S296" s="233"/>
      <c r="T296" s="234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5" t="s">
        <v>185</v>
      </c>
      <c r="AU296" s="235" t="s">
        <v>84</v>
      </c>
      <c r="AV296" s="13" t="s">
        <v>84</v>
      </c>
      <c r="AW296" s="13" t="s">
        <v>4</v>
      </c>
      <c r="AX296" s="13" t="s">
        <v>82</v>
      </c>
      <c r="AY296" s="235" t="s">
        <v>161</v>
      </c>
    </row>
    <row r="297" s="2" customFormat="1" ht="24.15" customHeight="1">
      <c r="A297" s="40"/>
      <c r="B297" s="41"/>
      <c r="C297" s="206" t="s">
        <v>743</v>
      </c>
      <c r="D297" s="206" t="s">
        <v>163</v>
      </c>
      <c r="E297" s="207" t="s">
        <v>3648</v>
      </c>
      <c r="F297" s="208" t="s">
        <v>3649</v>
      </c>
      <c r="G297" s="209" t="s">
        <v>590</v>
      </c>
      <c r="H297" s="210">
        <v>50.200000000000003</v>
      </c>
      <c r="I297" s="211"/>
      <c r="J297" s="212">
        <f>ROUND(I297*H297,2)</f>
        <v>0</v>
      </c>
      <c r="K297" s="208" t="s">
        <v>1209</v>
      </c>
      <c r="L297" s="46"/>
      <c r="M297" s="213" t="s">
        <v>19</v>
      </c>
      <c r="N297" s="214" t="s">
        <v>45</v>
      </c>
      <c r="O297" s="86"/>
      <c r="P297" s="215">
        <f>O297*H297</f>
        <v>0</v>
      </c>
      <c r="Q297" s="215">
        <v>0</v>
      </c>
      <c r="R297" s="215">
        <f>Q297*H297</f>
        <v>0</v>
      </c>
      <c r="S297" s="215">
        <v>0</v>
      </c>
      <c r="T297" s="216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17" t="s">
        <v>256</v>
      </c>
      <c r="AT297" s="217" t="s">
        <v>163</v>
      </c>
      <c r="AU297" s="217" t="s">
        <v>84</v>
      </c>
      <c r="AY297" s="19" t="s">
        <v>161</v>
      </c>
      <c r="BE297" s="218">
        <f>IF(N297="základní",J297,0)</f>
        <v>0</v>
      </c>
      <c r="BF297" s="218">
        <f>IF(N297="snížená",J297,0)</f>
        <v>0</v>
      </c>
      <c r="BG297" s="218">
        <f>IF(N297="zákl. přenesená",J297,0)</f>
        <v>0</v>
      </c>
      <c r="BH297" s="218">
        <f>IF(N297="sníž. přenesená",J297,0)</f>
        <v>0</v>
      </c>
      <c r="BI297" s="218">
        <f>IF(N297="nulová",J297,0)</f>
        <v>0</v>
      </c>
      <c r="BJ297" s="19" t="s">
        <v>82</v>
      </c>
      <c r="BK297" s="218">
        <f>ROUND(I297*H297,2)</f>
        <v>0</v>
      </c>
      <c r="BL297" s="19" t="s">
        <v>256</v>
      </c>
      <c r="BM297" s="217" t="s">
        <v>3650</v>
      </c>
    </row>
    <row r="298" s="2" customFormat="1">
      <c r="A298" s="40"/>
      <c r="B298" s="41"/>
      <c r="C298" s="42"/>
      <c r="D298" s="219" t="s">
        <v>170</v>
      </c>
      <c r="E298" s="42"/>
      <c r="F298" s="220" t="s">
        <v>3651</v>
      </c>
      <c r="G298" s="42"/>
      <c r="H298" s="42"/>
      <c r="I298" s="221"/>
      <c r="J298" s="42"/>
      <c r="K298" s="42"/>
      <c r="L298" s="46"/>
      <c r="M298" s="222"/>
      <c r="N298" s="223"/>
      <c r="O298" s="86"/>
      <c r="P298" s="86"/>
      <c r="Q298" s="86"/>
      <c r="R298" s="86"/>
      <c r="S298" s="86"/>
      <c r="T298" s="87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19" t="s">
        <v>170</v>
      </c>
      <c r="AU298" s="19" t="s">
        <v>84</v>
      </c>
    </row>
    <row r="299" s="13" customFormat="1">
      <c r="A299" s="13"/>
      <c r="B299" s="224"/>
      <c r="C299" s="225"/>
      <c r="D299" s="226" t="s">
        <v>185</v>
      </c>
      <c r="E299" s="227" t="s">
        <v>19</v>
      </c>
      <c r="F299" s="228" t="s">
        <v>3652</v>
      </c>
      <c r="G299" s="225"/>
      <c r="H299" s="229">
        <v>50.200000000000003</v>
      </c>
      <c r="I299" s="230"/>
      <c r="J299" s="225"/>
      <c r="K299" s="225"/>
      <c r="L299" s="231"/>
      <c r="M299" s="232"/>
      <c r="N299" s="233"/>
      <c r="O299" s="233"/>
      <c r="P299" s="233"/>
      <c r="Q299" s="233"/>
      <c r="R299" s="233"/>
      <c r="S299" s="233"/>
      <c r="T299" s="234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5" t="s">
        <v>185</v>
      </c>
      <c r="AU299" s="235" t="s">
        <v>84</v>
      </c>
      <c r="AV299" s="13" t="s">
        <v>84</v>
      </c>
      <c r="AW299" s="13" t="s">
        <v>36</v>
      </c>
      <c r="AX299" s="13" t="s">
        <v>82</v>
      </c>
      <c r="AY299" s="235" t="s">
        <v>161</v>
      </c>
    </row>
    <row r="300" s="2" customFormat="1" ht="21.75" customHeight="1">
      <c r="A300" s="40"/>
      <c r="B300" s="41"/>
      <c r="C300" s="247" t="s">
        <v>748</v>
      </c>
      <c r="D300" s="247" t="s">
        <v>301</v>
      </c>
      <c r="E300" s="248" t="s">
        <v>3653</v>
      </c>
      <c r="F300" s="249" t="s">
        <v>3654</v>
      </c>
      <c r="G300" s="250" t="s">
        <v>590</v>
      </c>
      <c r="H300" s="251">
        <v>50.200000000000003</v>
      </c>
      <c r="I300" s="252"/>
      <c r="J300" s="253">
        <f>ROUND(I300*H300,2)</f>
        <v>0</v>
      </c>
      <c r="K300" s="249" t="s">
        <v>1209</v>
      </c>
      <c r="L300" s="254"/>
      <c r="M300" s="255" t="s">
        <v>19</v>
      </c>
      <c r="N300" s="256" t="s">
        <v>45</v>
      </c>
      <c r="O300" s="86"/>
      <c r="P300" s="215">
        <f>O300*H300</f>
        <v>0</v>
      </c>
      <c r="Q300" s="215">
        <v>0.00075000000000000002</v>
      </c>
      <c r="R300" s="215">
        <f>Q300*H300</f>
        <v>0.037650000000000003</v>
      </c>
      <c r="S300" s="215">
        <v>0</v>
      </c>
      <c r="T300" s="216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17" t="s">
        <v>342</v>
      </c>
      <c r="AT300" s="217" t="s">
        <v>301</v>
      </c>
      <c r="AU300" s="217" t="s">
        <v>84</v>
      </c>
      <c r="AY300" s="19" t="s">
        <v>161</v>
      </c>
      <c r="BE300" s="218">
        <f>IF(N300="základní",J300,0)</f>
        <v>0</v>
      </c>
      <c r="BF300" s="218">
        <f>IF(N300="snížená",J300,0)</f>
        <v>0</v>
      </c>
      <c r="BG300" s="218">
        <f>IF(N300="zákl. přenesená",J300,0)</f>
        <v>0</v>
      </c>
      <c r="BH300" s="218">
        <f>IF(N300="sníž. přenesená",J300,0)</f>
        <v>0</v>
      </c>
      <c r="BI300" s="218">
        <f>IF(N300="nulová",J300,0)</f>
        <v>0</v>
      </c>
      <c r="BJ300" s="19" t="s">
        <v>82</v>
      </c>
      <c r="BK300" s="218">
        <f>ROUND(I300*H300,2)</f>
        <v>0</v>
      </c>
      <c r="BL300" s="19" t="s">
        <v>256</v>
      </c>
      <c r="BM300" s="217" t="s">
        <v>3655</v>
      </c>
    </row>
    <row r="301" s="2" customFormat="1" ht="33" customHeight="1">
      <c r="A301" s="40"/>
      <c r="B301" s="41"/>
      <c r="C301" s="206" t="s">
        <v>753</v>
      </c>
      <c r="D301" s="206" t="s">
        <v>163</v>
      </c>
      <c r="E301" s="207" t="s">
        <v>3656</v>
      </c>
      <c r="F301" s="208" t="s">
        <v>3657</v>
      </c>
      <c r="G301" s="209" t="s">
        <v>590</v>
      </c>
      <c r="H301" s="210">
        <v>18</v>
      </c>
      <c r="I301" s="211"/>
      <c r="J301" s="212">
        <f>ROUND(I301*H301,2)</f>
        <v>0</v>
      </c>
      <c r="K301" s="208" t="s">
        <v>1209</v>
      </c>
      <c r="L301" s="46"/>
      <c r="M301" s="213" t="s">
        <v>19</v>
      </c>
      <c r="N301" s="214" t="s">
        <v>45</v>
      </c>
      <c r="O301" s="86"/>
      <c r="P301" s="215">
        <f>O301*H301</f>
        <v>0</v>
      </c>
      <c r="Q301" s="215">
        <v>0</v>
      </c>
      <c r="R301" s="215">
        <f>Q301*H301</f>
        <v>0</v>
      </c>
      <c r="S301" s="215">
        <v>0</v>
      </c>
      <c r="T301" s="216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17" t="s">
        <v>256</v>
      </c>
      <c r="AT301" s="217" t="s">
        <v>163</v>
      </c>
      <c r="AU301" s="217" t="s">
        <v>84</v>
      </c>
      <c r="AY301" s="19" t="s">
        <v>161</v>
      </c>
      <c r="BE301" s="218">
        <f>IF(N301="základní",J301,0)</f>
        <v>0</v>
      </c>
      <c r="BF301" s="218">
        <f>IF(N301="snížená",J301,0)</f>
        <v>0</v>
      </c>
      <c r="BG301" s="218">
        <f>IF(N301="zákl. přenesená",J301,0)</f>
        <v>0</v>
      </c>
      <c r="BH301" s="218">
        <f>IF(N301="sníž. přenesená",J301,0)</f>
        <v>0</v>
      </c>
      <c r="BI301" s="218">
        <f>IF(N301="nulová",J301,0)</f>
        <v>0</v>
      </c>
      <c r="BJ301" s="19" t="s">
        <v>82</v>
      </c>
      <c r="BK301" s="218">
        <f>ROUND(I301*H301,2)</f>
        <v>0</v>
      </c>
      <c r="BL301" s="19" t="s">
        <v>256</v>
      </c>
      <c r="BM301" s="217" t="s">
        <v>3658</v>
      </c>
    </row>
    <row r="302" s="2" customFormat="1">
      <c r="A302" s="40"/>
      <c r="B302" s="41"/>
      <c r="C302" s="42"/>
      <c r="D302" s="219" t="s">
        <v>170</v>
      </c>
      <c r="E302" s="42"/>
      <c r="F302" s="220" t="s">
        <v>3659</v>
      </c>
      <c r="G302" s="42"/>
      <c r="H302" s="42"/>
      <c r="I302" s="221"/>
      <c r="J302" s="42"/>
      <c r="K302" s="42"/>
      <c r="L302" s="46"/>
      <c r="M302" s="222"/>
      <c r="N302" s="223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170</v>
      </c>
      <c r="AU302" s="19" t="s">
        <v>84</v>
      </c>
    </row>
    <row r="303" s="13" customFormat="1">
      <c r="A303" s="13"/>
      <c r="B303" s="224"/>
      <c r="C303" s="225"/>
      <c r="D303" s="226" t="s">
        <v>185</v>
      </c>
      <c r="E303" s="227" t="s">
        <v>19</v>
      </c>
      <c r="F303" s="228" t="s">
        <v>3660</v>
      </c>
      <c r="G303" s="225"/>
      <c r="H303" s="229">
        <v>18</v>
      </c>
      <c r="I303" s="230"/>
      <c r="J303" s="225"/>
      <c r="K303" s="225"/>
      <c r="L303" s="231"/>
      <c r="M303" s="232"/>
      <c r="N303" s="233"/>
      <c r="O303" s="233"/>
      <c r="P303" s="233"/>
      <c r="Q303" s="233"/>
      <c r="R303" s="233"/>
      <c r="S303" s="233"/>
      <c r="T303" s="234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5" t="s">
        <v>185</v>
      </c>
      <c r="AU303" s="235" t="s">
        <v>84</v>
      </c>
      <c r="AV303" s="13" t="s">
        <v>84</v>
      </c>
      <c r="AW303" s="13" t="s">
        <v>36</v>
      </c>
      <c r="AX303" s="13" t="s">
        <v>82</v>
      </c>
      <c r="AY303" s="235" t="s">
        <v>161</v>
      </c>
    </row>
    <row r="304" s="2" customFormat="1" ht="21.75" customHeight="1">
      <c r="A304" s="40"/>
      <c r="B304" s="41"/>
      <c r="C304" s="247" t="s">
        <v>758</v>
      </c>
      <c r="D304" s="247" t="s">
        <v>301</v>
      </c>
      <c r="E304" s="248" t="s">
        <v>3661</v>
      </c>
      <c r="F304" s="249" t="s">
        <v>3662</v>
      </c>
      <c r="G304" s="250" t="s">
        <v>590</v>
      </c>
      <c r="H304" s="251">
        <v>18</v>
      </c>
      <c r="I304" s="252"/>
      <c r="J304" s="253">
        <f>ROUND(I304*H304,2)</f>
        <v>0</v>
      </c>
      <c r="K304" s="249" t="s">
        <v>1209</v>
      </c>
      <c r="L304" s="254"/>
      <c r="M304" s="255" t="s">
        <v>19</v>
      </c>
      <c r="N304" s="256" t="s">
        <v>45</v>
      </c>
      <c r="O304" s="86"/>
      <c r="P304" s="215">
        <f>O304*H304</f>
        <v>0</v>
      </c>
      <c r="Q304" s="215">
        <v>0.00141</v>
      </c>
      <c r="R304" s="215">
        <f>Q304*H304</f>
        <v>0.02538</v>
      </c>
      <c r="S304" s="215">
        <v>0</v>
      </c>
      <c r="T304" s="216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17" t="s">
        <v>342</v>
      </c>
      <c r="AT304" s="217" t="s">
        <v>301</v>
      </c>
      <c r="AU304" s="217" t="s">
        <v>84</v>
      </c>
      <c r="AY304" s="19" t="s">
        <v>161</v>
      </c>
      <c r="BE304" s="218">
        <f>IF(N304="základní",J304,0)</f>
        <v>0</v>
      </c>
      <c r="BF304" s="218">
        <f>IF(N304="snížená",J304,0)</f>
        <v>0</v>
      </c>
      <c r="BG304" s="218">
        <f>IF(N304="zákl. přenesená",J304,0)</f>
        <v>0</v>
      </c>
      <c r="BH304" s="218">
        <f>IF(N304="sníž. přenesená",J304,0)</f>
        <v>0</v>
      </c>
      <c r="BI304" s="218">
        <f>IF(N304="nulová",J304,0)</f>
        <v>0</v>
      </c>
      <c r="BJ304" s="19" t="s">
        <v>82</v>
      </c>
      <c r="BK304" s="218">
        <f>ROUND(I304*H304,2)</f>
        <v>0</v>
      </c>
      <c r="BL304" s="19" t="s">
        <v>256</v>
      </c>
      <c r="BM304" s="217" t="s">
        <v>3663</v>
      </c>
    </row>
    <row r="305" s="2" customFormat="1" ht="24.15" customHeight="1">
      <c r="A305" s="40"/>
      <c r="B305" s="41"/>
      <c r="C305" s="206" t="s">
        <v>763</v>
      </c>
      <c r="D305" s="206" t="s">
        <v>163</v>
      </c>
      <c r="E305" s="207" t="s">
        <v>3664</v>
      </c>
      <c r="F305" s="208" t="s">
        <v>3665</v>
      </c>
      <c r="G305" s="209" t="s">
        <v>3666</v>
      </c>
      <c r="H305" s="210">
        <v>24</v>
      </c>
      <c r="I305" s="211"/>
      <c r="J305" s="212">
        <f>ROUND(I305*H305,2)</f>
        <v>0</v>
      </c>
      <c r="K305" s="208" t="s">
        <v>1209</v>
      </c>
      <c r="L305" s="46"/>
      <c r="M305" s="213" t="s">
        <v>19</v>
      </c>
      <c r="N305" s="214" t="s">
        <v>45</v>
      </c>
      <c r="O305" s="86"/>
      <c r="P305" s="215">
        <f>O305*H305</f>
        <v>0</v>
      </c>
      <c r="Q305" s="215">
        <v>0</v>
      </c>
      <c r="R305" s="215">
        <f>Q305*H305</f>
        <v>0</v>
      </c>
      <c r="S305" s="215">
        <v>0</v>
      </c>
      <c r="T305" s="216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17" t="s">
        <v>256</v>
      </c>
      <c r="AT305" s="217" t="s">
        <v>163</v>
      </c>
      <c r="AU305" s="217" t="s">
        <v>84</v>
      </c>
      <c r="AY305" s="19" t="s">
        <v>161</v>
      </c>
      <c r="BE305" s="218">
        <f>IF(N305="základní",J305,0)</f>
        <v>0</v>
      </c>
      <c r="BF305" s="218">
        <f>IF(N305="snížená",J305,0)</f>
        <v>0</v>
      </c>
      <c r="BG305" s="218">
        <f>IF(N305="zákl. přenesená",J305,0)</f>
        <v>0</v>
      </c>
      <c r="BH305" s="218">
        <f>IF(N305="sníž. přenesená",J305,0)</f>
        <v>0</v>
      </c>
      <c r="BI305" s="218">
        <f>IF(N305="nulová",J305,0)</f>
        <v>0</v>
      </c>
      <c r="BJ305" s="19" t="s">
        <v>82</v>
      </c>
      <c r="BK305" s="218">
        <f>ROUND(I305*H305,2)</f>
        <v>0</v>
      </c>
      <c r="BL305" s="19" t="s">
        <v>256</v>
      </c>
      <c r="BM305" s="217" t="s">
        <v>3667</v>
      </c>
    </row>
    <row r="306" s="2" customFormat="1">
      <c r="A306" s="40"/>
      <c r="B306" s="41"/>
      <c r="C306" s="42"/>
      <c r="D306" s="219" t="s">
        <v>170</v>
      </c>
      <c r="E306" s="42"/>
      <c r="F306" s="220" t="s">
        <v>3668</v>
      </c>
      <c r="G306" s="42"/>
      <c r="H306" s="42"/>
      <c r="I306" s="221"/>
      <c r="J306" s="42"/>
      <c r="K306" s="42"/>
      <c r="L306" s="46"/>
      <c r="M306" s="222"/>
      <c r="N306" s="223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170</v>
      </c>
      <c r="AU306" s="19" t="s">
        <v>84</v>
      </c>
    </row>
    <row r="307" s="2" customFormat="1" ht="24.15" customHeight="1">
      <c r="A307" s="40"/>
      <c r="B307" s="41"/>
      <c r="C307" s="206" t="s">
        <v>768</v>
      </c>
      <c r="D307" s="206" t="s">
        <v>163</v>
      </c>
      <c r="E307" s="207" t="s">
        <v>3669</v>
      </c>
      <c r="F307" s="208" t="s">
        <v>3670</v>
      </c>
      <c r="G307" s="209" t="s">
        <v>3666</v>
      </c>
      <c r="H307" s="210">
        <v>3</v>
      </c>
      <c r="I307" s="211"/>
      <c r="J307" s="212">
        <f>ROUND(I307*H307,2)</f>
        <v>0</v>
      </c>
      <c r="K307" s="208" t="s">
        <v>1209</v>
      </c>
      <c r="L307" s="46"/>
      <c r="M307" s="213" t="s">
        <v>19</v>
      </c>
      <c r="N307" s="214" t="s">
        <v>45</v>
      </c>
      <c r="O307" s="86"/>
      <c r="P307" s="215">
        <f>O307*H307</f>
        <v>0</v>
      </c>
      <c r="Q307" s="215">
        <v>0</v>
      </c>
      <c r="R307" s="215">
        <f>Q307*H307</f>
        <v>0</v>
      </c>
      <c r="S307" s="215">
        <v>0</v>
      </c>
      <c r="T307" s="216">
        <f>S307*H307</f>
        <v>0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217" t="s">
        <v>256</v>
      </c>
      <c r="AT307" s="217" t="s">
        <v>163</v>
      </c>
      <c r="AU307" s="217" t="s">
        <v>84</v>
      </c>
      <c r="AY307" s="19" t="s">
        <v>161</v>
      </c>
      <c r="BE307" s="218">
        <f>IF(N307="základní",J307,0)</f>
        <v>0</v>
      </c>
      <c r="BF307" s="218">
        <f>IF(N307="snížená",J307,0)</f>
        <v>0</v>
      </c>
      <c r="BG307" s="218">
        <f>IF(N307="zákl. přenesená",J307,0)</f>
        <v>0</v>
      </c>
      <c r="BH307" s="218">
        <f>IF(N307="sníž. přenesená",J307,0)</f>
        <v>0</v>
      </c>
      <c r="BI307" s="218">
        <f>IF(N307="nulová",J307,0)</f>
        <v>0</v>
      </c>
      <c r="BJ307" s="19" t="s">
        <v>82</v>
      </c>
      <c r="BK307" s="218">
        <f>ROUND(I307*H307,2)</f>
        <v>0</v>
      </c>
      <c r="BL307" s="19" t="s">
        <v>256</v>
      </c>
      <c r="BM307" s="217" t="s">
        <v>3671</v>
      </c>
    </row>
    <row r="308" s="2" customFormat="1">
      <c r="A308" s="40"/>
      <c r="B308" s="41"/>
      <c r="C308" s="42"/>
      <c r="D308" s="219" t="s">
        <v>170</v>
      </c>
      <c r="E308" s="42"/>
      <c r="F308" s="220" t="s">
        <v>3672</v>
      </c>
      <c r="G308" s="42"/>
      <c r="H308" s="42"/>
      <c r="I308" s="221"/>
      <c r="J308" s="42"/>
      <c r="K308" s="42"/>
      <c r="L308" s="46"/>
      <c r="M308" s="222"/>
      <c r="N308" s="223"/>
      <c r="O308" s="86"/>
      <c r="P308" s="86"/>
      <c r="Q308" s="86"/>
      <c r="R308" s="86"/>
      <c r="S308" s="86"/>
      <c r="T308" s="87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T308" s="19" t="s">
        <v>170</v>
      </c>
      <c r="AU308" s="19" t="s">
        <v>84</v>
      </c>
    </row>
    <row r="309" s="2" customFormat="1" ht="24.15" customHeight="1">
      <c r="A309" s="40"/>
      <c r="B309" s="41"/>
      <c r="C309" s="206" t="s">
        <v>773</v>
      </c>
      <c r="D309" s="206" t="s">
        <v>163</v>
      </c>
      <c r="E309" s="207" t="s">
        <v>3673</v>
      </c>
      <c r="F309" s="208" t="s">
        <v>3674</v>
      </c>
      <c r="G309" s="209" t="s">
        <v>166</v>
      </c>
      <c r="H309" s="210">
        <v>4</v>
      </c>
      <c r="I309" s="211"/>
      <c r="J309" s="212">
        <f>ROUND(I309*H309,2)</f>
        <v>0</v>
      </c>
      <c r="K309" s="208" t="s">
        <v>1209</v>
      </c>
      <c r="L309" s="46"/>
      <c r="M309" s="213" t="s">
        <v>19</v>
      </c>
      <c r="N309" s="214" t="s">
        <v>45</v>
      </c>
      <c r="O309" s="86"/>
      <c r="P309" s="215">
        <f>O309*H309</f>
        <v>0</v>
      </c>
      <c r="Q309" s="215">
        <v>0</v>
      </c>
      <c r="R309" s="215">
        <f>Q309*H309</f>
        <v>0</v>
      </c>
      <c r="S309" s="215">
        <v>0</v>
      </c>
      <c r="T309" s="216">
        <f>S309*H309</f>
        <v>0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17" t="s">
        <v>256</v>
      </c>
      <c r="AT309" s="217" t="s">
        <v>163</v>
      </c>
      <c r="AU309" s="217" t="s">
        <v>84</v>
      </c>
      <c r="AY309" s="19" t="s">
        <v>161</v>
      </c>
      <c r="BE309" s="218">
        <f>IF(N309="základní",J309,0)</f>
        <v>0</v>
      </c>
      <c r="BF309" s="218">
        <f>IF(N309="snížená",J309,0)</f>
        <v>0</v>
      </c>
      <c r="BG309" s="218">
        <f>IF(N309="zákl. přenesená",J309,0)</f>
        <v>0</v>
      </c>
      <c r="BH309" s="218">
        <f>IF(N309="sníž. přenesená",J309,0)</f>
        <v>0</v>
      </c>
      <c r="BI309" s="218">
        <f>IF(N309="nulová",J309,0)</f>
        <v>0</v>
      </c>
      <c r="BJ309" s="19" t="s">
        <v>82</v>
      </c>
      <c r="BK309" s="218">
        <f>ROUND(I309*H309,2)</f>
        <v>0</v>
      </c>
      <c r="BL309" s="19" t="s">
        <v>256</v>
      </c>
      <c r="BM309" s="217" t="s">
        <v>3675</v>
      </c>
    </row>
    <row r="310" s="2" customFormat="1">
      <c r="A310" s="40"/>
      <c r="B310" s="41"/>
      <c r="C310" s="42"/>
      <c r="D310" s="219" t="s">
        <v>170</v>
      </c>
      <c r="E310" s="42"/>
      <c r="F310" s="220" t="s">
        <v>3676</v>
      </c>
      <c r="G310" s="42"/>
      <c r="H310" s="42"/>
      <c r="I310" s="221"/>
      <c r="J310" s="42"/>
      <c r="K310" s="42"/>
      <c r="L310" s="46"/>
      <c r="M310" s="222"/>
      <c r="N310" s="223"/>
      <c r="O310" s="86"/>
      <c r="P310" s="86"/>
      <c r="Q310" s="86"/>
      <c r="R310" s="86"/>
      <c r="S310" s="86"/>
      <c r="T310" s="87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9" t="s">
        <v>170</v>
      </c>
      <c r="AU310" s="19" t="s">
        <v>84</v>
      </c>
    </row>
    <row r="311" s="2" customFormat="1" ht="37.8" customHeight="1">
      <c r="A311" s="40"/>
      <c r="B311" s="41"/>
      <c r="C311" s="247" t="s">
        <v>779</v>
      </c>
      <c r="D311" s="247" t="s">
        <v>301</v>
      </c>
      <c r="E311" s="248" t="s">
        <v>3677</v>
      </c>
      <c r="F311" s="249" t="s">
        <v>3678</v>
      </c>
      <c r="G311" s="250" t="s">
        <v>166</v>
      </c>
      <c r="H311" s="251">
        <v>4</v>
      </c>
      <c r="I311" s="252"/>
      <c r="J311" s="253">
        <f>ROUND(I311*H311,2)</f>
        <v>0</v>
      </c>
      <c r="K311" s="249" t="s">
        <v>1209</v>
      </c>
      <c r="L311" s="254"/>
      <c r="M311" s="255" t="s">
        <v>19</v>
      </c>
      <c r="N311" s="256" t="s">
        <v>45</v>
      </c>
      <c r="O311" s="86"/>
      <c r="P311" s="215">
        <f>O311*H311</f>
        <v>0</v>
      </c>
      <c r="Q311" s="215">
        <v>0.032000000000000001</v>
      </c>
      <c r="R311" s="215">
        <f>Q311*H311</f>
        <v>0.128</v>
      </c>
      <c r="S311" s="215">
        <v>0</v>
      </c>
      <c r="T311" s="216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17" t="s">
        <v>342</v>
      </c>
      <c r="AT311" s="217" t="s">
        <v>301</v>
      </c>
      <c r="AU311" s="217" t="s">
        <v>84</v>
      </c>
      <c r="AY311" s="19" t="s">
        <v>161</v>
      </c>
      <c r="BE311" s="218">
        <f>IF(N311="základní",J311,0)</f>
        <v>0</v>
      </c>
      <c r="BF311" s="218">
        <f>IF(N311="snížená",J311,0)</f>
        <v>0</v>
      </c>
      <c r="BG311" s="218">
        <f>IF(N311="zákl. přenesená",J311,0)</f>
        <v>0</v>
      </c>
      <c r="BH311" s="218">
        <f>IF(N311="sníž. přenesená",J311,0)</f>
        <v>0</v>
      </c>
      <c r="BI311" s="218">
        <f>IF(N311="nulová",J311,0)</f>
        <v>0</v>
      </c>
      <c r="BJ311" s="19" t="s">
        <v>82</v>
      </c>
      <c r="BK311" s="218">
        <f>ROUND(I311*H311,2)</f>
        <v>0</v>
      </c>
      <c r="BL311" s="19" t="s">
        <v>256</v>
      </c>
      <c r="BM311" s="217" t="s">
        <v>3679</v>
      </c>
    </row>
    <row r="312" s="2" customFormat="1" ht="24.15" customHeight="1">
      <c r="A312" s="40"/>
      <c r="B312" s="41"/>
      <c r="C312" s="206" t="s">
        <v>784</v>
      </c>
      <c r="D312" s="206" t="s">
        <v>163</v>
      </c>
      <c r="E312" s="207" t="s">
        <v>3680</v>
      </c>
      <c r="F312" s="208" t="s">
        <v>3681</v>
      </c>
      <c r="G312" s="209" t="s">
        <v>166</v>
      </c>
      <c r="H312" s="210">
        <v>4</v>
      </c>
      <c r="I312" s="211"/>
      <c r="J312" s="212">
        <f>ROUND(I312*H312,2)</f>
        <v>0</v>
      </c>
      <c r="K312" s="208" t="s">
        <v>1209</v>
      </c>
      <c r="L312" s="46"/>
      <c r="M312" s="213" t="s">
        <v>19</v>
      </c>
      <c r="N312" s="214" t="s">
        <v>45</v>
      </c>
      <c r="O312" s="86"/>
      <c r="P312" s="215">
        <f>O312*H312</f>
        <v>0</v>
      </c>
      <c r="Q312" s="215">
        <v>0</v>
      </c>
      <c r="R312" s="215">
        <f>Q312*H312</f>
        <v>0</v>
      </c>
      <c r="S312" s="215">
        <v>0</v>
      </c>
      <c r="T312" s="216">
        <f>S312*H312</f>
        <v>0</v>
      </c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R312" s="217" t="s">
        <v>256</v>
      </c>
      <c r="AT312" s="217" t="s">
        <v>163</v>
      </c>
      <c r="AU312" s="217" t="s">
        <v>84</v>
      </c>
      <c r="AY312" s="19" t="s">
        <v>161</v>
      </c>
      <c r="BE312" s="218">
        <f>IF(N312="základní",J312,0)</f>
        <v>0</v>
      </c>
      <c r="BF312" s="218">
        <f>IF(N312="snížená",J312,0)</f>
        <v>0</v>
      </c>
      <c r="BG312" s="218">
        <f>IF(N312="zákl. přenesená",J312,0)</f>
        <v>0</v>
      </c>
      <c r="BH312" s="218">
        <f>IF(N312="sníž. přenesená",J312,0)</f>
        <v>0</v>
      </c>
      <c r="BI312" s="218">
        <f>IF(N312="nulová",J312,0)</f>
        <v>0</v>
      </c>
      <c r="BJ312" s="19" t="s">
        <v>82</v>
      </c>
      <c r="BK312" s="218">
        <f>ROUND(I312*H312,2)</f>
        <v>0</v>
      </c>
      <c r="BL312" s="19" t="s">
        <v>256</v>
      </c>
      <c r="BM312" s="217" t="s">
        <v>3682</v>
      </c>
    </row>
    <row r="313" s="2" customFormat="1">
      <c r="A313" s="40"/>
      <c r="B313" s="41"/>
      <c r="C313" s="42"/>
      <c r="D313" s="219" t="s">
        <v>170</v>
      </c>
      <c r="E313" s="42"/>
      <c r="F313" s="220" t="s">
        <v>3683</v>
      </c>
      <c r="G313" s="42"/>
      <c r="H313" s="42"/>
      <c r="I313" s="221"/>
      <c r="J313" s="42"/>
      <c r="K313" s="42"/>
      <c r="L313" s="46"/>
      <c r="M313" s="222"/>
      <c r="N313" s="223"/>
      <c r="O313" s="86"/>
      <c r="P313" s="86"/>
      <c r="Q313" s="86"/>
      <c r="R313" s="86"/>
      <c r="S313" s="86"/>
      <c r="T313" s="87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T313" s="19" t="s">
        <v>170</v>
      </c>
      <c r="AU313" s="19" t="s">
        <v>84</v>
      </c>
    </row>
    <row r="314" s="2" customFormat="1" ht="16.5" customHeight="1">
      <c r="A314" s="40"/>
      <c r="B314" s="41"/>
      <c r="C314" s="247" t="s">
        <v>789</v>
      </c>
      <c r="D314" s="247" t="s">
        <v>301</v>
      </c>
      <c r="E314" s="248" t="s">
        <v>3684</v>
      </c>
      <c r="F314" s="249" t="s">
        <v>3685</v>
      </c>
      <c r="G314" s="250" t="s">
        <v>166</v>
      </c>
      <c r="H314" s="251">
        <v>4</v>
      </c>
      <c r="I314" s="252"/>
      <c r="J314" s="253">
        <f>ROUND(I314*H314,2)</f>
        <v>0</v>
      </c>
      <c r="K314" s="249" t="s">
        <v>1209</v>
      </c>
      <c r="L314" s="254"/>
      <c r="M314" s="255" t="s">
        <v>19</v>
      </c>
      <c r="N314" s="256" t="s">
        <v>45</v>
      </c>
      <c r="O314" s="86"/>
      <c r="P314" s="215">
        <f>O314*H314</f>
        <v>0</v>
      </c>
      <c r="Q314" s="215">
        <v>0.0012800000000000001</v>
      </c>
      <c r="R314" s="215">
        <f>Q314*H314</f>
        <v>0.0051200000000000004</v>
      </c>
      <c r="S314" s="215">
        <v>0</v>
      </c>
      <c r="T314" s="216">
        <f>S314*H314</f>
        <v>0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217" t="s">
        <v>342</v>
      </c>
      <c r="AT314" s="217" t="s">
        <v>301</v>
      </c>
      <c r="AU314" s="217" t="s">
        <v>84</v>
      </c>
      <c r="AY314" s="19" t="s">
        <v>161</v>
      </c>
      <c r="BE314" s="218">
        <f>IF(N314="základní",J314,0)</f>
        <v>0</v>
      </c>
      <c r="BF314" s="218">
        <f>IF(N314="snížená",J314,0)</f>
        <v>0</v>
      </c>
      <c r="BG314" s="218">
        <f>IF(N314="zákl. přenesená",J314,0)</f>
        <v>0</v>
      </c>
      <c r="BH314" s="218">
        <f>IF(N314="sníž. přenesená",J314,0)</f>
        <v>0</v>
      </c>
      <c r="BI314" s="218">
        <f>IF(N314="nulová",J314,0)</f>
        <v>0</v>
      </c>
      <c r="BJ314" s="19" t="s">
        <v>82</v>
      </c>
      <c r="BK314" s="218">
        <f>ROUND(I314*H314,2)</f>
        <v>0</v>
      </c>
      <c r="BL314" s="19" t="s">
        <v>256</v>
      </c>
      <c r="BM314" s="217" t="s">
        <v>3686</v>
      </c>
    </row>
    <row r="315" s="2" customFormat="1" ht="24.15" customHeight="1">
      <c r="A315" s="40"/>
      <c r="B315" s="41"/>
      <c r="C315" s="206" t="s">
        <v>795</v>
      </c>
      <c r="D315" s="206" t="s">
        <v>163</v>
      </c>
      <c r="E315" s="207" t="s">
        <v>3687</v>
      </c>
      <c r="F315" s="208" t="s">
        <v>3688</v>
      </c>
      <c r="G315" s="209" t="s">
        <v>166</v>
      </c>
      <c r="H315" s="210">
        <v>4</v>
      </c>
      <c r="I315" s="211"/>
      <c r="J315" s="212">
        <f>ROUND(I315*H315,2)</f>
        <v>0</v>
      </c>
      <c r="K315" s="208" t="s">
        <v>1209</v>
      </c>
      <c r="L315" s="46"/>
      <c r="M315" s="213" t="s">
        <v>19</v>
      </c>
      <c r="N315" s="214" t="s">
        <v>45</v>
      </c>
      <c r="O315" s="86"/>
      <c r="P315" s="215">
        <f>O315*H315</f>
        <v>0</v>
      </c>
      <c r="Q315" s="215">
        <v>0</v>
      </c>
      <c r="R315" s="215">
        <f>Q315*H315</f>
        <v>0</v>
      </c>
      <c r="S315" s="215">
        <v>0</v>
      </c>
      <c r="T315" s="216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17" t="s">
        <v>256</v>
      </c>
      <c r="AT315" s="217" t="s">
        <v>163</v>
      </c>
      <c r="AU315" s="217" t="s">
        <v>84</v>
      </c>
      <c r="AY315" s="19" t="s">
        <v>161</v>
      </c>
      <c r="BE315" s="218">
        <f>IF(N315="základní",J315,0)</f>
        <v>0</v>
      </c>
      <c r="BF315" s="218">
        <f>IF(N315="snížená",J315,0)</f>
        <v>0</v>
      </c>
      <c r="BG315" s="218">
        <f>IF(N315="zákl. přenesená",J315,0)</f>
        <v>0</v>
      </c>
      <c r="BH315" s="218">
        <f>IF(N315="sníž. přenesená",J315,0)</f>
        <v>0</v>
      </c>
      <c r="BI315" s="218">
        <f>IF(N315="nulová",J315,0)</f>
        <v>0</v>
      </c>
      <c r="BJ315" s="19" t="s">
        <v>82</v>
      </c>
      <c r="BK315" s="218">
        <f>ROUND(I315*H315,2)</f>
        <v>0</v>
      </c>
      <c r="BL315" s="19" t="s">
        <v>256</v>
      </c>
      <c r="BM315" s="217" t="s">
        <v>3689</v>
      </c>
    </row>
    <row r="316" s="2" customFormat="1">
      <c r="A316" s="40"/>
      <c r="B316" s="41"/>
      <c r="C316" s="42"/>
      <c r="D316" s="219" t="s">
        <v>170</v>
      </c>
      <c r="E316" s="42"/>
      <c r="F316" s="220" t="s">
        <v>3690</v>
      </c>
      <c r="G316" s="42"/>
      <c r="H316" s="42"/>
      <c r="I316" s="221"/>
      <c r="J316" s="42"/>
      <c r="K316" s="42"/>
      <c r="L316" s="46"/>
      <c r="M316" s="222"/>
      <c r="N316" s="223"/>
      <c r="O316" s="86"/>
      <c r="P316" s="86"/>
      <c r="Q316" s="86"/>
      <c r="R316" s="86"/>
      <c r="S316" s="86"/>
      <c r="T316" s="87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9" t="s">
        <v>170</v>
      </c>
      <c r="AU316" s="19" t="s">
        <v>84</v>
      </c>
    </row>
    <row r="317" s="2" customFormat="1" ht="16.5" customHeight="1">
      <c r="A317" s="40"/>
      <c r="B317" s="41"/>
      <c r="C317" s="247" t="s">
        <v>801</v>
      </c>
      <c r="D317" s="247" t="s">
        <v>301</v>
      </c>
      <c r="E317" s="248" t="s">
        <v>3691</v>
      </c>
      <c r="F317" s="249" t="s">
        <v>3692</v>
      </c>
      <c r="G317" s="250" t="s">
        <v>166</v>
      </c>
      <c r="H317" s="251">
        <v>4</v>
      </c>
      <c r="I317" s="252"/>
      <c r="J317" s="253">
        <f>ROUND(I317*H317,2)</f>
        <v>0</v>
      </c>
      <c r="K317" s="249" t="s">
        <v>1209</v>
      </c>
      <c r="L317" s="254"/>
      <c r="M317" s="255" t="s">
        <v>19</v>
      </c>
      <c r="N317" s="256" t="s">
        <v>45</v>
      </c>
      <c r="O317" s="86"/>
      <c r="P317" s="215">
        <f>O317*H317</f>
        <v>0</v>
      </c>
      <c r="Q317" s="215">
        <v>0.00012</v>
      </c>
      <c r="R317" s="215">
        <f>Q317*H317</f>
        <v>0.00048000000000000001</v>
      </c>
      <c r="S317" s="215">
        <v>0</v>
      </c>
      <c r="T317" s="216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17" t="s">
        <v>342</v>
      </c>
      <c r="AT317" s="217" t="s">
        <v>301</v>
      </c>
      <c r="AU317" s="217" t="s">
        <v>84</v>
      </c>
      <c r="AY317" s="19" t="s">
        <v>161</v>
      </c>
      <c r="BE317" s="218">
        <f>IF(N317="základní",J317,0)</f>
        <v>0</v>
      </c>
      <c r="BF317" s="218">
        <f>IF(N317="snížená",J317,0)</f>
        <v>0</v>
      </c>
      <c r="BG317" s="218">
        <f>IF(N317="zákl. přenesená",J317,0)</f>
        <v>0</v>
      </c>
      <c r="BH317" s="218">
        <f>IF(N317="sníž. přenesená",J317,0)</f>
        <v>0</v>
      </c>
      <c r="BI317" s="218">
        <f>IF(N317="nulová",J317,0)</f>
        <v>0</v>
      </c>
      <c r="BJ317" s="19" t="s">
        <v>82</v>
      </c>
      <c r="BK317" s="218">
        <f>ROUND(I317*H317,2)</f>
        <v>0</v>
      </c>
      <c r="BL317" s="19" t="s">
        <v>256</v>
      </c>
      <c r="BM317" s="217" t="s">
        <v>3693</v>
      </c>
    </row>
    <row r="318" s="2" customFormat="1" ht="24.15" customHeight="1">
      <c r="A318" s="40"/>
      <c r="B318" s="41"/>
      <c r="C318" s="206" t="s">
        <v>805</v>
      </c>
      <c r="D318" s="206" t="s">
        <v>163</v>
      </c>
      <c r="E318" s="207" t="s">
        <v>3694</v>
      </c>
      <c r="F318" s="208" t="s">
        <v>3695</v>
      </c>
      <c r="G318" s="209" t="s">
        <v>166</v>
      </c>
      <c r="H318" s="210">
        <v>4</v>
      </c>
      <c r="I318" s="211"/>
      <c r="J318" s="212">
        <f>ROUND(I318*H318,2)</f>
        <v>0</v>
      </c>
      <c r="K318" s="208" t="s">
        <v>1209</v>
      </c>
      <c r="L318" s="46"/>
      <c r="M318" s="213" t="s">
        <v>19</v>
      </c>
      <c r="N318" s="214" t="s">
        <v>45</v>
      </c>
      <c r="O318" s="86"/>
      <c r="P318" s="215">
        <f>O318*H318</f>
        <v>0</v>
      </c>
      <c r="Q318" s="215">
        <v>0</v>
      </c>
      <c r="R318" s="215">
        <f>Q318*H318</f>
        <v>0</v>
      </c>
      <c r="S318" s="215">
        <v>0</v>
      </c>
      <c r="T318" s="216">
        <f>S318*H318</f>
        <v>0</v>
      </c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217" t="s">
        <v>256</v>
      </c>
      <c r="AT318" s="217" t="s">
        <v>163</v>
      </c>
      <c r="AU318" s="217" t="s">
        <v>84</v>
      </c>
      <c r="AY318" s="19" t="s">
        <v>161</v>
      </c>
      <c r="BE318" s="218">
        <f>IF(N318="základní",J318,0)</f>
        <v>0</v>
      </c>
      <c r="BF318" s="218">
        <f>IF(N318="snížená",J318,0)</f>
        <v>0</v>
      </c>
      <c r="BG318" s="218">
        <f>IF(N318="zákl. přenesená",J318,0)</f>
        <v>0</v>
      </c>
      <c r="BH318" s="218">
        <f>IF(N318="sníž. přenesená",J318,0)</f>
        <v>0</v>
      </c>
      <c r="BI318" s="218">
        <f>IF(N318="nulová",J318,0)</f>
        <v>0</v>
      </c>
      <c r="BJ318" s="19" t="s">
        <v>82</v>
      </c>
      <c r="BK318" s="218">
        <f>ROUND(I318*H318,2)</f>
        <v>0</v>
      </c>
      <c r="BL318" s="19" t="s">
        <v>256</v>
      </c>
      <c r="BM318" s="217" t="s">
        <v>3696</v>
      </c>
    </row>
    <row r="319" s="2" customFormat="1">
      <c r="A319" s="40"/>
      <c r="B319" s="41"/>
      <c r="C319" s="42"/>
      <c r="D319" s="219" t="s">
        <v>170</v>
      </c>
      <c r="E319" s="42"/>
      <c r="F319" s="220" t="s">
        <v>3697</v>
      </c>
      <c r="G319" s="42"/>
      <c r="H319" s="42"/>
      <c r="I319" s="221"/>
      <c r="J319" s="42"/>
      <c r="K319" s="42"/>
      <c r="L319" s="46"/>
      <c r="M319" s="222"/>
      <c r="N319" s="223"/>
      <c r="O319" s="86"/>
      <c r="P319" s="86"/>
      <c r="Q319" s="86"/>
      <c r="R319" s="86"/>
      <c r="S319" s="86"/>
      <c r="T319" s="87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T319" s="19" t="s">
        <v>170</v>
      </c>
      <c r="AU319" s="19" t="s">
        <v>84</v>
      </c>
    </row>
    <row r="320" s="2" customFormat="1" ht="16.5" customHeight="1">
      <c r="A320" s="40"/>
      <c r="B320" s="41"/>
      <c r="C320" s="247" t="s">
        <v>810</v>
      </c>
      <c r="D320" s="247" t="s">
        <v>301</v>
      </c>
      <c r="E320" s="248" t="s">
        <v>3698</v>
      </c>
      <c r="F320" s="249" t="s">
        <v>3699</v>
      </c>
      <c r="G320" s="250" t="s">
        <v>590</v>
      </c>
      <c r="H320" s="251">
        <v>4</v>
      </c>
      <c r="I320" s="252"/>
      <c r="J320" s="253">
        <f>ROUND(I320*H320,2)</f>
        <v>0</v>
      </c>
      <c r="K320" s="249" t="s">
        <v>1209</v>
      </c>
      <c r="L320" s="254"/>
      <c r="M320" s="255" t="s">
        <v>19</v>
      </c>
      <c r="N320" s="256" t="s">
        <v>45</v>
      </c>
      <c r="O320" s="86"/>
      <c r="P320" s="215">
        <f>O320*H320</f>
        <v>0</v>
      </c>
      <c r="Q320" s="215">
        <v>0.00040999999999999999</v>
      </c>
      <c r="R320" s="215">
        <f>Q320*H320</f>
        <v>0.00164</v>
      </c>
      <c r="S320" s="215">
        <v>0</v>
      </c>
      <c r="T320" s="216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17" t="s">
        <v>342</v>
      </c>
      <c r="AT320" s="217" t="s">
        <v>301</v>
      </c>
      <c r="AU320" s="217" t="s">
        <v>84</v>
      </c>
      <c r="AY320" s="19" t="s">
        <v>161</v>
      </c>
      <c r="BE320" s="218">
        <f>IF(N320="základní",J320,0)</f>
        <v>0</v>
      </c>
      <c r="BF320" s="218">
        <f>IF(N320="snížená",J320,0)</f>
        <v>0</v>
      </c>
      <c r="BG320" s="218">
        <f>IF(N320="zákl. přenesená",J320,0)</f>
        <v>0</v>
      </c>
      <c r="BH320" s="218">
        <f>IF(N320="sníž. přenesená",J320,0)</f>
        <v>0</v>
      </c>
      <c r="BI320" s="218">
        <f>IF(N320="nulová",J320,0)</f>
        <v>0</v>
      </c>
      <c r="BJ320" s="19" t="s">
        <v>82</v>
      </c>
      <c r="BK320" s="218">
        <f>ROUND(I320*H320,2)</f>
        <v>0</v>
      </c>
      <c r="BL320" s="19" t="s">
        <v>256</v>
      </c>
      <c r="BM320" s="217" t="s">
        <v>3700</v>
      </c>
    </row>
    <row r="321" s="2" customFormat="1" ht="21.75" customHeight="1">
      <c r="A321" s="40"/>
      <c r="B321" s="41"/>
      <c r="C321" s="206" t="s">
        <v>815</v>
      </c>
      <c r="D321" s="206" t="s">
        <v>163</v>
      </c>
      <c r="E321" s="207" t="s">
        <v>3701</v>
      </c>
      <c r="F321" s="208" t="s">
        <v>3702</v>
      </c>
      <c r="G321" s="209" t="s">
        <v>590</v>
      </c>
      <c r="H321" s="210">
        <v>18</v>
      </c>
      <c r="I321" s="211"/>
      <c r="J321" s="212">
        <f>ROUND(I321*H321,2)</f>
        <v>0</v>
      </c>
      <c r="K321" s="208" t="s">
        <v>1209</v>
      </c>
      <c r="L321" s="46"/>
      <c r="M321" s="213" t="s">
        <v>19</v>
      </c>
      <c r="N321" s="214" t="s">
        <v>45</v>
      </c>
      <c r="O321" s="86"/>
      <c r="P321" s="215">
        <f>O321*H321</f>
        <v>0</v>
      </c>
      <c r="Q321" s="215">
        <v>0</v>
      </c>
      <c r="R321" s="215">
        <f>Q321*H321</f>
        <v>0</v>
      </c>
      <c r="S321" s="215">
        <v>0</v>
      </c>
      <c r="T321" s="216">
        <f>S321*H321</f>
        <v>0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217" t="s">
        <v>256</v>
      </c>
      <c r="AT321" s="217" t="s">
        <v>163</v>
      </c>
      <c r="AU321" s="217" t="s">
        <v>84</v>
      </c>
      <c r="AY321" s="19" t="s">
        <v>161</v>
      </c>
      <c r="BE321" s="218">
        <f>IF(N321="základní",J321,0)</f>
        <v>0</v>
      </c>
      <c r="BF321" s="218">
        <f>IF(N321="snížená",J321,0)</f>
        <v>0</v>
      </c>
      <c r="BG321" s="218">
        <f>IF(N321="zákl. přenesená",J321,0)</f>
        <v>0</v>
      </c>
      <c r="BH321" s="218">
        <f>IF(N321="sníž. přenesená",J321,0)</f>
        <v>0</v>
      </c>
      <c r="BI321" s="218">
        <f>IF(N321="nulová",J321,0)</f>
        <v>0</v>
      </c>
      <c r="BJ321" s="19" t="s">
        <v>82</v>
      </c>
      <c r="BK321" s="218">
        <f>ROUND(I321*H321,2)</f>
        <v>0</v>
      </c>
      <c r="BL321" s="19" t="s">
        <v>256</v>
      </c>
      <c r="BM321" s="217" t="s">
        <v>3703</v>
      </c>
    </row>
    <row r="322" s="2" customFormat="1">
      <c r="A322" s="40"/>
      <c r="B322" s="41"/>
      <c r="C322" s="42"/>
      <c r="D322" s="219" t="s">
        <v>170</v>
      </c>
      <c r="E322" s="42"/>
      <c r="F322" s="220" t="s">
        <v>3704</v>
      </c>
      <c r="G322" s="42"/>
      <c r="H322" s="42"/>
      <c r="I322" s="221"/>
      <c r="J322" s="42"/>
      <c r="K322" s="42"/>
      <c r="L322" s="46"/>
      <c r="M322" s="222"/>
      <c r="N322" s="223"/>
      <c r="O322" s="86"/>
      <c r="P322" s="86"/>
      <c r="Q322" s="86"/>
      <c r="R322" s="86"/>
      <c r="S322" s="86"/>
      <c r="T322" s="87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T322" s="19" t="s">
        <v>170</v>
      </c>
      <c r="AU322" s="19" t="s">
        <v>84</v>
      </c>
    </row>
    <row r="323" s="2" customFormat="1" ht="24.15" customHeight="1">
      <c r="A323" s="40"/>
      <c r="B323" s="41"/>
      <c r="C323" s="247" t="s">
        <v>821</v>
      </c>
      <c r="D323" s="247" t="s">
        <v>301</v>
      </c>
      <c r="E323" s="248" t="s">
        <v>3705</v>
      </c>
      <c r="F323" s="249" t="s">
        <v>3706</v>
      </c>
      <c r="G323" s="250" t="s">
        <v>590</v>
      </c>
      <c r="H323" s="251">
        <v>18</v>
      </c>
      <c r="I323" s="252"/>
      <c r="J323" s="253">
        <f>ROUND(I323*H323,2)</f>
        <v>0</v>
      </c>
      <c r="K323" s="249" t="s">
        <v>1209</v>
      </c>
      <c r="L323" s="254"/>
      <c r="M323" s="255" t="s">
        <v>19</v>
      </c>
      <c r="N323" s="256" t="s">
        <v>45</v>
      </c>
      <c r="O323" s="86"/>
      <c r="P323" s="215">
        <f>O323*H323</f>
        <v>0</v>
      </c>
      <c r="Q323" s="215">
        <v>0.00012</v>
      </c>
      <c r="R323" s="215">
        <f>Q323*H323</f>
        <v>0.00216</v>
      </c>
      <c r="S323" s="215">
        <v>0</v>
      </c>
      <c r="T323" s="216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17" t="s">
        <v>342</v>
      </c>
      <c r="AT323" s="217" t="s">
        <v>301</v>
      </c>
      <c r="AU323" s="217" t="s">
        <v>84</v>
      </c>
      <c r="AY323" s="19" t="s">
        <v>161</v>
      </c>
      <c r="BE323" s="218">
        <f>IF(N323="základní",J323,0)</f>
        <v>0</v>
      </c>
      <c r="BF323" s="218">
        <f>IF(N323="snížená",J323,0)</f>
        <v>0</v>
      </c>
      <c r="BG323" s="218">
        <f>IF(N323="zákl. přenesená",J323,0)</f>
        <v>0</v>
      </c>
      <c r="BH323" s="218">
        <f>IF(N323="sníž. přenesená",J323,0)</f>
        <v>0</v>
      </c>
      <c r="BI323" s="218">
        <f>IF(N323="nulová",J323,0)</f>
        <v>0</v>
      </c>
      <c r="BJ323" s="19" t="s">
        <v>82</v>
      </c>
      <c r="BK323" s="218">
        <f>ROUND(I323*H323,2)</f>
        <v>0</v>
      </c>
      <c r="BL323" s="19" t="s">
        <v>256</v>
      </c>
      <c r="BM323" s="217" t="s">
        <v>3707</v>
      </c>
    </row>
    <row r="324" s="13" customFormat="1">
      <c r="A324" s="13"/>
      <c r="B324" s="224"/>
      <c r="C324" s="225"/>
      <c r="D324" s="226" t="s">
        <v>185</v>
      </c>
      <c r="E324" s="227" t="s">
        <v>19</v>
      </c>
      <c r="F324" s="228" t="s">
        <v>268</v>
      </c>
      <c r="G324" s="225"/>
      <c r="H324" s="229">
        <v>18</v>
      </c>
      <c r="I324" s="230"/>
      <c r="J324" s="225"/>
      <c r="K324" s="225"/>
      <c r="L324" s="231"/>
      <c r="M324" s="232"/>
      <c r="N324" s="233"/>
      <c r="O324" s="233"/>
      <c r="P324" s="233"/>
      <c r="Q324" s="233"/>
      <c r="R324" s="233"/>
      <c r="S324" s="233"/>
      <c r="T324" s="234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5" t="s">
        <v>185</v>
      </c>
      <c r="AU324" s="235" t="s">
        <v>84</v>
      </c>
      <c r="AV324" s="13" t="s">
        <v>84</v>
      </c>
      <c r="AW324" s="13" t="s">
        <v>36</v>
      </c>
      <c r="AX324" s="13" t="s">
        <v>82</v>
      </c>
      <c r="AY324" s="235" t="s">
        <v>161</v>
      </c>
    </row>
    <row r="325" s="2" customFormat="1" ht="24.15" customHeight="1">
      <c r="A325" s="40"/>
      <c r="B325" s="41"/>
      <c r="C325" s="247" t="s">
        <v>826</v>
      </c>
      <c r="D325" s="247" t="s">
        <v>301</v>
      </c>
      <c r="E325" s="248" t="s">
        <v>3708</v>
      </c>
      <c r="F325" s="249" t="s">
        <v>3709</v>
      </c>
      <c r="G325" s="250" t="s">
        <v>590</v>
      </c>
      <c r="H325" s="251">
        <v>68.200000000000003</v>
      </c>
      <c r="I325" s="252"/>
      <c r="J325" s="253">
        <f>ROUND(I325*H325,2)</f>
        <v>0</v>
      </c>
      <c r="K325" s="249" t="s">
        <v>1209</v>
      </c>
      <c r="L325" s="254"/>
      <c r="M325" s="255" t="s">
        <v>19</v>
      </c>
      <c r="N325" s="256" t="s">
        <v>45</v>
      </c>
      <c r="O325" s="86"/>
      <c r="P325" s="215">
        <f>O325*H325</f>
        <v>0</v>
      </c>
      <c r="Q325" s="215">
        <v>0.00018000000000000001</v>
      </c>
      <c r="R325" s="215">
        <f>Q325*H325</f>
        <v>0.012276000000000001</v>
      </c>
      <c r="S325" s="215">
        <v>0</v>
      </c>
      <c r="T325" s="216">
        <f>S325*H325</f>
        <v>0</v>
      </c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R325" s="217" t="s">
        <v>342</v>
      </c>
      <c r="AT325" s="217" t="s">
        <v>301</v>
      </c>
      <c r="AU325" s="217" t="s">
        <v>84</v>
      </c>
      <c r="AY325" s="19" t="s">
        <v>161</v>
      </c>
      <c r="BE325" s="218">
        <f>IF(N325="základní",J325,0)</f>
        <v>0</v>
      </c>
      <c r="BF325" s="218">
        <f>IF(N325="snížená",J325,0)</f>
        <v>0</v>
      </c>
      <c r="BG325" s="218">
        <f>IF(N325="zákl. přenesená",J325,0)</f>
        <v>0</v>
      </c>
      <c r="BH325" s="218">
        <f>IF(N325="sníž. přenesená",J325,0)</f>
        <v>0</v>
      </c>
      <c r="BI325" s="218">
        <f>IF(N325="nulová",J325,0)</f>
        <v>0</v>
      </c>
      <c r="BJ325" s="19" t="s">
        <v>82</v>
      </c>
      <c r="BK325" s="218">
        <f>ROUND(I325*H325,2)</f>
        <v>0</v>
      </c>
      <c r="BL325" s="19" t="s">
        <v>256</v>
      </c>
      <c r="BM325" s="217" t="s">
        <v>3710</v>
      </c>
    </row>
    <row r="326" s="13" customFormat="1">
      <c r="A326" s="13"/>
      <c r="B326" s="224"/>
      <c r="C326" s="225"/>
      <c r="D326" s="226" t="s">
        <v>185</v>
      </c>
      <c r="E326" s="227" t="s">
        <v>19</v>
      </c>
      <c r="F326" s="228" t="s">
        <v>3711</v>
      </c>
      <c r="G326" s="225"/>
      <c r="H326" s="229">
        <v>68.200000000000003</v>
      </c>
      <c r="I326" s="230"/>
      <c r="J326" s="225"/>
      <c r="K326" s="225"/>
      <c r="L326" s="231"/>
      <c r="M326" s="232"/>
      <c r="N326" s="233"/>
      <c r="O326" s="233"/>
      <c r="P326" s="233"/>
      <c r="Q326" s="233"/>
      <c r="R326" s="233"/>
      <c r="S326" s="233"/>
      <c r="T326" s="234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5" t="s">
        <v>185</v>
      </c>
      <c r="AU326" s="235" t="s">
        <v>84</v>
      </c>
      <c r="AV326" s="13" t="s">
        <v>84</v>
      </c>
      <c r="AW326" s="13" t="s">
        <v>36</v>
      </c>
      <c r="AX326" s="13" t="s">
        <v>82</v>
      </c>
      <c r="AY326" s="235" t="s">
        <v>161</v>
      </c>
    </row>
    <row r="327" s="2" customFormat="1" ht="16.5" customHeight="1">
      <c r="A327" s="40"/>
      <c r="B327" s="41"/>
      <c r="C327" s="206" t="s">
        <v>838</v>
      </c>
      <c r="D327" s="206" t="s">
        <v>163</v>
      </c>
      <c r="E327" s="207" t="s">
        <v>3712</v>
      </c>
      <c r="F327" s="208" t="s">
        <v>3713</v>
      </c>
      <c r="G327" s="209" t="s">
        <v>1826</v>
      </c>
      <c r="H327" s="210">
        <v>15</v>
      </c>
      <c r="I327" s="211"/>
      <c r="J327" s="212">
        <f>ROUND(I327*H327,2)</f>
        <v>0</v>
      </c>
      <c r="K327" s="208" t="s">
        <v>1209</v>
      </c>
      <c r="L327" s="46"/>
      <c r="M327" s="213" t="s">
        <v>19</v>
      </c>
      <c r="N327" s="214" t="s">
        <v>45</v>
      </c>
      <c r="O327" s="86"/>
      <c r="P327" s="215">
        <f>O327*H327</f>
        <v>0</v>
      </c>
      <c r="Q327" s="215">
        <v>0</v>
      </c>
      <c r="R327" s="215">
        <f>Q327*H327</f>
        <v>0</v>
      </c>
      <c r="S327" s="215">
        <v>0</v>
      </c>
      <c r="T327" s="216">
        <f>S327*H327</f>
        <v>0</v>
      </c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R327" s="217" t="s">
        <v>256</v>
      </c>
      <c r="AT327" s="217" t="s">
        <v>163</v>
      </c>
      <c r="AU327" s="217" t="s">
        <v>84</v>
      </c>
      <c r="AY327" s="19" t="s">
        <v>161</v>
      </c>
      <c r="BE327" s="218">
        <f>IF(N327="základní",J327,0)</f>
        <v>0</v>
      </c>
      <c r="BF327" s="218">
        <f>IF(N327="snížená",J327,0)</f>
        <v>0</v>
      </c>
      <c r="BG327" s="218">
        <f>IF(N327="zákl. přenesená",J327,0)</f>
        <v>0</v>
      </c>
      <c r="BH327" s="218">
        <f>IF(N327="sníž. přenesená",J327,0)</f>
        <v>0</v>
      </c>
      <c r="BI327" s="218">
        <f>IF(N327="nulová",J327,0)</f>
        <v>0</v>
      </c>
      <c r="BJ327" s="19" t="s">
        <v>82</v>
      </c>
      <c r="BK327" s="218">
        <f>ROUND(I327*H327,2)</f>
        <v>0</v>
      </c>
      <c r="BL327" s="19" t="s">
        <v>256</v>
      </c>
      <c r="BM327" s="217" t="s">
        <v>3714</v>
      </c>
    </row>
    <row r="328" s="2" customFormat="1">
      <c r="A328" s="40"/>
      <c r="B328" s="41"/>
      <c r="C328" s="42"/>
      <c r="D328" s="219" t="s">
        <v>170</v>
      </c>
      <c r="E328" s="42"/>
      <c r="F328" s="220" t="s">
        <v>3715</v>
      </c>
      <c r="G328" s="42"/>
      <c r="H328" s="42"/>
      <c r="I328" s="221"/>
      <c r="J328" s="42"/>
      <c r="K328" s="42"/>
      <c r="L328" s="46"/>
      <c r="M328" s="222"/>
      <c r="N328" s="223"/>
      <c r="O328" s="86"/>
      <c r="P328" s="86"/>
      <c r="Q328" s="86"/>
      <c r="R328" s="86"/>
      <c r="S328" s="86"/>
      <c r="T328" s="87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T328" s="19" t="s">
        <v>170</v>
      </c>
      <c r="AU328" s="19" t="s">
        <v>84</v>
      </c>
    </row>
    <row r="329" s="13" customFormat="1">
      <c r="A329" s="13"/>
      <c r="B329" s="224"/>
      <c r="C329" s="225"/>
      <c r="D329" s="226" t="s">
        <v>185</v>
      </c>
      <c r="E329" s="227" t="s">
        <v>19</v>
      </c>
      <c r="F329" s="228" t="s">
        <v>250</v>
      </c>
      <c r="G329" s="225"/>
      <c r="H329" s="229">
        <v>15</v>
      </c>
      <c r="I329" s="230"/>
      <c r="J329" s="225"/>
      <c r="K329" s="225"/>
      <c r="L329" s="231"/>
      <c r="M329" s="232"/>
      <c r="N329" s="233"/>
      <c r="O329" s="233"/>
      <c r="P329" s="233"/>
      <c r="Q329" s="233"/>
      <c r="R329" s="233"/>
      <c r="S329" s="233"/>
      <c r="T329" s="234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5" t="s">
        <v>185</v>
      </c>
      <c r="AU329" s="235" t="s">
        <v>84</v>
      </c>
      <c r="AV329" s="13" t="s">
        <v>84</v>
      </c>
      <c r="AW329" s="13" t="s">
        <v>36</v>
      </c>
      <c r="AX329" s="13" t="s">
        <v>82</v>
      </c>
      <c r="AY329" s="235" t="s">
        <v>161</v>
      </c>
    </row>
    <row r="330" s="2" customFormat="1" ht="16.5" customHeight="1">
      <c r="A330" s="40"/>
      <c r="B330" s="41"/>
      <c r="C330" s="247" t="s">
        <v>843</v>
      </c>
      <c r="D330" s="247" t="s">
        <v>301</v>
      </c>
      <c r="E330" s="248" t="s">
        <v>3716</v>
      </c>
      <c r="F330" s="249" t="s">
        <v>3717</v>
      </c>
      <c r="G330" s="250" t="s">
        <v>1826</v>
      </c>
      <c r="H330" s="251">
        <v>15</v>
      </c>
      <c r="I330" s="252"/>
      <c r="J330" s="253">
        <f>ROUND(I330*H330,2)</f>
        <v>0</v>
      </c>
      <c r="K330" s="249" t="s">
        <v>1209</v>
      </c>
      <c r="L330" s="254"/>
      <c r="M330" s="255" t="s">
        <v>19</v>
      </c>
      <c r="N330" s="256" t="s">
        <v>45</v>
      </c>
      <c r="O330" s="86"/>
      <c r="P330" s="215">
        <f>O330*H330</f>
        <v>0</v>
      </c>
      <c r="Q330" s="215">
        <v>0.001</v>
      </c>
      <c r="R330" s="215">
        <f>Q330*H330</f>
        <v>0.014999999999999999</v>
      </c>
      <c r="S330" s="215">
        <v>0</v>
      </c>
      <c r="T330" s="216">
        <f>S330*H330</f>
        <v>0</v>
      </c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R330" s="217" t="s">
        <v>342</v>
      </c>
      <c r="AT330" s="217" t="s">
        <v>301</v>
      </c>
      <c r="AU330" s="217" t="s">
        <v>84</v>
      </c>
      <c r="AY330" s="19" t="s">
        <v>161</v>
      </c>
      <c r="BE330" s="218">
        <f>IF(N330="základní",J330,0)</f>
        <v>0</v>
      </c>
      <c r="BF330" s="218">
        <f>IF(N330="snížená",J330,0)</f>
        <v>0</v>
      </c>
      <c r="BG330" s="218">
        <f>IF(N330="zákl. přenesená",J330,0)</f>
        <v>0</v>
      </c>
      <c r="BH330" s="218">
        <f>IF(N330="sníž. přenesená",J330,0)</f>
        <v>0</v>
      </c>
      <c r="BI330" s="218">
        <f>IF(N330="nulová",J330,0)</f>
        <v>0</v>
      </c>
      <c r="BJ330" s="19" t="s">
        <v>82</v>
      </c>
      <c r="BK330" s="218">
        <f>ROUND(I330*H330,2)</f>
        <v>0</v>
      </c>
      <c r="BL330" s="19" t="s">
        <v>256</v>
      </c>
      <c r="BM330" s="217" t="s">
        <v>3718</v>
      </c>
    </row>
    <row r="331" s="2" customFormat="1" ht="49.05" customHeight="1">
      <c r="A331" s="40"/>
      <c r="B331" s="41"/>
      <c r="C331" s="206" t="s">
        <v>847</v>
      </c>
      <c r="D331" s="206" t="s">
        <v>163</v>
      </c>
      <c r="E331" s="207" t="s">
        <v>3719</v>
      </c>
      <c r="F331" s="208" t="s">
        <v>3720</v>
      </c>
      <c r="G331" s="209" t="s">
        <v>1196</v>
      </c>
      <c r="H331" s="258"/>
      <c r="I331" s="211"/>
      <c r="J331" s="212">
        <f>ROUND(I331*H331,2)</f>
        <v>0</v>
      </c>
      <c r="K331" s="208" t="s">
        <v>167</v>
      </c>
      <c r="L331" s="46"/>
      <c r="M331" s="213" t="s">
        <v>19</v>
      </c>
      <c r="N331" s="214" t="s">
        <v>45</v>
      </c>
      <c r="O331" s="86"/>
      <c r="P331" s="215">
        <f>O331*H331</f>
        <v>0</v>
      </c>
      <c r="Q331" s="215">
        <v>0</v>
      </c>
      <c r="R331" s="215">
        <f>Q331*H331</f>
        <v>0</v>
      </c>
      <c r="S331" s="215">
        <v>0</v>
      </c>
      <c r="T331" s="216">
        <f>S331*H331</f>
        <v>0</v>
      </c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R331" s="217" t="s">
        <v>256</v>
      </c>
      <c r="AT331" s="217" t="s">
        <v>163</v>
      </c>
      <c r="AU331" s="217" t="s">
        <v>84</v>
      </c>
      <c r="AY331" s="19" t="s">
        <v>161</v>
      </c>
      <c r="BE331" s="218">
        <f>IF(N331="základní",J331,0)</f>
        <v>0</v>
      </c>
      <c r="BF331" s="218">
        <f>IF(N331="snížená",J331,0)</f>
        <v>0</v>
      </c>
      <c r="BG331" s="218">
        <f>IF(N331="zákl. přenesená",J331,0)</f>
        <v>0</v>
      </c>
      <c r="BH331" s="218">
        <f>IF(N331="sníž. přenesená",J331,0)</f>
        <v>0</v>
      </c>
      <c r="BI331" s="218">
        <f>IF(N331="nulová",J331,0)</f>
        <v>0</v>
      </c>
      <c r="BJ331" s="19" t="s">
        <v>82</v>
      </c>
      <c r="BK331" s="218">
        <f>ROUND(I331*H331,2)</f>
        <v>0</v>
      </c>
      <c r="BL331" s="19" t="s">
        <v>256</v>
      </c>
      <c r="BM331" s="217" t="s">
        <v>3721</v>
      </c>
    </row>
    <row r="332" s="2" customFormat="1">
      <c r="A332" s="40"/>
      <c r="B332" s="41"/>
      <c r="C332" s="42"/>
      <c r="D332" s="219" t="s">
        <v>170</v>
      </c>
      <c r="E332" s="42"/>
      <c r="F332" s="220" t="s">
        <v>3722</v>
      </c>
      <c r="G332" s="42"/>
      <c r="H332" s="42"/>
      <c r="I332" s="221"/>
      <c r="J332" s="42"/>
      <c r="K332" s="42"/>
      <c r="L332" s="46"/>
      <c r="M332" s="222"/>
      <c r="N332" s="223"/>
      <c r="O332" s="86"/>
      <c r="P332" s="86"/>
      <c r="Q332" s="86"/>
      <c r="R332" s="86"/>
      <c r="S332" s="86"/>
      <c r="T332" s="87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T332" s="19" t="s">
        <v>170</v>
      </c>
      <c r="AU332" s="19" t="s">
        <v>84</v>
      </c>
    </row>
    <row r="333" s="2" customFormat="1" ht="66.75" customHeight="1">
      <c r="A333" s="40"/>
      <c r="B333" s="41"/>
      <c r="C333" s="206" t="s">
        <v>852</v>
      </c>
      <c r="D333" s="206" t="s">
        <v>163</v>
      </c>
      <c r="E333" s="207" t="s">
        <v>3723</v>
      </c>
      <c r="F333" s="208" t="s">
        <v>3724</v>
      </c>
      <c r="G333" s="209" t="s">
        <v>1196</v>
      </c>
      <c r="H333" s="258"/>
      <c r="I333" s="211"/>
      <c r="J333" s="212">
        <f>ROUND(I333*H333,2)</f>
        <v>0</v>
      </c>
      <c r="K333" s="208" t="s">
        <v>167</v>
      </c>
      <c r="L333" s="46"/>
      <c r="M333" s="213" t="s">
        <v>19</v>
      </c>
      <c r="N333" s="214" t="s">
        <v>45</v>
      </c>
      <c r="O333" s="86"/>
      <c r="P333" s="215">
        <f>O333*H333</f>
        <v>0</v>
      </c>
      <c r="Q333" s="215">
        <v>0</v>
      </c>
      <c r="R333" s="215">
        <f>Q333*H333</f>
        <v>0</v>
      </c>
      <c r="S333" s="215">
        <v>0</v>
      </c>
      <c r="T333" s="216">
        <f>S333*H333</f>
        <v>0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217" t="s">
        <v>256</v>
      </c>
      <c r="AT333" s="217" t="s">
        <v>163</v>
      </c>
      <c r="AU333" s="217" t="s">
        <v>84</v>
      </c>
      <c r="AY333" s="19" t="s">
        <v>161</v>
      </c>
      <c r="BE333" s="218">
        <f>IF(N333="základní",J333,0)</f>
        <v>0</v>
      </c>
      <c r="BF333" s="218">
        <f>IF(N333="snížená",J333,0)</f>
        <v>0</v>
      </c>
      <c r="BG333" s="218">
        <f>IF(N333="zákl. přenesená",J333,0)</f>
        <v>0</v>
      </c>
      <c r="BH333" s="218">
        <f>IF(N333="sníž. přenesená",J333,0)</f>
        <v>0</v>
      </c>
      <c r="BI333" s="218">
        <f>IF(N333="nulová",J333,0)</f>
        <v>0</v>
      </c>
      <c r="BJ333" s="19" t="s">
        <v>82</v>
      </c>
      <c r="BK333" s="218">
        <f>ROUND(I333*H333,2)</f>
        <v>0</v>
      </c>
      <c r="BL333" s="19" t="s">
        <v>256</v>
      </c>
      <c r="BM333" s="217" t="s">
        <v>3725</v>
      </c>
    </row>
    <row r="334" s="2" customFormat="1">
      <c r="A334" s="40"/>
      <c r="B334" s="41"/>
      <c r="C334" s="42"/>
      <c r="D334" s="219" t="s">
        <v>170</v>
      </c>
      <c r="E334" s="42"/>
      <c r="F334" s="220" t="s">
        <v>3726</v>
      </c>
      <c r="G334" s="42"/>
      <c r="H334" s="42"/>
      <c r="I334" s="221"/>
      <c r="J334" s="42"/>
      <c r="K334" s="42"/>
      <c r="L334" s="46"/>
      <c r="M334" s="272"/>
      <c r="N334" s="273"/>
      <c r="O334" s="274"/>
      <c r="P334" s="274"/>
      <c r="Q334" s="274"/>
      <c r="R334" s="274"/>
      <c r="S334" s="274"/>
      <c r="T334" s="275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19" t="s">
        <v>170</v>
      </c>
      <c r="AU334" s="19" t="s">
        <v>84</v>
      </c>
    </row>
    <row r="335" s="2" customFormat="1" ht="6.96" customHeight="1">
      <c r="A335" s="40"/>
      <c r="B335" s="61"/>
      <c r="C335" s="62"/>
      <c r="D335" s="62"/>
      <c r="E335" s="62"/>
      <c r="F335" s="62"/>
      <c r="G335" s="62"/>
      <c r="H335" s="62"/>
      <c r="I335" s="62"/>
      <c r="J335" s="62"/>
      <c r="K335" s="62"/>
      <c r="L335" s="46"/>
      <c r="M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</row>
  </sheetData>
  <sheetProtection sheet="1" autoFilter="0" formatColumns="0" formatRows="0" objects="1" scenarios="1" spinCount="100000" saltValue="hKm9nsBEbysd7TaXZ/TVxleBRzOhXYKkJXGaGmsN3eKXOkV4aX0nZgFxXwsnpGOqaQcyob85F+L9CRU2ZSkz9Q==" hashValue="UR9240S3Amxdc4OoRHAPJRfu2mhaAzTJzMv41gwsHj+U1FjDwH8WElZj+hx+4ouZtUWXUwhZpwo5d0jHOHiy1w==" algorithmName="SHA-512" password="CC35"/>
  <autoFilter ref="C80:K334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hyperlinks>
    <hyperlink ref="F85" r:id="rId1" display="https://podminky.urs.cz/item/CS_URS_2025_01/751123884"/>
    <hyperlink ref="F87" r:id="rId2" display="https://podminky.urs.cz/item/CS_URS_2025_01/751311092"/>
    <hyperlink ref="F93" r:id="rId3" display="https://podminky.urs.cz/item/CS_URS_2025_01/751311093"/>
    <hyperlink ref="F96" r:id="rId4" display="https://podminky.urs.cz/item/CS_URS_2025_01/751311111"/>
    <hyperlink ref="F101" r:id="rId5" display="https://podminky.urs.cz/item/CS_URS_2025_01/751311819"/>
    <hyperlink ref="F103" r:id="rId6" display="https://podminky.urs.cz/item/CS_URS_2025_01/751322011"/>
    <hyperlink ref="F108" r:id="rId7" display="https://podminky.urs.cz/item/CS_URS_2025_01/751322012"/>
    <hyperlink ref="F114" r:id="rId8" display="https://podminky.urs.cz/item/CS_URS_2025_01/751344114"/>
    <hyperlink ref="F117" r:id="rId9" display="https://podminky.urs.cz/item/CS_URS_2025_01/751344121"/>
    <hyperlink ref="F120" r:id="rId10" display="https://podminky.urs.cz/item/CS_URS_2025_01/751344122"/>
    <hyperlink ref="F124" r:id="rId11" display="https://podminky.urs.cz/item/CS_URS_2025_01/751377025"/>
    <hyperlink ref="F129" r:id="rId12" display="https://podminky.urs.cz/item/CS_URS_2025_01/751377029"/>
    <hyperlink ref="F134" r:id="rId13" display="https://podminky.urs.cz/item/CS_URS_2025_01/751377048"/>
    <hyperlink ref="F137" r:id="rId14" display="https://podminky.urs.cz/item/CS_URS_2025_01/751377827"/>
    <hyperlink ref="F139" r:id="rId15" display="https://podminky.urs.cz/item/CS_URS_2025_01/751398051"/>
    <hyperlink ref="F145" r:id="rId16" display="https://podminky.urs.cz/item/CS_URS_2025_01/751398825"/>
    <hyperlink ref="F147" r:id="rId17" display="https://podminky.urs.cz/item/CS_URS_2025_01/751398842"/>
    <hyperlink ref="F149" r:id="rId18" display="https://podminky.urs.cz/item/CS_URS_2025_01/751510012"/>
    <hyperlink ref="F154" r:id="rId19" display="https://podminky.urs.cz/item/CS_URS_2025_01/751510013"/>
    <hyperlink ref="F161" r:id="rId20" display="https://podminky.urs.cz/item/CS_URS_2025_01/751510014"/>
    <hyperlink ref="F172" r:id="rId21" display="https://podminky.urs.cz/item/CS_URS_2025_01/751510015"/>
    <hyperlink ref="F178" r:id="rId22" display="https://podminky.urs.cz/item/CS_URS_2025_01/751510041"/>
    <hyperlink ref="F182" r:id="rId23" display="https://podminky.urs.cz/item/CS_URS_2025_01/751510042"/>
    <hyperlink ref="F188" r:id="rId24" display="https://podminky.urs.cz/item/CS_URS_2025_01/751510043"/>
    <hyperlink ref="F193" r:id="rId25" display="https://podminky.urs.cz/item/CS_URS_2025_01/751510044"/>
    <hyperlink ref="F198" r:id="rId26" display="https://podminky.urs.cz/item/CS_URS_2025_01/751510862"/>
    <hyperlink ref="F201" r:id="rId27" display="https://podminky.urs.cz/item/CS_URS_2025_01/751514553"/>
    <hyperlink ref="F208" r:id="rId28" display="https://podminky.urs.cz/item/CS_URS_2025_01/751571004"/>
    <hyperlink ref="F212" r:id="rId29" display="https://podminky.urs.cz/item/CS_URS_2025_01/751571005"/>
    <hyperlink ref="F215" r:id="rId30" display="https://podminky.urs.cz/item/CS_URS_2025_01/751571006"/>
    <hyperlink ref="F218" r:id="rId31" display="https://podminky.urs.cz/item/CS_URS_2025_01/751572061"/>
    <hyperlink ref="F222" r:id="rId32" display="https://podminky.urs.cz/item/CS_URS_2025_01/751572062"/>
    <hyperlink ref="F226" r:id="rId33" display="https://podminky.urs.cz/item/CS_URS_2025_01/751572063"/>
    <hyperlink ref="F230" r:id="rId34" display="https://podminky.urs.cz/item/CS_URS_2025_01/751572064"/>
    <hyperlink ref="F234" r:id="rId35" display="https://podminky.urs.cz/item/CS_URS_2025_01/751611116"/>
    <hyperlink ref="F237" r:id="rId36" display="https://podminky.urs.cz/item/CS_URS_2025_01/751611117"/>
    <hyperlink ref="F240" r:id="rId37" display="https://podminky.urs.cz/item/CS_URS_2025_01/751611122"/>
    <hyperlink ref="F244" r:id="rId38" display="https://podminky.urs.cz/item/CS_URS_2025_01/751613113"/>
    <hyperlink ref="F249" r:id="rId39" display="https://podminky.urs.cz/item/CS_URS_2025_01/751613114"/>
    <hyperlink ref="F260" r:id="rId40" display="https://podminky.urs.cz/item/CS_URS_2025_01/751621811"/>
    <hyperlink ref="F262" r:id="rId41" display="https://podminky.urs.cz/item/CS_URS_2025_01/751691111"/>
    <hyperlink ref="F269" r:id="rId42" display="https://podminky.urs.cz/item/CS_URS_2025_01/751791111"/>
    <hyperlink ref="F275" r:id="rId43" display="https://podminky.urs.cz/item/CS_URS_2025_01/751791112"/>
    <hyperlink ref="F281" r:id="rId44" display="https://podminky.urs.cz/item/CS_URS_2024_02/751791113"/>
    <hyperlink ref="F285" r:id="rId45" display="https://podminky.urs.cz/item/CS_URS_2024_02/751791114"/>
    <hyperlink ref="F289" r:id="rId46" display="https://podminky.urs.cz/item/CS_URS_2024_02/751791115"/>
    <hyperlink ref="F293" r:id="rId47" display="https://podminky.urs.cz/item/CS_URS_2025_01/751791116"/>
    <hyperlink ref="F298" r:id="rId48" display="https://podminky.urs.cz/item/CS_URS_2024_02/751791146"/>
    <hyperlink ref="F302" r:id="rId49" display="https://podminky.urs.cz/item/CS_URS_2024_02/751791147"/>
    <hyperlink ref="F306" r:id="rId50" display="https://podminky.urs.cz/item/CS_URS_2024_02/751791301"/>
    <hyperlink ref="F308" r:id="rId51" display="https://podminky.urs.cz/item/CS_URS_2024_02/751791401"/>
    <hyperlink ref="F310" r:id="rId52" display="https://podminky.urs.cz/item/CS_URS_2024_02/751792005"/>
    <hyperlink ref="F313" r:id="rId53" display="https://podminky.urs.cz/item/CS_URS_2024_02/751792006"/>
    <hyperlink ref="F316" r:id="rId54" display="https://podminky.urs.cz/item/CS_URS_2024_02/751792007"/>
    <hyperlink ref="F319" r:id="rId55" display="https://podminky.urs.cz/item/CS_URS_2024_02/751792008"/>
    <hyperlink ref="F322" r:id="rId56" display="https://podminky.urs.cz/item/CS_URS_2024_02/751792009"/>
    <hyperlink ref="F328" r:id="rId57" display="https://podminky.urs.cz/item/CS_URS_2024_02/751793001"/>
    <hyperlink ref="F332" r:id="rId58" display="https://podminky.urs.cz/item/CS_URS_2025_01/998751311"/>
    <hyperlink ref="F334" r:id="rId59" display="https://podminky.urs.cz/item/CS_URS_2025_01/998751319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0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99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115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Rekonstrukce a rozšíření školní jídelny a kuchyně ZŠ Žižkov Kutná Hora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116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3727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10. 1. 2025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35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37</v>
      </c>
      <c r="E23" s="40"/>
      <c r="F23" s="40"/>
      <c r="G23" s="40"/>
      <c r="H23" s="40"/>
      <c r="I23" s="134" t="s">
        <v>26</v>
      </c>
      <c r="J23" s="138" t="s">
        <v>33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34</v>
      </c>
      <c r="F24" s="40"/>
      <c r="G24" s="40"/>
      <c r="H24" s="40"/>
      <c r="I24" s="134" t="s">
        <v>29</v>
      </c>
      <c r="J24" s="138" t="s">
        <v>35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ROUND(J81,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ROUND((SUM(BE81:BE303)),  2)</f>
        <v>0</v>
      </c>
      <c r="G33" s="40"/>
      <c r="H33" s="40"/>
      <c r="I33" s="150">
        <v>0.20999999999999999</v>
      </c>
      <c r="J33" s="149">
        <f>ROUND(((SUM(BE81:BE303))*I33),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ROUND((SUM(BF81:BF303)),  2)</f>
        <v>0</v>
      </c>
      <c r="G34" s="40"/>
      <c r="H34" s="40"/>
      <c r="I34" s="150">
        <v>0.12</v>
      </c>
      <c r="J34" s="149">
        <f>ROUND(((SUM(BF81:BF303))*I34),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ROUND((SUM(BG81:BG303)),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ROUND((SUM(BH81:BH303)),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ROUND((SUM(BI81:BI303)),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Rekonstrukce a rozšíření školní jídelny a kuchyně ZŠ Žižkov Kutná Hora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06 - Silnoproudé elektroinstalace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Kutná Hora</v>
      </c>
      <c r="G52" s="42"/>
      <c r="H52" s="42"/>
      <c r="I52" s="34" t="s">
        <v>23</v>
      </c>
      <c r="J52" s="74" t="str">
        <f>IF(J12="","",J12)</f>
        <v>10. 1. 2025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Kutná Hora</v>
      </c>
      <c r="G54" s="42"/>
      <c r="H54" s="42"/>
      <c r="I54" s="34" t="s">
        <v>32</v>
      </c>
      <c r="J54" s="38" t="str">
        <f>E21</f>
        <v>STATUS stavební a.s.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STATUS stavební a.s.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119</v>
      </c>
      <c r="D57" s="164"/>
      <c r="E57" s="164"/>
      <c r="F57" s="164"/>
      <c r="G57" s="164"/>
      <c r="H57" s="164"/>
      <c r="I57" s="164"/>
      <c r="J57" s="165" t="s">
        <v>120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J81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121</v>
      </c>
    </row>
    <row r="60" s="9" customFormat="1" ht="24.96" customHeight="1">
      <c r="A60" s="9"/>
      <c r="B60" s="167"/>
      <c r="C60" s="168"/>
      <c r="D60" s="169" t="s">
        <v>132</v>
      </c>
      <c r="E60" s="170"/>
      <c r="F60" s="170"/>
      <c r="G60" s="170"/>
      <c r="H60" s="170"/>
      <c r="I60" s="170"/>
      <c r="J60" s="171">
        <f>J82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3728</v>
      </c>
      <c r="E61" s="176"/>
      <c r="F61" s="176"/>
      <c r="G61" s="176"/>
      <c r="H61" s="176"/>
      <c r="I61" s="176"/>
      <c r="J61" s="177">
        <f>J83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3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6.96" customHeight="1">
      <c r="A63" s="40"/>
      <c r="B63" s="61"/>
      <c r="C63" s="62"/>
      <c r="D63" s="62"/>
      <c r="E63" s="62"/>
      <c r="F63" s="62"/>
      <c r="G63" s="62"/>
      <c r="H63" s="62"/>
      <c r="I63" s="62"/>
      <c r="J63" s="62"/>
      <c r="K63" s="6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7" s="2" customFormat="1" ht="6.96" customHeight="1">
      <c r="A67" s="40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24.96" customHeight="1">
      <c r="A68" s="40"/>
      <c r="B68" s="41"/>
      <c r="C68" s="25" t="s">
        <v>146</v>
      </c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2" customHeight="1">
      <c r="A70" s="40"/>
      <c r="B70" s="41"/>
      <c r="C70" s="34" t="s">
        <v>16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6.25" customHeight="1">
      <c r="A71" s="40"/>
      <c r="B71" s="41"/>
      <c r="C71" s="42"/>
      <c r="D71" s="42"/>
      <c r="E71" s="162" t="str">
        <f>E7</f>
        <v>Rekonstrukce a rozšíření školní jídelny a kuchyně ZŠ Žižkov Kutná Hora</v>
      </c>
      <c r="F71" s="34"/>
      <c r="G71" s="34"/>
      <c r="H71" s="34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116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71" t="str">
        <f>E9</f>
        <v>06 - Silnoproudé elektroinstalace</v>
      </c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21</v>
      </c>
      <c r="D75" s="42"/>
      <c r="E75" s="42"/>
      <c r="F75" s="29" t="str">
        <f>F12</f>
        <v>Kutná Hora</v>
      </c>
      <c r="G75" s="42"/>
      <c r="H75" s="42"/>
      <c r="I75" s="34" t="s">
        <v>23</v>
      </c>
      <c r="J75" s="74" t="str">
        <f>IF(J12="","",J12)</f>
        <v>10. 1. 2025</v>
      </c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5.15" customHeight="1">
      <c r="A77" s="40"/>
      <c r="B77" s="41"/>
      <c r="C77" s="34" t="s">
        <v>25</v>
      </c>
      <c r="D77" s="42"/>
      <c r="E77" s="42"/>
      <c r="F77" s="29" t="str">
        <f>E15</f>
        <v>Město Kutná Hora</v>
      </c>
      <c r="G77" s="42"/>
      <c r="H77" s="42"/>
      <c r="I77" s="34" t="s">
        <v>32</v>
      </c>
      <c r="J77" s="38" t="str">
        <f>E21</f>
        <v>STATUS stavební a.s.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30</v>
      </c>
      <c r="D78" s="42"/>
      <c r="E78" s="42"/>
      <c r="F78" s="29" t="str">
        <f>IF(E18="","",E18)</f>
        <v>Vyplň údaj</v>
      </c>
      <c r="G78" s="42"/>
      <c r="H78" s="42"/>
      <c r="I78" s="34" t="s">
        <v>37</v>
      </c>
      <c r="J78" s="38" t="str">
        <f>E24</f>
        <v>STATUS stavební a.s.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0.32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1" customFormat="1" ht="29.28" customHeight="1">
      <c r="A80" s="179"/>
      <c r="B80" s="180"/>
      <c r="C80" s="181" t="s">
        <v>147</v>
      </c>
      <c r="D80" s="182" t="s">
        <v>59</v>
      </c>
      <c r="E80" s="182" t="s">
        <v>55</v>
      </c>
      <c r="F80" s="182" t="s">
        <v>56</v>
      </c>
      <c r="G80" s="182" t="s">
        <v>148</v>
      </c>
      <c r="H80" s="182" t="s">
        <v>149</v>
      </c>
      <c r="I80" s="182" t="s">
        <v>150</v>
      </c>
      <c r="J80" s="182" t="s">
        <v>120</v>
      </c>
      <c r="K80" s="183" t="s">
        <v>151</v>
      </c>
      <c r="L80" s="184"/>
      <c r="M80" s="94" t="s">
        <v>19</v>
      </c>
      <c r="N80" s="95" t="s">
        <v>44</v>
      </c>
      <c r="O80" s="95" t="s">
        <v>152</v>
      </c>
      <c r="P80" s="95" t="s">
        <v>153</v>
      </c>
      <c r="Q80" s="95" t="s">
        <v>154</v>
      </c>
      <c r="R80" s="95" t="s">
        <v>155</v>
      </c>
      <c r="S80" s="95" t="s">
        <v>156</v>
      </c>
      <c r="T80" s="96" t="s">
        <v>157</v>
      </c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</row>
    <row r="81" s="2" customFormat="1" ht="22.8" customHeight="1">
      <c r="A81" s="40"/>
      <c r="B81" s="41"/>
      <c r="C81" s="101" t="s">
        <v>158</v>
      </c>
      <c r="D81" s="42"/>
      <c r="E81" s="42"/>
      <c r="F81" s="42"/>
      <c r="G81" s="42"/>
      <c r="H81" s="42"/>
      <c r="I81" s="42"/>
      <c r="J81" s="185">
        <f>BK81</f>
        <v>0</v>
      </c>
      <c r="K81" s="42"/>
      <c r="L81" s="46"/>
      <c r="M81" s="97"/>
      <c r="N81" s="186"/>
      <c r="O81" s="98"/>
      <c r="P81" s="187">
        <f>P82</f>
        <v>0</v>
      </c>
      <c r="Q81" s="98"/>
      <c r="R81" s="187">
        <f>R82</f>
        <v>1.8874409999999997</v>
      </c>
      <c r="S81" s="98"/>
      <c r="T81" s="188">
        <f>T82</f>
        <v>0.00017000000000000001</v>
      </c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T81" s="19" t="s">
        <v>73</v>
      </c>
      <c r="AU81" s="19" t="s">
        <v>121</v>
      </c>
      <c r="BK81" s="189">
        <f>BK82</f>
        <v>0</v>
      </c>
    </row>
    <row r="82" s="12" customFormat="1" ht="25.92" customHeight="1">
      <c r="A82" s="12"/>
      <c r="B82" s="190"/>
      <c r="C82" s="191"/>
      <c r="D82" s="192" t="s">
        <v>73</v>
      </c>
      <c r="E82" s="193" t="s">
        <v>1121</v>
      </c>
      <c r="F82" s="193" t="s">
        <v>1122</v>
      </c>
      <c r="G82" s="191"/>
      <c r="H82" s="191"/>
      <c r="I82" s="194"/>
      <c r="J82" s="195">
        <f>BK82</f>
        <v>0</v>
      </c>
      <c r="K82" s="191"/>
      <c r="L82" s="196"/>
      <c r="M82" s="197"/>
      <c r="N82" s="198"/>
      <c r="O82" s="198"/>
      <c r="P82" s="199">
        <f>P83</f>
        <v>0</v>
      </c>
      <c r="Q82" s="198"/>
      <c r="R82" s="199">
        <f>R83</f>
        <v>1.8874409999999997</v>
      </c>
      <c r="S82" s="198"/>
      <c r="T82" s="200">
        <f>T83</f>
        <v>0.00017000000000000001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1" t="s">
        <v>84</v>
      </c>
      <c r="AT82" s="202" t="s">
        <v>73</v>
      </c>
      <c r="AU82" s="202" t="s">
        <v>74</v>
      </c>
      <c r="AY82" s="201" t="s">
        <v>161</v>
      </c>
      <c r="BK82" s="203">
        <f>BK83</f>
        <v>0</v>
      </c>
    </row>
    <row r="83" s="12" customFormat="1" ht="22.8" customHeight="1">
      <c r="A83" s="12"/>
      <c r="B83" s="190"/>
      <c r="C83" s="191"/>
      <c r="D83" s="192" t="s">
        <v>73</v>
      </c>
      <c r="E83" s="204" t="s">
        <v>3729</v>
      </c>
      <c r="F83" s="204" t="s">
        <v>3730</v>
      </c>
      <c r="G83" s="191"/>
      <c r="H83" s="191"/>
      <c r="I83" s="194"/>
      <c r="J83" s="205">
        <f>BK83</f>
        <v>0</v>
      </c>
      <c r="K83" s="191"/>
      <c r="L83" s="196"/>
      <c r="M83" s="197"/>
      <c r="N83" s="198"/>
      <c r="O83" s="198"/>
      <c r="P83" s="199">
        <f>SUM(P84:P303)</f>
        <v>0</v>
      </c>
      <c r="Q83" s="198"/>
      <c r="R83" s="199">
        <f>SUM(R84:R303)</f>
        <v>1.8874409999999997</v>
      </c>
      <c r="S83" s="198"/>
      <c r="T83" s="200">
        <f>SUM(T84:T303)</f>
        <v>0.00017000000000000001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1" t="s">
        <v>84</v>
      </c>
      <c r="AT83" s="202" t="s">
        <v>73</v>
      </c>
      <c r="AU83" s="202" t="s">
        <v>82</v>
      </c>
      <c r="AY83" s="201" t="s">
        <v>161</v>
      </c>
      <c r="BK83" s="203">
        <f>SUM(BK84:BK303)</f>
        <v>0</v>
      </c>
    </row>
    <row r="84" s="2" customFormat="1" ht="44.25" customHeight="1">
      <c r="A84" s="40"/>
      <c r="B84" s="41"/>
      <c r="C84" s="206" t="s">
        <v>82</v>
      </c>
      <c r="D84" s="206" t="s">
        <v>163</v>
      </c>
      <c r="E84" s="207" t="s">
        <v>3731</v>
      </c>
      <c r="F84" s="208" t="s">
        <v>3732</v>
      </c>
      <c r="G84" s="209" t="s">
        <v>590</v>
      </c>
      <c r="H84" s="210">
        <v>300</v>
      </c>
      <c r="I84" s="211"/>
      <c r="J84" s="212">
        <f>ROUND(I84*H84,2)</f>
        <v>0</v>
      </c>
      <c r="K84" s="208" t="s">
        <v>167</v>
      </c>
      <c r="L84" s="46"/>
      <c r="M84" s="213" t="s">
        <v>19</v>
      </c>
      <c r="N84" s="214" t="s">
        <v>45</v>
      </c>
      <c r="O84" s="86"/>
      <c r="P84" s="215">
        <f>O84*H84</f>
        <v>0</v>
      </c>
      <c r="Q84" s="215">
        <v>0</v>
      </c>
      <c r="R84" s="215">
        <f>Q84*H84</f>
        <v>0</v>
      </c>
      <c r="S84" s="215">
        <v>0</v>
      </c>
      <c r="T84" s="216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17" t="s">
        <v>256</v>
      </c>
      <c r="AT84" s="217" t="s">
        <v>163</v>
      </c>
      <c r="AU84" s="217" t="s">
        <v>84</v>
      </c>
      <c r="AY84" s="19" t="s">
        <v>161</v>
      </c>
      <c r="BE84" s="218">
        <f>IF(N84="základní",J84,0)</f>
        <v>0</v>
      </c>
      <c r="BF84" s="218">
        <f>IF(N84="snížená",J84,0)</f>
        <v>0</v>
      </c>
      <c r="BG84" s="218">
        <f>IF(N84="zákl. přenesená",J84,0)</f>
        <v>0</v>
      </c>
      <c r="BH84" s="218">
        <f>IF(N84="sníž. přenesená",J84,0)</f>
        <v>0</v>
      </c>
      <c r="BI84" s="218">
        <f>IF(N84="nulová",J84,0)</f>
        <v>0</v>
      </c>
      <c r="BJ84" s="19" t="s">
        <v>82</v>
      </c>
      <c r="BK84" s="218">
        <f>ROUND(I84*H84,2)</f>
        <v>0</v>
      </c>
      <c r="BL84" s="19" t="s">
        <v>256</v>
      </c>
      <c r="BM84" s="217" t="s">
        <v>3733</v>
      </c>
    </row>
    <row r="85" s="2" customFormat="1">
      <c r="A85" s="40"/>
      <c r="B85" s="41"/>
      <c r="C85" s="42"/>
      <c r="D85" s="219" t="s">
        <v>170</v>
      </c>
      <c r="E85" s="42"/>
      <c r="F85" s="220" t="s">
        <v>3734</v>
      </c>
      <c r="G85" s="42"/>
      <c r="H85" s="42"/>
      <c r="I85" s="221"/>
      <c r="J85" s="42"/>
      <c r="K85" s="42"/>
      <c r="L85" s="46"/>
      <c r="M85" s="222"/>
      <c r="N85" s="223"/>
      <c r="O85" s="86"/>
      <c r="P85" s="86"/>
      <c r="Q85" s="86"/>
      <c r="R85" s="86"/>
      <c r="S85" s="86"/>
      <c r="T85" s="87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170</v>
      </c>
      <c r="AU85" s="19" t="s">
        <v>84</v>
      </c>
    </row>
    <row r="86" s="2" customFormat="1" ht="24.15" customHeight="1">
      <c r="A86" s="40"/>
      <c r="B86" s="41"/>
      <c r="C86" s="247" t="s">
        <v>84</v>
      </c>
      <c r="D86" s="247" t="s">
        <v>301</v>
      </c>
      <c r="E86" s="248" t="s">
        <v>3735</v>
      </c>
      <c r="F86" s="249" t="s">
        <v>3736</v>
      </c>
      <c r="G86" s="250" t="s">
        <v>590</v>
      </c>
      <c r="H86" s="251">
        <v>315</v>
      </c>
      <c r="I86" s="252"/>
      <c r="J86" s="253">
        <f>ROUND(I86*H86,2)</f>
        <v>0</v>
      </c>
      <c r="K86" s="249" t="s">
        <v>167</v>
      </c>
      <c r="L86" s="254"/>
      <c r="M86" s="255" t="s">
        <v>19</v>
      </c>
      <c r="N86" s="256" t="s">
        <v>45</v>
      </c>
      <c r="O86" s="86"/>
      <c r="P86" s="215">
        <f>O86*H86</f>
        <v>0</v>
      </c>
      <c r="Q86" s="215">
        <v>5.0000000000000002E-05</v>
      </c>
      <c r="R86" s="215">
        <f>Q86*H86</f>
        <v>0.01575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342</v>
      </c>
      <c r="AT86" s="217" t="s">
        <v>301</v>
      </c>
      <c r="AU86" s="217" t="s">
        <v>84</v>
      </c>
      <c r="AY86" s="19" t="s">
        <v>161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82</v>
      </c>
      <c r="BK86" s="218">
        <f>ROUND(I86*H86,2)</f>
        <v>0</v>
      </c>
      <c r="BL86" s="19" t="s">
        <v>256</v>
      </c>
      <c r="BM86" s="217" t="s">
        <v>3737</v>
      </c>
    </row>
    <row r="87" s="13" customFormat="1">
      <c r="A87" s="13"/>
      <c r="B87" s="224"/>
      <c r="C87" s="225"/>
      <c r="D87" s="226" t="s">
        <v>185</v>
      </c>
      <c r="E87" s="225"/>
      <c r="F87" s="228" t="s">
        <v>3738</v>
      </c>
      <c r="G87" s="225"/>
      <c r="H87" s="229">
        <v>315</v>
      </c>
      <c r="I87" s="230"/>
      <c r="J87" s="225"/>
      <c r="K87" s="225"/>
      <c r="L87" s="231"/>
      <c r="M87" s="232"/>
      <c r="N87" s="233"/>
      <c r="O87" s="233"/>
      <c r="P87" s="233"/>
      <c r="Q87" s="233"/>
      <c r="R87" s="233"/>
      <c r="S87" s="233"/>
      <c r="T87" s="234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T87" s="235" t="s">
        <v>185</v>
      </c>
      <c r="AU87" s="235" t="s">
        <v>84</v>
      </c>
      <c r="AV87" s="13" t="s">
        <v>84</v>
      </c>
      <c r="AW87" s="13" t="s">
        <v>4</v>
      </c>
      <c r="AX87" s="13" t="s">
        <v>82</v>
      </c>
      <c r="AY87" s="235" t="s">
        <v>161</v>
      </c>
    </row>
    <row r="88" s="2" customFormat="1" ht="44.25" customHeight="1">
      <c r="A88" s="40"/>
      <c r="B88" s="41"/>
      <c r="C88" s="206" t="s">
        <v>175</v>
      </c>
      <c r="D88" s="206" t="s">
        <v>163</v>
      </c>
      <c r="E88" s="207" t="s">
        <v>3739</v>
      </c>
      <c r="F88" s="208" t="s">
        <v>3740</v>
      </c>
      <c r="G88" s="209" t="s">
        <v>590</v>
      </c>
      <c r="H88" s="210">
        <v>100</v>
      </c>
      <c r="I88" s="211"/>
      <c r="J88" s="212">
        <f>ROUND(I88*H88,2)</f>
        <v>0</v>
      </c>
      <c r="K88" s="208" t="s">
        <v>167</v>
      </c>
      <c r="L88" s="46"/>
      <c r="M88" s="213" t="s">
        <v>19</v>
      </c>
      <c r="N88" s="214" t="s">
        <v>45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256</v>
      </c>
      <c r="AT88" s="217" t="s">
        <v>163</v>
      </c>
      <c r="AU88" s="217" t="s">
        <v>84</v>
      </c>
      <c r="AY88" s="19" t="s">
        <v>161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82</v>
      </c>
      <c r="BK88" s="218">
        <f>ROUND(I88*H88,2)</f>
        <v>0</v>
      </c>
      <c r="BL88" s="19" t="s">
        <v>256</v>
      </c>
      <c r="BM88" s="217" t="s">
        <v>3741</v>
      </c>
    </row>
    <row r="89" s="2" customFormat="1">
      <c r="A89" s="40"/>
      <c r="B89" s="41"/>
      <c r="C89" s="42"/>
      <c r="D89" s="219" t="s">
        <v>170</v>
      </c>
      <c r="E89" s="42"/>
      <c r="F89" s="220" t="s">
        <v>3742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170</v>
      </c>
      <c r="AU89" s="19" t="s">
        <v>84</v>
      </c>
    </row>
    <row r="90" s="13" customFormat="1">
      <c r="A90" s="13"/>
      <c r="B90" s="224"/>
      <c r="C90" s="225"/>
      <c r="D90" s="226" t="s">
        <v>185</v>
      </c>
      <c r="E90" s="227" t="s">
        <v>19</v>
      </c>
      <c r="F90" s="228" t="s">
        <v>815</v>
      </c>
      <c r="G90" s="225"/>
      <c r="H90" s="229">
        <v>100</v>
      </c>
      <c r="I90" s="230"/>
      <c r="J90" s="225"/>
      <c r="K90" s="225"/>
      <c r="L90" s="231"/>
      <c r="M90" s="232"/>
      <c r="N90" s="233"/>
      <c r="O90" s="233"/>
      <c r="P90" s="233"/>
      <c r="Q90" s="233"/>
      <c r="R90" s="233"/>
      <c r="S90" s="233"/>
      <c r="T90" s="234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5" t="s">
        <v>185</v>
      </c>
      <c r="AU90" s="235" t="s">
        <v>84</v>
      </c>
      <c r="AV90" s="13" t="s">
        <v>84</v>
      </c>
      <c r="AW90" s="13" t="s">
        <v>36</v>
      </c>
      <c r="AX90" s="13" t="s">
        <v>82</v>
      </c>
      <c r="AY90" s="235" t="s">
        <v>161</v>
      </c>
    </row>
    <row r="91" s="2" customFormat="1" ht="24.15" customHeight="1">
      <c r="A91" s="40"/>
      <c r="B91" s="41"/>
      <c r="C91" s="247" t="s">
        <v>168</v>
      </c>
      <c r="D91" s="247" t="s">
        <v>301</v>
      </c>
      <c r="E91" s="248" t="s">
        <v>3743</v>
      </c>
      <c r="F91" s="249" t="s">
        <v>3744</v>
      </c>
      <c r="G91" s="250" t="s">
        <v>590</v>
      </c>
      <c r="H91" s="251">
        <v>105</v>
      </c>
      <c r="I91" s="252"/>
      <c r="J91" s="253">
        <f>ROUND(I91*H91,2)</f>
        <v>0</v>
      </c>
      <c r="K91" s="249" t="s">
        <v>167</v>
      </c>
      <c r="L91" s="254"/>
      <c r="M91" s="255" t="s">
        <v>19</v>
      </c>
      <c r="N91" s="256" t="s">
        <v>45</v>
      </c>
      <c r="O91" s="86"/>
      <c r="P91" s="215">
        <f>O91*H91</f>
        <v>0</v>
      </c>
      <c r="Q91" s="215">
        <v>0.00019000000000000001</v>
      </c>
      <c r="R91" s="215">
        <f>Q91*H91</f>
        <v>0.019950000000000002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342</v>
      </c>
      <c r="AT91" s="217" t="s">
        <v>301</v>
      </c>
      <c r="AU91" s="217" t="s">
        <v>84</v>
      </c>
      <c r="AY91" s="19" t="s">
        <v>161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82</v>
      </c>
      <c r="BK91" s="218">
        <f>ROUND(I91*H91,2)</f>
        <v>0</v>
      </c>
      <c r="BL91" s="19" t="s">
        <v>256</v>
      </c>
      <c r="BM91" s="217" t="s">
        <v>3745</v>
      </c>
    </row>
    <row r="92" s="13" customFormat="1">
      <c r="A92" s="13"/>
      <c r="B92" s="224"/>
      <c r="C92" s="225"/>
      <c r="D92" s="226" t="s">
        <v>185</v>
      </c>
      <c r="E92" s="225"/>
      <c r="F92" s="228" t="s">
        <v>3746</v>
      </c>
      <c r="G92" s="225"/>
      <c r="H92" s="229">
        <v>105</v>
      </c>
      <c r="I92" s="230"/>
      <c r="J92" s="225"/>
      <c r="K92" s="225"/>
      <c r="L92" s="231"/>
      <c r="M92" s="232"/>
      <c r="N92" s="233"/>
      <c r="O92" s="233"/>
      <c r="P92" s="233"/>
      <c r="Q92" s="233"/>
      <c r="R92" s="233"/>
      <c r="S92" s="233"/>
      <c r="T92" s="234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5" t="s">
        <v>185</v>
      </c>
      <c r="AU92" s="235" t="s">
        <v>84</v>
      </c>
      <c r="AV92" s="13" t="s">
        <v>84</v>
      </c>
      <c r="AW92" s="13" t="s">
        <v>4</v>
      </c>
      <c r="AX92" s="13" t="s">
        <v>82</v>
      </c>
      <c r="AY92" s="235" t="s">
        <v>161</v>
      </c>
    </row>
    <row r="93" s="2" customFormat="1" ht="16.5" customHeight="1">
      <c r="A93" s="40"/>
      <c r="B93" s="41"/>
      <c r="C93" s="206" t="s">
        <v>188</v>
      </c>
      <c r="D93" s="206" t="s">
        <v>163</v>
      </c>
      <c r="E93" s="207" t="s">
        <v>3747</v>
      </c>
      <c r="F93" s="208" t="s">
        <v>3748</v>
      </c>
      <c r="G93" s="209" t="s">
        <v>2655</v>
      </c>
      <c r="H93" s="210">
        <v>1</v>
      </c>
      <c r="I93" s="211"/>
      <c r="J93" s="212">
        <f>ROUND(I93*H93,2)</f>
        <v>0</v>
      </c>
      <c r="K93" s="208" t="s">
        <v>19</v>
      </c>
      <c r="L93" s="46"/>
      <c r="M93" s="213" t="s">
        <v>19</v>
      </c>
      <c r="N93" s="214" t="s">
        <v>45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0.00017000000000000001</v>
      </c>
      <c r="T93" s="216">
        <f>S93*H93</f>
        <v>0.00017000000000000001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256</v>
      </c>
      <c r="AT93" s="217" t="s">
        <v>163</v>
      </c>
      <c r="AU93" s="217" t="s">
        <v>84</v>
      </c>
      <c r="AY93" s="19" t="s">
        <v>161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82</v>
      </c>
      <c r="BK93" s="218">
        <f>ROUND(I93*H93,2)</f>
        <v>0</v>
      </c>
      <c r="BL93" s="19" t="s">
        <v>256</v>
      </c>
      <c r="BM93" s="217" t="s">
        <v>3749</v>
      </c>
    </row>
    <row r="94" s="2" customFormat="1" ht="49.05" customHeight="1">
      <c r="A94" s="40"/>
      <c r="B94" s="41"/>
      <c r="C94" s="206" t="s">
        <v>193</v>
      </c>
      <c r="D94" s="206" t="s">
        <v>163</v>
      </c>
      <c r="E94" s="207" t="s">
        <v>3750</v>
      </c>
      <c r="F94" s="208" t="s">
        <v>3751</v>
      </c>
      <c r="G94" s="209" t="s">
        <v>166</v>
      </c>
      <c r="H94" s="210">
        <v>20</v>
      </c>
      <c r="I94" s="211"/>
      <c r="J94" s="212">
        <f>ROUND(I94*H94,2)</f>
        <v>0</v>
      </c>
      <c r="K94" s="208" t="s">
        <v>167</v>
      </c>
      <c r="L94" s="46"/>
      <c r="M94" s="213" t="s">
        <v>19</v>
      </c>
      <c r="N94" s="214" t="s">
        <v>45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256</v>
      </c>
      <c r="AT94" s="217" t="s">
        <v>163</v>
      </c>
      <c r="AU94" s="217" t="s">
        <v>84</v>
      </c>
      <c r="AY94" s="19" t="s">
        <v>161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82</v>
      </c>
      <c r="BK94" s="218">
        <f>ROUND(I94*H94,2)</f>
        <v>0</v>
      </c>
      <c r="BL94" s="19" t="s">
        <v>256</v>
      </c>
      <c r="BM94" s="217" t="s">
        <v>3752</v>
      </c>
    </row>
    <row r="95" s="2" customFormat="1">
      <c r="A95" s="40"/>
      <c r="B95" s="41"/>
      <c r="C95" s="42"/>
      <c r="D95" s="219" t="s">
        <v>170</v>
      </c>
      <c r="E95" s="42"/>
      <c r="F95" s="220" t="s">
        <v>3753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170</v>
      </c>
      <c r="AU95" s="19" t="s">
        <v>84</v>
      </c>
    </row>
    <row r="96" s="2" customFormat="1" ht="24.15" customHeight="1">
      <c r="A96" s="40"/>
      <c r="B96" s="41"/>
      <c r="C96" s="247" t="s">
        <v>200</v>
      </c>
      <c r="D96" s="247" t="s">
        <v>301</v>
      </c>
      <c r="E96" s="248" t="s">
        <v>3754</v>
      </c>
      <c r="F96" s="249" t="s">
        <v>3755</v>
      </c>
      <c r="G96" s="250" t="s">
        <v>166</v>
      </c>
      <c r="H96" s="251">
        <v>20</v>
      </c>
      <c r="I96" s="252"/>
      <c r="J96" s="253">
        <f>ROUND(I96*H96,2)</f>
        <v>0</v>
      </c>
      <c r="K96" s="249" t="s">
        <v>167</v>
      </c>
      <c r="L96" s="254"/>
      <c r="M96" s="255" t="s">
        <v>19</v>
      </c>
      <c r="N96" s="256" t="s">
        <v>45</v>
      </c>
      <c r="O96" s="86"/>
      <c r="P96" s="215">
        <f>O96*H96</f>
        <v>0</v>
      </c>
      <c r="Q96" s="215">
        <v>4.0000000000000003E-05</v>
      </c>
      <c r="R96" s="215">
        <f>Q96*H96</f>
        <v>0.00080000000000000004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342</v>
      </c>
      <c r="AT96" s="217" t="s">
        <v>301</v>
      </c>
      <c r="AU96" s="217" t="s">
        <v>84</v>
      </c>
      <c r="AY96" s="19" t="s">
        <v>161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82</v>
      </c>
      <c r="BK96" s="218">
        <f>ROUND(I96*H96,2)</f>
        <v>0</v>
      </c>
      <c r="BL96" s="19" t="s">
        <v>256</v>
      </c>
      <c r="BM96" s="217" t="s">
        <v>3756</v>
      </c>
    </row>
    <row r="97" s="2" customFormat="1" ht="49.05" customHeight="1">
      <c r="A97" s="40"/>
      <c r="B97" s="41"/>
      <c r="C97" s="206" t="s">
        <v>208</v>
      </c>
      <c r="D97" s="206" t="s">
        <v>163</v>
      </c>
      <c r="E97" s="207" t="s">
        <v>3757</v>
      </c>
      <c r="F97" s="208" t="s">
        <v>3758</v>
      </c>
      <c r="G97" s="209" t="s">
        <v>166</v>
      </c>
      <c r="H97" s="210">
        <v>115</v>
      </c>
      <c r="I97" s="211"/>
      <c r="J97" s="212">
        <f>ROUND(I97*H97,2)</f>
        <v>0</v>
      </c>
      <c r="K97" s="208" t="s">
        <v>167</v>
      </c>
      <c r="L97" s="46"/>
      <c r="M97" s="213" t="s">
        <v>19</v>
      </c>
      <c r="N97" s="214" t="s">
        <v>45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256</v>
      </c>
      <c r="AT97" s="217" t="s">
        <v>163</v>
      </c>
      <c r="AU97" s="217" t="s">
        <v>84</v>
      </c>
      <c r="AY97" s="19" t="s">
        <v>161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82</v>
      </c>
      <c r="BK97" s="218">
        <f>ROUND(I97*H97,2)</f>
        <v>0</v>
      </c>
      <c r="BL97" s="19" t="s">
        <v>256</v>
      </c>
      <c r="BM97" s="217" t="s">
        <v>3759</v>
      </c>
    </row>
    <row r="98" s="2" customFormat="1">
      <c r="A98" s="40"/>
      <c r="B98" s="41"/>
      <c r="C98" s="42"/>
      <c r="D98" s="219" t="s">
        <v>170</v>
      </c>
      <c r="E98" s="42"/>
      <c r="F98" s="220" t="s">
        <v>3760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170</v>
      </c>
      <c r="AU98" s="19" t="s">
        <v>84</v>
      </c>
    </row>
    <row r="99" s="2" customFormat="1" ht="21.75" customHeight="1">
      <c r="A99" s="40"/>
      <c r="B99" s="41"/>
      <c r="C99" s="247" t="s">
        <v>217</v>
      </c>
      <c r="D99" s="247" t="s">
        <v>301</v>
      </c>
      <c r="E99" s="248" t="s">
        <v>3761</v>
      </c>
      <c r="F99" s="249" t="s">
        <v>3762</v>
      </c>
      <c r="G99" s="250" t="s">
        <v>166</v>
      </c>
      <c r="H99" s="251">
        <v>103</v>
      </c>
      <c r="I99" s="252"/>
      <c r="J99" s="253">
        <f>ROUND(I99*H99,2)</f>
        <v>0</v>
      </c>
      <c r="K99" s="249" t="s">
        <v>167</v>
      </c>
      <c r="L99" s="254"/>
      <c r="M99" s="255" t="s">
        <v>19</v>
      </c>
      <c r="N99" s="256" t="s">
        <v>45</v>
      </c>
      <c r="O99" s="86"/>
      <c r="P99" s="215">
        <f>O99*H99</f>
        <v>0</v>
      </c>
      <c r="Q99" s="215">
        <v>4.0000000000000003E-05</v>
      </c>
      <c r="R99" s="215">
        <f>Q99*H99</f>
        <v>0.0041200000000000004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342</v>
      </c>
      <c r="AT99" s="217" t="s">
        <v>301</v>
      </c>
      <c r="AU99" s="217" t="s">
        <v>84</v>
      </c>
      <c r="AY99" s="19" t="s">
        <v>161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82</v>
      </c>
      <c r="BK99" s="218">
        <f>ROUND(I99*H99,2)</f>
        <v>0</v>
      </c>
      <c r="BL99" s="19" t="s">
        <v>256</v>
      </c>
      <c r="BM99" s="217" t="s">
        <v>3763</v>
      </c>
    </row>
    <row r="100" s="2" customFormat="1" ht="24.15" customHeight="1">
      <c r="A100" s="40"/>
      <c r="B100" s="41"/>
      <c r="C100" s="247" t="s">
        <v>109</v>
      </c>
      <c r="D100" s="247" t="s">
        <v>301</v>
      </c>
      <c r="E100" s="248" t="s">
        <v>3764</v>
      </c>
      <c r="F100" s="249" t="s">
        <v>3765</v>
      </c>
      <c r="G100" s="250" t="s">
        <v>166</v>
      </c>
      <c r="H100" s="251">
        <v>12</v>
      </c>
      <c r="I100" s="252"/>
      <c r="J100" s="253">
        <f>ROUND(I100*H100,2)</f>
        <v>0</v>
      </c>
      <c r="K100" s="249" t="s">
        <v>167</v>
      </c>
      <c r="L100" s="254"/>
      <c r="M100" s="255" t="s">
        <v>19</v>
      </c>
      <c r="N100" s="256" t="s">
        <v>45</v>
      </c>
      <c r="O100" s="86"/>
      <c r="P100" s="215">
        <f>O100*H100</f>
        <v>0</v>
      </c>
      <c r="Q100" s="215">
        <v>3.0000000000000001E-05</v>
      </c>
      <c r="R100" s="215">
        <f>Q100*H100</f>
        <v>0.00036000000000000002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342</v>
      </c>
      <c r="AT100" s="217" t="s">
        <v>301</v>
      </c>
      <c r="AU100" s="217" t="s">
        <v>84</v>
      </c>
      <c r="AY100" s="19" t="s">
        <v>161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82</v>
      </c>
      <c r="BK100" s="218">
        <f>ROUND(I100*H100,2)</f>
        <v>0</v>
      </c>
      <c r="BL100" s="19" t="s">
        <v>256</v>
      </c>
      <c r="BM100" s="217" t="s">
        <v>3766</v>
      </c>
    </row>
    <row r="101" s="2" customFormat="1" ht="37.8" customHeight="1">
      <c r="A101" s="40"/>
      <c r="B101" s="41"/>
      <c r="C101" s="206" t="s">
        <v>112</v>
      </c>
      <c r="D101" s="206" t="s">
        <v>163</v>
      </c>
      <c r="E101" s="207" t="s">
        <v>3767</v>
      </c>
      <c r="F101" s="208" t="s">
        <v>3768</v>
      </c>
      <c r="G101" s="209" t="s">
        <v>590</v>
      </c>
      <c r="H101" s="210">
        <v>900</v>
      </c>
      <c r="I101" s="211"/>
      <c r="J101" s="212">
        <f>ROUND(I101*H101,2)</f>
        <v>0</v>
      </c>
      <c r="K101" s="208" t="s">
        <v>167</v>
      </c>
      <c r="L101" s="46"/>
      <c r="M101" s="213" t="s">
        <v>19</v>
      </c>
      <c r="N101" s="214" t="s">
        <v>45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256</v>
      </c>
      <c r="AT101" s="217" t="s">
        <v>163</v>
      </c>
      <c r="AU101" s="217" t="s">
        <v>84</v>
      </c>
      <c r="AY101" s="19" t="s">
        <v>161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82</v>
      </c>
      <c r="BK101" s="218">
        <f>ROUND(I101*H101,2)</f>
        <v>0</v>
      </c>
      <c r="BL101" s="19" t="s">
        <v>256</v>
      </c>
      <c r="BM101" s="217" t="s">
        <v>3769</v>
      </c>
    </row>
    <row r="102" s="2" customFormat="1">
      <c r="A102" s="40"/>
      <c r="B102" s="41"/>
      <c r="C102" s="42"/>
      <c r="D102" s="219" t="s">
        <v>170</v>
      </c>
      <c r="E102" s="42"/>
      <c r="F102" s="220" t="s">
        <v>3770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170</v>
      </c>
      <c r="AU102" s="19" t="s">
        <v>84</v>
      </c>
    </row>
    <row r="103" s="2" customFormat="1" ht="24.15" customHeight="1">
      <c r="A103" s="40"/>
      <c r="B103" s="41"/>
      <c r="C103" s="247" t="s">
        <v>8</v>
      </c>
      <c r="D103" s="247" t="s">
        <v>301</v>
      </c>
      <c r="E103" s="248" t="s">
        <v>3771</v>
      </c>
      <c r="F103" s="249" t="s">
        <v>3772</v>
      </c>
      <c r="G103" s="250" t="s">
        <v>590</v>
      </c>
      <c r="H103" s="251">
        <v>1035</v>
      </c>
      <c r="I103" s="252"/>
      <c r="J103" s="253">
        <f>ROUND(I103*H103,2)</f>
        <v>0</v>
      </c>
      <c r="K103" s="249" t="s">
        <v>167</v>
      </c>
      <c r="L103" s="254"/>
      <c r="M103" s="255" t="s">
        <v>19</v>
      </c>
      <c r="N103" s="256" t="s">
        <v>45</v>
      </c>
      <c r="O103" s="86"/>
      <c r="P103" s="215">
        <f>O103*H103</f>
        <v>0</v>
      </c>
      <c r="Q103" s="215">
        <v>0.00012</v>
      </c>
      <c r="R103" s="215">
        <f>Q103*H103</f>
        <v>0.12420000000000001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342</v>
      </c>
      <c r="AT103" s="217" t="s">
        <v>301</v>
      </c>
      <c r="AU103" s="217" t="s">
        <v>84</v>
      </c>
      <c r="AY103" s="19" t="s">
        <v>161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82</v>
      </c>
      <c r="BK103" s="218">
        <f>ROUND(I103*H103,2)</f>
        <v>0</v>
      </c>
      <c r="BL103" s="19" t="s">
        <v>256</v>
      </c>
      <c r="BM103" s="217" t="s">
        <v>3773</v>
      </c>
    </row>
    <row r="104" s="13" customFormat="1">
      <c r="A104" s="13"/>
      <c r="B104" s="224"/>
      <c r="C104" s="225"/>
      <c r="D104" s="226" t="s">
        <v>185</v>
      </c>
      <c r="E104" s="225"/>
      <c r="F104" s="228" t="s">
        <v>3774</v>
      </c>
      <c r="G104" s="225"/>
      <c r="H104" s="229">
        <v>1035</v>
      </c>
      <c r="I104" s="230"/>
      <c r="J104" s="225"/>
      <c r="K104" s="225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185</v>
      </c>
      <c r="AU104" s="235" t="s">
        <v>84</v>
      </c>
      <c r="AV104" s="13" t="s">
        <v>84</v>
      </c>
      <c r="AW104" s="13" t="s">
        <v>4</v>
      </c>
      <c r="AX104" s="13" t="s">
        <v>82</v>
      </c>
      <c r="AY104" s="235" t="s">
        <v>161</v>
      </c>
    </row>
    <row r="105" s="2" customFormat="1" ht="37.8" customHeight="1">
      <c r="A105" s="40"/>
      <c r="B105" s="41"/>
      <c r="C105" s="206" t="s">
        <v>239</v>
      </c>
      <c r="D105" s="206" t="s">
        <v>163</v>
      </c>
      <c r="E105" s="207" t="s">
        <v>3775</v>
      </c>
      <c r="F105" s="208" t="s">
        <v>3776</v>
      </c>
      <c r="G105" s="209" t="s">
        <v>590</v>
      </c>
      <c r="H105" s="210">
        <v>600</v>
      </c>
      <c r="I105" s="211"/>
      <c r="J105" s="212">
        <f>ROUND(I105*H105,2)</f>
        <v>0</v>
      </c>
      <c r="K105" s="208" t="s">
        <v>167</v>
      </c>
      <c r="L105" s="46"/>
      <c r="M105" s="213" t="s">
        <v>19</v>
      </c>
      <c r="N105" s="214" t="s">
        <v>45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256</v>
      </c>
      <c r="AT105" s="217" t="s">
        <v>163</v>
      </c>
      <c r="AU105" s="217" t="s">
        <v>84</v>
      </c>
      <c r="AY105" s="19" t="s">
        <v>161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82</v>
      </c>
      <c r="BK105" s="218">
        <f>ROUND(I105*H105,2)</f>
        <v>0</v>
      </c>
      <c r="BL105" s="19" t="s">
        <v>256</v>
      </c>
      <c r="BM105" s="217" t="s">
        <v>3777</v>
      </c>
    </row>
    <row r="106" s="2" customFormat="1">
      <c r="A106" s="40"/>
      <c r="B106" s="41"/>
      <c r="C106" s="42"/>
      <c r="D106" s="219" t="s">
        <v>170</v>
      </c>
      <c r="E106" s="42"/>
      <c r="F106" s="220" t="s">
        <v>3778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170</v>
      </c>
      <c r="AU106" s="19" t="s">
        <v>84</v>
      </c>
    </row>
    <row r="107" s="2" customFormat="1" ht="24.15" customHeight="1">
      <c r="A107" s="40"/>
      <c r="B107" s="41"/>
      <c r="C107" s="247" t="s">
        <v>244</v>
      </c>
      <c r="D107" s="247" t="s">
        <v>301</v>
      </c>
      <c r="E107" s="248" t="s">
        <v>3779</v>
      </c>
      <c r="F107" s="249" t="s">
        <v>3780</v>
      </c>
      <c r="G107" s="250" t="s">
        <v>590</v>
      </c>
      <c r="H107" s="251">
        <v>690</v>
      </c>
      <c r="I107" s="252"/>
      <c r="J107" s="253">
        <f>ROUND(I107*H107,2)</f>
        <v>0</v>
      </c>
      <c r="K107" s="249" t="s">
        <v>167</v>
      </c>
      <c r="L107" s="254"/>
      <c r="M107" s="255" t="s">
        <v>19</v>
      </c>
      <c r="N107" s="256" t="s">
        <v>45</v>
      </c>
      <c r="O107" s="86"/>
      <c r="P107" s="215">
        <f>O107*H107</f>
        <v>0</v>
      </c>
      <c r="Q107" s="215">
        <v>0.00017000000000000001</v>
      </c>
      <c r="R107" s="215">
        <f>Q107*H107</f>
        <v>0.11730000000000002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342</v>
      </c>
      <c r="AT107" s="217" t="s">
        <v>301</v>
      </c>
      <c r="AU107" s="217" t="s">
        <v>84</v>
      </c>
      <c r="AY107" s="19" t="s">
        <v>161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82</v>
      </c>
      <c r="BK107" s="218">
        <f>ROUND(I107*H107,2)</f>
        <v>0</v>
      </c>
      <c r="BL107" s="19" t="s">
        <v>256</v>
      </c>
      <c r="BM107" s="217" t="s">
        <v>3781</v>
      </c>
    </row>
    <row r="108" s="13" customFormat="1">
      <c r="A108" s="13"/>
      <c r="B108" s="224"/>
      <c r="C108" s="225"/>
      <c r="D108" s="226" t="s">
        <v>185</v>
      </c>
      <c r="E108" s="225"/>
      <c r="F108" s="228" t="s">
        <v>3782</v>
      </c>
      <c r="G108" s="225"/>
      <c r="H108" s="229">
        <v>690</v>
      </c>
      <c r="I108" s="230"/>
      <c r="J108" s="225"/>
      <c r="K108" s="225"/>
      <c r="L108" s="231"/>
      <c r="M108" s="232"/>
      <c r="N108" s="233"/>
      <c r="O108" s="233"/>
      <c r="P108" s="233"/>
      <c r="Q108" s="233"/>
      <c r="R108" s="233"/>
      <c r="S108" s="233"/>
      <c r="T108" s="234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5" t="s">
        <v>185</v>
      </c>
      <c r="AU108" s="235" t="s">
        <v>84</v>
      </c>
      <c r="AV108" s="13" t="s">
        <v>84</v>
      </c>
      <c r="AW108" s="13" t="s">
        <v>4</v>
      </c>
      <c r="AX108" s="13" t="s">
        <v>82</v>
      </c>
      <c r="AY108" s="235" t="s">
        <v>161</v>
      </c>
    </row>
    <row r="109" s="2" customFormat="1" ht="37.8" customHeight="1">
      <c r="A109" s="40"/>
      <c r="B109" s="41"/>
      <c r="C109" s="206" t="s">
        <v>250</v>
      </c>
      <c r="D109" s="206" t="s">
        <v>163</v>
      </c>
      <c r="E109" s="207" t="s">
        <v>3783</v>
      </c>
      <c r="F109" s="208" t="s">
        <v>3784</v>
      </c>
      <c r="G109" s="209" t="s">
        <v>590</v>
      </c>
      <c r="H109" s="210">
        <v>817.5</v>
      </c>
      <c r="I109" s="211"/>
      <c r="J109" s="212">
        <f>ROUND(I109*H109,2)</f>
        <v>0</v>
      </c>
      <c r="K109" s="208" t="s">
        <v>167</v>
      </c>
      <c r="L109" s="46"/>
      <c r="M109" s="213" t="s">
        <v>19</v>
      </c>
      <c r="N109" s="214" t="s">
        <v>45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256</v>
      </c>
      <c r="AT109" s="217" t="s">
        <v>163</v>
      </c>
      <c r="AU109" s="217" t="s">
        <v>84</v>
      </c>
      <c r="AY109" s="19" t="s">
        <v>161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82</v>
      </c>
      <c r="BK109" s="218">
        <f>ROUND(I109*H109,2)</f>
        <v>0</v>
      </c>
      <c r="BL109" s="19" t="s">
        <v>256</v>
      </c>
      <c r="BM109" s="217" t="s">
        <v>3785</v>
      </c>
    </row>
    <row r="110" s="2" customFormat="1">
      <c r="A110" s="40"/>
      <c r="B110" s="41"/>
      <c r="C110" s="42"/>
      <c r="D110" s="219" t="s">
        <v>170</v>
      </c>
      <c r="E110" s="42"/>
      <c r="F110" s="220" t="s">
        <v>3786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170</v>
      </c>
      <c r="AU110" s="19" t="s">
        <v>84</v>
      </c>
    </row>
    <row r="111" s="2" customFormat="1" ht="24.15" customHeight="1">
      <c r="A111" s="40"/>
      <c r="B111" s="41"/>
      <c r="C111" s="247" t="s">
        <v>256</v>
      </c>
      <c r="D111" s="247" t="s">
        <v>301</v>
      </c>
      <c r="E111" s="248" t="s">
        <v>3787</v>
      </c>
      <c r="F111" s="249" t="s">
        <v>3788</v>
      </c>
      <c r="G111" s="250" t="s">
        <v>590</v>
      </c>
      <c r="H111" s="251">
        <v>357.5</v>
      </c>
      <c r="I111" s="252"/>
      <c r="J111" s="253">
        <f>ROUND(I111*H111,2)</f>
        <v>0</v>
      </c>
      <c r="K111" s="249" t="s">
        <v>167</v>
      </c>
      <c r="L111" s="254"/>
      <c r="M111" s="255" t="s">
        <v>19</v>
      </c>
      <c r="N111" s="256" t="s">
        <v>45</v>
      </c>
      <c r="O111" s="86"/>
      <c r="P111" s="215">
        <f>O111*H111</f>
        <v>0</v>
      </c>
      <c r="Q111" s="215">
        <v>0.00016000000000000001</v>
      </c>
      <c r="R111" s="215">
        <f>Q111*H111</f>
        <v>0.057200000000000008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342</v>
      </c>
      <c r="AT111" s="217" t="s">
        <v>301</v>
      </c>
      <c r="AU111" s="217" t="s">
        <v>84</v>
      </c>
      <c r="AY111" s="19" t="s">
        <v>161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82</v>
      </c>
      <c r="BK111" s="218">
        <f>ROUND(I111*H111,2)</f>
        <v>0</v>
      </c>
      <c r="BL111" s="19" t="s">
        <v>256</v>
      </c>
      <c r="BM111" s="217" t="s">
        <v>3789</v>
      </c>
    </row>
    <row r="112" s="13" customFormat="1">
      <c r="A112" s="13"/>
      <c r="B112" s="224"/>
      <c r="C112" s="225"/>
      <c r="D112" s="226" t="s">
        <v>185</v>
      </c>
      <c r="E112" s="225"/>
      <c r="F112" s="228" t="s">
        <v>3790</v>
      </c>
      <c r="G112" s="225"/>
      <c r="H112" s="229">
        <v>357.5</v>
      </c>
      <c r="I112" s="230"/>
      <c r="J112" s="225"/>
      <c r="K112" s="225"/>
      <c r="L112" s="231"/>
      <c r="M112" s="232"/>
      <c r="N112" s="233"/>
      <c r="O112" s="233"/>
      <c r="P112" s="233"/>
      <c r="Q112" s="233"/>
      <c r="R112" s="233"/>
      <c r="S112" s="233"/>
      <c r="T112" s="23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5" t="s">
        <v>185</v>
      </c>
      <c r="AU112" s="235" t="s">
        <v>84</v>
      </c>
      <c r="AV112" s="13" t="s">
        <v>84</v>
      </c>
      <c r="AW112" s="13" t="s">
        <v>4</v>
      </c>
      <c r="AX112" s="13" t="s">
        <v>82</v>
      </c>
      <c r="AY112" s="235" t="s">
        <v>161</v>
      </c>
    </row>
    <row r="113" s="2" customFormat="1" ht="24.15" customHeight="1">
      <c r="A113" s="40"/>
      <c r="B113" s="41"/>
      <c r="C113" s="247" t="s">
        <v>262</v>
      </c>
      <c r="D113" s="247" t="s">
        <v>301</v>
      </c>
      <c r="E113" s="248" t="s">
        <v>3791</v>
      </c>
      <c r="F113" s="249" t="s">
        <v>3792</v>
      </c>
      <c r="G113" s="250" t="s">
        <v>590</v>
      </c>
      <c r="H113" s="251">
        <v>460</v>
      </c>
      <c r="I113" s="252"/>
      <c r="J113" s="253">
        <f>ROUND(I113*H113,2)</f>
        <v>0</v>
      </c>
      <c r="K113" s="249" t="s">
        <v>167</v>
      </c>
      <c r="L113" s="254"/>
      <c r="M113" s="255" t="s">
        <v>19</v>
      </c>
      <c r="N113" s="256" t="s">
        <v>45</v>
      </c>
      <c r="O113" s="86"/>
      <c r="P113" s="215">
        <f>O113*H113</f>
        <v>0</v>
      </c>
      <c r="Q113" s="215">
        <v>0.00025000000000000001</v>
      </c>
      <c r="R113" s="215">
        <f>Q113*H113</f>
        <v>0.11500000000000001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342</v>
      </c>
      <c r="AT113" s="217" t="s">
        <v>301</v>
      </c>
      <c r="AU113" s="217" t="s">
        <v>84</v>
      </c>
      <c r="AY113" s="19" t="s">
        <v>161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82</v>
      </c>
      <c r="BK113" s="218">
        <f>ROUND(I113*H113,2)</f>
        <v>0</v>
      </c>
      <c r="BL113" s="19" t="s">
        <v>256</v>
      </c>
      <c r="BM113" s="217" t="s">
        <v>3793</v>
      </c>
    </row>
    <row r="114" s="13" customFormat="1">
      <c r="A114" s="13"/>
      <c r="B114" s="224"/>
      <c r="C114" s="225"/>
      <c r="D114" s="226" t="s">
        <v>185</v>
      </c>
      <c r="E114" s="225"/>
      <c r="F114" s="228" t="s">
        <v>3794</v>
      </c>
      <c r="G114" s="225"/>
      <c r="H114" s="229">
        <v>460</v>
      </c>
      <c r="I114" s="230"/>
      <c r="J114" s="225"/>
      <c r="K114" s="225"/>
      <c r="L114" s="231"/>
      <c r="M114" s="232"/>
      <c r="N114" s="233"/>
      <c r="O114" s="233"/>
      <c r="P114" s="233"/>
      <c r="Q114" s="233"/>
      <c r="R114" s="233"/>
      <c r="S114" s="233"/>
      <c r="T114" s="234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5" t="s">
        <v>185</v>
      </c>
      <c r="AU114" s="235" t="s">
        <v>84</v>
      </c>
      <c r="AV114" s="13" t="s">
        <v>84</v>
      </c>
      <c r="AW114" s="13" t="s">
        <v>4</v>
      </c>
      <c r="AX114" s="13" t="s">
        <v>82</v>
      </c>
      <c r="AY114" s="235" t="s">
        <v>161</v>
      </c>
    </row>
    <row r="115" s="2" customFormat="1" ht="37.8" customHeight="1">
      <c r="A115" s="40"/>
      <c r="B115" s="41"/>
      <c r="C115" s="206" t="s">
        <v>268</v>
      </c>
      <c r="D115" s="206" t="s">
        <v>163</v>
      </c>
      <c r="E115" s="207" t="s">
        <v>3795</v>
      </c>
      <c r="F115" s="208" t="s">
        <v>3796</v>
      </c>
      <c r="G115" s="209" t="s">
        <v>590</v>
      </c>
      <c r="H115" s="210">
        <v>150</v>
      </c>
      <c r="I115" s="211"/>
      <c r="J115" s="212">
        <f>ROUND(I115*H115,2)</f>
        <v>0</v>
      </c>
      <c r="K115" s="208" t="s">
        <v>167</v>
      </c>
      <c r="L115" s="46"/>
      <c r="M115" s="213" t="s">
        <v>19</v>
      </c>
      <c r="N115" s="214" t="s">
        <v>45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256</v>
      </c>
      <c r="AT115" s="217" t="s">
        <v>163</v>
      </c>
      <c r="AU115" s="217" t="s">
        <v>84</v>
      </c>
      <c r="AY115" s="19" t="s">
        <v>161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82</v>
      </c>
      <c r="BK115" s="218">
        <f>ROUND(I115*H115,2)</f>
        <v>0</v>
      </c>
      <c r="BL115" s="19" t="s">
        <v>256</v>
      </c>
      <c r="BM115" s="217" t="s">
        <v>3797</v>
      </c>
    </row>
    <row r="116" s="2" customFormat="1">
      <c r="A116" s="40"/>
      <c r="B116" s="41"/>
      <c r="C116" s="42"/>
      <c r="D116" s="219" t="s">
        <v>170</v>
      </c>
      <c r="E116" s="42"/>
      <c r="F116" s="220" t="s">
        <v>3798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170</v>
      </c>
      <c r="AU116" s="19" t="s">
        <v>84</v>
      </c>
    </row>
    <row r="117" s="2" customFormat="1" ht="24.15" customHeight="1">
      <c r="A117" s="40"/>
      <c r="B117" s="41"/>
      <c r="C117" s="247" t="s">
        <v>275</v>
      </c>
      <c r="D117" s="247" t="s">
        <v>301</v>
      </c>
      <c r="E117" s="248" t="s">
        <v>3799</v>
      </c>
      <c r="F117" s="249" t="s">
        <v>3800</v>
      </c>
      <c r="G117" s="250" t="s">
        <v>590</v>
      </c>
      <c r="H117" s="251">
        <v>100</v>
      </c>
      <c r="I117" s="252"/>
      <c r="J117" s="253">
        <f>ROUND(I117*H117,2)</f>
        <v>0</v>
      </c>
      <c r="K117" s="249" t="s">
        <v>167</v>
      </c>
      <c r="L117" s="254"/>
      <c r="M117" s="255" t="s">
        <v>19</v>
      </c>
      <c r="N117" s="256" t="s">
        <v>45</v>
      </c>
      <c r="O117" s="86"/>
      <c r="P117" s="215">
        <f>O117*H117</f>
        <v>0</v>
      </c>
      <c r="Q117" s="215">
        <v>0.00034000000000000002</v>
      </c>
      <c r="R117" s="215">
        <f>Q117*H117</f>
        <v>0.034000000000000002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342</v>
      </c>
      <c r="AT117" s="217" t="s">
        <v>301</v>
      </c>
      <c r="AU117" s="217" t="s">
        <v>84</v>
      </c>
      <c r="AY117" s="19" t="s">
        <v>161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82</v>
      </c>
      <c r="BK117" s="218">
        <f>ROUND(I117*H117,2)</f>
        <v>0</v>
      </c>
      <c r="BL117" s="19" t="s">
        <v>256</v>
      </c>
      <c r="BM117" s="217" t="s">
        <v>3801</v>
      </c>
    </row>
    <row r="118" s="2" customFormat="1" ht="24.15" customHeight="1">
      <c r="A118" s="40"/>
      <c r="B118" s="41"/>
      <c r="C118" s="247" t="s">
        <v>280</v>
      </c>
      <c r="D118" s="247" t="s">
        <v>301</v>
      </c>
      <c r="E118" s="248" t="s">
        <v>3802</v>
      </c>
      <c r="F118" s="249" t="s">
        <v>3803</v>
      </c>
      <c r="G118" s="250" t="s">
        <v>590</v>
      </c>
      <c r="H118" s="251">
        <v>40</v>
      </c>
      <c r="I118" s="252"/>
      <c r="J118" s="253">
        <f>ROUND(I118*H118,2)</f>
        <v>0</v>
      </c>
      <c r="K118" s="249" t="s">
        <v>167</v>
      </c>
      <c r="L118" s="254"/>
      <c r="M118" s="255" t="s">
        <v>19</v>
      </c>
      <c r="N118" s="256" t="s">
        <v>45</v>
      </c>
      <c r="O118" s="86"/>
      <c r="P118" s="215">
        <f>O118*H118</f>
        <v>0</v>
      </c>
      <c r="Q118" s="215">
        <v>0.00052999999999999998</v>
      </c>
      <c r="R118" s="215">
        <f>Q118*H118</f>
        <v>0.0212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342</v>
      </c>
      <c r="AT118" s="217" t="s">
        <v>301</v>
      </c>
      <c r="AU118" s="217" t="s">
        <v>84</v>
      </c>
      <c r="AY118" s="19" t="s">
        <v>161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82</v>
      </c>
      <c r="BK118" s="218">
        <f>ROUND(I118*H118,2)</f>
        <v>0</v>
      </c>
      <c r="BL118" s="19" t="s">
        <v>256</v>
      </c>
      <c r="BM118" s="217" t="s">
        <v>3804</v>
      </c>
    </row>
    <row r="119" s="2" customFormat="1" ht="37.8" customHeight="1">
      <c r="A119" s="40"/>
      <c r="B119" s="41"/>
      <c r="C119" s="206" t="s">
        <v>7</v>
      </c>
      <c r="D119" s="206" t="s">
        <v>163</v>
      </c>
      <c r="E119" s="207" t="s">
        <v>3805</v>
      </c>
      <c r="F119" s="208" t="s">
        <v>3806</v>
      </c>
      <c r="G119" s="209" t="s">
        <v>590</v>
      </c>
      <c r="H119" s="210">
        <v>50</v>
      </c>
      <c r="I119" s="211"/>
      <c r="J119" s="212">
        <f>ROUND(I119*H119,2)</f>
        <v>0</v>
      </c>
      <c r="K119" s="208" t="s">
        <v>167</v>
      </c>
      <c r="L119" s="46"/>
      <c r="M119" s="213" t="s">
        <v>19</v>
      </c>
      <c r="N119" s="214" t="s">
        <v>45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256</v>
      </c>
      <c r="AT119" s="217" t="s">
        <v>163</v>
      </c>
      <c r="AU119" s="217" t="s">
        <v>84</v>
      </c>
      <c r="AY119" s="19" t="s">
        <v>161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82</v>
      </c>
      <c r="BK119" s="218">
        <f>ROUND(I119*H119,2)</f>
        <v>0</v>
      </c>
      <c r="BL119" s="19" t="s">
        <v>256</v>
      </c>
      <c r="BM119" s="217" t="s">
        <v>3807</v>
      </c>
    </row>
    <row r="120" s="2" customFormat="1">
      <c r="A120" s="40"/>
      <c r="B120" s="41"/>
      <c r="C120" s="42"/>
      <c r="D120" s="219" t="s">
        <v>170</v>
      </c>
      <c r="E120" s="42"/>
      <c r="F120" s="220" t="s">
        <v>3808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170</v>
      </c>
      <c r="AU120" s="19" t="s">
        <v>84</v>
      </c>
    </row>
    <row r="121" s="2" customFormat="1" ht="24.15" customHeight="1">
      <c r="A121" s="40"/>
      <c r="B121" s="41"/>
      <c r="C121" s="247" t="s">
        <v>294</v>
      </c>
      <c r="D121" s="247" t="s">
        <v>301</v>
      </c>
      <c r="E121" s="248" t="s">
        <v>3809</v>
      </c>
      <c r="F121" s="249" t="s">
        <v>3810</v>
      </c>
      <c r="G121" s="250" t="s">
        <v>590</v>
      </c>
      <c r="H121" s="251">
        <v>57.5</v>
      </c>
      <c r="I121" s="252"/>
      <c r="J121" s="253">
        <f>ROUND(I121*H121,2)</f>
        <v>0</v>
      </c>
      <c r="K121" s="249" t="s">
        <v>167</v>
      </c>
      <c r="L121" s="254"/>
      <c r="M121" s="255" t="s">
        <v>19</v>
      </c>
      <c r="N121" s="256" t="s">
        <v>45</v>
      </c>
      <c r="O121" s="86"/>
      <c r="P121" s="215">
        <f>O121*H121</f>
        <v>0</v>
      </c>
      <c r="Q121" s="215">
        <v>0.00076999999999999996</v>
      </c>
      <c r="R121" s="215">
        <f>Q121*H121</f>
        <v>0.044274999999999995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342</v>
      </c>
      <c r="AT121" s="217" t="s">
        <v>301</v>
      </c>
      <c r="AU121" s="217" t="s">
        <v>84</v>
      </c>
      <c r="AY121" s="19" t="s">
        <v>161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82</v>
      </c>
      <c r="BK121" s="218">
        <f>ROUND(I121*H121,2)</f>
        <v>0</v>
      </c>
      <c r="BL121" s="19" t="s">
        <v>256</v>
      </c>
      <c r="BM121" s="217" t="s">
        <v>3811</v>
      </c>
    </row>
    <row r="122" s="13" customFormat="1">
      <c r="A122" s="13"/>
      <c r="B122" s="224"/>
      <c r="C122" s="225"/>
      <c r="D122" s="226" t="s">
        <v>185</v>
      </c>
      <c r="E122" s="225"/>
      <c r="F122" s="228" t="s">
        <v>3812</v>
      </c>
      <c r="G122" s="225"/>
      <c r="H122" s="229">
        <v>57.5</v>
      </c>
      <c r="I122" s="230"/>
      <c r="J122" s="225"/>
      <c r="K122" s="225"/>
      <c r="L122" s="231"/>
      <c r="M122" s="232"/>
      <c r="N122" s="233"/>
      <c r="O122" s="233"/>
      <c r="P122" s="233"/>
      <c r="Q122" s="233"/>
      <c r="R122" s="233"/>
      <c r="S122" s="233"/>
      <c r="T122" s="234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5" t="s">
        <v>185</v>
      </c>
      <c r="AU122" s="235" t="s">
        <v>84</v>
      </c>
      <c r="AV122" s="13" t="s">
        <v>84</v>
      </c>
      <c r="AW122" s="13" t="s">
        <v>4</v>
      </c>
      <c r="AX122" s="13" t="s">
        <v>82</v>
      </c>
      <c r="AY122" s="235" t="s">
        <v>161</v>
      </c>
    </row>
    <row r="123" s="2" customFormat="1" ht="37.8" customHeight="1">
      <c r="A123" s="40"/>
      <c r="B123" s="41"/>
      <c r="C123" s="206" t="s">
        <v>300</v>
      </c>
      <c r="D123" s="206" t="s">
        <v>163</v>
      </c>
      <c r="E123" s="207" t="s">
        <v>3813</v>
      </c>
      <c r="F123" s="208" t="s">
        <v>3814</v>
      </c>
      <c r="G123" s="209" t="s">
        <v>590</v>
      </c>
      <c r="H123" s="210">
        <v>130</v>
      </c>
      <c r="I123" s="211"/>
      <c r="J123" s="212">
        <f>ROUND(I123*H123,2)</f>
        <v>0</v>
      </c>
      <c r="K123" s="208" t="s">
        <v>167</v>
      </c>
      <c r="L123" s="46"/>
      <c r="M123" s="213" t="s">
        <v>19</v>
      </c>
      <c r="N123" s="214" t="s">
        <v>45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256</v>
      </c>
      <c r="AT123" s="217" t="s">
        <v>163</v>
      </c>
      <c r="AU123" s="217" t="s">
        <v>84</v>
      </c>
      <c r="AY123" s="19" t="s">
        <v>161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82</v>
      </c>
      <c r="BK123" s="218">
        <f>ROUND(I123*H123,2)</f>
        <v>0</v>
      </c>
      <c r="BL123" s="19" t="s">
        <v>256</v>
      </c>
      <c r="BM123" s="217" t="s">
        <v>3815</v>
      </c>
    </row>
    <row r="124" s="2" customFormat="1">
      <c r="A124" s="40"/>
      <c r="B124" s="41"/>
      <c r="C124" s="42"/>
      <c r="D124" s="219" t="s">
        <v>170</v>
      </c>
      <c r="E124" s="42"/>
      <c r="F124" s="220" t="s">
        <v>3816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170</v>
      </c>
      <c r="AU124" s="19" t="s">
        <v>84</v>
      </c>
    </row>
    <row r="125" s="2" customFormat="1" ht="24.15" customHeight="1">
      <c r="A125" s="40"/>
      <c r="B125" s="41"/>
      <c r="C125" s="247" t="s">
        <v>306</v>
      </c>
      <c r="D125" s="247" t="s">
        <v>301</v>
      </c>
      <c r="E125" s="248" t="s">
        <v>3817</v>
      </c>
      <c r="F125" s="249" t="s">
        <v>3818</v>
      </c>
      <c r="G125" s="250" t="s">
        <v>590</v>
      </c>
      <c r="H125" s="251">
        <v>80</v>
      </c>
      <c r="I125" s="252"/>
      <c r="J125" s="253">
        <f>ROUND(I125*H125,2)</f>
        <v>0</v>
      </c>
      <c r="K125" s="249" t="s">
        <v>167</v>
      </c>
      <c r="L125" s="254"/>
      <c r="M125" s="255" t="s">
        <v>19</v>
      </c>
      <c r="N125" s="256" t="s">
        <v>45</v>
      </c>
      <c r="O125" s="86"/>
      <c r="P125" s="215">
        <f>O125*H125</f>
        <v>0</v>
      </c>
      <c r="Q125" s="215">
        <v>0.00183</v>
      </c>
      <c r="R125" s="215">
        <f>Q125*H125</f>
        <v>0.1464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342</v>
      </c>
      <c r="AT125" s="217" t="s">
        <v>301</v>
      </c>
      <c r="AU125" s="217" t="s">
        <v>84</v>
      </c>
      <c r="AY125" s="19" t="s">
        <v>161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82</v>
      </c>
      <c r="BK125" s="218">
        <f>ROUND(I125*H125,2)</f>
        <v>0</v>
      </c>
      <c r="BL125" s="19" t="s">
        <v>256</v>
      </c>
      <c r="BM125" s="217" t="s">
        <v>3819</v>
      </c>
    </row>
    <row r="126" s="13" customFormat="1">
      <c r="A126" s="13"/>
      <c r="B126" s="224"/>
      <c r="C126" s="225"/>
      <c r="D126" s="226" t="s">
        <v>185</v>
      </c>
      <c r="E126" s="225"/>
      <c r="F126" s="228" t="s">
        <v>3820</v>
      </c>
      <c r="G126" s="225"/>
      <c r="H126" s="229">
        <v>80</v>
      </c>
      <c r="I126" s="230"/>
      <c r="J126" s="225"/>
      <c r="K126" s="225"/>
      <c r="L126" s="231"/>
      <c r="M126" s="232"/>
      <c r="N126" s="233"/>
      <c r="O126" s="233"/>
      <c r="P126" s="233"/>
      <c r="Q126" s="233"/>
      <c r="R126" s="233"/>
      <c r="S126" s="233"/>
      <c r="T126" s="23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5" t="s">
        <v>185</v>
      </c>
      <c r="AU126" s="235" t="s">
        <v>84</v>
      </c>
      <c r="AV126" s="13" t="s">
        <v>84</v>
      </c>
      <c r="AW126" s="13" t="s">
        <v>4</v>
      </c>
      <c r="AX126" s="13" t="s">
        <v>82</v>
      </c>
      <c r="AY126" s="235" t="s">
        <v>161</v>
      </c>
    </row>
    <row r="127" s="2" customFormat="1" ht="37.8" customHeight="1">
      <c r="A127" s="40"/>
      <c r="B127" s="41"/>
      <c r="C127" s="247" t="s">
        <v>311</v>
      </c>
      <c r="D127" s="247" t="s">
        <v>301</v>
      </c>
      <c r="E127" s="248" t="s">
        <v>3821</v>
      </c>
      <c r="F127" s="249" t="s">
        <v>3822</v>
      </c>
      <c r="G127" s="250" t="s">
        <v>590</v>
      </c>
      <c r="H127" s="251">
        <v>50</v>
      </c>
      <c r="I127" s="252"/>
      <c r="J127" s="253">
        <f>ROUND(I127*H127,2)</f>
        <v>0</v>
      </c>
      <c r="K127" s="249" t="s">
        <v>167</v>
      </c>
      <c r="L127" s="254"/>
      <c r="M127" s="255" t="s">
        <v>19</v>
      </c>
      <c r="N127" s="256" t="s">
        <v>45</v>
      </c>
      <c r="O127" s="86"/>
      <c r="P127" s="215">
        <f>O127*H127</f>
        <v>0</v>
      </c>
      <c r="Q127" s="215">
        <v>0.00198</v>
      </c>
      <c r="R127" s="215">
        <f>Q127*H127</f>
        <v>0.099000000000000005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342</v>
      </c>
      <c r="AT127" s="217" t="s">
        <v>301</v>
      </c>
      <c r="AU127" s="217" t="s">
        <v>84</v>
      </c>
      <c r="AY127" s="19" t="s">
        <v>161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82</v>
      </c>
      <c r="BK127" s="218">
        <f>ROUND(I127*H127,2)</f>
        <v>0</v>
      </c>
      <c r="BL127" s="19" t="s">
        <v>256</v>
      </c>
      <c r="BM127" s="217" t="s">
        <v>3823</v>
      </c>
    </row>
    <row r="128" s="2" customFormat="1" ht="49.05" customHeight="1">
      <c r="A128" s="40"/>
      <c r="B128" s="41"/>
      <c r="C128" s="206" t="s">
        <v>316</v>
      </c>
      <c r="D128" s="206" t="s">
        <v>163</v>
      </c>
      <c r="E128" s="207" t="s">
        <v>3824</v>
      </c>
      <c r="F128" s="208" t="s">
        <v>3825</v>
      </c>
      <c r="G128" s="209" t="s">
        <v>590</v>
      </c>
      <c r="H128" s="210">
        <v>6.9569999999999999</v>
      </c>
      <c r="I128" s="211"/>
      <c r="J128" s="212">
        <f>ROUND(I128*H128,2)</f>
        <v>0</v>
      </c>
      <c r="K128" s="208" t="s">
        <v>167</v>
      </c>
      <c r="L128" s="46"/>
      <c r="M128" s="213" t="s">
        <v>19</v>
      </c>
      <c r="N128" s="214" t="s">
        <v>45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256</v>
      </c>
      <c r="AT128" s="217" t="s">
        <v>163</v>
      </c>
      <c r="AU128" s="217" t="s">
        <v>84</v>
      </c>
      <c r="AY128" s="19" t="s">
        <v>161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82</v>
      </c>
      <c r="BK128" s="218">
        <f>ROUND(I128*H128,2)</f>
        <v>0</v>
      </c>
      <c r="BL128" s="19" t="s">
        <v>256</v>
      </c>
      <c r="BM128" s="217" t="s">
        <v>3826</v>
      </c>
    </row>
    <row r="129" s="2" customFormat="1">
      <c r="A129" s="40"/>
      <c r="B129" s="41"/>
      <c r="C129" s="42"/>
      <c r="D129" s="219" t="s">
        <v>170</v>
      </c>
      <c r="E129" s="42"/>
      <c r="F129" s="220" t="s">
        <v>3827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170</v>
      </c>
      <c r="AU129" s="19" t="s">
        <v>84</v>
      </c>
    </row>
    <row r="130" s="2" customFormat="1" ht="24.15" customHeight="1">
      <c r="A130" s="40"/>
      <c r="B130" s="41"/>
      <c r="C130" s="247" t="s">
        <v>321</v>
      </c>
      <c r="D130" s="247" t="s">
        <v>301</v>
      </c>
      <c r="E130" s="248" t="s">
        <v>3828</v>
      </c>
      <c r="F130" s="249" t="s">
        <v>3829</v>
      </c>
      <c r="G130" s="250" t="s">
        <v>590</v>
      </c>
      <c r="H130" s="251">
        <v>8</v>
      </c>
      <c r="I130" s="252"/>
      <c r="J130" s="253">
        <f>ROUND(I130*H130,2)</f>
        <v>0</v>
      </c>
      <c r="K130" s="249" t="s">
        <v>167</v>
      </c>
      <c r="L130" s="254"/>
      <c r="M130" s="255" t="s">
        <v>19</v>
      </c>
      <c r="N130" s="256" t="s">
        <v>45</v>
      </c>
      <c r="O130" s="86"/>
      <c r="P130" s="215">
        <f>O130*H130</f>
        <v>0</v>
      </c>
      <c r="Q130" s="215">
        <v>0.0088000000000000005</v>
      </c>
      <c r="R130" s="215">
        <f>Q130*H130</f>
        <v>0.070400000000000004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342</v>
      </c>
      <c r="AT130" s="217" t="s">
        <v>301</v>
      </c>
      <c r="AU130" s="217" t="s">
        <v>84</v>
      </c>
      <c r="AY130" s="19" t="s">
        <v>161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82</v>
      </c>
      <c r="BK130" s="218">
        <f>ROUND(I130*H130,2)</f>
        <v>0</v>
      </c>
      <c r="BL130" s="19" t="s">
        <v>256</v>
      </c>
      <c r="BM130" s="217" t="s">
        <v>3830</v>
      </c>
    </row>
    <row r="131" s="13" customFormat="1">
      <c r="A131" s="13"/>
      <c r="B131" s="224"/>
      <c r="C131" s="225"/>
      <c r="D131" s="226" t="s">
        <v>185</v>
      </c>
      <c r="E131" s="225"/>
      <c r="F131" s="228" t="s">
        <v>3831</v>
      </c>
      <c r="G131" s="225"/>
      <c r="H131" s="229">
        <v>8</v>
      </c>
      <c r="I131" s="230"/>
      <c r="J131" s="225"/>
      <c r="K131" s="225"/>
      <c r="L131" s="231"/>
      <c r="M131" s="232"/>
      <c r="N131" s="233"/>
      <c r="O131" s="233"/>
      <c r="P131" s="233"/>
      <c r="Q131" s="233"/>
      <c r="R131" s="233"/>
      <c r="S131" s="233"/>
      <c r="T131" s="23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5" t="s">
        <v>185</v>
      </c>
      <c r="AU131" s="235" t="s">
        <v>84</v>
      </c>
      <c r="AV131" s="13" t="s">
        <v>84</v>
      </c>
      <c r="AW131" s="13" t="s">
        <v>4</v>
      </c>
      <c r="AX131" s="13" t="s">
        <v>82</v>
      </c>
      <c r="AY131" s="235" t="s">
        <v>161</v>
      </c>
    </row>
    <row r="132" s="2" customFormat="1" ht="24.15" customHeight="1">
      <c r="A132" s="40"/>
      <c r="B132" s="41"/>
      <c r="C132" s="247" t="s">
        <v>325</v>
      </c>
      <c r="D132" s="247" t="s">
        <v>301</v>
      </c>
      <c r="E132" s="248" t="s">
        <v>3832</v>
      </c>
      <c r="F132" s="249" t="s">
        <v>3833</v>
      </c>
      <c r="G132" s="250" t="s">
        <v>590</v>
      </c>
      <c r="H132" s="251">
        <v>10</v>
      </c>
      <c r="I132" s="252"/>
      <c r="J132" s="253">
        <f>ROUND(I132*H132,2)</f>
        <v>0</v>
      </c>
      <c r="K132" s="249" t="s">
        <v>167</v>
      </c>
      <c r="L132" s="254"/>
      <c r="M132" s="255" t="s">
        <v>19</v>
      </c>
      <c r="N132" s="256" t="s">
        <v>45</v>
      </c>
      <c r="O132" s="86"/>
      <c r="P132" s="215">
        <f>O132*H132</f>
        <v>0</v>
      </c>
      <c r="Q132" s="215">
        <v>0.01</v>
      </c>
      <c r="R132" s="215">
        <f>Q132*H132</f>
        <v>0.10000000000000001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342</v>
      </c>
      <c r="AT132" s="217" t="s">
        <v>301</v>
      </c>
      <c r="AU132" s="217" t="s">
        <v>84</v>
      </c>
      <c r="AY132" s="19" t="s">
        <v>161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82</v>
      </c>
      <c r="BK132" s="218">
        <f>ROUND(I132*H132,2)</f>
        <v>0</v>
      </c>
      <c r="BL132" s="19" t="s">
        <v>256</v>
      </c>
      <c r="BM132" s="217" t="s">
        <v>3834</v>
      </c>
    </row>
    <row r="133" s="13" customFormat="1">
      <c r="A133" s="13"/>
      <c r="B133" s="224"/>
      <c r="C133" s="225"/>
      <c r="D133" s="226" t="s">
        <v>185</v>
      </c>
      <c r="E133" s="225"/>
      <c r="F133" s="228" t="s">
        <v>3835</v>
      </c>
      <c r="G133" s="225"/>
      <c r="H133" s="229">
        <v>10</v>
      </c>
      <c r="I133" s="230"/>
      <c r="J133" s="225"/>
      <c r="K133" s="225"/>
      <c r="L133" s="231"/>
      <c r="M133" s="232"/>
      <c r="N133" s="233"/>
      <c r="O133" s="233"/>
      <c r="P133" s="233"/>
      <c r="Q133" s="233"/>
      <c r="R133" s="233"/>
      <c r="S133" s="233"/>
      <c r="T133" s="23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5" t="s">
        <v>185</v>
      </c>
      <c r="AU133" s="235" t="s">
        <v>84</v>
      </c>
      <c r="AV133" s="13" t="s">
        <v>84</v>
      </c>
      <c r="AW133" s="13" t="s">
        <v>4</v>
      </c>
      <c r="AX133" s="13" t="s">
        <v>82</v>
      </c>
      <c r="AY133" s="235" t="s">
        <v>161</v>
      </c>
    </row>
    <row r="134" s="2" customFormat="1" ht="24.15" customHeight="1">
      <c r="A134" s="40"/>
      <c r="B134" s="41"/>
      <c r="C134" s="247" t="s">
        <v>329</v>
      </c>
      <c r="D134" s="247" t="s">
        <v>301</v>
      </c>
      <c r="E134" s="248" t="s">
        <v>3836</v>
      </c>
      <c r="F134" s="249" t="s">
        <v>3837</v>
      </c>
      <c r="G134" s="250" t="s">
        <v>590</v>
      </c>
      <c r="H134" s="251">
        <v>30</v>
      </c>
      <c r="I134" s="252"/>
      <c r="J134" s="253">
        <f>ROUND(I134*H134,2)</f>
        <v>0</v>
      </c>
      <c r="K134" s="249" t="s">
        <v>167</v>
      </c>
      <c r="L134" s="254"/>
      <c r="M134" s="255" t="s">
        <v>19</v>
      </c>
      <c r="N134" s="256" t="s">
        <v>45</v>
      </c>
      <c r="O134" s="86"/>
      <c r="P134" s="215">
        <f>O134*H134</f>
        <v>0</v>
      </c>
      <c r="Q134" s="215">
        <v>0.0040699999999999998</v>
      </c>
      <c r="R134" s="215">
        <f>Q134*H134</f>
        <v>0.1221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342</v>
      </c>
      <c r="AT134" s="217" t="s">
        <v>301</v>
      </c>
      <c r="AU134" s="217" t="s">
        <v>84</v>
      </c>
      <c r="AY134" s="19" t="s">
        <v>161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82</v>
      </c>
      <c r="BK134" s="218">
        <f>ROUND(I134*H134,2)</f>
        <v>0</v>
      </c>
      <c r="BL134" s="19" t="s">
        <v>256</v>
      </c>
      <c r="BM134" s="217" t="s">
        <v>3838</v>
      </c>
    </row>
    <row r="135" s="13" customFormat="1">
      <c r="A135" s="13"/>
      <c r="B135" s="224"/>
      <c r="C135" s="225"/>
      <c r="D135" s="226" t="s">
        <v>185</v>
      </c>
      <c r="E135" s="225"/>
      <c r="F135" s="228" t="s">
        <v>3839</v>
      </c>
      <c r="G135" s="225"/>
      <c r="H135" s="229">
        <v>30</v>
      </c>
      <c r="I135" s="230"/>
      <c r="J135" s="225"/>
      <c r="K135" s="225"/>
      <c r="L135" s="231"/>
      <c r="M135" s="232"/>
      <c r="N135" s="233"/>
      <c r="O135" s="233"/>
      <c r="P135" s="233"/>
      <c r="Q135" s="233"/>
      <c r="R135" s="233"/>
      <c r="S135" s="233"/>
      <c r="T135" s="23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5" t="s">
        <v>185</v>
      </c>
      <c r="AU135" s="235" t="s">
        <v>84</v>
      </c>
      <c r="AV135" s="13" t="s">
        <v>84</v>
      </c>
      <c r="AW135" s="13" t="s">
        <v>4</v>
      </c>
      <c r="AX135" s="13" t="s">
        <v>82</v>
      </c>
      <c r="AY135" s="235" t="s">
        <v>161</v>
      </c>
    </row>
    <row r="136" s="2" customFormat="1" ht="24.15" customHeight="1">
      <c r="A136" s="40"/>
      <c r="B136" s="41"/>
      <c r="C136" s="247" t="s">
        <v>333</v>
      </c>
      <c r="D136" s="247" t="s">
        <v>301</v>
      </c>
      <c r="E136" s="248" t="s">
        <v>3840</v>
      </c>
      <c r="F136" s="249" t="s">
        <v>3841</v>
      </c>
      <c r="G136" s="250" t="s">
        <v>590</v>
      </c>
      <c r="H136" s="251">
        <v>20</v>
      </c>
      <c r="I136" s="252"/>
      <c r="J136" s="253">
        <f>ROUND(I136*H136,2)</f>
        <v>0</v>
      </c>
      <c r="K136" s="249" t="s">
        <v>167</v>
      </c>
      <c r="L136" s="254"/>
      <c r="M136" s="255" t="s">
        <v>19</v>
      </c>
      <c r="N136" s="256" t="s">
        <v>45</v>
      </c>
      <c r="O136" s="86"/>
      <c r="P136" s="215">
        <f>O136*H136</f>
        <v>0</v>
      </c>
      <c r="Q136" s="215">
        <v>0.00233</v>
      </c>
      <c r="R136" s="215">
        <f>Q136*H136</f>
        <v>0.046600000000000003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342</v>
      </c>
      <c r="AT136" s="217" t="s">
        <v>301</v>
      </c>
      <c r="AU136" s="217" t="s">
        <v>84</v>
      </c>
      <c r="AY136" s="19" t="s">
        <v>161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82</v>
      </c>
      <c r="BK136" s="218">
        <f>ROUND(I136*H136,2)</f>
        <v>0</v>
      </c>
      <c r="BL136" s="19" t="s">
        <v>256</v>
      </c>
      <c r="BM136" s="217" t="s">
        <v>3842</v>
      </c>
    </row>
    <row r="137" s="13" customFormat="1">
      <c r="A137" s="13"/>
      <c r="B137" s="224"/>
      <c r="C137" s="225"/>
      <c r="D137" s="226" t="s">
        <v>185</v>
      </c>
      <c r="E137" s="225"/>
      <c r="F137" s="228" t="s">
        <v>3843</v>
      </c>
      <c r="G137" s="225"/>
      <c r="H137" s="229">
        <v>20</v>
      </c>
      <c r="I137" s="230"/>
      <c r="J137" s="225"/>
      <c r="K137" s="225"/>
      <c r="L137" s="231"/>
      <c r="M137" s="232"/>
      <c r="N137" s="233"/>
      <c r="O137" s="233"/>
      <c r="P137" s="233"/>
      <c r="Q137" s="233"/>
      <c r="R137" s="233"/>
      <c r="S137" s="233"/>
      <c r="T137" s="23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5" t="s">
        <v>185</v>
      </c>
      <c r="AU137" s="235" t="s">
        <v>84</v>
      </c>
      <c r="AV137" s="13" t="s">
        <v>84</v>
      </c>
      <c r="AW137" s="13" t="s">
        <v>4</v>
      </c>
      <c r="AX137" s="13" t="s">
        <v>82</v>
      </c>
      <c r="AY137" s="235" t="s">
        <v>161</v>
      </c>
    </row>
    <row r="138" s="2" customFormat="1" ht="24.15" customHeight="1">
      <c r="A138" s="40"/>
      <c r="B138" s="41"/>
      <c r="C138" s="247" t="s">
        <v>337</v>
      </c>
      <c r="D138" s="247" t="s">
        <v>301</v>
      </c>
      <c r="E138" s="248" t="s">
        <v>3844</v>
      </c>
      <c r="F138" s="249" t="s">
        <v>3845</v>
      </c>
      <c r="G138" s="250" t="s">
        <v>590</v>
      </c>
      <c r="H138" s="251">
        <v>8</v>
      </c>
      <c r="I138" s="252"/>
      <c r="J138" s="253">
        <f>ROUND(I138*H138,2)</f>
        <v>0</v>
      </c>
      <c r="K138" s="249" t="s">
        <v>167</v>
      </c>
      <c r="L138" s="254"/>
      <c r="M138" s="255" t="s">
        <v>19</v>
      </c>
      <c r="N138" s="256" t="s">
        <v>45</v>
      </c>
      <c r="O138" s="86"/>
      <c r="P138" s="215">
        <f>O138*H138</f>
        <v>0</v>
      </c>
      <c r="Q138" s="215">
        <v>0.00191</v>
      </c>
      <c r="R138" s="215">
        <f>Q138*H138</f>
        <v>0.01528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342</v>
      </c>
      <c r="AT138" s="217" t="s">
        <v>301</v>
      </c>
      <c r="AU138" s="217" t="s">
        <v>84</v>
      </c>
      <c r="AY138" s="19" t="s">
        <v>161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82</v>
      </c>
      <c r="BK138" s="218">
        <f>ROUND(I138*H138,2)</f>
        <v>0</v>
      </c>
      <c r="BL138" s="19" t="s">
        <v>256</v>
      </c>
      <c r="BM138" s="217" t="s">
        <v>3846</v>
      </c>
    </row>
    <row r="139" s="13" customFormat="1">
      <c r="A139" s="13"/>
      <c r="B139" s="224"/>
      <c r="C139" s="225"/>
      <c r="D139" s="226" t="s">
        <v>185</v>
      </c>
      <c r="E139" s="225"/>
      <c r="F139" s="228" t="s">
        <v>3831</v>
      </c>
      <c r="G139" s="225"/>
      <c r="H139" s="229">
        <v>8</v>
      </c>
      <c r="I139" s="230"/>
      <c r="J139" s="225"/>
      <c r="K139" s="225"/>
      <c r="L139" s="231"/>
      <c r="M139" s="232"/>
      <c r="N139" s="233"/>
      <c r="O139" s="233"/>
      <c r="P139" s="233"/>
      <c r="Q139" s="233"/>
      <c r="R139" s="233"/>
      <c r="S139" s="233"/>
      <c r="T139" s="23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5" t="s">
        <v>185</v>
      </c>
      <c r="AU139" s="235" t="s">
        <v>84</v>
      </c>
      <c r="AV139" s="13" t="s">
        <v>84</v>
      </c>
      <c r="AW139" s="13" t="s">
        <v>4</v>
      </c>
      <c r="AX139" s="13" t="s">
        <v>82</v>
      </c>
      <c r="AY139" s="235" t="s">
        <v>161</v>
      </c>
    </row>
    <row r="140" s="2" customFormat="1" ht="33" customHeight="1">
      <c r="A140" s="40"/>
      <c r="B140" s="41"/>
      <c r="C140" s="206" t="s">
        <v>342</v>
      </c>
      <c r="D140" s="206" t="s">
        <v>163</v>
      </c>
      <c r="E140" s="207" t="s">
        <v>3847</v>
      </c>
      <c r="F140" s="208" t="s">
        <v>3848</v>
      </c>
      <c r="G140" s="209" t="s">
        <v>166</v>
      </c>
      <c r="H140" s="210">
        <v>1</v>
      </c>
      <c r="I140" s="211"/>
      <c r="J140" s="212">
        <f>ROUND(I140*H140,2)</f>
        <v>0</v>
      </c>
      <c r="K140" s="208" t="s">
        <v>1209</v>
      </c>
      <c r="L140" s="46"/>
      <c r="M140" s="213" t="s">
        <v>19</v>
      </c>
      <c r="N140" s="214" t="s">
        <v>45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256</v>
      </c>
      <c r="AT140" s="217" t="s">
        <v>163</v>
      </c>
      <c r="AU140" s="217" t="s">
        <v>84</v>
      </c>
      <c r="AY140" s="19" t="s">
        <v>161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82</v>
      </c>
      <c r="BK140" s="218">
        <f>ROUND(I140*H140,2)</f>
        <v>0</v>
      </c>
      <c r="BL140" s="19" t="s">
        <v>256</v>
      </c>
      <c r="BM140" s="217" t="s">
        <v>3849</v>
      </c>
    </row>
    <row r="141" s="2" customFormat="1">
      <c r="A141" s="40"/>
      <c r="B141" s="41"/>
      <c r="C141" s="42"/>
      <c r="D141" s="219" t="s">
        <v>170</v>
      </c>
      <c r="E141" s="42"/>
      <c r="F141" s="220" t="s">
        <v>3850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170</v>
      </c>
      <c r="AU141" s="19" t="s">
        <v>84</v>
      </c>
    </row>
    <row r="142" s="2" customFormat="1" ht="37.8" customHeight="1">
      <c r="A142" s="40"/>
      <c r="B142" s="41"/>
      <c r="C142" s="247" t="s">
        <v>347</v>
      </c>
      <c r="D142" s="247" t="s">
        <v>301</v>
      </c>
      <c r="E142" s="248" t="s">
        <v>3851</v>
      </c>
      <c r="F142" s="249" t="s">
        <v>3852</v>
      </c>
      <c r="G142" s="250" t="s">
        <v>166</v>
      </c>
      <c r="H142" s="251">
        <v>1</v>
      </c>
      <c r="I142" s="252"/>
      <c r="J142" s="253">
        <f>ROUND(I142*H142,2)</f>
        <v>0</v>
      </c>
      <c r="K142" s="249" t="s">
        <v>1209</v>
      </c>
      <c r="L142" s="254"/>
      <c r="M142" s="255" t="s">
        <v>19</v>
      </c>
      <c r="N142" s="256" t="s">
        <v>45</v>
      </c>
      <c r="O142" s="86"/>
      <c r="P142" s="215">
        <f>O142*H142</f>
        <v>0</v>
      </c>
      <c r="Q142" s="215">
        <v>0.0038500000000000001</v>
      </c>
      <c r="R142" s="215">
        <f>Q142*H142</f>
        <v>0.0038500000000000001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342</v>
      </c>
      <c r="AT142" s="217" t="s">
        <v>301</v>
      </c>
      <c r="AU142" s="217" t="s">
        <v>84</v>
      </c>
      <c r="AY142" s="19" t="s">
        <v>161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82</v>
      </c>
      <c r="BK142" s="218">
        <f>ROUND(I142*H142,2)</f>
        <v>0</v>
      </c>
      <c r="BL142" s="19" t="s">
        <v>256</v>
      </c>
      <c r="BM142" s="217" t="s">
        <v>3853</v>
      </c>
    </row>
    <row r="143" s="2" customFormat="1" ht="37.8" customHeight="1">
      <c r="A143" s="40"/>
      <c r="B143" s="41"/>
      <c r="C143" s="206" t="s">
        <v>352</v>
      </c>
      <c r="D143" s="206" t="s">
        <v>163</v>
      </c>
      <c r="E143" s="207" t="s">
        <v>3854</v>
      </c>
      <c r="F143" s="208" t="s">
        <v>3855</v>
      </c>
      <c r="G143" s="209" t="s">
        <v>166</v>
      </c>
      <c r="H143" s="210">
        <v>4</v>
      </c>
      <c r="I143" s="211"/>
      <c r="J143" s="212">
        <f>ROUND(I143*H143,2)</f>
        <v>0</v>
      </c>
      <c r="K143" s="208" t="s">
        <v>167</v>
      </c>
      <c r="L143" s="46"/>
      <c r="M143" s="213" t="s">
        <v>19</v>
      </c>
      <c r="N143" s="214" t="s">
        <v>45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256</v>
      </c>
      <c r="AT143" s="217" t="s">
        <v>163</v>
      </c>
      <c r="AU143" s="217" t="s">
        <v>84</v>
      </c>
      <c r="AY143" s="19" t="s">
        <v>161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82</v>
      </c>
      <c r="BK143" s="218">
        <f>ROUND(I143*H143,2)</f>
        <v>0</v>
      </c>
      <c r="BL143" s="19" t="s">
        <v>256</v>
      </c>
      <c r="BM143" s="217" t="s">
        <v>3856</v>
      </c>
    </row>
    <row r="144" s="2" customFormat="1">
      <c r="A144" s="40"/>
      <c r="B144" s="41"/>
      <c r="C144" s="42"/>
      <c r="D144" s="219" t="s">
        <v>170</v>
      </c>
      <c r="E144" s="42"/>
      <c r="F144" s="220" t="s">
        <v>3857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170</v>
      </c>
      <c r="AU144" s="19" t="s">
        <v>84</v>
      </c>
    </row>
    <row r="145" s="2" customFormat="1" ht="24.15" customHeight="1">
      <c r="A145" s="40"/>
      <c r="B145" s="41"/>
      <c r="C145" s="247" t="s">
        <v>357</v>
      </c>
      <c r="D145" s="247" t="s">
        <v>301</v>
      </c>
      <c r="E145" s="248" t="s">
        <v>3858</v>
      </c>
      <c r="F145" s="249" t="s">
        <v>3859</v>
      </c>
      <c r="G145" s="250" t="s">
        <v>166</v>
      </c>
      <c r="H145" s="251">
        <v>1</v>
      </c>
      <c r="I145" s="252"/>
      <c r="J145" s="253">
        <f>ROUND(I145*H145,2)</f>
        <v>0</v>
      </c>
      <c r="K145" s="249" t="s">
        <v>19</v>
      </c>
      <c r="L145" s="254"/>
      <c r="M145" s="255" t="s">
        <v>19</v>
      </c>
      <c r="N145" s="256" t="s">
        <v>45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342</v>
      </c>
      <c r="AT145" s="217" t="s">
        <v>301</v>
      </c>
      <c r="AU145" s="217" t="s">
        <v>84</v>
      </c>
      <c r="AY145" s="19" t="s">
        <v>161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82</v>
      </c>
      <c r="BK145" s="218">
        <f>ROUND(I145*H145,2)</f>
        <v>0</v>
      </c>
      <c r="BL145" s="19" t="s">
        <v>256</v>
      </c>
      <c r="BM145" s="217" t="s">
        <v>3860</v>
      </c>
    </row>
    <row r="146" s="2" customFormat="1" ht="24.15" customHeight="1">
      <c r="A146" s="40"/>
      <c r="B146" s="41"/>
      <c r="C146" s="247" t="s">
        <v>361</v>
      </c>
      <c r="D146" s="247" t="s">
        <v>301</v>
      </c>
      <c r="E146" s="248" t="s">
        <v>3861</v>
      </c>
      <c r="F146" s="249" t="s">
        <v>3862</v>
      </c>
      <c r="G146" s="250" t="s">
        <v>166</v>
      </c>
      <c r="H146" s="251">
        <v>3</v>
      </c>
      <c r="I146" s="252"/>
      <c r="J146" s="253">
        <f>ROUND(I146*H146,2)</f>
        <v>0</v>
      </c>
      <c r="K146" s="249" t="s">
        <v>19</v>
      </c>
      <c r="L146" s="254"/>
      <c r="M146" s="255" t="s">
        <v>19</v>
      </c>
      <c r="N146" s="256" t="s">
        <v>45</v>
      </c>
      <c r="O146" s="86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342</v>
      </c>
      <c r="AT146" s="217" t="s">
        <v>301</v>
      </c>
      <c r="AU146" s="217" t="s">
        <v>84</v>
      </c>
      <c r="AY146" s="19" t="s">
        <v>161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82</v>
      </c>
      <c r="BK146" s="218">
        <f>ROUND(I146*H146,2)</f>
        <v>0</v>
      </c>
      <c r="BL146" s="19" t="s">
        <v>256</v>
      </c>
      <c r="BM146" s="217" t="s">
        <v>3863</v>
      </c>
    </row>
    <row r="147" s="2" customFormat="1" ht="49.05" customHeight="1">
      <c r="A147" s="40"/>
      <c r="B147" s="41"/>
      <c r="C147" s="206" t="s">
        <v>366</v>
      </c>
      <c r="D147" s="206" t="s">
        <v>163</v>
      </c>
      <c r="E147" s="207" t="s">
        <v>3864</v>
      </c>
      <c r="F147" s="208" t="s">
        <v>3865</v>
      </c>
      <c r="G147" s="209" t="s">
        <v>166</v>
      </c>
      <c r="H147" s="210">
        <v>18</v>
      </c>
      <c r="I147" s="211"/>
      <c r="J147" s="212">
        <f>ROUND(I147*H147,2)</f>
        <v>0</v>
      </c>
      <c r="K147" s="208" t="s">
        <v>167</v>
      </c>
      <c r="L147" s="46"/>
      <c r="M147" s="213" t="s">
        <v>19</v>
      </c>
      <c r="N147" s="214" t="s">
        <v>45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256</v>
      </c>
      <c r="AT147" s="217" t="s">
        <v>163</v>
      </c>
      <c r="AU147" s="217" t="s">
        <v>84</v>
      </c>
      <c r="AY147" s="19" t="s">
        <v>161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82</v>
      </c>
      <c r="BK147" s="218">
        <f>ROUND(I147*H147,2)</f>
        <v>0</v>
      </c>
      <c r="BL147" s="19" t="s">
        <v>256</v>
      </c>
      <c r="BM147" s="217" t="s">
        <v>3866</v>
      </c>
    </row>
    <row r="148" s="2" customFormat="1">
      <c r="A148" s="40"/>
      <c r="B148" s="41"/>
      <c r="C148" s="42"/>
      <c r="D148" s="219" t="s">
        <v>170</v>
      </c>
      <c r="E148" s="42"/>
      <c r="F148" s="220" t="s">
        <v>3867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170</v>
      </c>
      <c r="AU148" s="19" t="s">
        <v>84</v>
      </c>
    </row>
    <row r="149" s="2" customFormat="1" ht="24.15" customHeight="1">
      <c r="A149" s="40"/>
      <c r="B149" s="41"/>
      <c r="C149" s="247" t="s">
        <v>373</v>
      </c>
      <c r="D149" s="247" t="s">
        <v>301</v>
      </c>
      <c r="E149" s="248" t="s">
        <v>3868</v>
      </c>
      <c r="F149" s="249" t="s">
        <v>3869</v>
      </c>
      <c r="G149" s="250" t="s">
        <v>166</v>
      </c>
      <c r="H149" s="251">
        <v>18</v>
      </c>
      <c r="I149" s="252"/>
      <c r="J149" s="253">
        <f>ROUND(I149*H149,2)</f>
        <v>0</v>
      </c>
      <c r="K149" s="249" t="s">
        <v>167</v>
      </c>
      <c r="L149" s="254"/>
      <c r="M149" s="255" t="s">
        <v>19</v>
      </c>
      <c r="N149" s="256" t="s">
        <v>45</v>
      </c>
      <c r="O149" s="86"/>
      <c r="P149" s="215">
        <f>O149*H149</f>
        <v>0</v>
      </c>
      <c r="Q149" s="215">
        <v>4.0000000000000003E-05</v>
      </c>
      <c r="R149" s="215">
        <f>Q149*H149</f>
        <v>0.00072000000000000005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342</v>
      </c>
      <c r="AT149" s="217" t="s">
        <v>301</v>
      </c>
      <c r="AU149" s="217" t="s">
        <v>84</v>
      </c>
      <c r="AY149" s="19" t="s">
        <v>161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82</v>
      </c>
      <c r="BK149" s="218">
        <f>ROUND(I149*H149,2)</f>
        <v>0</v>
      </c>
      <c r="BL149" s="19" t="s">
        <v>256</v>
      </c>
      <c r="BM149" s="217" t="s">
        <v>3870</v>
      </c>
    </row>
    <row r="150" s="2" customFormat="1" ht="49.05" customHeight="1">
      <c r="A150" s="40"/>
      <c r="B150" s="41"/>
      <c r="C150" s="206" t="s">
        <v>383</v>
      </c>
      <c r="D150" s="206" t="s">
        <v>163</v>
      </c>
      <c r="E150" s="207" t="s">
        <v>3871</v>
      </c>
      <c r="F150" s="208" t="s">
        <v>3872</v>
      </c>
      <c r="G150" s="209" t="s">
        <v>166</v>
      </c>
      <c r="H150" s="210">
        <v>26</v>
      </c>
      <c r="I150" s="211"/>
      <c r="J150" s="212">
        <f>ROUND(I150*H150,2)</f>
        <v>0</v>
      </c>
      <c r="K150" s="208" t="s">
        <v>167</v>
      </c>
      <c r="L150" s="46"/>
      <c r="M150" s="213" t="s">
        <v>19</v>
      </c>
      <c r="N150" s="214" t="s">
        <v>45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256</v>
      </c>
      <c r="AT150" s="217" t="s">
        <v>163</v>
      </c>
      <c r="AU150" s="217" t="s">
        <v>84</v>
      </c>
      <c r="AY150" s="19" t="s">
        <v>161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82</v>
      </c>
      <c r="BK150" s="218">
        <f>ROUND(I150*H150,2)</f>
        <v>0</v>
      </c>
      <c r="BL150" s="19" t="s">
        <v>256</v>
      </c>
      <c r="BM150" s="217" t="s">
        <v>3873</v>
      </c>
    </row>
    <row r="151" s="2" customFormat="1">
      <c r="A151" s="40"/>
      <c r="B151" s="41"/>
      <c r="C151" s="42"/>
      <c r="D151" s="219" t="s">
        <v>170</v>
      </c>
      <c r="E151" s="42"/>
      <c r="F151" s="220" t="s">
        <v>3874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170</v>
      </c>
      <c r="AU151" s="19" t="s">
        <v>84</v>
      </c>
    </row>
    <row r="152" s="2" customFormat="1" ht="24.15" customHeight="1">
      <c r="A152" s="40"/>
      <c r="B152" s="41"/>
      <c r="C152" s="247" t="s">
        <v>389</v>
      </c>
      <c r="D152" s="247" t="s">
        <v>301</v>
      </c>
      <c r="E152" s="248" t="s">
        <v>3875</v>
      </c>
      <c r="F152" s="249" t="s">
        <v>3876</v>
      </c>
      <c r="G152" s="250" t="s">
        <v>166</v>
      </c>
      <c r="H152" s="251">
        <v>26</v>
      </c>
      <c r="I152" s="252"/>
      <c r="J152" s="253">
        <f>ROUND(I152*H152,2)</f>
        <v>0</v>
      </c>
      <c r="K152" s="249" t="s">
        <v>167</v>
      </c>
      <c r="L152" s="254"/>
      <c r="M152" s="255" t="s">
        <v>19</v>
      </c>
      <c r="N152" s="256" t="s">
        <v>45</v>
      </c>
      <c r="O152" s="86"/>
      <c r="P152" s="215">
        <f>O152*H152</f>
        <v>0</v>
      </c>
      <c r="Q152" s="215">
        <v>4.0000000000000003E-05</v>
      </c>
      <c r="R152" s="215">
        <f>Q152*H152</f>
        <v>0.0010400000000000001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342</v>
      </c>
      <c r="AT152" s="217" t="s">
        <v>301</v>
      </c>
      <c r="AU152" s="217" t="s">
        <v>84</v>
      </c>
      <c r="AY152" s="19" t="s">
        <v>161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82</v>
      </c>
      <c r="BK152" s="218">
        <f>ROUND(I152*H152,2)</f>
        <v>0</v>
      </c>
      <c r="BL152" s="19" t="s">
        <v>256</v>
      </c>
      <c r="BM152" s="217" t="s">
        <v>3877</v>
      </c>
    </row>
    <row r="153" s="2" customFormat="1" ht="49.05" customHeight="1">
      <c r="A153" s="40"/>
      <c r="B153" s="41"/>
      <c r="C153" s="206" t="s">
        <v>401</v>
      </c>
      <c r="D153" s="206" t="s">
        <v>163</v>
      </c>
      <c r="E153" s="207" t="s">
        <v>3878</v>
      </c>
      <c r="F153" s="208" t="s">
        <v>3879</v>
      </c>
      <c r="G153" s="209" t="s">
        <v>166</v>
      </c>
      <c r="H153" s="210">
        <v>23</v>
      </c>
      <c r="I153" s="211"/>
      <c r="J153" s="212">
        <f>ROUND(I153*H153,2)</f>
        <v>0</v>
      </c>
      <c r="K153" s="208" t="s">
        <v>167</v>
      </c>
      <c r="L153" s="46"/>
      <c r="M153" s="213" t="s">
        <v>19</v>
      </c>
      <c r="N153" s="214" t="s">
        <v>45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256</v>
      </c>
      <c r="AT153" s="217" t="s">
        <v>163</v>
      </c>
      <c r="AU153" s="217" t="s">
        <v>84</v>
      </c>
      <c r="AY153" s="19" t="s">
        <v>161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82</v>
      </c>
      <c r="BK153" s="218">
        <f>ROUND(I153*H153,2)</f>
        <v>0</v>
      </c>
      <c r="BL153" s="19" t="s">
        <v>256</v>
      </c>
      <c r="BM153" s="217" t="s">
        <v>3880</v>
      </c>
    </row>
    <row r="154" s="2" customFormat="1">
      <c r="A154" s="40"/>
      <c r="B154" s="41"/>
      <c r="C154" s="42"/>
      <c r="D154" s="219" t="s">
        <v>170</v>
      </c>
      <c r="E154" s="42"/>
      <c r="F154" s="220" t="s">
        <v>3881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170</v>
      </c>
      <c r="AU154" s="19" t="s">
        <v>84</v>
      </c>
    </row>
    <row r="155" s="2" customFormat="1" ht="24.15" customHeight="1">
      <c r="A155" s="40"/>
      <c r="B155" s="41"/>
      <c r="C155" s="247" t="s">
        <v>410</v>
      </c>
      <c r="D155" s="247" t="s">
        <v>301</v>
      </c>
      <c r="E155" s="248" t="s">
        <v>3882</v>
      </c>
      <c r="F155" s="249" t="s">
        <v>3883</v>
      </c>
      <c r="G155" s="250" t="s">
        <v>166</v>
      </c>
      <c r="H155" s="251">
        <v>23</v>
      </c>
      <c r="I155" s="252"/>
      <c r="J155" s="253">
        <f>ROUND(I155*H155,2)</f>
        <v>0</v>
      </c>
      <c r="K155" s="249" t="s">
        <v>167</v>
      </c>
      <c r="L155" s="254"/>
      <c r="M155" s="255" t="s">
        <v>19</v>
      </c>
      <c r="N155" s="256" t="s">
        <v>45</v>
      </c>
      <c r="O155" s="86"/>
      <c r="P155" s="215">
        <f>O155*H155</f>
        <v>0</v>
      </c>
      <c r="Q155" s="215">
        <v>4.0000000000000003E-05</v>
      </c>
      <c r="R155" s="215">
        <f>Q155*H155</f>
        <v>0.00092000000000000003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342</v>
      </c>
      <c r="AT155" s="217" t="s">
        <v>301</v>
      </c>
      <c r="AU155" s="217" t="s">
        <v>84</v>
      </c>
      <c r="AY155" s="19" t="s">
        <v>161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82</v>
      </c>
      <c r="BK155" s="218">
        <f>ROUND(I155*H155,2)</f>
        <v>0</v>
      </c>
      <c r="BL155" s="19" t="s">
        <v>256</v>
      </c>
      <c r="BM155" s="217" t="s">
        <v>3884</v>
      </c>
    </row>
    <row r="156" s="2" customFormat="1" ht="24.15" customHeight="1">
      <c r="A156" s="40"/>
      <c r="B156" s="41"/>
      <c r="C156" s="206" t="s">
        <v>417</v>
      </c>
      <c r="D156" s="206" t="s">
        <v>163</v>
      </c>
      <c r="E156" s="207" t="s">
        <v>3885</v>
      </c>
      <c r="F156" s="208" t="s">
        <v>3886</v>
      </c>
      <c r="G156" s="209" t="s">
        <v>166</v>
      </c>
      <c r="H156" s="210">
        <v>2</v>
      </c>
      <c r="I156" s="211"/>
      <c r="J156" s="212">
        <f>ROUND(I156*H156,2)</f>
        <v>0</v>
      </c>
      <c r="K156" s="208" t="s">
        <v>167</v>
      </c>
      <c r="L156" s="46"/>
      <c r="M156" s="213" t="s">
        <v>19</v>
      </c>
      <c r="N156" s="214" t="s">
        <v>45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256</v>
      </c>
      <c r="AT156" s="217" t="s">
        <v>163</v>
      </c>
      <c r="AU156" s="217" t="s">
        <v>84</v>
      </c>
      <c r="AY156" s="19" t="s">
        <v>161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82</v>
      </c>
      <c r="BK156" s="218">
        <f>ROUND(I156*H156,2)</f>
        <v>0</v>
      </c>
      <c r="BL156" s="19" t="s">
        <v>256</v>
      </c>
      <c r="BM156" s="217" t="s">
        <v>3887</v>
      </c>
    </row>
    <row r="157" s="2" customFormat="1">
      <c r="A157" s="40"/>
      <c r="B157" s="41"/>
      <c r="C157" s="42"/>
      <c r="D157" s="219" t="s">
        <v>170</v>
      </c>
      <c r="E157" s="42"/>
      <c r="F157" s="220" t="s">
        <v>3888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170</v>
      </c>
      <c r="AU157" s="19" t="s">
        <v>84</v>
      </c>
    </row>
    <row r="158" s="13" customFormat="1">
      <c r="A158" s="13"/>
      <c r="B158" s="224"/>
      <c r="C158" s="225"/>
      <c r="D158" s="226" t="s">
        <v>185</v>
      </c>
      <c r="E158" s="227" t="s">
        <v>19</v>
      </c>
      <c r="F158" s="228" t="s">
        <v>84</v>
      </c>
      <c r="G158" s="225"/>
      <c r="H158" s="229">
        <v>2</v>
      </c>
      <c r="I158" s="230"/>
      <c r="J158" s="225"/>
      <c r="K158" s="225"/>
      <c r="L158" s="231"/>
      <c r="M158" s="232"/>
      <c r="N158" s="233"/>
      <c r="O158" s="233"/>
      <c r="P158" s="233"/>
      <c r="Q158" s="233"/>
      <c r="R158" s="233"/>
      <c r="S158" s="233"/>
      <c r="T158" s="23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5" t="s">
        <v>185</v>
      </c>
      <c r="AU158" s="235" t="s">
        <v>84</v>
      </c>
      <c r="AV158" s="13" t="s">
        <v>84</v>
      </c>
      <c r="AW158" s="13" t="s">
        <v>36</v>
      </c>
      <c r="AX158" s="13" t="s">
        <v>82</v>
      </c>
      <c r="AY158" s="235" t="s">
        <v>161</v>
      </c>
    </row>
    <row r="159" s="2" customFormat="1" ht="16.5" customHeight="1">
      <c r="A159" s="40"/>
      <c r="B159" s="41"/>
      <c r="C159" s="247" t="s">
        <v>423</v>
      </c>
      <c r="D159" s="247" t="s">
        <v>301</v>
      </c>
      <c r="E159" s="248" t="s">
        <v>3889</v>
      </c>
      <c r="F159" s="249" t="s">
        <v>3890</v>
      </c>
      <c r="G159" s="250" t="s">
        <v>166</v>
      </c>
      <c r="H159" s="251">
        <v>2</v>
      </c>
      <c r="I159" s="252"/>
      <c r="J159" s="253">
        <f>ROUND(I159*H159,2)</f>
        <v>0</v>
      </c>
      <c r="K159" s="249" t="s">
        <v>167</v>
      </c>
      <c r="L159" s="254"/>
      <c r="M159" s="255" t="s">
        <v>19</v>
      </c>
      <c r="N159" s="256" t="s">
        <v>45</v>
      </c>
      <c r="O159" s="86"/>
      <c r="P159" s="215">
        <f>O159*H159</f>
        <v>0</v>
      </c>
      <c r="Q159" s="215">
        <v>0.00011</v>
      </c>
      <c r="R159" s="215">
        <f>Q159*H159</f>
        <v>0.00022000000000000001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342</v>
      </c>
      <c r="AT159" s="217" t="s">
        <v>301</v>
      </c>
      <c r="AU159" s="217" t="s">
        <v>84</v>
      </c>
      <c r="AY159" s="19" t="s">
        <v>161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82</v>
      </c>
      <c r="BK159" s="218">
        <f>ROUND(I159*H159,2)</f>
        <v>0</v>
      </c>
      <c r="BL159" s="19" t="s">
        <v>256</v>
      </c>
      <c r="BM159" s="217" t="s">
        <v>3891</v>
      </c>
    </row>
    <row r="160" s="2" customFormat="1" ht="24.15" customHeight="1">
      <c r="A160" s="40"/>
      <c r="B160" s="41"/>
      <c r="C160" s="206" t="s">
        <v>430</v>
      </c>
      <c r="D160" s="206" t="s">
        <v>163</v>
      </c>
      <c r="E160" s="207" t="s">
        <v>3892</v>
      </c>
      <c r="F160" s="208" t="s">
        <v>3893</v>
      </c>
      <c r="G160" s="209" t="s">
        <v>166</v>
      </c>
      <c r="H160" s="210">
        <v>9</v>
      </c>
      <c r="I160" s="211"/>
      <c r="J160" s="212">
        <f>ROUND(I160*H160,2)</f>
        <v>0</v>
      </c>
      <c r="K160" s="208" t="s">
        <v>167</v>
      </c>
      <c r="L160" s="46"/>
      <c r="M160" s="213" t="s">
        <v>19</v>
      </c>
      <c r="N160" s="214" t="s">
        <v>45</v>
      </c>
      <c r="O160" s="86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256</v>
      </c>
      <c r="AT160" s="217" t="s">
        <v>163</v>
      </c>
      <c r="AU160" s="217" t="s">
        <v>84</v>
      </c>
      <c r="AY160" s="19" t="s">
        <v>161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82</v>
      </c>
      <c r="BK160" s="218">
        <f>ROUND(I160*H160,2)</f>
        <v>0</v>
      </c>
      <c r="BL160" s="19" t="s">
        <v>256</v>
      </c>
      <c r="BM160" s="217" t="s">
        <v>3894</v>
      </c>
    </row>
    <row r="161" s="2" customFormat="1">
      <c r="A161" s="40"/>
      <c r="B161" s="41"/>
      <c r="C161" s="42"/>
      <c r="D161" s="219" t="s">
        <v>170</v>
      </c>
      <c r="E161" s="42"/>
      <c r="F161" s="220" t="s">
        <v>3895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170</v>
      </c>
      <c r="AU161" s="19" t="s">
        <v>84</v>
      </c>
    </row>
    <row r="162" s="2" customFormat="1" ht="16.5" customHeight="1">
      <c r="A162" s="40"/>
      <c r="B162" s="41"/>
      <c r="C162" s="247" t="s">
        <v>437</v>
      </c>
      <c r="D162" s="247" t="s">
        <v>301</v>
      </c>
      <c r="E162" s="248" t="s">
        <v>3896</v>
      </c>
      <c r="F162" s="249" t="s">
        <v>3897</v>
      </c>
      <c r="G162" s="250" t="s">
        <v>166</v>
      </c>
      <c r="H162" s="251">
        <v>9</v>
      </c>
      <c r="I162" s="252"/>
      <c r="J162" s="253">
        <f>ROUND(I162*H162,2)</f>
        <v>0</v>
      </c>
      <c r="K162" s="249" t="s">
        <v>167</v>
      </c>
      <c r="L162" s="254"/>
      <c r="M162" s="255" t="s">
        <v>19</v>
      </c>
      <c r="N162" s="256" t="s">
        <v>45</v>
      </c>
      <c r="O162" s="86"/>
      <c r="P162" s="215">
        <f>O162*H162</f>
        <v>0</v>
      </c>
      <c r="Q162" s="215">
        <v>0.00050000000000000001</v>
      </c>
      <c r="R162" s="215">
        <f>Q162*H162</f>
        <v>0.0045000000000000005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342</v>
      </c>
      <c r="AT162" s="217" t="s">
        <v>301</v>
      </c>
      <c r="AU162" s="217" t="s">
        <v>84</v>
      </c>
      <c r="AY162" s="19" t="s">
        <v>161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82</v>
      </c>
      <c r="BK162" s="218">
        <f>ROUND(I162*H162,2)</f>
        <v>0</v>
      </c>
      <c r="BL162" s="19" t="s">
        <v>256</v>
      </c>
      <c r="BM162" s="217" t="s">
        <v>3898</v>
      </c>
    </row>
    <row r="163" s="2" customFormat="1" ht="49.05" customHeight="1">
      <c r="A163" s="40"/>
      <c r="B163" s="41"/>
      <c r="C163" s="206" t="s">
        <v>445</v>
      </c>
      <c r="D163" s="206" t="s">
        <v>163</v>
      </c>
      <c r="E163" s="207" t="s">
        <v>3899</v>
      </c>
      <c r="F163" s="208" t="s">
        <v>3900</v>
      </c>
      <c r="G163" s="209" t="s">
        <v>166</v>
      </c>
      <c r="H163" s="210">
        <v>48</v>
      </c>
      <c r="I163" s="211"/>
      <c r="J163" s="212">
        <f>ROUND(I163*H163,2)</f>
        <v>0</v>
      </c>
      <c r="K163" s="208" t="s">
        <v>167</v>
      </c>
      <c r="L163" s="46"/>
      <c r="M163" s="213" t="s">
        <v>19</v>
      </c>
      <c r="N163" s="214" t="s">
        <v>45</v>
      </c>
      <c r="O163" s="86"/>
      <c r="P163" s="215">
        <f>O163*H163</f>
        <v>0</v>
      </c>
      <c r="Q163" s="215">
        <v>0</v>
      </c>
      <c r="R163" s="215">
        <f>Q163*H163</f>
        <v>0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256</v>
      </c>
      <c r="AT163" s="217" t="s">
        <v>163</v>
      </c>
      <c r="AU163" s="217" t="s">
        <v>84</v>
      </c>
      <c r="AY163" s="19" t="s">
        <v>161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82</v>
      </c>
      <c r="BK163" s="218">
        <f>ROUND(I163*H163,2)</f>
        <v>0</v>
      </c>
      <c r="BL163" s="19" t="s">
        <v>256</v>
      </c>
      <c r="BM163" s="217" t="s">
        <v>3901</v>
      </c>
    </row>
    <row r="164" s="2" customFormat="1">
      <c r="A164" s="40"/>
      <c r="B164" s="41"/>
      <c r="C164" s="42"/>
      <c r="D164" s="219" t="s">
        <v>170</v>
      </c>
      <c r="E164" s="42"/>
      <c r="F164" s="220" t="s">
        <v>3902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170</v>
      </c>
      <c r="AU164" s="19" t="s">
        <v>84</v>
      </c>
    </row>
    <row r="165" s="2" customFormat="1" ht="24.15" customHeight="1">
      <c r="A165" s="40"/>
      <c r="B165" s="41"/>
      <c r="C165" s="247" t="s">
        <v>451</v>
      </c>
      <c r="D165" s="247" t="s">
        <v>301</v>
      </c>
      <c r="E165" s="248" t="s">
        <v>3903</v>
      </c>
      <c r="F165" s="249" t="s">
        <v>3904</v>
      </c>
      <c r="G165" s="250" t="s">
        <v>166</v>
      </c>
      <c r="H165" s="251">
        <v>48</v>
      </c>
      <c r="I165" s="252"/>
      <c r="J165" s="253">
        <f>ROUND(I165*H165,2)</f>
        <v>0</v>
      </c>
      <c r="K165" s="249" t="s">
        <v>167</v>
      </c>
      <c r="L165" s="254"/>
      <c r="M165" s="255" t="s">
        <v>19</v>
      </c>
      <c r="N165" s="256" t="s">
        <v>45</v>
      </c>
      <c r="O165" s="86"/>
      <c r="P165" s="215">
        <f>O165*H165</f>
        <v>0</v>
      </c>
      <c r="Q165" s="215">
        <v>6.0000000000000002E-05</v>
      </c>
      <c r="R165" s="215">
        <f>Q165*H165</f>
        <v>0.0028800000000000002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342</v>
      </c>
      <c r="AT165" s="217" t="s">
        <v>301</v>
      </c>
      <c r="AU165" s="217" t="s">
        <v>84</v>
      </c>
      <c r="AY165" s="19" t="s">
        <v>161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82</v>
      </c>
      <c r="BK165" s="218">
        <f>ROUND(I165*H165,2)</f>
        <v>0</v>
      </c>
      <c r="BL165" s="19" t="s">
        <v>256</v>
      </c>
      <c r="BM165" s="217" t="s">
        <v>3905</v>
      </c>
    </row>
    <row r="166" s="2" customFormat="1" ht="49.05" customHeight="1">
      <c r="A166" s="40"/>
      <c r="B166" s="41"/>
      <c r="C166" s="206" t="s">
        <v>460</v>
      </c>
      <c r="D166" s="206" t="s">
        <v>163</v>
      </c>
      <c r="E166" s="207" t="s">
        <v>3906</v>
      </c>
      <c r="F166" s="208" t="s">
        <v>3907</v>
      </c>
      <c r="G166" s="209" t="s">
        <v>166</v>
      </c>
      <c r="H166" s="210">
        <v>12</v>
      </c>
      <c r="I166" s="211"/>
      <c r="J166" s="212">
        <f>ROUND(I166*H166,2)</f>
        <v>0</v>
      </c>
      <c r="K166" s="208" t="s">
        <v>167</v>
      </c>
      <c r="L166" s="46"/>
      <c r="M166" s="213" t="s">
        <v>19</v>
      </c>
      <c r="N166" s="214" t="s">
        <v>45</v>
      </c>
      <c r="O166" s="86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256</v>
      </c>
      <c r="AT166" s="217" t="s">
        <v>163</v>
      </c>
      <c r="AU166" s="217" t="s">
        <v>84</v>
      </c>
      <c r="AY166" s="19" t="s">
        <v>161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82</v>
      </c>
      <c r="BK166" s="218">
        <f>ROUND(I166*H166,2)</f>
        <v>0</v>
      </c>
      <c r="BL166" s="19" t="s">
        <v>256</v>
      </c>
      <c r="BM166" s="217" t="s">
        <v>3908</v>
      </c>
    </row>
    <row r="167" s="2" customFormat="1">
      <c r="A167" s="40"/>
      <c r="B167" s="41"/>
      <c r="C167" s="42"/>
      <c r="D167" s="219" t="s">
        <v>170</v>
      </c>
      <c r="E167" s="42"/>
      <c r="F167" s="220" t="s">
        <v>3909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170</v>
      </c>
      <c r="AU167" s="19" t="s">
        <v>84</v>
      </c>
    </row>
    <row r="168" s="13" customFormat="1">
      <c r="A168" s="13"/>
      <c r="B168" s="224"/>
      <c r="C168" s="225"/>
      <c r="D168" s="226" t="s">
        <v>185</v>
      </c>
      <c r="E168" s="227" t="s">
        <v>19</v>
      </c>
      <c r="F168" s="228" t="s">
        <v>8</v>
      </c>
      <c r="G168" s="225"/>
      <c r="H168" s="229">
        <v>12</v>
      </c>
      <c r="I168" s="230"/>
      <c r="J168" s="225"/>
      <c r="K168" s="225"/>
      <c r="L168" s="231"/>
      <c r="M168" s="232"/>
      <c r="N168" s="233"/>
      <c r="O168" s="233"/>
      <c r="P168" s="233"/>
      <c r="Q168" s="233"/>
      <c r="R168" s="233"/>
      <c r="S168" s="233"/>
      <c r="T168" s="23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5" t="s">
        <v>185</v>
      </c>
      <c r="AU168" s="235" t="s">
        <v>84</v>
      </c>
      <c r="AV168" s="13" t="s">
        <v>84</v>
      </c>
      <c r="AW168" s="13" t="s">
        <v>36</v>
      </c>
      <c r="AX168" s="13" t="s">
        <v>82</v>
      </c>
      <c r="AY168" s="235" t="s">
        <v>161</v>
      </c>
    </row>
    <row r="169" s="2" customFormat="1" ht="24.15" customHeight="1">
      <c r="A169" s="40"/>
      <c r="B169" s="41"/>
      <c r="C169" s="247" t="s">
        <v>238</v>
      </c>
      <c r="D169" s="247" t="s">
        <v>301</v>
      </c>
      <c r="E169" s="248" t="s">
        <v>3910</v>
      </c>
      <c r="F169" s="249" t="s">
        <v>3911</v>
      </c>
      <c r="G169" s="250" t="s">
        <v>19</v>
      </c>
      <c r="H169" s="251">
        <v>12</v>
      </c>
      <c r="I169" s="252"/>
      <c r="J169" s="253">
        <f>ROUND(I169*H169,2)</f>
        <v>0</v>
      </c>
      <c r="K169" s="249" t="s">
        <v>19</v>
      </c>
      <c r="L169" s="254"/>
      <c r="M169" s="255" t="s">
        <v>19</v>
      </c>
      <c r="N169" s="256" t="s">
        <v>45</v>
      </c>
      <c r="O169" s="86"/>
      <c r="P169" s="215">
        <f>O169*H169</f>
        <v>0</v>
      </c>
      <c r="Q169" s="215">
        <v>0</v>
      </c>
      <c r="R169" s="215">
        <f>Q169*H169</f>
        <v>0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342</v>
      </c>
      <c r="AT169" s="217" t="s">
        <v>301</v>
      </c>
      <c r="AU169" s="217" t="s">
        <v>84</v>
      </c>
      <c r="AY169" s="19" t="s">
        <v>161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82</v>
      </c>
      <c r="BK169" s="218">
        <f>ROUND(I169*H169,2)</f>
        <v>0</v>
      </c>
      <c r="BL169" s="19" t="s">
        <v>256</v>
      </c>
      <c r="BM169" s="217" t="s">
        <v>3912</v>
      </c>
    </row>
    <row r="170" s="2" customFormat="1" ht="37.8" customHeight="1">
      <c r="A170" s="40"/>
      <c r="B170" s="41"/>
      <c r="C170" s="206" t="s">
        <v>470</v>
      </c>
      <c r="D170" s="206" t="s">
        <v>163</v>
      </c>
      <c r="E170" s="207" t="s">
        <v>3913</v>
      </c>
      <c r="F170" s="208" t="s">
        <v>3914</v>
      </c>
      <c r="G170" s="209" t="s">
        <v>166</v>
      </c>
      <c r="H170" s="210">
        <v>8</v>
      </c>
      <c r="I170" s="211"/>
      <c r="J170" s="212">
        <f>ROUND(I170*H170,2)</f>
        <v>0</v>
      </c>
      <c r="K170" s="208" t="s">
        <v>167</v>
      </c>
      <c r="L170" s="46"/>
      <c r="M170" s="213" t="s">
        <v>19</v>
      </c>
      <c r="N170" s="214" t="s">
        <v>45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256</v>
      </c>
      <c r="AT170" s="217" t="s">
        <v>163</v>
      </c>
      <c r="AU170" s="217" t="s">
        <v>84</v>
      </c>
      <c r="AY170" s="19" t="s">
        <v>161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82</v>
      </c>
      <c r="BK170" s="218">
        <f>ROUND(I170*H170,2)</f>
        <v>0</v>
      </c>
      <c r="BL170" s="19" t="s">
        <v>256</v>
      </c>
      <c r="BM170" s="217" t="s">
        <v>3915</v>
      </c>
    </row>
    <row r="171" s="2" customFormat="1">
      <c r="A171" s="40"/>
      <c r="B171" s="41"/>
      <c r="C171" s="42"/>
      <c r="D171" s="219" t="s">
        <v>170</v>
      </c>
      <c r="E171" s="42"/>
      <c r="F171" s="220" t="s">
        <v>3916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170</v>
      </c>
      <c r="AU171" s="19" t="s">
        <v>84</v>
      </c>
    </row>
    <row r="172" s="2" customFormat="1" ht="24.15" customHeight="1">
      <c r="A172" s="40"/>
      <c r="B172" s="41"/>
      <c r="C172" s="247" t="s">
        <v>475</v>
      </c>
      <c r="D172" s="247" t="s">
        <v>301</v>
      </c>
      <c r="E172" s="248" t="s">
        <v>3917</v>
      </c>
      <c r="F172" s="249" t="s">
        <v>3918</v>
      </c>
      <c r="G172" s="250" t="s">
        <v>19</v>
      </c>
      <c r="H172" s="251">
        <v>8</v>
      </c>
      <c r="I172" s="252"/>
      <c r="J172" s="253">
        <f>ROUND(I172*H172,2)</f>
        <v>0</v>
      </c>
      <c r="K172" s="249" t="s">
        <v>19</v>
      </c>
      <c r="L172" s="254"/>
      <c r="M172" s="255" t="s">
        <v>19</v>
      </c>
      <c r="N172" s="256" t="s">
        <v>45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342</v>
      </c>
      <c r="AT172" s="217" t="s">
        <v>301</v>
      </c>
      <c r="AU172" s="217" t="s">
        <v>84</v>
      </c>
      <c r="AY172" s="19" t="s">
        <v>161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82</v>
      </c>
      <c r="BK172" s="218">
        <f>ROUND(I172*H172,2)</f>
        <v>0</v>
      </c>
      <c r="BL172" s="19" t="s">
        <v>256</v>
      </c>
      <c r="BM172" s="217" t="s">
        <v>3919</v>
      </c>
    </row>
    <row r="173" s="2" customFormat="1" ht="33" customHeight="1">
      <c r="A173" s="40"/>
      <c r="B173" s="41"/>
      <c r="C173" s="206" t="s">
        <v>480</v>
      </c>
      <c r="D173" s="206" t="s">
        <v>163</v>
      </c>
      <c r="E173" s="207" t="s">
        <v>3920</v>
      </c>
      <c r="F173" s="208" t="s">
        <v>3921</v>
      </c>
      <c r="G173" s="209" t="s">
        <v>166</v>
      </c>
      <c r="H173" s="210">
        <v>1</v>
      </c>
      <c r="I173" s="211"/>
      <c r="J173" s="212">
        <f>ROUND(I173*H173,2)</f>
        <v>0</v>
      </c>
      <c r="K173" s="208" t="s">
        <v>1209</v>
      </c>
      <c r="L173" s="46"/>
      <c r="M173" s="213" t="s">
        <v>19</v>
      </c>
      <c r="N173" s="214" t="s">
        <v>45</v>
      </c>
      <c r="O173" s="86"/>
      <c r="P173" s="215">
        <f>O173*H173</f>
        <v>0</v>
      </c>
      <c r="Q173" s="215">
        <v>0</v>
      </c>
      <c r="R173" s="215">
        <f>Q173*H173</f>
        <v>0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256</v>
      </c>
      <c r="AT173" s="217" t="s">
        <v>163</v>
      </c>
      <c r="AU173" s="217" t="s">
        <v>84</v>
      </c>
      <c r="AY173" s="19" t="s">
        <v>161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82</v>
      </c>
      <c r="BK173" s="218">
        <f>ROUND(I173*H173,2)</f>
        <v>0</v>
      </c>
      <c r="BL173" s="19" t="s">
        <v>256</v>
      </c>
      <c r="BM173" s="217" t="s">
        <v>3922</v>
      </c>
    </row>
    <row r="174" s="2" customFormat="1">
      <c r="A174" s="40"/>
      <c r="B174" s="41"/>
      <c r="C174" s="42"/>
      <c r="D174" s="219" t="s">
        <v>170</v>
      </c>
      <c r="E174" s="42"/>
      <c r="F174" s="220" t="s">
        <v>3923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170</v>
      </c>
      <c r="AU174" s="19" t="s">
        <v>84</v>
      </c>
    </row>
    <row r="175" s="2" customFormat="1" ht="37.8" customHeight="1">
      <c r="A175" s="40"/>
      <c r="B175" s="41"/>
      <c r="C175" s="247" t="s">
        <v>485</v>
      </c>
      <c r="D175" s="247" t="s">
        <v>301</v>
      </c>
      <c r="E175" s="248" t="s">
        <v>3924</v>
      </c>
      <c r="F175" s="249" t="s">
        <v>3925</v>
      </c>
      <c r="G175" s="250" t="s">
        <v>166</v>
      </c>
      <c r="H175" s="251">
        <v>1</v>
      </c>
      <c r="I175" s="252"/>
      <c r="J175" s="253">
        <f>ROUND(I175*H175,2)</f>
        <v>0</v>
      </c>
      <c r="K175" s="249" t="s">
        <v>1209</v>
      </c>
      <c r="L175" s="254"/>
      <c r="M175" s="255" t="s">
        <v>19</v>
      </c>
      <c r="N175" s="256" t="s">
        <v>45</v>
      </c>
      <c r="O175" s="86"/>
      <c r="P175" s="215">
        <f>O175*H175</f>
        <v>0</v>
      </c>
      <c r="Q175" s="215">
        <v>0.0059699999999999996</v>
      </c>
      <c r="R175" s="215">
        <f>Q175*H175</f>
        <v>0.0059699999999999996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342</v>
      </c>
      <c r="AT175" s="217" t="s">
        <v>301</v>
      </c>
      <c r="AU175" s="217" t="s">
        <v>84</v>
      </c>
      <c r="AY175" s="19" t="s">
        <v>161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82</v>
      </c>
      <c r="BK175" s="218">
        <f>ROUND(I175*H175,2)</f>
        <v>0</v>
      </c>
      <c r="BL175" s="19" t="s">
        <v>256</v>
      </c>
      <c r="BM175" s="217" t="s">
        <v>3926</v>
      </c>
    </row>
    <row r="176" s="2" customFormat="1" ht="24.15" customHeight="1">
      <c r="A176" s="40"/>
      <c r="B176" s="41"/>
      <c r="C176" s="206" t="s">
        <v>490</v>
      </c>
      <c r="D176" s="206" t="s">
        <v>163</v>
      </c>
      <c r="E176" s="207" t="s">
        <v>3927</v>
      </c>
      <c r="F176" s="208" t="s">
        <v>3928</v>
      </c>
      <c r="G176" s="209" t="s">
        <v>166</v>
      </c>
      <c r="H176" s="210">
        <v>14</v>
      </c>
      <c r="I176" s="211"/>
      <c r="J176" s="212">
        <f>ROUND(I176*H176,2)</f>
        <v>0</v>
      </c>
      <c r="K176" s="208" t="s">
        <v>167</v>
      </c>
      <c r="L176" s="46"/>
      <c r="M176" s="213" t="s">
        <v>19</v>
      </c>
      <c r="N176" s="214" t="s">
        <v>45</v>
      </c>
      <c r="O176" s="86"/>
      <c r="P176" s="215">
        <f>O176*H176</f>
        <v>0</v>
      </c>
      <c r="Q176" s="215">
        <v>0</v>
      </c>
      <c r="R176" s="215">
        <f>Q176*H176</f>
        <v>0</v>
      </c>
      <c r="S176" s="215">
        <v>0</v>
      </c>
      <c r="T176" s="21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256</v>
      </c>
      <c r="AT176" s="217" t="s">
        <v>163</v>
      </c>
      <c r="AU176" s="217" t="s">
        <v>84</v>
      </c>
      <c r="AY176" s="19" t="s">
        <v>161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82</v>
      </c>
      <c r="BK176" s="218">
        <f>ROUND(I176*H176,2)</f>
        <v>0</v>
      </c>
      <c r="BL176" s="19" t="s">
        <v>256</v>
      </c>
      <c r="BM176" s="217" t="s">
        <v>3929</v>
      </c>
    </row>
    <row r="177" s="2" customFormat="1">
      <c r="A177" s="40"/>
      <c r="B177" s="41"/>
      <c r="C177" s="42"/>
      <c r="D177" s="219" t="s">
        <v>170</v>
      </c>
      <c r="E177" s="42"/>
      <c r="F177" s="220" t="s">
        <v>3930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170</v>
      </c>
      <c r="AU177" s="19" t="s">
        <v>84</v>
      </c>
    </row>
    <row r="178" s="2" customFormat="1" ht="16.5" customHeight="1">
      <c r="A178" s="40"/>
      <c r="B178" s="41"/>
      <c r="C178" s="247" t="s">
        <v>497</v>
      </c>
      <c r="D178" s="247" t="s">
        <v>301</v>
      </c>
      <c r="E178" s="248" t="s">
        <v>3931</v>
      </c>
      <c r="F178" s="249" t="s">
        <v>3932</v>
      </c>
      <c r="G178" s="250" t="s">
        <v>19</v>
      </c>
      <c r="H178" s="251">
        <v>14</v>
      </c>
      <c r="I178" s="252"/>
      <c r="J178" s="253">
        <f>ROUND(I178*H178,2)</f>
        <v>0</v>
      </c>
      <c r="K178" s="249" t="s">
        <v>19</v>
      </c>
      <c r="L178" s="254"/>
      <c r="M178" s="255" t="s">
        <v>19</v>
      </c>
      <c r="N178" s="256" t="s">
        <v>45</v>
      </c>
      <c r="O178" s="86"/>
      <c r="P178" s="215">
        <f>O178*H178</f>
        <v>0</v>
      </c>
      <c r="Q178" s="215">
        <v>0</v>
      </c>
      <c r="R178" s="215">
        <f>Q178*H178</f>
        <v>0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342</v>
      </c>
      <c r="AT178" s="217" t="s">
        <v>301</v>
      </c>
      <c r="AU178" s="217" t="s">
        <v>84</v>
      </c>
      <c r="AY178" s="19" t="s">
        <v>161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82</v>
      </c>
      <c r="BK178" s="218">
        <f>ROUND(I178*H178,2)</f>
        <v>0</v>
      </c>
      <c r="BL178" s="19" t="s">
        <v>256</v>
      </c>
      <c r="BM178" s="217" t="s">
        <v>3933</v>
      </c>
    </row>
    <row r="179" s="2" customFormat="1" ht="24.15" customHeight="1">
      <c r="A179" s="40"/>
      <c r="B179" s="41"/>
      <c r="C179" s="206" t="s">
        <v>503</v>
      </c>
      <c r="D179" s="206" t="s">
        <v>163</v>
      </c>
      <c r="E179" s="207" t="s">
        <v>3934</v>
      </c>
      <c r="F179" s="208" t="s">
        <v>3935</v>
      </c>
      <c r="G179" s="209" t="s">
        <v>166</v>
      </c>
      <c r="H179" s="210">
        <v>18</v>
      </c>
      <c r="I179" s="211"/>
      <c r="J179" s="212">
        <f>ROUND(I179*H179,2)</f>
        <v>0</v>
      </c>
      <c r="K179" s="208" t="s">
        <v>167</v>
      </c>
      <c r="L179" s="46"/>
      <c r="M179" s="213" t="s">
        <v>19</v>
      </c>
      <c r="N179" s="214" t="s">
        <v>45</v>
      </c>
      <c r="O179" s="86"/>
      <c r="P179" s="215">
        <f>O179*H179</f>
        <v>0</v>
      </c>
      <c r="Q179" s="215">
        <v>0</v>
      </c>
      <c r="R179" s="215">
        <f>Q179*H179</f>
        <v>0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256</v>
      </c>
      <c r="AT179" s="217" t="s">
        <v>163</v>
      </c>
      <c r="AU179" s="217" t="s">
        <v>84</v>
      </c>
      <c r="AY179" s="19" t="s">
        <v>161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82</v>
      </c>
      <c r="BK179" s="218">
        <f>ROUND(I179*H179,2)</f>
        <v>0</v>
      </c>
      <c r="BL179" s="19" t="s">
        <v>256</v>
      </c>
      <c r="BM179" s="217" t="s">
        <v>3936</v>
      </c>
    </row>
    <row r="180" s="2" customFormat="1">
      <c r="A180" s="40"/>
      <c r="B180" s="41"/>
      <c r="C180" s="42"/>
      <c r="D180" s="219" t="s">
        <v>170</v>
      </c>
      <c r="E180" s="42"/>
      <c r="F180" s="220" t="s">
        <v>3937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170</v>
      </c>
      <c r="AU180" s="19" t="s">
        <v>84</v>
      </c>
    </row>
    <row r="181" s="2" customFormat="1" ht="16.5" customHeight="1">
      <c r="A181" s="40"/>
      <c r="B181" s="41"/>
      <c r="C181" s="247" t="s">
        <v>509</v>
      </c>
      <c r="D181" s="247" t="s">
        <v>301</v>
      </c>
      <c r="E181" s="248" t="s">
        <v>3938</v>
      </c>
      <c r="F181" s="249" t="s">
        <v>3939</v>
      </c>
      <c r="G181" s="250" t="s">
        <v>166</v>
      </c>
      <c r="H181" s="251">
        <v>18</v>
      </c>
      <c r="I181" s="252"/>
      <c r="J181" s="253">
        <f>ROUND(I181*H181,2)</f>
        <v>0</v>
      </c>
      <c r="K181" s="249" t="s">
        <v>167</v>
      </c>
      <c r="L181" s="254"/>
      <c r="M181" s="255" t="s">
        <v>19</v>
      </c>
      <c r="N181" s="256" t="s">
        <v>45</v>
      </c>
      <c r="O181" s="86"/>
      <c r="P181" s="215">
        <f>O181*H181</f>
        <v>0</v>
      </c>
      <c r="Q181" s="215">
        <v>0.00046999999999999999</v>
      </c>
      <c r="R181" s="215">
        <f>Q181*H181</f>
        <v>0.0084600000000000005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342</v>
      </c>
      <c r="AT181" s="217" t="s">
        <v>301</v>
      </c>
      <c r="AU181" s="217" t="s">
        <v>84</v>
      </c>
      <c r="AY181" s="19" t="s">
        <v>161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82</v>
      </c>
      <c r="BK181" s="218">
        <f>ROUND(I181*H181,2)</f>
        <v>0</v>
      </c>
      <c r="BL181" s="19" t="s">
        <v>256</v>
      </c>
      <c r="BM181" s="217" t="s">
        <v>3940</v>
      </c>
    </row>
    <row r="182" s="2" customFormat="1" ht="24.15" customHeight="1">
      <c r="A182" s="40"/>
      <c r="B182" s="41"/>
      <c r="C182" s="206" t="s">
        <v>514</v>
      </c>
      <c r="D182" s="206" t="s">
        <v>163</v>
      </c>
      <c r="E182" s="207" t="s">
        <v>3941</v>
      </c>
      <c r="F182" s="208" t="s">
        <v>3942</v>
      </c>
      <c r="G182" s="209" t="s">
        <v>166</v>
      </c>
      <c r="H182" s="210">
        <v>9</v>
      </c>
      <c r="I182" s="211"/>
      <c r="J182" s="212">
        <f>ROUND(I182*H182,2)</f>
        <v>0</v>
      </c>
      <c r="K182" s="208" t="s">
        <v>167</v>
      </c>
      <c r="L182" s="46"/>
      <c r="M182" s="213" t="s">
        <v>19</v>
      </c>
      <c r="N182" s="214" t="s">
        <v>45</v>
      </c>
      <c r="O182" s="86"/>
      <c r="P182" s="215">
        <f>O182*H182</f>
        <v>0</v>
      </c>
      <c r="Q182" s="215">
        <v>0</v>
      </c>
      <c r="R182" s="215">
        <f>Q182*H182</f>
        <v>0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256</v>
      </c>
      <c r="AT182" s="217" t="s">
        <v>163</v>
      </c>
      <c r="AU182" s="217" t="s">
        <v>84</v>
      </c>
      <c r="AY182" s="19" t="s">
        <v>161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82</v>
      </c>
      <c r="BK182" s="218">
        <f>ROUND(I182*H182,2)</f>
        <v>0</v>
      </c>
      <c r="BL182" s="19" t="s">
        <v>256</v>
      </c>
      <c r="BM182" s="217" t="s">
        <v>3943</v>
      </c>
    </row>
    <row r="183" s="2" customFormat="1">
      <c r="A183" s="40"/>
      <c r="B183" s="41"/>
      <c r="C183" s="42"/>
      <c r="D183" s="219" t="s">
        <v>170</v>
      </c>
      <c r="E183" s="42"/>
      <c r="F183" s="220" t="s">
        <v>3944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170</v>
      </c>
      <c r="AU183" s="19" t="s">
        <v>84</v>
      </c>
    </row>
    <row r="184" s="2" customFormat="1" ht="16.5" customHeight="1">
      <c r="A184" s="40"/>
      <c r="B184" s="41"/>
      <c r="C184" s="247" t="s">
        <v>520</v>
      </c>
      <c r="D184" s="247" t="s">
        <v>301</v>
      </c>
      <c r="E184" s="248" t="s">
        <v>3945</v>
      </c>
      <c r="F184" s="249" t="s">
        <v>3946</v>
      </c>
      <c r="G184" s="250" t="s">
        <v>19</v>
      </c>
      <c r="H184" s="251">
        <v>9</v>
      </c>
      <c r="I184" s="252"/>
      <c r="J184" s="253">
        <f>ROUND(I184*H184,2)</f>
        <v>0</v>
      </c>
      <c r="K184" s="249" t="s">
        <v>19</v>
      </c>
      <c r="L184" s="254"/>
      <c r="M184" s="255" t="s">
        <v>19</v>
      </c>
      <c r="N184" s="256" t="s">
        <v>45</v>
      </c>
      <c r="O184" s="86"/>
      <c r="P184" s="215">
        <f>O184*H184</f>
        <v>0</v>
      </c>
      <c r="Q184" s="215">
        <v>0</v>
      </c>
      <c r="R184" s="215">
        <f>Q184*H184</f>
        <v>0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342</v>
      </c>
      <c r="AT184" s="217" t="s">
        <v>301</v>
      </c>
      <c r="AU184" s="217" t="s">
        <v>84</v>
      </c>
      <c r="AY184" s="19" t="s">
        <v>161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82</v>
      </c>
      <c r="BK184" s="218">
        <f>ROUND(I184*H184,2)</f>
        <v>0</v>
      </c>
      <c r="BL184" s="19" t="s">
        <v>256</v>
      </c>
      <c r="BM184" s="217" t="s">
        <v>3947</v>
      </c>
    </row>
    <row r="185" s="2" customFormat="1" ht="37.8" customHeight="1">
      <c r="A185" s="40"/>
      <c r="B185" s="41"/>
      <c r="C185" s="206" t="s">
        <v>525</v>
      </c>
      <c r="D185" s="206" t="s">
        <v>163</v>
      </c>
      <c r="E185" s="207" t="s">
        <v>3948</v>
      </c>
      <c r="F185" s="208" t="s">
        <v>3949</v>
      </c>
      <c r="G185" s="209" t="s">
        <v>166</v>
      </c>
      <c r="H185" s="210">
        <v>33</v>
      </c>
      <c r="I185" s="211"/>
      <c r="J185" s="212">
        <f>ROUND(I185*H185,2)</f>
        <v>0</v>
      </c>
      <c r="K185" s="208" t="s">
        <v>167</v>
      </c>
      <c r="L185" s="46"/>
      <c r="M185" s="213" t="s">
        <v>19</v>
      </c>
      <c r="N185" s="214" t="s">
        <v>45</v>
      </c>
      <c r="O185" s="86"/>
      <c r="P185" s="215">
        <f>O185*H185</f>
        <v>0</v>
      </c>
      <c r="Q185" s="215">
        <v>0</v>
      </c>
      <c r="R185" s="215">
        <f>Q185*H185</f>
        <v>0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256</v>
      </c>
      <c r="AT185" s="217" t="s">
        <v>163</v>
      </c>
      <c r="AU185" s="217" t="s">
        <v>84</v>
      </c>
      <c r="AY185" s="19" t="s">
        <v>161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82</v>
      </c>
      <c r="BK185" s="218">
        <f>ROUND(I185*H185,2)</f>
        <v>0</v>
      </c>
      <c r="BL185" s="19" t="s">
        <v>256</v>
      </c>
      <c r="BM185" s="217" t="s">
        <v>3950</v>
      </c>
    </row>
    <row r="186" s="2" customFormat="1">
      <c r="A186" s="40"/>
      <c r="B186" s="41"/>
      <c r="C186" s="42"/>
      <c r="D186" s="219" t="s">
        <v>170</v>
      </c>
      <c r="E186" s="42"/>
      <c r="F186" s="220" t="s">
        <v>3951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170</v>
      </c>
      <c r="AU186" s="19" t="s">
        <v>84</v>
      </c>
    </row>
    <row r="187" s="2" customFormat="1" ht="24.15" customHeight="1">
      <c r="A187" s="40"/>
      <c r="B187" s="41"/>
      <c r="C187" s="247" t="s">
        <v>530</v>
      </c>
      <c r="D187" s="247" t="s">
        <v>301</v>
      </c>
      <c r="E187" s="248" t="s">
        <v>3952</v>
      </c>
      <c r="F187" s="249" t="s">
        <v>3953</v>
      </c>
      <c r="G187" s="250" t="s">
        <v>166</v>
      </c>
      <c r="H187" s="251">
        <v>29</v>
      </c>
      <c r="I187" s="252"/>
      <c r="J187" s="253">
        <f>ROUND(I187*H187,2)</f>
        <v>0</v>
      </c>
      <c r="K187" s="249" t="s">
        <v>19</v>
      </c>
      <c r="L187" s="254"/>
      <c r="M187" s="255" t="s">
        <v>19</v>
      </c>
      <c r="N187" s="256" t="s">
        <v>45</v>
      </c>
      <c r="O187" s="86"/>
      <c r="P187" s="215">
        <f>O187*H187</f>
        <v>0</v>
      </c>
      <c r="Q187" s="215">
        <v>0.0025500000000000002</v>
      </c>
      <c r="R187" s="215">
        <f>Q187*H187</f>
        <v>0.073950000000000002</v>
      </c>
      <c r="S187" s="215">
        <v>0</v>
      </c>
      <c r="T187" s="216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342</v>
      </c>
      <c r="AT187" s="217" t="s">
        <v>301</v>
      </c>
      <c r="AU187" s="217" t="s">
        <v>84</v>
      </c>
      <c r="AY187" s="19" t="s">
        <v>161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9" t="s">
        <v>82</v>
      </c>
      <c r="BK187" s="218">
        <f>ROUND(I187*H187,2)</f>
        <v>0</v>
      </c>
      <c r="BL187" s="19" t="s">
        <v>256</v>
      </c>
      <c r="BM187" s="217" t="s">
        <v>3954</v>
      </c>
    </row>
    <row r="188" s="13" customFormat="1">
      <c r="A188" s="13"/>
      <c r="B188" s="224"/>
      <c r="C188" s="225"/>
      <c r="D188" s="226" t="s">
        <v>185</v>
      </c>
      <c r="E188" s="227" t="s">
        <v>19</v>
      </c>
      <c r="F188" s="228" t="s">
        <v>3955</v>
      </c>
      <c r="G188" s="225"/>
      <c r="H188" s="229">
        <v>20</v>
      </c>
      <c r="I188" s="230"/>
      <c r="J188" s="225"/>
      <c r="K188" s="225"/>
      <c r="L188" s="231"/>
      <c r="M188" s="232"/>
      <c r="N188" s="233"/>
      <c r="O188" s="233"/>
      <c r="P188" s="233"/>
      <c r="Q188" s="233"/>
      <c r="R188" s="233"/>
      <c r="S188" s="233"/>
      <c r="T188" s="23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5" t="s">
        <v>185</v>
      </c>
      <c r="AU188" s="235" t="s">
        <v>84</v>
      </c>
      <c r="AV188" s="13" t="s">
        <v>84</v>
      </c>
      <c r="AW188" s="13" t="s">
        <v>36</v>
      </c>
      <c r="AX188" s="13" t="s">
        <v>74</v>
      </c>
      <c r="AY188" s="235" t="s">
        <v>161</v>
      </c>
    </row>
    <row r="189" s="13" customFormat="1">
      <c r="A189" s="13"/>
      <c r="B189" s="224"/>
      <c r="C189" s="225"/>
      <c r="D189" s="226" t="s">
        <v>185</v>
      </c>
      <c r="E189" s="227" t="s">
        <v>19</v>
      </c>
      <c r="F189" s="228" t="s">
        <v>3956</v>
      </c>
      <c r="G189" s="225"/>
      <c r="H189" s="229">
        <v>4</v>
      </c>
      <c r="I189" s="230"/>
      <c r="J189" s="225"/>
      <c r="K189" s="225"/>
      <c r="L189" s="231"/>
      <c r="M189" s="232"/>
      <c r="N189" s="233"/>
      <c r="O189" s="233"/>
      <c r="P189" s="233"/>
      <c r="Q189" s="233"/>
      <c r="R189" s="233"/>
      <c r="S189" s="233"/>
      <c r="T189" s="23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5" t="s">
        <v>185</v>
      </c>
      <c r="AU189" s="235" t="s">
        <v>84</v>
      </c>
      <c r="AV189" s="13" t="s">
        <v>84</v>
      </c>
      <c r="AW189" s="13" t="s">
        <v>36</v>
      </c>
      <c r="AX189" s="13" t="s">
        <v>74</v>
      </c>
      <c r="AY189" s="235" t="s">
        <v>161</v>
      </c>
    </row>
    <row r="190" s="13" customFormat="1">
      <c r="A190" s="13"/>
      <c r="B190" s="224"/>
      <c r="C190" s="225"/>
      <c r="D190" s="226" t="s">
        <v>185</v>
      </c>
      <c r="E190" s="227" t="s">
        <v>19</v>
      </c>
      <c r="F190" s="228" t="s">
        <v>3957</v>
      </c>
      <c r="G190" s="225"/>
      <c r="H190" s="229">
        <v>5</v>
      </c>
      <c r="I190" s="230"/>
      <c r="J190" s="225"/>
      <c r="K190" s="225"/>
      <c r="L190" s="231"/>
      <c r="M190" s="232"/>
      <c r="N190" s="233"/>
      <c r="O190" s="233"/>
      <c r="P190" s="233"/>
      <c r="Q190" s="233"/>
      <c r="R190" s="233"/>
      <c r="S190" s="233"/>
      <c r="T190" s="23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5" t="s">
        <v>185</v>
      </c>
      <c r="AU190" s="235" t="s">
        <v>84</v>
      </c>
      <c r="AV190" s="13" t="s">
        <v>84</v>
      </c>
      <c r="AW190" s="13" t="s">
        <v>36</v>
      </c>
      <c r="AX190" s="13" t="s">
        <v>74</v>
      </c>
      <c r="AY190" s="235" t="s">
        <v>161</v>
      </c>
    </row>
    <row r="191" s="14" customFormat="1">
      <c r="A191" s="14"/>
      <c r="B191" s="236"/>
      <c r="C191" s="237"/>
      <c r="D191" s="226" t="s">
        <v>185</v>
      </c>
      <c r="E191" s="238" t="s">
        <v>19</v>
      </c>
      <c r="F191" s="239" t="s">
        <v>187</v>
      </c>
      <c r="G191" s="237"/>
      <c r="H191" s="240">
        <v>29</v>
      </c>
      <c r="I191" s="241"/>
      <c r="J191" s="237"/>
      <c r="K191" s="237"/>
      <c r="L191" s="242"/>
      <c r="M191" s="243"/>
      <c r="N191" s="244"/>
      <c r="O191" s="244"/>
      <c r="P191" s="244"/>
      <c r="Q191" s="244"/>
      <c r="R191" s="244"/>
      <c r="S191" s="244"/>
      <c r="T191" s="24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6" t="s">
        <v>185</v>
      </c>
      <c r="AU191" s="246" t="s">
        <v>84</v>
      </c>
      <c r="AV191" s="14" t="s">
        <v>168</v>
      </c>
      <c r="AW191" s="14" t="s">
        <v>36</v>
      </c>
      <c r="AX191" s="14" t="s">
        <v>82</v>
      </c>
      <c r="AY191" s="246" t="s">
        <v>161</v>
      </c>
    </row>
    <row r="192" s="2" customFormat="1" ht="24.15" customHeight="1">
      <c r="A192" s="40"/>
      <c r="B192" s="41"/>
      <c r="C192" s="247" t="s">
        <v>537</v>
      </c>
      <c r="D192" s="247" t="s">
        <v>301</v>
      </c>
      <c r="E192" s="248" t="s">
        <v>3958</v>
      </c>
      <c r="F192" s="249" t="s">
        <v>3959</v>
      </c>
      <c r="G192" s="250" t="s">
        <v>166</v>
      </c>
      <c r="H192" s="251">
        <v>12</v>
      </c>
      <c r="I192" s="252"/>
      <c r="J192" s="253">
        <f>ROUND(I192*H192,2)</f>
        <v>0</v>
      </c>
      <c r="K192" s="249" t="s">
        <v>19</v>
      </c>
      <c r="L192" s="254"/>
      <c r="M192" s="255" t="s">
        <v>19</v>
      </c>
      <c r="N192" s="256" t="s">
        <v>45</v>
      </c>
      <c r="O192" s="86"/>
      <c r="P192" s="215">
        <f>O192*H192</f>
        <v>0</v>
      </c>
      <c r="Q192" s="215">
        <v>0.0025500000000000002</v>
      </c>
      <c r="R192" s="215">
        <f>Q192*H192</f>
        <v>0.030600000000000002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342</v>
      </c>
      <c r="AT192" s="217" t="s">
        <v>301</v>
      </c>
      <c r="AU192" s="217" t="s">
        <v>84</v>
      </c>
      <c r="AY192" s="19" t="s">
        <v>161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82</v>
      </c>
      <c r="BK192" s="218">
        <f>ROUND(I192*H192,2)</f>
        <v>0</v>
      </c>
      <c r="BL192" s="19" t="s">
        <v>256</v>
      </c>
      <c r="BM192" s="217" t="s">
        <v>3960</v>
      </c>
    </row>
    <row r="193" s="13" customFormat="1">
      <c r="A193" s="13"/>
      <c r="B193" s="224"/>
      <c r="C193" s="225"/>
      <c r="D193" s="226" t="s">
        <v>185</v>
      </c>
      <c r="E193" s="227" t="s">
        <v>19</v>
      </c>
      <c r="F193" s="228" t="s">
        <v>3961</v>
      </c>
      <c r="G193" s="225"/>
      <c r="H193" s="229">
        <v>3</v>
      </c>
      <c r="I193" s="230"/>
      <c r="J193" s="225"/>
      <c r="K193" s="225"/>
      <c r="L193" s="231"/>
      <c r="M193" s="232"/>
      <c r="N193" s="233"/>
      <c r="O193" s="233"/>
      <c r="P193" s="233"/>
      <c r="Q193" s="233"/>
      <c r="R193" s="233"/>
      <c r="S193" s="233"/>
      <c r="T193" s="23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5" t="s">
        <v>185</v>
      </c>
      <c r="AU193" s="235" t="s">
        <v>84</v>
      </c>
      <c r="AV193" s="13" t="s">
        <v>84</v>
      </c>
      <c r="AW193" s="13" t="s">
        <v>36</v>
      </c>
      <c r="AX193" s="13" t="s">
        <v>74</v>
      </c>
      <c r="AY193" s="235" t="s">
        <v>161</v>
      </c>
    </row>
    <row r="194" s="13" customFormat="1">
      <c r="A194" s="13"/>
      <c r="B194" s="224"/>
      <c r="C194" s="225"/>
      <c r="D194" s="226" t="s">
        <v>185</v>
      </c>
      <c r="E194" s="227" t="s">
        <v>19</v>
      </c>
      <c r="F194" s="228" t="s">
        <v>3962</v>
      </c>
      <c r="G194" s="225"/>
      <c r="H194" s="229">
        <v>3</v>
      </c>
      <c r="I194" s="230"/>
      <c r="J194" s="225"/>
      <c r="K194" s="225"/>
      <c r="L194" s="231"/>
      <c r="M194" s="232"/>
      <c r="N194" s="233"/>
      <c r="O194" s="233"/>
      <c r="P194" s="233"/>
      <c r="Q194" s="233"/>
      <c r="R194" s="233"/>
      <c r="S194" s="233"/>
      <c r="T194" s="23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5" t="s">
        <v>185</v>
      </c>
      <c r="AU194" s="235" t="s">
        <v>84</v>
      </c>
      <c r="AV194" s="13" t="s">
        <v>84</v>
      </c>
      <c r="AW194" s="13" t="s">
        <v>36</v>
      </c>
      <c r="AX194" s="13" t="s">
        <v>74</v>
      </c>
      <c r="AY194" s="235" t="s">
        <v>161</v>
      </c>
    </row>
    <row r="195" s="13" customFormat="1">
      <c r="A195" s="13"/>
      <c r="B195" s="224"/>
      <c r="C195" s="225"/>
      <c r="D195" s="226" t="s">
        <v>185</v>
      </c>
      <c r="E195" s="227" t="s">
        <v>19</v>
      </c>
      <c r="F195" s="228" t="s">
        <v>3963</v>
      </c>
      <c r="G195" s="225"/>
      <c r="H195" s="229">
        <v>6</v>
      </c>
      <c r="I195" s="230"/>
      <c r="J195" s="225"/>
      <c r="K195" s="225"/>
      <c r="L195" s="231"/>
      <c r="M195" s="232"/>
      <c r="N195" s="233"/>
      <c r="O195" s="233"/>
      <c r="P195" s="233"/>
      <c r="Q195" s="233"/>
      <c r="R195" s="233"/>
      <c r="S195" s="233"/>
      <c r="T195" s="23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5" t="s">
        <v>185</v>
      </c>
      <c r="AU195" s="235" t="s">
        <v>84</v>
      </c>
      <c r="AV195" s="13" t="s">
        <v>84</v>
      </c>
      <c r="AW195" s="13" t="s">
        <v>36</v>
      </c>
      <c r="AX195" s="13" t="s">
        <v>74</v>
      </c>
      <c r="AY195" s="235" t="s">
        <v>161</v>
      </c>
    </row>
    <row r="196" s="14" customFormat="1">
      <c r="A196" s="14"/>
      <c r="B196" s="236"/>
      <c r="C196" s="237"/>
      <c r="D196" s="226" t="s">
        <v>185</v>
      </c>
      <c r="E196" s="238" t="s">
        <v>19</v>
      </c>
      <c r="F196" s="239" t="s">
        <v>187</v>
      </c>
      <c r="G196" s="237"/>
      <c r="H196" s="240">
        <v>12</v>
      </c>
      <c r="I196" s="241"/>
      <c r="J196" s="237"/>
      <c r="K196" s="237"/>
      <c r="L196" s="242"/>
      <c r="M196" s="243"/>
      <c r="N196" s="244"/>
      <c r="O196" s="244"/>
      <c r="P196" s="244"/>
      <c r="Q196" s="244"/>
      <c r="R196" s="244"/>
      <c r="S196" s="244"/>
      <c r="T196" s="245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6" t="s">
        <v>185</v>
      </c>
      <c r="AU196" s="246" t="s">
        <v>84</v>
      </c>
      <c r="AV196" s="14" t="s">
        <v>168</v>
      </c>
      <c r="AW196" s="14" t="s">
        <v>36</v>
      </c>
      <c r="AX196" s="14" t="s">
        <v>82</v>
      </c>
      <c r="AY196" s="246" t="s">
        <v>161</v>
      </c>
    </row>
    <row r="197" s="2" customFormat="1" ht="16.5" customHeight="1">
      <c r="A197" s="40"/>
      <c r="B197" s="41"/>
      <c r="C197" s="206" t="s">
        <v>543</v>
      </c>
      <c r="D197" s="206" t="s">
        <v>163</v>
      </c>
      <c r="E197" s="207" t="s">
        <v>3964</v>
      </c>
      <c r="F197" s="208" t="s">
        <v>3965</v>
      </c>
      <c r="G197" s="209" t="s">
        <v>166</v>
      </c>
      <c r="H197" s="210">
        <v>43</v>
      </c>
      <c r="I197" s="211"/>
      <c r="J197" s="212">
        <f>ROUND(I197*H197,2)</f>
        <v>0</v>
      </c>
      <c r="K197" s="208" t="s">
        <v>167</v>
      </c>
      <c r="L197" s="46"/>
      <c r="M197" s="213" t="s">
        <v>19</v>
      </c>
      <c r="N197" s="214" t="s">
        <v>45</v>
      </c>
      <c r="O197" s="86"/>
      <c r="P197" s="215">
        <f>O197*H197</f>
        <v>0</v>
      </c>
      <c r="Q197" s="215">
        <v>0</v>
      </c>
      <c r="R197" s="215">
        <f>Q197*H197</f>
        <v>0</v>
      </c>
      <c r="S197" s="215">
        <v>0</v>
      </c>
      <c r="T197" s="216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7" t="s">
        <v>256</v>
      </c>
      <c r="AT197" s="217" t="s">
        <v>163</v>
      </c>
      <c r="AU197" s="217" t="s">
        <v>84</v>
      </c>
      <c r="AY197" s="19" t="s">
        <v>161</v>
      </c>
      <c r="BE197" s="218">
        <f>IF(N197="základní",J197,0)</f>
        <v>0</v>
      </c>
      <c r="BF197" s="218">
        <f>IF(N197="snížená",J197,0)</f>
        <v>0</v>
      </c>
      <c r="BG197" s="218">
        <f>IF(N197="zákl. přenesená",J197,0)</f>
        <v>0</v>
      </c>
      <c r="BH197" s="218">
        <f>IF(N197="sníž. přenesená",J197,0)</f>
        <v>0</v>
      </c>
      <c r="BI197" s="218">
        <f>IF(N197="nulová",J197,0)</f>
        <v>0</v>
      </c>
      <c r="BJ197" s="19" t="s">
        <v>82</v>
      </c>
      <c r="BK197" s="218">
        <f>ROUND(I197*H197,2)</f>
        <v>0</v>
      </c>
      <c r="BL197" s="19" t="s">
        <v>256</v>
      </c>
      <c r="BM197" s="217" t="s">
        <v>3966</v>
      </c>
    </row>
    <row r="198" s="2" customFormat="1">
      <c r="A198" s="40"/>
      <c r="B198" s="41"/>
      <c r="C198" s="42"/>
      <c r="D198" s="219" t="s">
        <v>170</v>
      </c>
      <c r="E198" s="42"/>
      <c r="F198" s="220" t="s">
        <v>3967</v>
      </c>
      <c r="G198" s="42"/>
      <c r="H198" s="42"/>
      <c r="I198" s="221"/>
      <c r="J198" s="42"/>
      <c r="K198" s="42"/>
      <c r="L198" s="46"/>
      <c r="M198" s="222"/>
      <c r="N198" s="223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170</v>
      </c>
      <c r="AU198" s="19" t="s">
        <v>84</v>
      </c>
    </row>
    <row r="199" s="2" customFormat="1" ht="33" customHeight="1">
      <c r="A199" s="40"/>
      <c r="B199" s="41"/>
      <c r="C199" s="247" t="s">
        <v>556</v>
      </c>
      <c r="D199" s="247" t="s">
        <v>301</v>
      </c>
      <c r="E199" s="248" t="s">
        <v>3968</v>
      </c>
      <c r="F199" s="249" t="s">
        <v>3969</v>
      </c>
      <c r="G199" s="250" t="s">
        <v>166</v>
      </c>
      <c r="H199" s="251">
        <v>2</v>
      </c>
      <c r="I199" s="252"/>
      <c r="J199" s="253">
        <f>ROUND(I199*H199,2)</f>
        <v>0</v>
      </c>
      <c r="K199" s="249" t="s">
        <v>19</v>
      </c>
      <c r="L199" s="254"/>
      <c r="M199" s="255" t="s">
        <v>19</v>
      </c>
      <c r="N199" s="256" t="s">
        <v>45</v>
      </c>
      <c r="O199" s="86"/>
      <c r="P199" s="215">
        <f>O199*H199</f>
        <v>0</v>
      </c>
      <c r="Q199" s="215">
        <v>0.0016999999999999999</v>
      </c>
      <c r="R199" s="215">
        <f>Q199*H199</f>
        <v>0.0033999999999999998</v>
      </c>
      <c r="S199" s="215">
        <v>0</v>
      </c>
      <c r="T199" s="21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342</v>
      </c>
      <c r="AT199" s="217" t="s">
        <v>301</v>
      </c>
      <c r="AU199" s="217" t="s">
        <v>84</v>
      </c>
      <c r="AY199" s="19" t="s">
        <v>161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9" t="s">
        <v>82</v>
      </c>
      <c r="BK199" s="218">
        <f>ROUND(I199*H199,2)</f>
        <v>0</v>
      </c>
      <c r="BL199" s="19" t="s">
        <v>256</v>
      </c>
      <c r="BM199" s="217" t="s">
        <v>3970</v>
      </c>
    </row>
    <row r="200" s="13" customFormat="1">
      <c r="A200" s="13"/>
      <c r="B200" s="224"/>
      <c r="C200" s="225"/>
      <c r="D200" s="226" t="s">
        <v>185</v>
      </c>
      <c r="E200" s="227" t="s">
        <v>19</v>
      </c>
      <c r="F200" s="228" t="s">
        <v>3971</v>
      </c>
      <c r="G200" s="225"/>
      <c r="H200" s="229">
        <v>2</v>
      </c>
      <c r="I200" s="230"/>
      <c r="J200" s="225"/>
      <c r="K200" s="225"/>
      <c r="L200" s="231"/>
      <c r="M200" s="232"/>
      <c r="N200" s="233"/>
      <c r="O200" s="233"/>
      <c r="P200" s="233"/>
      <c r="Q200" s="233"/>
      <c r="R200" s="233"/>
      <c r="S200" s="233"/>
      <c r="T200" s="23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5" t="s">
        <v>185</v>
      </c>
      <c r="AU200" s="235" t="s">
        <v>84</v>
      </c>
      <c r="AV200" s="13" t="s">
        <v>84</v>
      </c>
      <c r="AW200" s="13" t="s">
        <v>36</v>
      </c>
      <c r="AX200" s="13" t="s">
        <v>82</v>
      </c>
      <c r="AY200" s="235" t="s">
        <v>161</v>
      </c>
    </row>
    <row r="201" s="2" customFormat="1" ht="33" customHeight="1">
      <c r="A201" s="40"/>
      <c r="B201" s="41"/>
      <c r="C201" s="247" t="s">
        <v>569</v>
      </c>
      <c r="D201" s="247" t="s">
        <v>301</v>
      </c>
      <c r="E201" s="248" t="s">
        <v>3972</v>
      </c>
      <c r="F201" s="249" t="s">
        <v>3973</v>
      </c>
      <c r="G201" s="250" t="s">
        <v>166</v>
      </c>
      <c r="H201" s="251">
        <v>14</v>
      </c>
      <c r="I201" s="252"/>
      <c r="J201" s="253">
        <f>ROUND(I201*H201,2)</f>
        <v>0</v>
      </c>
      <c r="K201" s="249" t="s">
        <v>19</v>
      </c>
      <c r="L201" s="254"/>
      <c r="M201" s="255" t="s">
        <v>19</v>
      </c>
      <c r="N201" s="256" t="s">
        <v>45</v>
      </c>
      <c r="O201" s="86"/>
      <c r="P201" s="215">
        <f>O201*H201</f>
        <v>0</v>
      </c>
      <c r="Q201" s="215">
        <v>0.0016999999999999999</v>
      </c>
      <c r="R201" s="215">
        <f>Q201*H201</f>
        <v>0.023799999999999998</v>
      </c>
      <c r="S201" s="215">
        <v>0</v>
      </c>
      <c r="T201" s="216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7" t="s">
        <v>342</v>
      </c>
      <c r="AT201" s="217" t="s">
        <v>301</v>
      </c>
      <c r="AU201" s="217" t="s">
        <v>84</v>
      </c>
      <c r="AY201" s="19" t="s">
        <v>161</v>
      </c>
      <c r="BE201" s="218">
        <f>IF(N201="základní",J201,0)</f>
        <v>0</v>
      </c>
      <c r="BF201" s="218">
        <f>IF(N201="snížená",J201,0)</f>
        <v>0</v>
      </c>
      <c r="BG201" s="218">
        <f>IF(N201="zákl. přenesená",J201,0)</f>
        <v>0</v>
      </c>
      <c r="BH201" s="218">
        <f>IF(N201="sníž. přenesená",J201,0)</f>
        <v>0</v>
      </c>
      <c r="BI201" s="218">
        <f>IF(N201="nulová",J201,0)</f>
        <v>0</v>
      </c>
      <c r="BJ201" s="19" t="s">
        <v>82</v>
      </c>
      <c r="BK201" s="218">
        <f>ROUND(I201*H201,2)</f>
        <v>0</v>
      </c>
      <c r="BL201" s="19" t="s">
        <v>256</v>
      </c>
      <c r="BM201" s="217" t="s">
        <v>3974</v>
      </c>
    </row>
    <row r="202" s="13" customFormat="1">
      <c r="A202" s="13"/>
      <c r="B202" s="224"/>
      <c r="C202" s="225"/>
      <c r="D202" s="226" t="s">
        <v>185</v>
      </c>
      <c r="E202" s="227" t="s">
        <v>19</v>
      </c>
      <c r="F202" s="228" t="s">
        <v>3975</v>
      </c>
      <c r="G202" s="225"/>
      <c r="H202" s="229">
        <v>7</v>
      </c>
      <c r="I202" s="230"/>
      <c r="J202" s="225"/>
      <c r="K202" s="225"/>
      <c r="L202" s="231"/>
      <c r="M202" s="232"/>
      <c r="N202" s="233"/>
      <c r="O202" s="233"/>
      <c r="P202" s="233"/>
      <c r="Q202" s="233"/>
      <c r="R202" s="233"/>
      <c r="S202" s="233"/>
      <c r="T202" s="23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5" t="s">
        <v>185</v>
      </c>
      <c r="AU202" s="235" t="s">
        <v>84</v>
      </c>
      <c r="AV202" s="13" t="s">
        <v>84</v>
      </c>
      <c r="AW202" s="13" t="s">
        <v>36</v>
      </c>
      <c r="AX202" s="13" t="s">
        <v>74</v>
      </c>
      <c r="AY202" s="235" t="s">
        <v>161</v>
      </c>
    </row>
    <row r="203" s="13" customFormat="1">
      <c r="A203" s="13"/>
      <c r="B203" s="224"/>
      <c r="C203" s="225"/>
      <c r="D203" s="226" t="s">
        <v>185</v>
      </c>
      <c r="E203" s="227" t="s">
        <v>19</v>
      </c>
      <c r="F203" s="228" t="s">
        <v>3976</v>
      </c>
      <c r="G203" s="225"/>
      <c r="H203" s="229">
        <v>1</v>
      </c>
      <c r="I203" s="230"/>
      <c r="J203" s="225"/>
      <c r="K203" s="225"/>
      <c r="L203" s="231"/>
      <c r="M203" s="232"/>
      <c r="N203" s="233"/>
      <c r="O203" s="233"/>
      <c r="P203" s="233"/>
      <c r="Q203" s="233"/>
      <c r="R203" s="233"/>
      <c r="S203" s="233"/>
      <c r="T203" s="23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5" t="s">
        <v>185</v>
      </c>
      <c r="AU203" s="235" t="s">
        <v>84</v>
      </c>
      <c r="AV203" s="13" t="s">
        <v>84</v>
      </c>
      <c r="AW203" s="13" t="s">
        <v>36</v>
      </c>
      <c r="AX203" s="13" t="s">
        <v>74</v>
      </c>
      <c r="AY203" s="235" t="s">
        <v>161</v>
      </c>
    </row>
    <row r="204" s="13" customFormat="1">
      <c r="A204" s="13"/>
      <c r="B204" s="224"/>
      <c r="C204" s="225"/>
      <c r="D204" s="226" t="s">
        <v>185</v>
      </c>
      <c r="E204" s="227" t="s">
        <v>19</v>
      </c>
      <c r="F204" s="228" t="s">
        <v>3977</v>
      </c>
      <c r="G204" s="225"/>
      <c r="H204" s="229">
        <v>6</v>
      </c>
      <c r="I204" s="230"/>
      <c r="J204" s="225"/>
      <c r="K204" s="225"/>
      <c r="L204" s="231"/>
      <c r="M204" s="232"/>
      <c r="N204" s="233"/>
      <c r="O204" s="233"/>
      <c r="P204" s="233"/>
      <c r="Q204" s="233"/>
      <c r="R204" s="233"/>
      <c r="S204" s="233"/>
      <c r="T204" s="23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5" t="s">
        <v>185</v>
      </c>
      <c r="AU204" s="235" t="s">
        <v>84</v>
      </c>
      <c r="AV204" s="13" t="s">
        <v>84</v>
      </c>
      <c r="AW204" s="13" t="s">
        <v>36</v>
      </c>
      <c r="AX204" s="13" t="s">
        <v>74</v>
      </c>
      <c r="AY204" s="235" t="s">
        <v>161</v>
      </c>
    </row>
    <row r="205" s="14" customFormat="1">
      <c r="A205" s="14"/>
      <c r="B205" s="236"/>
      <c r="C205" s="237"/>
      <c r="D205" s="226" t="s">
        <v>185</v>
      </c>
      <c r="E205" s="238" t="s">
        <v>19</v>
      </c>
      <c r="F205" s="239" t="s">
        <v>187</v>
      </c>
      <c r="G205" s="237"/>
      <c r="H205" s="240">
        <v>14</v>
      </c>
      <c r="I205" s="241"/>
      <c r="J205" s="237"/>
      <c r="K205" s="237"/>
      <c r="L205" s="242"/>
      <c r="M205" s="243"/>
      <c r="N205" s="244"/>
      <c r="O205" s="244"/>
      <c r="P205" s="244"/>
      <c r="Q205" s="244"/>
      <c r="R205" s="244"/>
      <c r="S205" s="244"/>
      <c r="T205" s="245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6" t="s">
        <v>185</v>
      </c>
      <c r="AU205" s="246" t="s">
        <v>84</v>
      </c>
      <c r="AV205" s="14" t="s">
        <v>168</v>
      </c>
      <c r="AW205" s="14" t="s">
        <v>36</v>
      </c>
      <c r="AX205" s="14" t="s">
        <v>82</v>
      </c>
      <c r="AY205" s="246" t="s">
        <v>161</v>
      </c>
    </row>
    <row r="206" s="2" customFormat="1" ht="33" customHeight="1">
      <c r="A206" s="40"/>
      <c r="B206" s="41"/>
      <c r="C206" s="247" t="s">
        <v>582</v>
      </c>
      <c r="D206" s="247" t="s">
        <v>301</v>
      </c>
      <c r="E206" s="248" t="s">
        <v>3978</v>
      </c>
      <c r="F206" s="249" t="s">
        <v>3979</v>
      </c>
      <c r="G206" s="250" t="s">
        <v>166</v>
      </c>
      <c r="H206" s="251">
        <v>10</v>
      </c>
      <c r="I206" s="252"/>
      <c r="J206" s="253">
        <f>ROUND(I206*H206,2)</f>
        <v>0</v>
      </c>
      <c r="K206" s="249" t="s">
        <v>19</v>
      </c>
      <c r="L206" s="254"/>
      <c r="M206" s="255" t="s">
        <v>19</v>
      </c>
      <c r="N206" s="256" t="s">
        <v>45</v>
      </c>
      <c r="O206" s="86"/>
      <c r="P206" s="215">
        <f>O206*H206</f>
        <v>0</v>
      </c>
      <c r="Q206" s="215">
        <v>0.0016999999999999999</v>
      </c>
      <c r="R206" s="215">
        <f>Q206*H206</f>
        <v>0.016999999999999998</v>
      </c>
      <c r="S206" s="215">
        <v>0</v>
      </c>
      <c r="T206" s="216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7" t="s">
        <v>342</v>
      </c>
      <c r="AT206" s="217" t="s">
        <v>301</v>
      </c>
      <c r="AU206" s="217" t="s">
        <v>84</v>
      </c>
      <c r="AY206" s="19" t="s">
        <v>161</v>
      </c>
      <c r="BE206" s="218">
        <f>IF(N206="základní",J206,0)</f>
        <v>0</v>
      </c>
      <c r="BF206" s="218">
        <f>IF(N206="snížená",J206,0)</f>
        <v>0</v>
      </c>
      <c r="BG206" s="218">
        <f>IF(N206="zákl. přenesená",J206,0)</f>
        <v>0</v>
      </c>
      <c r="BH206" s="218">
        <f>IF(N206="sníž. přenesená",J206,0)</f>
        <v>0</v>
      </c>
      <c r="BI206" s="218">
        <f>IF(N206="nulová",J206,0)</f>
        <v>0</v>
      </c>
      <c r="BJ206" s="19" t="s">
        <v>82</v>
      </c>
      <c r="BK206" s="218">
        <f>ROUND(I206*H206,2)</f>
        <v>0</v>
      </c>
      <c r="BL206" s="19" t="s">
        <v>256</v>
      </c>
      <c r="BM206" s="217" t="s">
        <v>3980</v>
      </c>
    </row>
    <row r="207" s="13" customFormat="1">
      <c r="A207" s="13"/>
      <c r="B207" s="224"/>
      <c r="C207" s="225"/>
      <c r="D207" s="226" t="s">
        <v>185</v>
      </c>
      <c r="E207" s="227" t="s">
        <v>19</v>
      </c>
      <c r="F207" s="228" t="s">
        <v>3971</v>
      </c>
      <c r="G207" s="225"/>
      <c r="H207" s="229">
        <v>2</v>
      </c>
      <c r="I207" s="230"/>
      <c r="J207" s="225"/>
      <c r="K207" s="225"/>
      <c r="L207" s="231"/>
      <c r="M207" s="232"/>
      <c r="N207" s="233"/>
      <c r="O207" s="233"/>
      <c r="P207" s="233"/>
      <c r="Q207" s="233"/>
      <c r="R207" s="233"/>
      <c r="S207" s="233"/>
      <c r="T207" s="23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5" t="s">
        <v>185</v>
      </c>
      <c r="AU207" s="235" t="s">
        <v>84</v>
      </c>
      <c r="AV207" s="13" t="s">
        <v>84</v>
      </c>
      <c r="AW207" s="13" t="s">
        <v>36</v>
      </c>
      <c r="AX207" s="13" t="s">
        <v>74</v>
      </c>
      <c r="AY207" s="235" t="s">
        <v>161</v>
      </c>
    </row>
    <row r="208" s="13" customFormat="1">
      <c r="A208" s="13"/>
      <c r="B208" s="224"/>
      <c r="C208" s="225"/>
      <c r="D208" s="226" t="s">
        <v>185</v>
      </c>
      <c r="E208" s="227" t="s">
        <v>19</v>
      </c>
      <c r="F208" s="228" t="s">
        <v>3981</v>
      </c>
      <c r="G208" s="225"/>
      <c r="H208" s="229">
        <v>2</v>
      </c>
      <c r="I208" s="230"/>
      <c r="J208" s="225"/>
      <c r="K208" s="225"/>
      <c r="L208" s="231"/>
      <c r="M208" s="232"/>
      <c r="N208" s="233"/>
      <c r="O208" s="233"/>
      <c r="P208" s="233"/>
      <c r="Q208" s="233"/>
      <c r="R208" s="233"/>
      <c r="S208" s="233"/>
      <c r="T208" s="23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5" t="s">
        <v>185</v>
      </c>
      <c r="AU208" s="235" t="s">
        <v>84</v>
      </c>
      <c r="AV208" s="13" t="s">
        <v>84</v>
      </c>
      <c r="AW208" s="13" t="s">
        <v>36</v>
      </c>
      <c r="AX208" s="13" t="s">
        <v>74</v>
      </c>
      <c r="AY208" s="235" t="s">
        <v>161</v>
      </c>
    </row>
    <row r="209" s="13" customFormat="1">
      <c r="A209" s="13"/>
      <c r="B209" s="224"/>
      <c r="C209" s="225"/>
      <c r="D209" s="226" t="s">
        <v>185</v>
      </c>
      <c r="E209" s="227" t="s">
        <v>19</v>
      </c>
      <c r="F209" s="228" t="s">
        <v>3982</v>
      </c>
      <c r="G209" s="225"/>
      <c r="H209" s="229">
        <v>3</v>
      </c>
      <c r="I209" s="230"/>
      <c r="J209" s="225"/>
      <c r="K209" s="225"/>
      <c r="L209" s="231"/>
      <c r="M209" s="232"/>
      <c r="N209" s="233"/>
      <c r="O209" s="233"/>
      <c r="P209" s="233"/>
      <c r="Q209" s="233"/>
      <c r="R209" s="233"/>
      <c r="S209" s="233"/>
      <c r="T209" s="23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5" t="s">
        <v>185</v>
      </c>
      <c r="AU209" s="235" t="s">
        <v>84</v>
      </c>
      <c r="AV209" s="13" t="s">
        <v>84</v>
      </c>
      <c r="AW209" s="13" t="s">
        <v>36</v>
      </c>
      <c r="AX209" s="13" t="s">
        <v>74</v>
      </c>
      <c r="AY209" s="235" t="s">
        <v>161</v>
      </c>
    </row>
    <row r="210" s="13" customFormat="1">
      <c r="A210" s="13"/>
      <c r="B210" s="224"/>
      <c r="C210" s="225"/>
      <c r="D210" s="226" t="s">
        <v>185</v>
      </c>
      <c r="E210" s="227" t="s">
        <v>19</v>
      </c>
      <c r="F210" s="228" t="s">
        <v>3983</v>
      </c>
      <c r="G210" s="225"/>
      <c r="H210" s="229">
        <v>3</v>
      </c>
      <c r="I210" s="230"/>
      <c r="J210" s="225"/>
      <c r="K210" s="225"/>
      <c r="L210" s="231"/>
      <c r="M210" s="232"/>
      <c r="N210" s="233"/>
      <c r="O210" s="233"/>
      <c r="P210" s="233"/>
      <c r="Q210" s="233"/>
      <c r="R210" s="233"/>
      <c r="S210" s="233"/>
      <c r="T210" s="23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5" t="s">
        <v>185</v>
      </c>
      <c r="AU210" s="235" t="s">
        <v>84</v>
      </c>
      <c r="AV210" s="13" t="s">
        <v>84</v>
      </c>
      <c r="AW210" s="13" t="s">
        <v>36</v>
      </c>
      <c r="AX210" s="13" t="s">
        <v>74</v>
      </c>
      <c r="AY210" s="235" t="s">
        <v>161</v>
      </c>
    </row>
    <row r="211" s="14" customFormat="1">
      <c r="A211" s="14"/>
      <c r="B211" s="236"/>
      <c r="C211" s="237"/>
      <c r="D211" s="226" t="s">
        <v>185</v>
      </c>
      <c r="E211" s="238" t="s">
        <v>19</v>
      </c>
      <c r="F211" s="239" t="s">
        <v>187</v>
      </c>
      <c r="G211" s="237"/>
      <c r="H211" s="240">
        <v>10</v>
      </c>
      <c r="I211" s="241"/>
      <c r="J211" s="237"/>
      <c r="K211" s="237"/>
      <c r="L211" s="242"/>
      <c r="M211" s="243"/>
      <c r="N211" s="244"/>
      <c r="O211" s="244"/>
      <c r="P211" s="244"/>
      <c r="Q211" s="244"/>
      <c r="R211" s="244"/>
      <c r="S211" s="244"/>
      <c r="T211" s="24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6" t="s">
        <v>185</v>
      </c>
      <c r="AU211" s="246" t="s">
        <v>84</v>
      </c>
      <c r="AV211" s="14" t="s">
        <v>168</v>
      </c>
      <c r="AW211" s="14" t="s">
        <v>36</v>
      </c>
      <c r="AX211" s="14" t="s">
        <v>82</v>
      </c>
      <c r="AY211" s="246" t="s">
        <v>161</v>
      </c>
    </row>
    <row r="212" s="2" customFormat="1" ht="33" customHeight="1">
      <c r="A212" s="40"/>
      <c r="B212" s="41"/>
      <c r="C212" s="247" t="s">
        <v>587</v>
      </c>
      <c r="D212" s="247" t="s">
        <v>301</v>
      </c>
      <c r="E212" s="248" t="s">
        <v>3984</v>
      </c>
      <c r="F212" s="249" t="s">
        <v>3985</v>
      </c>
      <c r="G212" s="250" t="s">
        <v>166</v>
      </c>
      <c r="H212" s="251">
        <v>17</v>
      </c>
      <c r="I212" s="252"/>
      <c r="J212" s="253">
        <f>ROUND(I212*H212,2)</f>
        <v>0</v>
      </c>
      <c r="K212" s="249" t="s">
        <v>19</v>
      </c>
      <c r="L212" s="254"/>
      <c r="M212" s="255" t="s">
        <v>19</v>
      </c>
      <c r="N212" s="256" t="s">
        <v>45</v>
      </c>
      <c r="O212" s="86"/>
      <c r="P212" s="215">
        <f>O212*H212</f>
        <v>0</v>
      </c>
      <c r="Q212" s="215">
        <v>0.0016999999999999999</v>
      </c>
      <c r="R212" s="215">
        <f>Q212*H212</f>
        <v>0.028899999999999999</v>
      </c>
      <c r="S212" s="215">
        <v>0</v>
      </c>
      <c r="T212" s="216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7" t="s">
        <v>342</v>
      </c>
      <c r="AT212" s="217" t="s">
        <v>301</v>
      </c>
      <c r="AU212" s="217" t="s">
        <v>84</v>
      </c>
      <c r="AY212" s="19" t="s">
        <v>161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9" t="s">
        <v>82</v>
      </c>
      <c r="BK212" s="218">
        <f>ROUND(I212*H212,2)</f>
        <v>0</v>
      </c>
      <c r="BL212" s="19" t="s">
        <v>256</v>
      </c>
      <c r="BM212" s="217" t="s">
        <v>3986</v>
      </c>
    </row>
    <row r="213" s="13" customFormat="1">
      <c r="A213" s="13"/>
      <c r="B213" s="224"/>
      <c r="C213" s="225"/>
      <c r="D213" s="226" t="s">
        <v>185</v>
      </c>
      <c r="E213" s="227" t="s">
        <v>19</v>
      </c>
      <c r="F213" s="228" t="s">
        <v>3987</v>
      </c>
      <c r="G213" s="225"/>
      <c r="H213" s="229">
        <v>3</v>
      </c>
      <c r="I213" s="230"/>
      <c r="J213" s="225"/>
      <c r="K213" s="225"/>
      <c r="L213" s="231"/>
      <c r="M213" s="232"/>
      <c r="N213" s="233"/>
      <c r="O213" s="233"/>
      <c r="P213" s="233"/>
      <c r="Q213" s="233"/>
      <c r="R213" s="233"/>
      <c r="S213" s="233"/>
      <c r="T213" s="23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5" t="s">
        <v>185</v>
      </c>
      <c r="AU213" s="235" t="s">
        <v>84</v>
      </c>
      <c r="AV213" s="13" t="s">
        <v>84</v>
      </c>
      <c r="AW213" s="13" t="s">
        <v>36</v>
      </c>
      <c r="AX213" s="13" t="s">
        <v>74</v>
      </c>
      <c r="AY213" s="235" t="s">
        <v>161</v>
      </c>
    </row>
    <row r="214" s="13" customFormat="1">
      <c r="A214" s="13"/>
      <c r="B214" s="224"/>
      <c r="C214" s="225"/>
      <c r="D214" s="226" t="s">
        <v>185</v>
      </c>
      <c r="E214" s="227" t="s">
        <v>19</v>
      </c>
      <c r="F214" s="228" t="s">
        <v>3988</v>
      </c>
      <c r="G214" s="225"/>
      <c r="H214" s="229">
        <v>3</v>
      </c>
      <c r="I214" s="230"/>
      <c r="J214" s="225"/>
      <c r="K214" s="225"/>
      <c r="L214" s="231"/>
      <c r="M214" s="232"/>
      <c r="N214" s="233"/>
      <c r="O214" s="233"/>
      <c r="P214" s="233"/>
      <c r="Q214" s="233"/>
      <c r="R214" s="233"/>
      <c r="S214" s="233"/>
      <c r="T214" s="23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5" t="s">
        <v>185</v>
      </c>
      <c r="AU214" s="235" t="s">
        <v>84</v>
      </c>
      <c r="AV214" s="13" t="s">
        <v>84</v>
      </c>
      <c r="AW214" s="13" t="s">
        <v>36</v>
      </c>
      <c r="AX214" s="13" t="s">
        <v>74</v>
      </c>
      <c r="AY214" s="235" t="s">
        <v>161</v>
      </c>
    </row>
    <row r="215" s="13" customFormat="1">
      <c r="A215" s="13"/>
      <c r="B215" s="224"/>
      <c r="C215" s="225"/>
      <c r="D215" s="226" t="s">
        <v>185</v>
      </c>
      <c r="E215" s="227" t="s">
        <v>19</v>
      </c>
      <c r="F215" s="228" t="s">
        <v>3989</v>
      </c>
      <c r="G215" s="225"/>
      <c r="H215" s="229">
        <v>2</v>
      </c>
      <c r="I215" s="230"/>
      <c r="J215" s="225"/>
      <c r="K215" s="225"/>
      <c r="L215" s="231"/>
      <c r="M215" s="232"/>
      <c r="N215" s="233"/>
      <c r="O215" s="233"/>
      <c r="P215" s="233"/>
      <c r="Q215" s="233"/>
      <c r="R215" s="233"/>
      <c r="S215" s="233"/>
      <c r="T215" s="23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5" t="s">
        <v>185</v>
      </c>
      <c r="AU215" s="235" t="s">
        <v>84</v>
      </c>
      <c r="AV215" s="13" t="s">
        <v>84</v>
      </c>
      <c r="AW215" s="13" t="s">
        <v>36</v>
      </c>
      <c r="AX215" s="13" t="s">
        <v>74</v>
      </c>
      <c r="AY215" s="235" t="s">
        <v>161</v>
      </c>
    </row>
    <row r="216" s="13" customFormat="1">
      <c r="A216" s="13"/>
      <c r="B216" s="224"/>
      <c r="C216" s="225"/>
      <c r="D216" s="226" t="s">
        <v>185</v>
      </c>
      <c r="E216" s="227" t="s">
        <v>19</v>
      </c>
      <c r="F216" s="228" t="s">
        <v>3990</v>
      </c>
      <c r="G216" s="225"/>
      <c r="H216" s="229">
        <v>4</v>
      </c>
      <c r="I216" s="230"/>
      <c r="J216" s="225"/>
      <c r="K216" s="225"/>
      <c r="L216" s="231"/>
      <c r="M216" s="232"/>
      <c r="N216" s="233"/>
      <c r="O216" s="233"/>
      <c r="P216" s="233"/>
      <c r="Q216" s="233"/>
      <c r="R216" s="233"/>
      <c r="S216" s="233"/>
      <c r="T216" s="23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5" t="s">
        <v>185</v>
      </c>
      <c r="AU216" s="235" t="s">
        <v>84</v>
      </c>
      <c r="AV216" s="13" t="s">
        <v>84</v>
      </c>
      <c r="AW216" s="13" t="s">
        <v>36</v>
      </c>
      <c r="AX216" s="13" t="s">
        <v>74</v>
      </c>
      <c r="AY216" s="235" t="s">
        <v>161</v>
      </c>
    </row>
    <row r="217" s="13" customFormat="1">
      <c r="A217" s="13"/>
      <c r="B217" s="224"/>
      <c r="C217" s="225"/>
      <c r="D217" s="226" t="s">
        <v>185</v>
      </c>
      <c r="E217" s="227" t="s">
        <v>19</v>
      </c>
      <c r="F217" s="228" t="s">
        <v>3991</v>
      </c>
      <c r="G217" s="225"/>
      <c r="H217" s="229">
        <v>1</v>
      </c>
      <c r="I217" s="230"/>
      <c r="J217" s="225"/>
      <c r="K217" s="225"/>
      <c r="L217" s="231"/>
      <c r="M217" s="232"/>
      <c r="N217" s="233"/>
      <c r="O217" s="233"/>
      <c r="P217" s="233"/>
      <c r="Q217" s="233"/>
      <c r="R217" s="233"/>
      <c r="S217" s="233"/>
      <c r="T217" s="23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5" t="s">
        <v>185</v>
      </c>
      <c r="AU217" s="235" t="s">
        <v>84</v>
      </c>
      <c r="AV217" s="13" t="s">
        <v>84</v>
      </c>
      <c r="AW217" s="13" t="s">
        <v>36</v>
      </c>
      <c r="AX217" s="13" t="s">
        <v>74</v>
      </c>
      <c r="AY217" s="235" t="s">
        <v>161</v>
      </c>
    </row>
    <row r="218" s="13" customFormat="1">
      <c r="A218" s="13"/>
      <c r="B218" s="224"/>
      <c r="C218" s="225"/>
      <c r="D218" s="226" t="s">
        <v>185</v>
      </c>
      <c r="E218" s="227" t="s">
        <v>19</v>
      </c>
      <c r="F218" s="228" t="s">
        <v>3992</v>
      </c>
      <c r="G218" s="225"/>
      <c r="H218" s="229">
        <v>1</v>
      </c>
      <c r="I218" s="230"/>
      <c r="J218" s="225"/>
      <c r="K218" s="225"/>
      <c r="L218" s="231"/>
      <c r="M218" s="232"/>
      <c r="N218" s="233"/>
      <c r="O218" s="233"/>
      <c r="P218" s="233"/>
      <c r="Q218" s="233"/>
      <c r="R218" s="233"/>
      <c r="S218" s="233"/>
      <c r="T218" s="23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5" t="s">
        <v>185</v>
      </c>
      <c r="AU218" s="235" t="s">
        <v>84</v>
      </c>
      <c r="AV218" s="13" t="s">
        <v>84</v>
      </c>
      <c r="AW218" s="13" t="s">
        <v>36</v>
      </c>
      <c r="AX218" s="13" t="s">
        <v>74</v>
      </c>
      <c r="AY218" s="235" t="s">
        <v>161</v>
      </c>
    </row>
    <row r="219" s="13" customFormat="1">
      <c r="A219" s="13"/>
      <c r="B219" s="224"/>
      <c r="C219" s="225"/>
      <c r="D219" s="226" t="s">
        <v>185</v>
      </c>
      <c r="E219" s="227" t="s">
        <v>19</v>
      </c>
      <c r="F219" s="228" t="s">
        <v>3993</v>
      </c>
      <c r="G219" s="225"/>
      <c r="H219" s="229">
        <v>3</v>
      </c>
      <c r="I219" s="230"/>
      <c r="J219" s="225"/>
      <c r="K219" s="225"/>
      <c r="L219" s="231"/>
      <c r="M219" s="232"/>
      <c r="N219" s="233"/>
      <c r="O219" s="233"/>
      <c r="P219" s="233"/>
      <c r="Q219" s="233"/>
      <c r="R219" s="233"/>
      <c r="S219" s="233"/>
      <c r="T219" s="23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5" t="s">
        <v>185</v>
      </c>
      <c r="AU219" s="235" t="s">
        <v>84</v>
      </c>
      <c r="AV219" s="13" t="s">
        <v>84</v>
      </c>
      <c r="AW219" s="13" t="s">
        <v>36</v>
      </c>
      <c r="AX219" s="13" t="s">
        <v>74</v>
      </c>
      <c r="AY219" s="235" t="s">
        <v>161</v>
      </c>
    </row>
    <row r="220" s="14" customFormat="1">
      <c r="A220" s="14"/>
      <c r="B220" s="236"/>
      <c r="C220" s="237"/>
      <c r="D220" s="226" t="s">
        <v>185</v>
      </c>
      <c r="E220" s="238" t="s">
        <v>19</v>
      </c>
      <c r="F220" s="239" t="s">
        <v>187</v>
      </c>
      <c r="G220" s="237"/>
      <c r="H220" s="240">
        <v>17</v>
      </c>
      <c r="I220" s="241"/>
      <c r="J220" s="237"/>
      <c r="K220" s="237"/>
      <c r="L220" s="242"/>
      <c r="M220" s="243"/>
      <c r="N220" s="244"/>
      <c r="O220" s="244"/>
      <c r="P220" s="244"/>
      <c r="Q220" s="244"/>
      <c r="R220" s="244"/>
      <c r="S220" s="244"/>
      <c r="T220" s="245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6" t="s">
        <v>185</v>
      </c>
      <c r="AU220" s="246" t="s">
        <v>84</v>
      </c>
      <c r="AV220" s="14" t="s">
        <v>168</v>
      </c>
      <c r="AW220" s="14" t="s">
        <v>36</v>
      </c>
      <c r="AX220" s="14" t="s">
        <v>82</v>
      </c>
      <c r="AY220" s="246" t="s">
        <v>161</v>
      </c>
    </row>
    <row r="221" s="2" customFormat="1" ht="49.05" customHeight="1">
      <c r="A221" s="40"/>
      <c r="B221" s="41"/>
      <c r="C221" s="206" t="s">
        <v>594</v>
      </c>
      <c r="D221" s="206" t="s">
        <v>163</v>
      </c>
      <c r="E221" s="207" t="s">
        <v>3994</v>
      </c>
      <c r="F221" s="208" t="s">
        <v>3995</v>
      </c>
      <c r="G221" s="209" t="s">
        <v>166</v>
      </c>
      <c r="H221" s="210">
        <v>22</v>
      </c>
      <c r="I221" s="211"/>
      <c r="J221" s="212">
        <f>ROUND(I221*H221,2)</f>
        <v>0</v>
      </c>
      <c r="K221" s="208" t="s">
        <v>167</v>
      </c>
      <c r="L221" s="46"/>
      <c r="M221" s="213" t="s">
        <v>19</v>
      </c>
      <c r="N221" s="214" t="s">
        <v>45</v>
      </c>
      <c r="O221" s="86"/>
      <c r="P221" s="215">
        <f>O221*H221</f>
        <v>0</v>
      </c>
      <c r="Q221" s="215">
        <v>0</v>
      </c>
      <c r="R221" s="215">
        <f>Q221*H221</f>
        <v>0</v>
      </c>
      <c r="S221" s="215">
        <v>0</v>
      </c>
      <c r="T221" s="216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7" t="s">
        <v>256</v>
      </c>
      <c r="AT221" s="217" t="s">
        <v>163</v>
      </c>
      <c r="AU221" s="217" t="s">
        <v>84</v>
      </c>
      <c r="AY221" s="19" t="s">
        <v>161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9" t="s">
        <v>82</v>
      </c>
      <c r="BK221" s="218">
        <f>ROUND(I221*H221,2)</f>
        <v>0</v>
      </c>
      <c r="BL221" s="19" t="s">
        <v>256</v>
      </c>
      <c r="BM221" s="217" t="s">
        <v>3996</v>
      </c>
    </row>
    <row r="222" s="2" customFormat="1">
      <c r="A222" s="40"/>
      <c r="B222" s="41"/>
      <c r="C222" s="42"/>
      <c r="D222" s="219" t="s">
        <v>170</v>
      </c>
      <c r="E222" s="42"/>
      <c r="F222" s="220" t="s">
        <v>3997</v>
      </c>
      <c r="G222" s="42"/>
      <c r="H222" s="42"/>
      <c r="I222" s="221"/>
      <c r="J222" s="42"/>
      <c r="K222" s="42"/>
      <c r="L222" s="46"/>
      <c r="M222" s="222"/>
      <c r="N222" s="223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170</v>
      </c>
      <c r="AU222" s="19" t="s">
        <v>84</v>
      </c>
    </row>
    <row r="223" s="2" customFormat="1" ht="24.15" customHeight="1">
      <c r="A223" s="40"/>
      <c r="B223" s="41"/>
      <c r="C223" s="247" t="s">
        <v>600</v>
      </c>
      <c r="D223" s="247" t="s">
        <v>301</v>
      </c>
      <c r="E223" s="248" t="s">
        <v>3998</v>
      </c>
      <c r="F223" s="249" t="s">
        <v>3999</v>
      </c>
      <c r="G223" s="250" t="s">
        <v>166</v>
      </c>
      <c r="H223" s="251">
        <v>22</v>
      </c>
      <c r="I223" s="252"/>
      <c r="J223" s="253">
        <f>ROUND(I223*H223,2)</f>
        <v>0</v>
      </c>
      <c r="K223" s="249" t="s">
        <v>167</v>
      </c>
      <c r="L223" s="254"/>
      <c r="M223" s="255" t="s">
        <v>19</v>
      </c>
      <c r="N223" s="256" t="s">
        <v>45</v>
      </c>
      <c r="O223" s="86"/>
      <c r="P223" s="215">
        <f>O223*H223</f>
        <v>0</v>
      </c>
      <c r="Q223" s="215">
        <v>0.0012999999999999999</v>
      </c>
      <c r="R223" s="215">
        <f>Q223*H223</f>
        <v>0.0286</v>
      </c>
      <c r="S223" s="215">
        <v>0</v>
      </c>
      <c r="T223" s="216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7" t="s">
        <v>342</v>
      </c>
      <c r="AT223" s="217" t="s">
        <v>301</v>
      </c>
      <c r="AU223" s="217" t="s">
        <v>84</v>
      </c>
      <c r="AY223" s="19" t="s">
        <v>161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9" t="s">
        <v>82</v>
      </c>
      <c r="BK223" s="218">
        <f>ROUND(I223*H223,2)</f>
        <v>0</v>
      </c>
      <c r="BL223" s="19" t="s">
        <v>256</v>
      </c>
      <c r="BM223" s="217" t="s">
        <v>4000</v>
      </c>
    </row>
    <row r="224" s="13" customFormat="1">
      <c r="A224" s="13"/>
      <c r="B224" s="224"/>
      <c r="C224" s="225"/>
      <c r="D224" s="226" t="s">
        <v>185</v>
      </c>
      <c r="E224" s="227" t="s">
        <v>19</v>
      </c>
      <c r="F224" s="228" t="s">
        <v>4001</v>
      </c>
      <c r="G224" s="225"/>
      <c r="H224" s="229">
        <v>9</v>
      </c>
      <c r="I224" s="230"/>
      <c r="J224" s="225"/>
      <c r="K224" s="225"/>
      <c r="L224" s="231"/>
      <c r="M224" s="232"/>
      <c r="N224" s="233"/>
      <c r="O224" s="233"/>
      <c r="P224" s="233"/>
      <c r="Q224" s="233"/>
      <c r="R224" s="233"/>
      <c r="S224" s="233"/>
      <c r="T224" s="23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5" t="s">
        <v>185</v>
      </c>
      <c r="AU224" s="235" t="s">
        <v>84</v>
      </c>
      <c r="AV224" s="13" t="s">
        <v>84</v>
      </c>
      <c r="AW224" s="13" t="s">
        <v>36</v>
      </c>
      <c r="AX224" s="13" t="s">
        <v>74</v>
      </c>
      <c r="AY224" s="235" t="s">
        <v>161</v>
      </c>
    </row>
    <row r="225" s="13" customFormat="1">
      <c r="A225" s="13"/>
      <c r="B225" s="224"/>
      <c r="C225" s="225"/>
      <c r="D225" s="226" t="s">
        <v>185</v>
      </c>
      <c r="E225" s="227" t="s">
        <v>19</v>
      </c>
      <c r="F225" s="228" t="s">
        <v>4002</v>
      </c>
      <c r="G225" s="225"/>
      <c r="H225" s="229">
        <v>4</v>
      </c>
      <c r="I225" s="230"/>
      <c r="J225" s="225"/>
      <c r="K225" s="225"/>
      <c r="L225" s="231"/>
      <c r="M225" s="232"/>
      <c r="N225" s="233"/>
      <c r="O225" s="233"/>
      <c r="P225" s="233"/>
      <c r="Q225" s="233"/>
      <c r="R225" s="233"/>
      <c r="S225" s="233"/>
      <c r="T225" s="234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5" t="s">
        <v>185</v>
      </c>
      <c r="AU225" s="235" t="s">
        <v>84</v>
      </c>
      <c r="AV225" s="13" t="s">
        <v>84</v>
      </c>
      <c r="AW225" s="13" t="s">
        <v>36</v>
      </c>
      <c r="AX225" s="13" t="s">
        <v>74</v>
      </c>
      <c r="AY225" s="235" t="s">
        <v>161</v>
      </c>
    </row>
    <row r="226" s="13" customFormat="1">
      <c r="A226" s="13"/>
      <c r="B226" s="224"/>
      <c r="C226" s="225"/>
      <c r="D226" s="226" t="s">
        <v>185</v>
      </c>
      <c r="E226" s="227" t="s">
        <v>19</v>
      </c>
      <c r="F226" s="228" t="s">
        <v>4003</v>
      </c>
      <c r="G226" s="225"/>
      <c r="H226" s="229">
        <v>2</v>
      </c>
      <c r="I226" s="230"/>
      <c r="J226" s="225"/>
      <c r="K226" s="225"/>
      <c r="L226" s="231"/>
      <c r="M226" s="232"/>
      <c r="N226" s="233"/>
      <c r="O226" s="233"/>
      <c r="P226" s="233"/>
      <c r="Q226" s="233"/>
      <c r="R226" s="233"/>
      <c r="S226" s="233"/>
      <c r="T226" s="23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5" t="s">
        <v>185</v>
      </c>
      <c r="AU226" s="235" t="s">
        <v>84</v>
      </c>
      <c r="AV226" s="13" t="s">
        <v>84</v>
      </c>
      <c r="AW226" s="13" t="s">
        <v>36</v>
      </c>
      <c r="AX226" s="13" t="s">
        <v>74</v>
      </c>
      <c r="AY226" s="235" t="s">
        <v>161</v>
      </c>
    </row>
    <row r="227" s="13" customFormat="1">
      <c r="A227" s="13"/>
      <c r="B227" s="224"/>
      <c r="C227" s="225"/>
      <c r="D227" s="226" t="s">
        <v>185</v>
      </c>
      <c r="E227" s="227" t="s">
        <v>19</v>
      </c>
      <c r="F227" s="228" t="s">
        <v>4004</v>
      </c>
      <c r="G227" s="225"/>
      <c r="H227" s="229">
        <v>1</v>
      </c>
      <c r="I227" s="230"/>
      <c r="J227" s="225"/>
      <c r="K227" s="225"/>
      <c r="L227" s="231"/>
      <c r="M227" s="232"/>
      <c r="N227" s="233"/>
      <c r="O227" s="233"/>
      <c r="P227" s="233"/>
      <c r="Q227" s="233"/>
      <c r="R227" s="233"/>
      <c r="S227" s="233"/>
      <c r="T227" s="23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5" t="s">
        <v>185</v>
      </c>
      <c r="AU227" s="235" t="s">
        <v>84</v>
      </c>
      <c r="AV227" s="13" t="s">
        <v>84</v>
      </c>
      <c r="AW227" s="13" t="s">
        <v>36</v>
      </c>
      <c r="AX227" s="13" t="s">
        <v>74</v>
      </c>
      <c r="AY227" s="235" t="s">
        <v>161</v>
      </c>
    </row>
    <row r="228" s="13" customFormat="1">
      <c r="A228" s="13"/>
      <c r="B228" s="224"/>
      <c r="C228" s="225"/>
      <c r="D228" s="226" t="s">
        <v>185</v>
      </c>
      <c r="E228" s="227" t="s">
        <v>19</v>
      </c>
      <c r="F228" s="228" t="s">
        <v>4005</v>
      </c>
      <c r="G228" s="225"/>
      <c r="H228" s="229">
        <v>1</v>
      </c>
      <c r="I228" s="230"/>
      <c r="J228" s="225"/>
      <c r="K228" s="225"/>
      <c r="L228" s="231"/>
      <c r="M228" s="232"/>
      <c r="N228" s="233"/>
      <c r="O228" s="233"/>
      <c r="P228" s="233"/>
      <c r="Q228" s="233"/>
      <c r="R228" s="233"/>
      <c r="S228" s="233"/>
      <c r="T228" s="234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5" t="s">
        <v>185</v>
      </c>
      <c r="AU228" s="235" t="s">
        <v>84</v>
      </c>
      <c r="AV228" s="13" t="s">
        <v>84</v>
      </c>
      <c r="AW228" s="13" t="s">
        <v>36</v>
      </c>
      <c r="AX228" s="13" t="s">
        <v>74</v>
      </c>
      <c r="AY228" s="235" t="s">
        <v>161</v>
      </c>
    </row>
    <row r="229" s="13" customFormat="1">
      <c r="A229" s="13"/>
      <c r="B229" s="224"/>
      <c r="C229" s="225"/>
      <c r="D229" s="226" t="s">
        <v>185</v>
      </c>
      <c r="E229" s="227" t="s">
        <v>19</v>
      </c>
      <c r="F229" s="228" t="s">
        <v>4006</v>
      </c>
      <c r="G229" s="225"/>
      <c r="H229" s="229">
        <v>2</v>
      </c>
      <c r="I229" s="230"/>
      <c r="J229" s="225"/>
      <c r="K229" s="225"/>
      <c r="L229" s="231"/>
      <c r="M229" s="232"/>
      <c r="N229" s="233"/>
      <c r="O229" s="233"/>
      <c r="P229" s="233"/>
      <c r="Q229" s="233"/>
      <c r="R229" s="233"/>
      <c r="S229" s="233"/>
      <c r="T229" s="23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5" t="s">
        <v>185</v>
      </c>
      <c r="AU229" s="235" t="s">
        <v>84</v>
      </c>
      <c r="AV229" s="13" t="s">
        <v>84</v>
      </c>
      <c r="AW229" s="13" t="s">
        <v>36</v>
      </c>
      <c r="AX229" s="13" t="s">
        <v>74</v>
      </c>
      <c r="AY229" s="235" t="s">
        <v>161</v>
      </c>
    </row>
    <row r="230" s="13" customFormat="1">
      <c r="A230" s="13"/>
      <c r="B230" s="224"/>
      <c r="C230" s="225"/>
      <c r="D230" s="226" t="s">
        <v>185</v>
      </c>
      <c r="E230" s="227" t="s">
        <v>19</v>
      </c>
      <c r="F230" s="228" t="s">
        <v>4007</v>
      </c>
      <c r="G230" s="225"/>
      <c r="H230" s="229">
        <v>3</v>
      </c>
      <c r="I230" s="230"/>
      <c r="J230" s="225"/>
      <c r="K230" s="225"/>
      <c r="L230" s="231"/>
      <c r="M230" s="232"/>
      <c r="N230" s="233"/>
      <c r="O230" s="233"/>
      <c r="P230" s="233"/>
      <c r="Q230" s="233"/>
      <c r="R230" s="233"/>
      <c r="S230" s="233"/>
      <c r="T230" s="23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5" t="s">
        <v>185</v>
      </c>
      <c r="AU230" s="235" t="s">
        <v>84</v>
      </c>
      <c r="AV230" s="13" t="s">
        <v>84</v>
      </c>
      <c r="AW230" s="13" t="s">
        <v>36</v>
      </c>
      <c r="AX230" s="13" t="s">
        <v>74</v>
      </c>
      <c r="AY230" s="235" t="s">
        <v>161</v>
      </c>
    </row>
    <row r="231" s="14" customFormat="1">
      <c r="A231" s="14"/>
      <c r="B231" s="236"/>
      <c r="C231" s="237"/>
      <c r="D231" s="226" t="s">
        <v>185</v>
      </c>
      <c r="E231" s="238" t="s">
        <v>19</v>
      </c>
      <c r="F231" s="239" t="s">
        <v>187</v>
      </c>
      <c r="G231" s="237"/>
      <c r="H231" s="240">
        <v>22</v>
      </c>
      <c r="I231" s="241"/>
      <c r="J231" s="237"/>
      <c r="K231" s="237"/>
      <c r="L231" s="242"/>
      <c r="M231" s="243"/>
      <c r="N231" s="244"/>
      <c r="O231" s="244"/>
      <c r="P231" s="244"/>
      <c r="Q231" s="244"/>
      <c r="R231" s="244"/>
      <c r="S231" s="244"/>
      <c r="T231" s="245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6" t="s">
        <v>185</v>
      </c>
      <c r="AU231" s="246" t="s">
        <v>84</v>
      </c>
      <c r="AV231" s="14" t="s">
        <v>168</v>
      </c>
      <c r="AW231" s="14" t="s">
        <v>36</v>
      </c>
      <c r="AX231" s="14" t="s">
        <v>82</v>
      </c>
      <c r="AY231" s="246" t="s">
        <v>161</v>
      </c>
    </row>
    <row r="232" s="2" customFormat="1" ht="37.8" customHeight="1">
      <c r="A232" s="40"/>
      <c r="B232" s="41"/>
      <c r="C232" s="206" t="s">
        <v>607</v>
      </c>
      <c r="D232" s="206" t="s">
        <v>163</v>
      </c>
      <c r="E232" s="207" t="s">
        <v>4008</v>
      </c>
      <c r="F232" s="208" t="s">
        <v>4009</v>
      </c>
      <c r="G232" s="209" t="s">
        <v>166</v>
      </c>
      <c r="H232" s="210">
        <v>5</v>
      </c>
      <c r="I232" s="211"/>
      <c r="J232" s="212">
        <f>ROUND(I232*H232,2)</f>
        <v>0</v>
      </c>
      <c r="K232" s="208" t="s">
        <v>167</v>
      </c>
      <c r="L232" s="46"/>
      <c r="M232" s="213" t="s">
        <v>19</v>
      </c>
      <c r="N232" s="214" t="s">
        <v>45</v>
      </c>
      <c r="O232" s="86"/>
      <c r="P232" s="215">
        <f>O232*H232</f>
        <v>0</v>
      </c>
      <c r="Q232" s="215">
        <v>0</v>
      </c>
      <c r="R232" s="215">
        <f>Q232*H232</f>
        <v>0</v>
      </c>
      <c r="S232" s="215">
        <v>0</v>
      </c>
      <c r="T232" s="216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7" t="s">
        <v>256</v>
      </c>
      <c r="AT232" s="217" t="s">
        <v>163</v>
      </c>
      <c r="AU232" s="217" t="s">
        <v>84</v>
      </c>
      <c r="AY232" s="19" t="s">
        <v>161</v>
      </c>
      <c r="BE232" s="218">
        <f>IF(N232="základní",J232,0)</f>
        <v>0</v>
      </c>
      <c r="BF232" s="218">
        <f>IF(N232="snížená",J232,0)</f>
        <v>0</v>
      </c>
      <c r="BG232" s="218">
        <f>IF(N232="zákl. přenesená",J232,0)</f>
        <v>0</v>
      </c>
      <c r="BH232" s="218">
        <f>IF(N232="sníž. přenesená",J232,0)</f>
        <v>0</v>
      </c>
      <c r="BI232" s="218">
        <f>IF(N232="nulová",J232,0)</f>
        <v>0</v>
      </c>
      <c r="BJ232" s="19" t="s">
        <v>82</v>
      </c>
      <c r="BK232" s="218">
        <f>ROUND(I232*H232,2)</f>
        <v>0</v>
      </c>
      <c r="BL232" s="19" t="s">
        <v>256</v>
      </c>
      <c r="BM232" s="217" t="s">
        <v>4010</v>
      </c>
    </row>
    <row r="233" s="2" customFormat="1">
      <c r="A233" s="40"/>
      <c r="B233" s="41"/>
      <c r="C233" s="42"/>
      <c r="D233" s="219" t="s">
        <v>170</v>
      </c>
      <c r="E233" s="42"/>
      <c r="F233" s="220" t="s">
        <v>4011</v>
      </c>
      <c r="G233" s="42"/>
      <c r="H233" s="42"/>
      <c r="I233" s="221"/>
      <c r="J233" s="42"/>
      <c r="K233" s="42"/>
      <c r="L233" s="46"/>
      <c r="M233" s="222"/>
      <c r="N233" s="223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170</v>
      </c>
      <c r="AU233" s="19" t="s">
        <v>84</v>
      </c>
    </row>
    <row r="234" s="2" customFormat="1" ht="24.15" customHeight="1">
      <c r="A234" s="40"/>
      <c r="B234" s="41"/>
      <c r="C234" s="247" t="s">
        <v>613</v>
      </c>
      <c r="D234" s="247" t="s">
        <v>301</v>
      </c>
      <c r="E234" s="248" t="s">
        <v>4012</v>
      </c>
      <c r="F234" s="249" t="s">
        <v>4013</v>
      </c>
      <c r="G234" s="250" t="s">
        <v>166</v>
      </c>
      <c r="H234" s="251">
        <v>5</v>
      </c>
      <c r="I234" s="252"/>
      <c r="J234" s="253">
        <f>ROUND(I234*H234,2)</f>
        <v>0</v>
      </c>
      <c r="K234" s="249" t="s">
        <v>167</v>
      </c>
      <c r="L234" s="254"/>
      <c r="M234" s="255" t="s">
        <v>19</v>
      </c>
      <c r="N234" s="256" t="s">
        <v>45</v>
      </c>
      <c r="O234" s="86"/>
      <c r="P234" s="215">
        <f>O234*H234</f>
        <v>0</v>
      </c>
      <c r="Q234" s="215">
        <v>0.00056999999999999998</v>
      </c>
      <c r="R234" s="215">
        <f>Q234*H234</f>
        <v>0.0028500000000000001</v>
      </c>
      <c r="S234" s="215">
        <v>0</v>
      </c>
      <c r="T234" s="216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7" t="s">
        <v>342</v>
      </c>
      <c r="AT234" s="217" t="s">
        <v>301</v>
      </c>
      <c r="AU234" s="217" t="s">
        <v>84</v>
      </c>
      <c r="AY234" s="19" t="s">
        <v>161</v>
      </c>
      <c r="BE234" s="218">
        <f>IF(N234="základní",J234,0)</f>
        <v>0</v>
      </c>
      <c r="BF234" s="218">
        <f>IF(N234="snížená",J234,0)</f>
        <v>0</v>
      </c>
      <c r="BG234" s="218">
        <f>IF(N234="zákl. přenesená",J234,0)</f>
        <v>0</v>
      </c>
      <c r="BH234" s="218">
        <f>IF(N234="sníž. přenesená",J234,0)</f>
        <v>0</v>
      </c>
      <c r="BI234" s="218">
        <f>IF(N234="nulová",J234,0)</f>
        <v>0</v>
      </c>
      <c r="BJ234" s="19" t="s">
        <v>82</v>
      </c>
      <c r="BK234" s="218">
        <f>ROUND(I234*H234,2)</f>
        <v>0</v>
      </c>
      <c r="BL234" s="19" t="s">
        <v>256</v>
      </c>
      <c r="BM234" s="217" t="s">
        <v>4014</v>
      </c>
    </row>
    <row r="235" s="2" customFormat="1" ht="33" customHeight="1">
      <c r="A235" s="40"/>
      <c r="B235" s="41"/>
      <c r="C235" s="206" t="s">
        <v>618</v>
      </c>
      <c r="D235" s="206" t="s">
        <v>163</v>
      </c>
      <c r="E235" s="207" t="s">
        <v>4015</v>
      </c>
      <c r="F235" s="208" t="s">
        <v>4016</v>
      </c>
      <c r="G235" s="209" t="s">
        <v>166</v>
      </c>
      <c r="H235" s="210">
        <v>86</v>
      </c>
      <c r="I235" s="211"/>
      <c r="J235" s="212">
        <f>ROUND(I235*H235,2)</f>
        <v>0</v>
      </c>
      <c r="K235" s="208" t="s">
        <v>167</v>
      </c>
      <c r="L235" s="46"/>
      <c r="M235" s="213" t="s">
        <v>19</v>
      </c>
      <c r="N235" s="214" t="s">
        <v>45</v>
      </c>
      <c r="O235" s="86"/>
      <c r="P235" s="215">
        <f>O235*H235</f>
        <v>0</v>
      </c>
      <c r="Q235" s="215">
        <v>0</v>
      </c>
      <c r="R235" s="215">
        <f>Q235*H235</f>
        <v>0</v>
      </c>
      <c r="S235" s="215">
        <v>0</v>
      </c>
      <c r="T235" s="216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7" t="s">
        <v>256</v>
      </c>
      <c r="AT235" s="217" t="s">
        <v>163</v>
      </c>
      <c r="AU235" s="217" t="s">
        <v>84</v>
      </c>
      <c r="AY235" s="19" t="s">
        <v>161</v>
      </c>
      <c r="BE235" s="218">
        <f>IF(N235="základní",J235,0)</f>
        <v>0</v>
      </c>
      <c r="BF235" s="218">
        <f>IF(N235="snížená",J235,0)</f>
        <v>0</v>
      </c>
      <c r="BG235" s="218">
        <f>IF(N235="zákl. přenesená",J235,0)</f>
        <v>0</v>
      </c>
      <c r="BH235" s="218">
        <f>IF(N235="sníž. přenesená",J235,0)</f>
        <v>0</v>
      </c>
      <c r="BI235" s="218">
        <f>IF(N235="nulová",J235,0)</f>
        <v>0</v>
      </c>
      <c r="BJ235" s="19" t="s">
        <v>82</v>
      </c>
      <c r="BK235" s="218">
        <f>ROUND(I235*H235,2)</f>
        <v>0</v>
      </c>
      <c r="BL235" s="19" t="s">
        <v>256</v>
      </c>
      <c r="BM235" s="217" t="s">
        <v>4017</v>
      </c>
    </row>
    <row r="236" s="2" customFormat="1">
      <c r="A236" s="40"/>
      <c r="B236" s="41"/>
      <c r="C236" s="42"/>
      <c r="D236" s="219" t="s">
        <v>170</v>
      </c>
      <c r="E236" s="42"/>
      <c r="F236" s="220" t="s">
        <v>4018</v>
      </c>
      <c r="G236" s="42"/>
      <c r="H236" s="42"/>
      <c r="I236" s="221"/>
      <c r="J236" s="42"/>
      <c r="K236" s="42"/>
      <c r="L236" s="46"/>
      <c r="M236" s="222"/>
      <c r="N236" s="223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170</v>
      </c>
      <c r="AU236" s="19" t="s">
        <v>84</v>
      </c>
    </row>
    <row r="237" s="13" customFormat="1">
      <c r="A237" s="13"/>
      <c r="B237" s="224"/>
      <c r="C237" s="225"/>
      <c r="D237" s="226" t="s">
        <v>185</v>
      </c>
      <c r="E237" s="227" t="s">
        <v>19</v>
      </c>
      <c r="F237" s="228" t="s">
        <v>4019</v>
      </c>
      <c r="G237" s="225"/>
      <c r="H237" s="229">
        <v>86</v>
      </c>
      <c r="I237" s="230"/>
      <c r="J237" s="225"/>
      <c r="K237" s="225"/>
      <c r="L237" s="231"/>
      <c r="M237" s="232"/>
      <c r="N237" s="233"/>
      <c r="O237" s="233"/>
      <c r="P237" s="233"/>
      <c r="Q237" s="233"/>
      <c r="R237" s="233"/>
      <c r="S237" s="233"/>
      <c r="T237" s="234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5" t="s">
        <v>185</v>
      </c>
      <c r="AU237" s="235" t="s">
        <v>84</v>
      </c>
      <c r="AV237" s="13" t="s">
        <v>84</v>
      </c>
      <c r="AW237" s="13" t="s">
        <v>36</v>
      </c>
      <c r="AX237" s="13" t="s">
        <v>82</v>
      </c>
      <c r="AY237" s="235" t="s">
        <v>161</v>
      </c>
    </row>
    <row r="238" s="2" customFormat="1" ht="16.5" customHeight="1">
      <c r="A238" s="40"/>
      <c r="B238" s="41"/>
      <c r="C238" s="247" t="s">
        <v>623</v>
      </c>
      <c r="D238" s="247" t="s">
        <v>301</v>
      </c>
      <c r="E238" s="248" t="s">
        <v>4020</v>
      </c>
      <c r="F238" s="249" t="s">
        <v>4021</v>
      </c>
      <c r="G238" s="250" t="s">
        <v>590</v>
      </c>
      <c r="H238" s="251">
        <v>94.599999999999994</v>
      </c>
      <c r="I238" s="252"/>
      <c r="J238" s="253">
        <f>ROUND(I238*H238,2)</f>
        <v>0</v>
      </c>
      <c r="K238" s="249" t="s">
        <v>167</v>
      </c>
      <c r="L238" s="254"/>
      <c r="M238" s="255" t="s">
        <v>19</v>
      </c>
      <c r="N238" s="256" t="s">
        <v>45</v>
      </c>
      <c r="O238" s="86"/>
      <c r="P238" s="215">
        <f>O238*H238</f>
        <v>0</v>
      </c>
      <c r="Q238" s="215">
        <v>6.0000000000000002E-05</v>
      </c>
      <c r="R238" s="215">
        <f>Q238*H238</f>
        <v>0.0056759999999999996</v>
      </c>
      <c r="S238" s="215">
        <v>0</v>
      </c>
      <c r="T238" s="216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17" t="s">
        <v>342</v>
      </c>
      <c r="AT238" s="217" t="s">
        <v>301</v>
      </c>
      <c r="AU238" s="217" t="s">
        <v>84</v>
      </c>
      <c r="AY238" s="19" t="s">
        <v>161</v>
      </c>
      <c r="BE238" s="218">
        <f>IF(N238="základní",J238,0)</f>
        <v>0</v>
      </c>
      <c r="BF238" s="218">
        <f>IF(N238="snížená",J238,0)</f>
        <v>0</v>
      </c>
      <c r="BG238" s="218">
        <f>IF(N238="zákl. přenesená",J238,0)</f>
        <v>0</v>
      </c>
      <c r="BH238" s="218">
        <f>IF(N238="sníž. přenesená",J238,0)</f>
        <v>0</v>
      </c>
      <c r="BI238" s="218">
        <f>IF(N238="nulová",J238,0)</f>
        <v>0</v>
      </c>
      <c r="BJ238" s="19" t="s">
        <v>82</v>
      </c>
      <c r="BK238" s="218">
        <f>ROUND(I238*H238,2)</f>
        <v>0</v>
      </c>
      <c r="BL238" s="19" t="s">
        <v>256</v>
      </c>
      <c r="BM238" s="217" t="s">
        <v>4022</v>
      </c>
    </row>
    <row r="239" s="13" customFormat="1">
      <c r="A239" s="13"/>
      <c r="B239" s="224"/>
      <c r="C239" s="225"/>
      <c r="D239" s="226" t="s">
        <v>185</v>
      </c>
      <c r="E239" s="225"/>
      <c r="F239" s="228" t="s">
        <v>4023</v>
      </c>
      <c r="G239" s="225"/>
      <c r="H239" s="229">
        <v>94.599999999999994</v>
      </c>
      <c r="I239" s="230"/>
      <c r="J239" s="225"/>
      <c r="K239" s="225"/>
      <c r="L239" s="231"/>
      <c r="M239" s="232"/>
      <c r="N239" s="233"/>
      <c r="O239" s="233"/>
      <c r="P239" s="233"/>
      <c r="Q239" s="233"/>
      <c r="R239" s="233"/>
      <c r="S239" s="233"/>
      <c r="T239" s="23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5" t="s">
        <v>185</v>
      </c>
      <c r="AU239" s="235" t="s">
        <v>84</v>
      </c>
      <c r="AV239" s="13" t="s">
        <v>84</v>
      </c>
      <c r="AW239" s="13" t="s">
        <v>4</v>
      </c>
      <c r="AX239" s="13" t="s">
        <v>82</v>
      </c>
      <c r="AY239" s="235" t="s">
        <v>161</v>
      </c>
    </row>
    <row r="240" s="2" customFormat="1" ht="49.05" customHeight="1">
      <c r="A240" s="40"/>
      <c r="B240" s="41"/>
      <c r="C240" s="206" t="s">
        <v>629</v>
      </c>
      <c r="D240" s="206" t="s">
        <v>163</v>
      </c>
      <c r="E240" s="207" t="s">
        <v>4024</v>
      </c>
      <c r="F240" s="208" t="s">
        <v>4025</v>
      </c>
      <c r="G240" s="209" t="s">
        <v>590</v>
      </c>
      <c r="H240" s="210">
        <v>160</v>
      </c>
      <c r="I240" s="211"/>
      <c r="J240" s="212">
        <f>ROUND(I240*H240,2)</f>
        <v>0</v>
      </c>
      <c r="K240" s="208" t="s">
        <v>167</v>
      </c>
      <c r="L240" s="46"/>
      <c r="M240" s="213" t="s">
        <v>19</v>
      </c>
      <c r="N240" s="214" t="s">
        <v>45</v>
      </c>
      <c r="O240" s="86"/>
      <c r="P240" s="215">
        <f>O240*H240</f>
        <v>0</v>
      </c>
      <c r="Q240" s="215">
        <v>0</v>
      </c>
      <c r="R240" s="215">
        <f>Q240*H240</f>
        <v>0</v>
      </c>
      <c r="S240" s="215">
        <v>0</v>
      </c>
      <c r="T240" s="216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17" t="s">
        <v>256</v>
      </c>
      <c r="AT240" s="217" t="s">
        <v>163</v>
      </c>
      <c r="AU240" s="217" t="s">
        <v>84</v>
      </c>
      <c r="AY240" s="19" t="s">
        <v>161</v>
      </c>
      <c r="BE240" s="218">
        <f>IF(N240="základní",J240,0)</f>
        <v>0</v>
      </c>
      <c r="BF240" s="218">
        <f>IF(N240="snížená",J240,0)</f>
        <v>0</v>
      </c>
      <c r="BG240" s="218">
        <f>IF(N240="zákl. přenesená",J240,0)</f>
        <v>0</v>
      </c>
      <c r="BH240" s="218">
        <f>IF(N240="sníž. přenesená",J240,0)</f>
        <v>0</v>
      </c>
      <c r="BI240" s="218">
        <f>IF(N240="nulová",J240,0)</f>
        <v>0</v>
      </c>
      <c r="BJ240" s="19" t="s">
        <v>82</v>
      </c>
      <c r="BK240" s="218">
        <f>ROUND(I240*H240,2)</f>
        <v>0</v>
      </c>
      <c r="BL240" s="19" t="s">
        <v>256</v>
      </c>
      <c r="BM240" s="217" t="s">
        <v>4026</v>
      </c>
    </row>
    <row r="241" s="2" customFormat="1">
      <c r="A241" s="40"/>
      <c r="B241" s="41"/>
      <c r="C241" s="42"/>
      <c r="D241" s="219" t="s">
        <v>170</v>
      </c>
      <c r="E241" s="42"/>
      <c r="F241" s="220" t="s">
        <v>4027</v>
      </c>
      <c r="G241" s="42"/>
      <c r="H241" s="42"/>
      <c r="I241" s="221"/>
      <c r="J241" s="42"/>
      <c r="K241" s="42"/>
      <c r="L241" s="46"/>
      <c r="M241" s="222"/>
      <c r="N241" s="223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170</v>
      </c>
      <c r="AU241" s="19" t="s">
        <v>84</v>
      </c>
    </row>
    <row r="242" s="13" customFormat="1">
      <c r="A242" s="13"/>
      <c r="B242" s="224"/>
      <c r="C242" s="225"/>
      <c r="D242" s="226" t="s">
        <v>185</v>
      </c>
      <c r="E242" s="227" t="s">
        <v>19</v>
      </c>
      <c r="F242" s="228" t="s">
        <v>1171</v>
      </c>
      <c r="G242" s="225"/>
      <c r="H242" s="229">
        <v>160</v>
      </c>
      <c r="I242" s="230"/>
      <c r="J242" s="225"/>
      <c r="K242" s="225"/>
      <c r="L242" s="231"/>
      <c r="M242" s="232"/>
      <c r="N242" s="233"/>
      <c r="O242" s="233"/>
      <c r="P242" s="233"/>
      <c r="Q242" s="233"/>
      <c r="R242" s="233"/>
      <c r="S242" s="233"/>
      <c r="T242" s="234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5" t="s">
        <v>185</v>
      </c>
      <c r="AU242" s="235" t="s">
        <v>84</v>
      </c>
      <c r="AV242" s="13" t="s">
        <v>84</v>
      </c>
      <c r="AW242" s="13" t="s">
        <v>36</v>
      </c>
      <c r="AX242" s="13" t="s">
        <v>82</v>
      </c>
      <c r="AY242" s="235" t="s">
        <v>161</v>
      </c>
    </row>
    <row r="243" s="2" customFormat="1" ht="16.5" customHeight="1">
      <c r="A243" s="40"/>
      <c r="B243" s="41"/>
      <c r="C243" s="247" t="s">
        <v>651</v>
      </c>
      <c r="D243" s="247" t="s">
        <v>301</v>
      </c>
      <c r="E243" s="248" t="s">
        <v>4028</v>
      </c>
      <c r="F243" s="249" t="s">
        <v>4029</v>
      </c>
      <c r="G243" s="250" t="s">
        <v>1826</v>
      </c>
      <c r="H243" s="251">
        <v>160</v>
      </c>
      <c r="I243" s="252"/>
      <c r="J243" s="253">
        <f>ROUND(I243*H243,2)</f>
        <v>0</v>
      </c>
      <c r="K243" s="249" t="s">
        <v>167</v>
      </c>
      <c r="L243" s="254"/>
      <c r="M243" s="255" t="s">
        <v>19</v>
      </c>
      <c r="N243" s="256" t="s">
        <v>45</v>
      </c>
      <c r="O243" s="86"/>
      <c r="P243" s="215">
        <f>O243*H243</f>
        <v>0</v>
      </c>
      <c r="Q243" s="215">
        <v>0.001</v>
      </c>
      <c r="R243" s="215">
        <f>Q243*H243</f>
        <v>0.16</v>
      </c>
      <c r="S243" s="215">
        <v>0</v>
      </c>
      <c r="T243" s="216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17" t="s">
        <v>342</v>
      </c>
      <c r="AT243" s="217" t="s">
        <v>301</v>
      </c>
      <c r="AU243" s="217" t="s">
        <v>84</v>
      </c>
      <c r="AY243" s="19" t="s">
        <v>161</v>
      </c>
      <c r="BE243" s="218">
        <f>IF(N243="základní",J243,0)</f>
        <v>0</v>
      </c>
      <c r="BF243" s="218">
        <f>IF(N243="snížená",J243,0)</f>
        <v>0</v>
      </c>
      <c r="BG243" s="218">
        <f>IF(N243="zákl. přenesená",J243,0)</f>
        <v>0</v>
      </c>
      <c r="BH243" s="218">
        <f>IF(N243="sníž. přenesená",J243,0)</f>
        <v>0</v>
      </c>
      <c r="BI243" s="218">
        <f>IF(N243="nulová",J243,0)</f>
        <v>0</v>
      </c>
      <c r="BJ243" s="19" t="s">
        <v>82</v>
      </c>
      <c r="BK243" s="218">
        <f>ROUND(I243*H243,2)</f>
        <v>0</v>
      </c>
      <c r="BL243" s="19" t="s">
        <v>256</v>
      </c>
      <c r="BM243" s="217" t="s">
        <v>4030</v>
      </c>
    </row>
    <row r="244" s="2" customFormat="1" ht="49.05" customHeight="1">
      <c r="A244" s="40"/>
      <c r="B244" s="41"/>
      <c r="C244" s="206" t="s">
        <v>674</v>
      </c>
      <c r="D244" s="206" t="s">
        <v>163</v>
      </c>
      <c r="E244" s="207" t="s">
        <v>4031</v>
      </c>
      <c r="F244" s="208" t="s">
        <v>4032</v>
      </c>
      <c r="G244" s="209" t="s">
        <v>590</v>
      </c>
      <c r="H244" s="210">
        <v>600</v>
      </c>
      <c r="I244" s="211"/>
      <c r="J244" s="212">
        <f>ROUND(I244*H244,2)</f>
        <v>0</v>
      </c>
      <c r="K244" s="208" t="s">
        <v>167</v>
      </c>
      <c r="L244" s="46"/>
      <c r="M244" s="213" t="s">
        <v>19</v>
      </c>
      <c r="N244" s="214" t="s">
        <v>45</v>
      </c>
      <c r="O244" s="86"/>
      <c r="P244" s="215">
        <f>O244*H244</f>
        <v>0</v>
      </c>
      <c r="Q244" s="215">
        <v>0</v>
      </c>
      <c r="R244" s="215">
        <f>Q244*H244</f>
        <v>0</v>
      </c>
      <c r="S244" s="215">
        <v>0</v>
      </c>
      <c r="T244" s="216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7" t="s">
        <v>256</v>
      </c>
      <c r="AT244" s="217" t="s">
        <v>163</v>
      </c>
      <c r="AU244" s="217" t="s">
        <v>84</v>
      </c>
      <c r="AY244" s="19" t="s">
        <v>161</v>
      </c>
      <c r="BE244" s="218">
        <f>IF(N244="základní",J244,0)</f>
        <v>0</v>
      </c>
      <c r="BF244" s="218">
        <f>IF(N244="snížená",J244,0)</f>
        <v>0</v>
      </c>
      <c r="BG244" s="218">
        <f>IF(N244="zákl. přenesená",J244,0)</f>
        <v>0</v>
      </c>
      <c r="BH244" s="218">
        <f>IF(N244="sníž. přenesená",J244,0)</f>
        <v>0</v>
      </c>
      <c r="BI244" s="218">
        <f>IF(N244="nulová",J244,0)</f>
        <v>0</v>
      </c>
      <c r="BJ244" s="19" t="s">
        <v>82</v>
      </c>
      <c r="BK244" s="218">
        <f>ROUND(I244*H244,2)</f>
        <v>0</v>
      </c>
      <c r="BL244" s="19" t="s">
        <v>256</v>
      </c>
      <c r="BM244" s="217" t="s">
        <v>4033</v>
      </c>
    </row>
    <row r="245" s="2" customFormat="1">
      <c r="A245" s="40"/>
      <c r="B245" s="41"/>
      <c r="C245" s="42"/>
      <c r="D245" s="219" t="s">
        <v>170</v>
      </c>
      <c r="E245" s="42"/>
      <c r="F245" s="220" t="s">
        <v>4034</v>
      </c>
      <c r="G245" s="42"/>
      <c r="H245" s="42"/>
      <c r="I245" s="221"/>
      <c r="J245" s="42"/>
      <c r="K245" s="42"/>
      <c r="L245" s="46"/>
      <c r="M245" s="222"/>
      <c r="N245" s="223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170</v>
      </c>
      <c r="AU245" s="19" t="s">
        <v>84</v>
      </c>
    </row>
    <row r="246" s="2" customFormat="1" ht="24.15" customHeight="1">
      <c r="A246" s="40"/>
      <c r="B246" s="41"/>
      <c r="C246" s="247" t="s">
        <v>691</v>
      </c>
      <c r="D246" s="247" t="s">
        <v>301</v>
      </c>
      <c r="E246" s="248" t="s">
        <v>4035</v>
      </c>
      <c r="F246" s="249" t="s">
        <v>4036</v>
      </c>
      <c r="G246" s="250" t="s">
        <v>590</v>
      </c>
      <c r="H246" s="251">
        <v>600</v>
      </c>
      <c r="I246" s="252"/>
      <c r="J246" s="253">
        <f>ROUND(I246*H246,2)</f>
        <v>0</v>
      </c>
      <c r="K246" s="249" t="s">
        <v>167</v>
      </c>
      <c r="L246" s="254"/>
      <c r="M246" s="255" t="s">
        <v>19</v>
      </c>
      <c r="N246" s="256" t="s">
        <v>45</v>
      </c>
      <c r="O246" s="86"/>
      <c r="P246" s="215">
        <f>O246*H246</f>
        <v>0</v>
      </c>
      <c r="Q246" s="215">
        <v>8.0000000000000007E-05</v>
      </c>
      <c r="R246" s="215">
        <f>Q246*H246</f>
        <v>0.048000000000000001</v>
      </c>
      <c r="S246" s="215">
        <v>0</v>
      </c>
      <c r="T246" s="216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7" t="s">
        <v>342</v>
      </c>
      <c r="AT246" s="217" t="s">
        <v>301</v>
      </c>
      <c r="AU246" s="217" t="s">
        <v>84</v>
      </c>
      <c r="AY246" s="19" t="s">
        <v>161</v>
      </c>
      <c r="BE246" s="218">
        <f>IF(N246="základní",J246,0)</f>
        <v>0</v>
      </c>
      <c r="BF246" s="218">
        <f>IF(N246="snížená",J246,0)</f>
        <v>0</v>
      </c>
      <c r="BG246" s="218">
        <f>IF(N246="zákl. přenesená",J246,0)</f>
        <v>0</v>
      </c>
      <c r="BH246" s="218">
        <f>IF(N246="sníž. přenesená",J246,0)</f>
        <v>0</v>
      </c>
      <c r="BI246" s="218">
        <f>IF(N246="nulová",J246,0)</f>
        <v>0</v>
      </c>
      <c r="BJ246" s="19" t="s">
        <v>82</v>
      </c>
      <c r="BK246" s="218">
        <f>ROUND(I246*H246,2)</f>
        <v>0</v>
      </c>
      <c r="BL246" s="19" t="s">
        <v>256</v>
      </c>
      <c r="BM246" s="217" t="s">
        <v>4037</v>
      </c>
    </row>
    <row r="247" s="2" customFormat="1" ht="24.15" customHeight="1">
      <c r="A247" s="40"/>
      <c r="B247" s="41"/>
      <c r="C247" s="206" t="s">
        <v>696</v>
      </c>
      <c r="D247" s="206" t="s">
        <v>163</v>
      </c>
      <c r="E247" s="207" t="s">
        <v>4038</v>
      </c>
      <c r="F247" s="208" t="s">
        <v>4039</v>
      </c>
      <c r="G247" s="209" t="s">
        <v>590</v>
      </c>
      <c r="H247" s="210">
        <v>250</v>
      </c>
      <c r="I247" s="211"/>
      <c r="J247" s="212">
        <f>ROUND(I247*H247,2)</f>
        <v>0</v>
      </c>
      <c r="K247" s="208" t="s">
        <v>167</v>
      </c>
      <c r="L247" s="46"/>
      <c r="M247" s="213" t="s">
        <v>19</v>
      </c>
      <c r="N247" s="214" t="s">
        <v>45</v>
      </c>
      <c r="O247" s="86"/>
      <c r="P247" s="215">
        <f>O247*H247</f>
        <v>0</v>
      </c>
      <c r="Q247" s="215">
        <v>0</v>
      </c>
      <c r="R247" s="215">
        <f>Q247*H247</f>
        <v>0</v>
      </c>
      <c r="S247" s="215">
        <v>0</v>
      </c>
      <c r="T247" s="216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7" t="s">
        <v>256</v>
      </c>
      <c r="AT247" s="217" t="s">
        <v>163</v>
      </c>
      <c r="AU247" s="217" t="s">
        <v>84</v>
      </c>
      <c r="AY247" s="19" t="s">
        <v>161</v>
      </c>
      <c r="BE247" s="218">
        <f>IF(N247="základní",J247,0)</f>
        <v>0</v>
      </c>
      <c r="BF247" s="218">
        <f>IF(N247="snížená",J247,0)</f>
        <v>0</v>
      </c>
      <c r="BG247" s="218">
        <f>IF(N247="zákl. přenesená",J247,0)</f>
        <v>0</v>
      </c>
      <c r="BH247" s="218">
        <f>IF(N247="sníž. přenesená",J247,0)</f>
        <v>0</v>
      </c>
      <c r="BI247" s="218">
        <f>IF(N247="nulová",J247,0)</f>
        <v>0</v>
      </c>
      <c r="BJ247" s="19" t="s">
        <v>82</v>
      </c>
      <c r="BK247" s="218">
        <f>ROUND(I247*H247,2)</f>
        <v>0</v>
      </c>
      <c r="BL247" s="19" t="s">
        <v>256</v>
      </c>
      <c r="BM247" s="217" t="s">
        <v>4040</v>
      </c>
    </row>
    <row r="248" s="2" customFormat="1">
      <c r="A248" s="40"/>
      <c r="B248" s="41"/>
      <c r="C248" s="42"/>
      <c r="D248" s="219" t="s">
        <v>170</v>
      </c>
      <c r="E248" s="42"/>
      <c r="F248" s="220" t="s">
        <v>4041</v>
      </c>
      <c r="G248" s="42"/>
      <c r="H248" s="42"/>
      <c r="I248" s="221"/>
      <c r="J248" s="42"/>
      <c r="K248" s="42"/>
      <c r="L248" s="46"/>
      <c r="M248" s="222"/>
      <c r="N248" s="223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170</v>
      </c>
      <c r="AU248" s="19" t="s">
        <v>84</v>
      </c>
    </row>
    <row r="249" s="2" customFormat="1" ht="16.5" customHeight="1">
      <c r="A249" s="40"/>
      <c r="B249" s="41"/>
      <c r="C249" s="247" t="s">
        <v>701</v>
      </c>
      <c r="D249" s="247" t="s">
        <v>301</v>
      </c>
      <c r="E249" s="248" t="s">
        <v>4042</v>
      </c>
      <c r="F249" s="249" t="s">
        <v>4043</v>
      </c>
      <c r="G249" s="250" t="s">
        <v>1826</v>
      </c>
      <c r="H249" s="251">
        <v>155</v>
      </c>
      <c r="I249" s="252"/>
      <c r="J249" s="253">
        <f>ROUND(I249*H249,2)</f>
        <v>0</v>
      </c>
      <c r="K249" s="249" t="s">
        <v>167</v>
      </c>
      <c r="L249" s="254"/>
      <c r="M249" s="255" t="s">
        <v>19</v>
      </c>
      <c r="N249" s="256" t="s">
        <v>45</v>
      </c>
      <c r="O249" s="86"/>
      <c r="P249" s="215">
        <f>O249*H249</f>
        <v>0</v>
      </c>
      <c r="Q249" s="215">
        <v>0.001</v>
      </c>
      <c r="R249" s="215">
        <f>Q249*H249</f>
        <v>0.155</v>
      </c>
      <c r="S249" s="215">
        <v>0</v>
      </c>
      <c r="T249" s="216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7" t="s">
        <v>342</v>
      </c>
      <c r="AT249" s="217" t="s">
        <v>301</v>
      </c>
      <c r="AU249" s="217" t="s">
        <v>84</v>
      </c>
      <c r="AY249" s="19" t="s">
        <v>161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9" t="s">
        <v>82</v>
      </c>
      <c r="BK249" s="218">
        <f>ROUND(I249*H249,2)</f>
        <v>0</v>
      </c>
      <c r="BL249" s="19" t="s">
        <v>256</v>
      </c>
      <c r="BM249" s="217" t="s">
        <v>4044</v>
      </c>
    </row>
    <row r="250" s="2" customFormat="1" ht="21.75" customHeight="1">
      <c r="A250" s="40"/>
      <c r="B250" s="41"/>
      <c r="C250" s="206" t="s">
        <v>708</v>
      </c>
      <c r="D250" s="206" t="s">
        <v>163</v>
      </c>
      <c r="E250" s="207" t="s">
        <v>4045</v>
      </c>
      <c r="F250" s="208" t="s">
        <v>4046</v>
      </c>
      <c r="G250" s="209" t="s">
        <v>166</v>
      </c>
      <c r="H250" s="210">
        <v>10</v>
      </c>
      <c r="I250" s="211"/>
      <c r="J250" s="212">
        <f>ROUND(I250*H250,2)</f>
        <v>0</v>
      </c>
      <c r="K250" s="208" t="s">
        <v>167</v>
      </c>
      <c r="L250" s="46"/>
      <c r="M250" s="213" t="s">
        <v>19</v>
      </c>
      <c r="N250" s="214" t="s">
        <v>45</v>
      </c>
      <c r="O250" s="86"/>
      <c r="P250" s="215">
        <f>O250*H250</f>
        <v>0</v>
      </c>
      <c r="Q250" s="215">
        <v>0</v>
      </c>
      <c r="R250" s="215">
        <f>Q250*H250</f>
        <v>0</v>
      </c>
      <c r="S250" s="215">
        <v>0</v>
      </c>
      <c r="T250" s="216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7" t="s">
        <v>256</v>
      </c>
      <c r="AT250" s="217" t="s">
        <v>163</v>
      </c>
      <c r="AU250" s="217" t="s">
        <v>84</v>
      </c>
      <c r="AY250" s="19" t="s">
        <v>161</v>
      </c>
      <c r="BE250" s="218">
        <f>IF(N250="základní",J250,0)</f>
        <v>0</v>
      </c>
      <c r="BF250" s="218">
        <f>IF(N250="snížená",J250,0)</f>
        <v>0</v>
      </c>
      <c r="BG250" s="218">
        <f>IF(N250="zákl. přenesená",J250,0)</f>
        <v>0</v>
      </c>
      <c r="BH250" s="218">
        <f>IF(N250="sníž. přenesená",J250,0)</f>
        <v>0</v>
      </c>
      <c r="BI250" s="218">
        <f>IF(N250="nulová",J250,0)</f>
        <v>0</v>
      </c>
      <c r="BJ250" s="19" t="s">
        <v>82</v>
      </c>
      <c r="BK250" s="218">
        <f>ROUND(I250*H250,2)</f>
        <v>0</v>
      </c>
      <c r="BL250" s="19" t="s">
        <v>256</v>
      </c>
      <c r="BM250" s="217" t="s">
        <v>4047</v>
      </c>
    </row>
    <row r="251" s="2" customFormat="1">
      <c r="A251" s="40"/>
      <c r="B251" s="41"/>
      <c r="C251" s="42"/>
      <c r="D251" s="219" t="s">
        <v>170</v>
      </c>
      <c r="E251" s="42"/>
      <c r="F251" s="220" t="s">
        <v>4048</v>
      </c>
      <c r="G251" s="42"/>
      <c r="H251" s="42"/>
      <c r="I251" s="221"/>
      <c r="J251" s="42"/>
      <c r="K251" s="42"/>
      <c r="L251" s="46"/>
      <c r="M251" s="222"/>
      <c r="N251" s="223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170</v>
      </c>
      <c r="AU251" s="19" t="s">
        <v>84</v>
      </c>
    </row>
    <row r="252" s="2" customFormat="1" ht="16.5" customHeight="1">
      <c r="A252" s="40"/>
      <c r="B252" s="41"/>
      <c r="C252" s="247" t="s">
        <v>723</v>
      </c>
      <c r="D252" s="247" t="s">
        <v>301</v>
      </c>
      <c r="E252" s="248" t="s">
        <v>4049</v>
      </c>
      <c r="F252" s="249" t="s">
        <v>4050</v>
      </c>
      <c r="G252" s="250" t="s">
        <v>166</v>
      </c>
      <c r="H252" s="251">
        <v>10</v>
      </c>
      <c r="I252" s="252"/>
      <c r="J252" s="253">
        <f>ROUND(I252*H252,2)</f>
        <v>0</v>
      </c>
      <c r="K252" s="249" t="s">
        <v>167</v>
      </c>
      <c r="L252" s="254"/>
      <c r="M252" s="255" t="s">
        <v>19</v>
      </c>
      <c r="N252" s="256" t="s">
        <v>45</v>
      </c>
      <c r="O252" s="86"/>
      <c r="P252" s="215">
        <f>O252*H252</f>
        <v>0</v>
      </c>
      <c r="Q252" s="215">
        <v>0.00023000000000000001</v>
      </c>
      <c r="R252" s="215">
        <f>Q252*H252</f>
        <v>0.0023</v>
      </c>
      <c r="S252" s="215">
        <v>0</v>
      </c>
      <c r="T252" s="216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7" t="s">
        <v>342</v>
      </c>
      <c r="AT252" s="217" t="s">
        <v>301</v>
      </c>
      <c r="AU252" s="217" t="s">
        <v>84</v>
      </c>
      <c r="AY252" s="19" t="s">
        <v>161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9" t="s">
        <v>82</v>
      </c>
      <c r="BK252" s="218">
        <f>ROUND(I252*H252,2)</f>
        <v>0</v>
      </c>
      <c r="BL252" s="19" t="s">
        <v>256</v>
      </c>
      <c r="BM252" s="217" t="s">
        <v>4051</v>
      </c>
    </row>
    <row r="253" s="2" customFormat="1" ht="24.15" customHeight="1">
      <c r="A253" s="40"/>
      <c r="B253" s="41"/>
      <c r="C253" s="206" t="s">
        <v>727</v>
      </c>
      <c r="D253" s="206" t="s">
        <v>163</v>
      </c>
      <c r="E253" s="207" t="s">
        <v>4052</v>
      </c>
      <c r="F253" s="208" t="s">
        <v>4053</v>
      </c>
      <c r="G253" s="209" t="s">
        <v>166</v>
      </c>
      <c r="H253" s="210">
        <v>29</v>
      </c>
      <c r="I253" s="211"/>
      <c r="J253" s="212">
        <f>ROUND(I253*H253,2)</f>
        <v>0</v>
      </c>
      <c r="K253" s="208" t="s">
        <v>167</v>
      </c>
      <c r="L253" s="46"/>
      <c r="M253" s="213" t="s">
        <v>19</v>
      </c>
      <c r="N253" s="214" t="s">
        <v>45</v>
      </c>
      <c r="O253" s="86"/>
      <c r="P253" s="215">
        <f>O253*H253</f>
        <v>0</v>
      </c>
      <c r="Q253" s="215">
        <v>0</v>
      </c>
      <c r="R253" s="215">
        <f>Q253*H253</f>
        <v>0</v>
      </c>
      <c r="S253" s="215">
        <v>0</v>
      </c>
      <c r="T253" s="216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7" t="s">
        <v>256</v>
      </c>
      <c r="AT253" s="217" t="s">
        <v>163</v>
      </c>
      <c r="AU253" s="217" t="s">
        <v>84</v>
      </c>
      <c r="AY253" s="19" t="s">
        <v>161</v>
      </c>
      <c r="BE253" s="218">
        <f>IF(N253="základní",J253,0)</f>
        <v>0</v>
      </c>
      <c r="BF253" s="218">
        <f>IF(N253="snížená",J253,0)</f>
        <v>0</v>
      </c>
      <c r="BG253" s="218">
        <f>IF(N253="zákl. přenesená",J253,0)</f>
        <v>0</v>
      </c>
      <c r="BH253" s="218">
        <f>IF(N253="sníž. přenesená",J253,0)</f>
        <v>0</v>
      </c>
      <c r="BI253" s="218">
        <f>IF(N253="nulová",J253,0)</f>
        <v>0</v>
      </c>
      <c r="BJ253" s="19" t="s">
        <v>82</v>
      </c>
      <c r="BK253" s="218">
        <f>ROUND(I253*H253,2)</f>
        <v>0</v>
      </c>
      <c r="BL253" s="19" t="s">
        <v>256</v>
      </c>
      <c r="BM253" s="217" t="s">
        <v>4054</v>
      </c>
    </row>
    <row r="254" s="2" customFormat="1">
      <c r="A254" s="40"/>
      <c r="B254" s="41"/>
      <c r="C254" s="42"/>
      <c r="D254" s="219" t="s">
        <v>170</v>
      </c>
      <c r="E254" s="42"/>
      <c r="F254" s="220" t="s">
        <v>4055</v>
      </c>
      <c r="G254" s="42"/>
      <c r="H254" s="42"/>
      <c r="I254" s="221"/>
      <c r="J254" s="42"/>
      <c r="K254" s="42"/>
      <c r="L254" s="46"/>
      <c r="M254" s="222"/>
      <c r="N254" s="223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170</v>
      </c>
      <c r="AU254" s="19" t="s">
        <v>84</v>
      </c>
    </row>
    <row r="255" s="13" customFormat="1">
      <c r="A255" s="13"/>
      <c r="B255" s="224"/>
      <c r="C255" s="225"/>
      <c r="D255" s="226" t="s">
        <v>185</v>
      </c>
      <c r="E255" s="227" t="s">
        <v>19</v>
      </c>
      <c r="F255" s="228" t="s">
        <v>4056</v>
      </c>
      <c r="G255" s="225"/>
      <c r="H255" s="229">
        <v>29</v>
      </c>
      <c r="I255" s="230"/>
      <c r="J255" s="225"/>
      <c r="K255" s="225"/>
      <c r="L255" s="231"/>
      <c r="M255" s="232"/>
      <c r="N255" s="233"/>
      <c r="O255" s="233"/>
      <c r="P255" s="233"/>
      <c r="Q255" s="233"/>
      <c r="R255" s="233"/>
      <c r="S255" s="233"/>
      <c r="T255" s="23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5" t="s">
        <v>185</v>
      </c>
      <c r="AU255" s="235" t="s">
        <v>84</v>
      </c>
      <c r="AV255" s="13" t="s">
        <v>84</v>
      </c>
      <c r="AW255" s="13" t="s">
        <v>36</v>
      </c>
      <c r="AX255" s="13" t="s">
        <v>74</v>
      </c>
      <c r="AY255" s="235" t="s">
        <v>161</v>
      </c>
    </row>
    <row r="256" s="14" customFormat="1">
      <c r="A256" s="14"/>
      <c r="B256" s="236"/>
      <c r="C256" s="237"/>
      <c r="D256" s="226" t="s">
        <v>185</v>
      </c>
      <c r="E256" s="238" t="s">
        <v>19</v>
      </c>
      <c r="F256" s="239" t="s">
        <v>187</v>
      </c>
      <c r="G256" s="237"/>
      <c r="H256" s="240">
        <v>29</v>
      </c>
      <c r="I256" s="241"/>
      <c r="J256" s="237"/>
      <c r="K256" s="237"/>
      <c r="L256" s="242"/>
      <c r="M256" s="243"/>
      <c r="N256" s="244"/>
      <c r="O256" s="244"/>
      <c r="P256" s="244"/>
      <c r="Q256" s="244"/>
      <c r="R256" s="244"/>
      <c r="S256" s="244"/>
      <c r="T256" s="245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6" t="s">
        <v>185</v>
      </c>
      <c r="AU256" s="246" t="s">
        <v>84</v>
      </c>
      <c r="AV256" s="14" t="s">
        <v>168</v>
      </c>
      <c r="AW256" s="14" t="s">
        <v>36</v>
      </c>
      <c r="AX256" s="14" t="s">
        <v>82</v>
      </c>
      <c r="AY256" s="246" t="s">
        <v>161</v>
      </c>
    </row>
    <row r="257" s="2" customFormat="1" ht="16.5" customHeight="1">
      <c r="A257" s="40"/>
      <c r="B257" s="41"/>
      <c r="C257" s="247" t="s">
        <v>733</v>
      </c>
      <c r="D257" s="247" t="s">
        <v>301</v>
      </c>
      <c r="E257" s="248" t="s">
        <v>4057</v>
      </c>
      <c r="F257" s="249" t="s">
        <v>4058</v>
      </c>
      <c r="G257" s="250" t="s">
        <v>166</v>
      </c>
      <c r="H257" s="251">
        <v>29</v>
      </c>
      <c r="I257" s="252"/>
      <c r="J257" s="253">
        <f>ROUND(I257*H257,2)</f>
        <v>0</v>
      </c>
      <c r="K257" s="249" t="s">
        <v>167</v>
      </c>
      <c r="L257" s="254"/>
      <c r="M257" s="255" t="s">
        <v>19</v>
      </c>
      <c r="N257" s="256" t="s">
        <v>45</v>
      </c>
      <c r="O257" s="86"/>
      <c r="P257" s="215">
        <f>O257*H257</f>
        <v>0</v>
      </c>
      <c r="Q257" s="215">
        <v>0.00042999999999999999</v>
      </c>
      <c r="R257" s="215">
        <f>Q257*H257</f>
        <v>0.01247</v>
      </c>
      <c r="S257" s="215">
        <v>0</v>
      </c>
      <c r="T257" s="216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17" t="s">
        <v>342</v>
      </c>
      <c r="AT257" s="217" t="s">
        <v>301</v>
      </c>
      <c r="AU257" s="217" t="s">
        <v>84</v>
      </c>
      <c r="AY257" s="19" t="s">
        <v>161</v>
      </c>
      <c r="BE257" s="218">
        <f>IF(N257="základní",J257,0)</f>
        <v>0</v>
      </c>
      <c r="BF257" s="218">
        <f>IF(N257="snížená",J257,0)</f>
        <v>0</v>
      </c>
      <c r="BG257" s="218">
        <f>IF(N257="zákl. přenesená",J257,0)</f>
        <v>0</v>
      </c>
      <c r="BH257" s="218">
        <f>IF(N257="sníž. přenesená",J257,0)</f>
        <v>0</v>
      </c>
      <c r="BI257" s="218">
        <f>IF(N257="nulová",J257,0)</f>
        <v>0</v>
      </c>
      <c r="BJ257" s="19" t="s">
        <v>82</v>
      </c>
      <c r="BK257" s="218">
        <f>ROUND(I257*H257,2)</f>
        <v>0</v>
      </c>
      <c r="BL257" s="19" t="s">
        <v>256</v>
      </c>
      <c r="BM257" s="217" t="s">
        <v>4059</v>
      </c>
    </row>
    <row r="258" s="2" customFormat="1" ht="24.15" customHeight="1">
      <c r="A258" s="40"/>
      <c r="B258" s="41"/>
      <c r="C258" s="206" t="s">
        <v>738</v>
      </c>
      <c r="D258" s="206" t="s">
        <v>163</v>
      </c>
      <c r="E258" s="207" t="s">
        <v>4060</v>
      </c>
      <c r="F258" s="208" t="s">
        <v>4061</v>
      </c>
      <c r="G258" s="209" t="s">
        <v>166</v>
      </c>
      <c r="H258" s="210">
        <v>10</v>
      </c>
      <c r="I258" s="211"/>
      <c r="J258" s="212">
        <f>ROUND(I258*H258,2)</f>
        <v>0</v>
      </c>
      <c r="K258" s="208" t="s">
        <v>167</v>
      </c>
      <c r="L258" s="46"/>
      <c r="M258" s="213" t="s">
        <v>19</v>
      </c>
      <c r="N258" s="214" t="s">
        <v>45</v>
      </c>
      <c r="O258" s="86"/>
      <c r="P258" s="215">
        <f>O258*H258</f>
        <v>0</v>
      </c>
      <c r="Q258" s="215">
        <v>0</v>
      </c>
      <c r="R258" s="215">
        <f>Q258*H258</f>
        <v>0</v>
      </c>
      <c r="S258" s="215">
        <v>0</v>
      </c>
      <c r="T258" s="216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7" t="s">
        <v>256</v>
      </c>
      <c r="AT258" s="217" t="s">
        <v>163</v>
      </c>
      <c r="AU258" s="217" t="s">
        <v>84</v>
      </c>
      <c r="AY258" s="19" t="s">
        <v>161</v>
      </c>
      <c r="BE258" s="218">
        <f>IF(N258="základní",J258,0)</f>
        <v>0</v>
      </c>
      <c r="BF258" s="218">
        <f>IF(N258="snížená",J258,0)</f>
        <v>0</v>
      </c>
      <c r="BG258" s="218">
        <f>IF(N258="zákl. přenesená",J258,0)</f>
        <v>0</v>
      </c>
      <c r="BH258" s="218">
        <f>IF(N258="sníž. přenesená",J258,0)</f>
        <v>0</v>
      </c>
      <c r="BI258" s="218">
        <f>IF(N258="nulová",J258,0)</f>
        <v>0</v>
      </c>
      <c r="BJ258" s="19" t="s">
        <v>82</v>
      </c>
      <c r="BK258" s="218">
        <f>ROUND(I258*H258,2)</f>
        <v>0</v>
      </c>
      <c r="BL258" s="19" t="s">
        <v>256</v>
      </c>
      <c r="BM258" s="217" t="s">
        <v>4062</v>
      </c>
    </row>
    <row r="259" s="2" customFormat="1">
      <c r="A259" s="40"/>
      <c r="B259" s="41"/>
      <c r="C259" s="42"/>
      <c r="D259" s="219" t="s">
        <v>170</v>
      </c>
      <c r="E259" s="42"/>
      <c r="F259" s="220" t="s">
        <v>4063</v>
      </c>
      <c r="G259" s="42"/>
      <c r="H259" s="42"/>
      <c r="I259" s="221"/>
      <c r="J259" s="42"/>
      <c r="K259" s="42"/>
      <c r="L259" s="46"/>
      <c r="M259" s="222"/>
      <c r="N259" s="223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170</v>
      </c>
      <c r="AU259" s="19" t="s">
        <v>84</v>
      </c>
    </row>
    <row r="260" s="2" customFormat="1" ht="16.5" customHeight="1">
      <c r="A260" s="40"/>
      <c r="B260" s="41"/>
      <c r="C260" s="247" t="s">
        <v>743</v>
      </c>
      <c r="D260" s="247" t="s">
        <v>301</v>
      </c>
      <c r="E260" s="248" t="s">
        <v>4064</v>
      </c>
      <c r="F260" s="249" t="s">
        <v>4065</v>
      </c>
      <c r="G260" s="250" t="s">
        <v>166</v>
      </c>
      <c r="H260" s="251">
        <v>10</v>
      </c>
      <c r="I260" s="252"/>
      <c r="J260" s="253">
        <f>ROUND(I260*H260,2)</f>
        <v>0</v>
      </c>
      <c r="K260" s="249" t="s">
        <v>167</v>
      </c>
      <c r="L260" s="254"/>
      <c r="M260" s="255" t="s">
        <v>19</v>
      </c>
      <c r="N260" s="256" t="s">
        <v>45</v>
      </c>
      <c r="O260" s="86"/>
      <c r="P260" s="215">
        <f>O260*H260</f>
        <v>0</v>
      </c>
      <c r="Q260" s="215">
        <v>0.00017000000000000001</v>
      </c>
      <c r="R260" s="215">
        <f>Q260*H260</f>
        <v>0.0017000000000000001</v>
      </c>
      <c r="S260" s="215">
        <v>0</v>
      </c>
      <c r="T260" s="216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7" t="s">
        <v>342</v>
      </c>
      <c r="AT260" s="217" t="s">
        <v>301</v>
      </c>
      <c r="AU260" s="217" t="s">
        <v>84</v>
      </c>
      <c r="AY260" s="19" t="s">
        <v>161</v>
      </c>
      <c r="BE260" s="218">
        <f>IF(N260="základní",J260,0)</f>
        <v>0</v>
      </c>
      <c r="BF260" s="218">
        <f>IF(N260="snížená",J260,0)</f>
        <v>0</v>
      </c>
      <c r="BG260" s="218">
        <f>IF(N260="zákl. přenesená",J260,0)</f>
        <v>0</v>
      </c>
      <c r="BH260" s="218">
        <f>IF(N260="sníž. přenesená",J260,0)</f>
        <v>0</v>
      </c>
      <c r="BI260" s="218">
        <f>IF(N260="nulová",J260,0)</f>
        <v>0</v>
      </c>
      <c r="BJ260" s="19" t="s">
        <v>82</v>
      </c>
      <c r="BK260" s="218">
        <f>ROUND(I260*H260,2)</f>
        <v>0</v>
      </c>
      <c r="BL260" s="19" t="s">
        <v>256</v>
      </c>
      <c r="BM260" s="217" t="s">
        <v>4066</v>
      </c>
    </row>
    <row r="261" s="2" customFormat="1" ht="16.5" customHeight="1">
      <c r="A261" s="40"/>
      <c r="B261" s="41"/>
      <c r="C261" s="206" t="s">
        <v>748</v>
      </c>
      <c r="D261" s="206" t="s">
        <v>163</v>
      </c>
      <c r="E261" s="207" t="s">
        <v>4067</v>
      </c>
      <c r="F261" s="208" t="s">
        <v>4068</v>
      </c>
      <c r="G261" s="209" t="s">
        <v>166</v>
      </c>
      <c r="H261" s="210">
        <v>36</v>
      </c>
      <c r="I261" s="211"/>
      <c r="J261" s="212">
        <f>ROUND(I261*H261,2)</f>
        <v>0</v>
      </c>
      <c r="K261" s="208" t="s">
        <v>167</v>
      </c>
      <c r="L261" s="46"/>
      <c r="M261" s="213" t="s">
        <v>19</v>
      </c>
      <c r="N261" s="214" t="s">
        <v>45</v>
      </c>
      <c r="O261" s="86"/>
      <c r="P261" s="215">
        <f>O261*H261</f>
        <v>0</v>
      </c>
      <c r="Q261" s="215">
        <v>0</v>
      </c>
      <c r="R261" s="215">
        <f>Q261*H261</f>
        <v>0</v>
      </c>
      <c r="S261" s="215">
        <v>0</v>
      </c>
      <c r="T261" s="216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7" t="s">
        <v>256</v>
      </c>
      <c r="AT261" s="217" t="s">
        <v>163</v>
      </c>
      <c r="AU261" s="217" t="s">
        <v>84</v>
      </c>
      <c r="AY261" s="19" t="s">
        <v>161</v>
      </c>
      <c r="BE261" s="218">
        <f>IF(N261="základní",J261,0)</f>
        <v>0</v>
      </c>
      <c r="BF261" s="218">
        <f>IF(N261="snížená",J261,0)</f>
        <v>0</v>
      </c>
      <c r="BG261" s="218">
        <f>IF(N261="zákl. přenesená",J261,0)</f>
        <v>0</v>
      </c>
      <c r="BH261" s="218">
        <f>IF(N261="sníž. přenesená",J261,0)</f>
        <v>0</v>
      </c>
      <c r="BI261" s="218">
        <f>IF(N261="nulová",J261,0)</f>
        <v>0</v>
      </c>
      <c r="BJ261" s="19" t="s">
        <v>82</v>
      </c>
      <c r="BK261" s="218">
        <f>ROUND(I261*H261,2)</f>
        <v>0</v>
      </c>
      <c r="BL261" s="19" t="s">
        <v>256</v>
      </c>
      <c r="BM261" s="217" t="s">
        <v>4069</v>
      </c>
    </row>
    <row r="262" s="2" customFormat="1">
      <c r="A262" s="40"/>
      <c r="B262" s="41"/>
      <c r="C262" s="42"/>
      <c r="D262" s="219" t="s">
        <v>170</v>
      </c>
      <c r="E262" s="42"/>
      <c r="F262" s="220" t="s">
        <v>4070</v>
      </c>
      <c r="G262" s="42"/>
      <c r="H262" s="42"/>
      <c r="I262" s="221"/>
      <c r="J262" s="42"/>
      <c r="K262" s="42"/>
      <c r="L262" s="46"/>
      <c r="M262" s="222"/>
      <c r="N262" s="223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170</v>
      </c>
      <c r="AU262" s="19" t="s">
        <v>84</v>
      </c>
    </row>
    <row r="263" s="13" customFormat="1">
      <c r="A263" s="13"/>
      <c r="B263" s="224"/>
      <c r="C263" s="225"/>
      <c r="D263" s="226" t="s">
        <v>185</v>
      </c>
      <c r="E263" s="227" t="s">
        <v>19</v>
      </c>
      <c r="F263" s="228" t="s">
        <v>361</v>
      </c>
      <c r="G263" s="225"/>
      <c r="H263" s="229">
        <v>36</v>
      </c>
      <c r="I263" s="230"/>
      <c r="J263" s="225"/>
      <c r="K263" s="225"/>
      <c r="L263" s="231"/>
      <c r="M263" s="232"/>
      <c r="N263" s="233"/>
      <c r="O263" s="233"/>
      <c r="P263" s="233"/>
      <c r="Q263" s="233"/>
      <c r="R263" s="233"/>
      <c r="S263" s="233"/>
      <c r="T263" s="234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5" t="s">
        <v>185</v>
      </c>
      <c r="AU263" s="235" t="s">
        <v>84</v>
      </c>
      <c r="AV263" s="13" t="s">
        <v>84</v>
      </c>
      <c r="AW263" s="13" t="s">
        <v>36</v>
      </c>
      <c r="AX263" s="13" t="s">
        <v>82</v>
      </c>
      <c r="AY263" s="235" t="s">
        <v>161</v>
      </c>
    </row>
    <row r="264" s="2" customFormat="1" ht="21.75" customHeight="1">
      <c r="A264" s="40"/>
      <c r="B264" s="41"/>
      <c r="C264" s="247" t="s">
        <v>753</v>
      </c>
      <c r="D264" s="247" t="s">
        <v>301</v>
      </c>
      <c r="E264" s="248" t="s">
        <v>4071</v>
      </c>
      <c r="F264" s="249" t="s">
        <v>4072</v>
      </c>
      <c r="G264" s="250" t="s">
        <v>166</v>
      </c>
      <c r="H264" s="251">
        <v>36</v>
      </c>
      <c r="I264" s="252"/>
      <c r="J264" s="253">
        <f>ROUND(I264*H264,2)</f>
        <v>0</v>
      </c>
      <c r="K264" s="249" t="s">
        <v>167</v>
      </c>
      <c r="L264" s="254"/>
      <c r="M264" s="255" t="s">
        <v>19</v>
      </c>
      <c r="N264" s="256" t="s">
        <v>45</v>
      </c>
      <c r="O264" s="86"/>
      <c r="P264" s="215">
        <f>O264*H264</f>
        <v>0</v>
      </c>
      <c r="Q264" s="215">
        <v>0.0022000000000000001</v>
      </c>
      <c r="R264" s="215">
        <f>Q264*H264</f>
        <v>0.079200000000000007</v>
      </c>
      <c r="S264" s="215">
        <v>0</v>
      </c>
      <c r="T264" s="216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17" t="s">
        <v>342</v>
      </c>
      <c r="AT264" s="217" t="s">
        <v>301</v>
      </c>
      <c r="AU264" s="217" t="s">
        <v>84</v>
      </c>
      <c r="AY264" s="19" t="s">
        <v>161</v>
      </c>
      <c r="BE264" s="218">
        <f>IF(N264="základní",J264,0)</f>
        <v>0</v>
      </c>
      <c r="BF264" s="218">
        <f>IF(N264="snížená",J264,0)</f>
        <v>0</v>
      </c>
      <c r="BG264" s="218">
        <f>IF(N264="zákl. přenesená",J264,0)</f>
        <v>0</v>
      </c>
      <c r="BH264" s="218">
        <f>IF(N264="sníž. přenesená",J264,0)</f>
        <v>0</v>
      </c>
      <c r="BI264" s="218">
        <f>IF(N264="nulová",J264,0)</f>
        <v>0</v>
      </c>
      <c r="BJ264" s="19" t="s">
        <v>82</v>
      </c>
      <c r="BK264" s="218">
        <f>ROUND(I264*H264,2)</f>
        <v>0</v>
      </c>
      <c r="BL264" s="19" t="s">
        <v>256</v>
      </c>
      <c r="BM264" s="217" t="s">
        <v>4073</v>
      </c>
    </row>
    <row r="265" s="2" customFormat="1" ht="21.75" customHeight="1">
      <c r="A265" s="40"/>
      <c r="B265" s="41"/>
      <c r="C265" s="206" t="s">
        <v>758</v>
      </c>
      <c r="D265" s="206" t="s">
        <v>163</v>
      </c>
      <c r="E265" s="207" t="s">
        <v>4074</v>
      </c>
      <c r="F265" s="208" t="s">
        <v>4075</v>
      </c>
      <c r="G265" s="209" t="s">
        <v>166</v>
      </c>
      <c r="H265" s="210">
        <v>5</v>
      </c>
      <c r="I265" s="211"/>
      <c r="J265" s="212">
        <f>ROUND(I265*H265,2)</f>
        <v>0</v>
      </c>
      <c r="K265" s="208" t="s">
        <v>167</v>
      </c>
      <c r="L265" s="46"/>
      <c r="M265" s="213" t="s">
        <v>19</v>
      </c>
      <c r="N265" s="214" t="s">
        <v>45</v>
      </c>
      <c r="O265" s="86"/>
      <c r="P265" s="215">
        <f>O265*H265</f>
        <v>0</v>
      </c>
      <c r="Q265" s="215">
        <v>0</v>
      </c>
      <c r="R265" s="215">
        <f>Q265*H265</f>
        <v>0</v>
      </c>
      <c r="S265" s="215">
        <v>0</v>
      </c>
      <c r="T265" s="216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17" t="s">
        <v>256</v>
      </c>
      <c r="AT265" s="217" t="s">
        <v>163</v>
      </c>
      <c r="AU265" s="217" t="s">
        <v>84</v>
      </c>
      <c r="AY265" s="19" t="s">
        <v>161</v>
      </c>
      <c r="BE265" s="218">
        <f>IF(N265="základní",J265,0)</f>
        <v>0</v>
      </c>
      <c r="BF265" s="218">
        <f>IF(N265="snížená",J265,0)</f>
        <v>0</v>
      </c>
      <c r="BG265" s="218">
        <f>IF(N265="zákl. přenesená",J265,0)</f>
        <v>0</v>
      </c>
      <c r="BH265" s="218">
        <f>IF(N265="sníž. přenesená",J265,0)</f>
        <v>0</v>
      </c>
      <c r="BI265" s="218">
        <f>IF(N265="nulová",J265,0)</f>
        <v>0</v>
      </c>
      <c r="BJ265" s="19" t="s">
        <v>82</v>
      </c>
      <c r="BK265" s="218">
        <f>ROUND(I265*H265,2)</f>
        <v>0</v>
      </c>
      <c r="BL265" s="19" t="s">
        <v>256</v>
      </c>
      <c r="BM265" s="217" t="s">
        <v>4076</v>
      </c>
    </row>
    <row r="266" s="2" customFormat="1">
      <c r="A266" s="40"/>
      <c r="B266" s="41"/>
      <c r="C266" s="42"/>
      <c r="D266" s="219" t="s">
        <v>170</v>
      </c>
      <c r="E266" s="42"/>
      <c r="F266" s="220" t="s">
        <v>4077</v>
      </c>
      <c r="G266" s="42"/>
      <c r="H266" s="42"/>
      <c r="I266" s="221"/>
      <c r="J266" s="42"/>
      <c r="K266" s="42"/>
      <c r="L266" s="46"/>
      <c r="M266" s="222"/>
      <c r="N266" s="223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170</v>
      </c>
      <c r="AU266" s="19" t="s">
        <v>84</v>
      </c>
    </row>
    <row r="267" s="2" customFormat="1" ht="16.5" customHeight="1">
      <c r="A267" s="40"/>
      <c r="B267" s="41"/>
      <c r="C267" s="247" t="s">
        <v>763</v>
      </c>
      <c r="D267" s="247" t="s">
        <v>301</v>
      </c>
      <c r="E267" s="248" t="s">
        <v>4078</v>
      </c>
      <c r="F267" s="249" t="s">
        <v>4079</v>
      </c>
      <c r="G267" s="250" t="s">
        <v>166</v>
      </c>
      <c r="H267" s="251">
        <v>5</v>
      </c>
      <c r="I267" s="252"/>
      <c r="J267" s="253">
        <f>ROUND(I267*H267,2)</f>
        <v>0</v>
      </c>
      <c r="K267" s="249" t="s">
        <v>167</v>
      </c>
      <c r="L267" s="254"/>
      <c r="M267" s="255" t="s">
        <v>19</v>
      </c>
      <c r="N267" s="256" t="s">
        <v>45</v>
      </c>
      <c r="O267" s="86"/>
      <c r="P267" s="215">
        <f>O267*H267</f>
        <v>0</v>
      </c>
      <c r="Q267" s="215">
        <v>0.0030000000000000001</v>
      </c>
      <c r="R267" s="215">
        <f>Q267*H267</f>
        <v>0.014999999999999999</v>
      </c>
      <c r="S267" s="215">
        <v>0</v>
      </c>
      <c r="T267" s="216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17" t="s">
        <v>342</v>
      </c>
      <c r="AT267" s="217" t="s">
        <v>301</v>
      </c>
      <c r="AU267" s="217" t="s">
        <v>84</v>
      </c>
      <c r="AY267" s="19" t="s">
        <v>161</v>
      </c>
      <c r="BE267" s="218">
        <f>IF(N267="základní",J267,0)</f>
        <v>0</v>
      </c>
      <c r="BF267" s="218">
        <f>IF(N267="snížená",J267,0)</f>
        <v>0</v>
      </c>
      <c r="BG267" s="218">
        <f>IF(N267="zákl. přenesená",J267,0)</f>
        <v>0</v>
      </c>
      <c r="BH267" s="218">
        <f>IF(N267="sníž. přenesená",J267,0)</f>
        <v>0</v>
      </c>
      <c r="BI267" s="218">
        <f>IF(N267="nulová",J267,0)</f>
        <v>0</v>
      </c>
      <c r="BJ267" s="19" t="s">
        <v>82</v>
      </c>
      <c r="BK267" s="218">
        <f>ROUND(I267*H267,2)</f>
        <v>0</v>
      </c>
      <c r="BL267" s="19" t="s">
        <v>256</v>
      </c>
      <c r="BM267" s="217" t="s">
        <v>4080</v>
      </c>
    </row>
    <row r="268" s="2" customFormat="1" ht="37.8" customHeight="1">
      <c r="A268" s="40"/>
      <c r="B268" s="41"/>
      <c r="C268" s="206" t="s">
        <v>768</v>
      </c>
      <c r="D268" s="206" t="s">
        <v>163</v>
      </c>
      <c r="E268" s="207" t="s">
        <v>4081</v>
      </c>
      <c r="F268" s="208" t="s">
        <v>4082</v>
      </c>
      <c r="G268" s="209" t="s">
        <v>166</v>
      </c>
      <c r="H268" s="210">
        <v>4</v>
      </c>
      <c r="I268" s="211"/>
      <c r="J268" s="212">
        <f>ROUND(I268*H268,2)</f>
        <v>0</v>
      </c>
      <c r="K268" s="208" t="s">
        <v>167</v>
      </c>
      <c r="L268" s="46"/>
      <c r="M268" s="213" t="s">
        <v>19</v>
      </c>
      <c r="N268" s="214" t="s">
        <v>45</v>
      </c>
      <c r="O268" s="86"/>
      <c r="P268" s="215">
        <f>O268*H268</f>
        <v>0</v>
      </c>
      <c r="Q268" s="215">
        <v>0</v>
      </c>
      <c r="R268" s="215">
        <f>Q268*H268</f>
        <v>0</v>
      </c>
      <c r="S268" s="215">
        <v>0</v>
      </c>
      <c r="T268" s="216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7" t="s">
        <v>256</v>
      </c>
      <c r="AT268" s="217" t="s">
        <v>163</v>
      </c>
      <c r="AU268" s="217" t="s">
        <v>84</v>
      </c>
      <c r="AY268" s="19" t="s">
        <v>161</v>
      </c>
      <c r="BE268" s="218">
        <f>IF(N268="základní",J268,0)</f>
        <v>0</v>
      </c>
      <c r="BF268" s="218">
        <f>IF(N268="snížená",J268,0)</f>
        <v>0</v>
      </c>
      <c r="BG268" s="218">
        <f>IF(N268="zákl. přenesená",J268,0)</f>
        <v>0</v>
      </c>
      <c r="BH268" s="218">
        <f>IF(N268="sníž. přenesená",J268,0)</f>
        <v>0</v>
      </c>
      <c r="BI268" s="218">
        <f>IF(N268="nulová",J268,0)</f>
        <v>0</v>
      </c>
      <c r="BJ268" s="19" t="s">
        <v>82</v>
      </c>
      <c r="BK268" s="218">
        <f>ROUND(I268*H268,2)</f>
        <v>0</v>
      </c>
      <c r="BL268" s="19" t="s">
        <v>256</v>
      </c>
      <c r="BM268" s="217" t="s">
        <v>4083</v>
      </c>
    </row>
    <row r="269" s="2" customFormat="1">
      <c r="A269" s="40"/>
      <c r="B269" s="41"/>
      <c r="C269" s="42"/>
      <c r="D269" s="219" t="s">
        <v>170</v>
      </c>
      <c r="E269" s="42"/>
      <c r="F269" s="220" t="s">
        <v>4084</v>
      </c>
      <c r="G269" s="42"/>
      <c r="H269" s="42"/>
      <c r="I269" s="221"/>
      <c r="J269" s="42"/>
      <c r="K269" s="42"/>
      <c r="L269" s="46"/>
      <c r="M269" s="222"/>
      <c r="N269" s="223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170</v>
      </c>
      <c r="AU269" s="19" t="s">
        <v>84</v>
      </c>
    </row>
    <row r="270" s="2" customFormat="1" ht="16.5" customHeight="1">
      <c r="A270" s="40"/>
      <c r="B270" s="41"/>
      <c r="C270" s="247" t="s">
        <v>773</v>
      </c>
      <c r="D270" s="247" t="s">
        <v>301</v>
      </c>
      <c r="E270" s="248" t="s">
        <v>4085</v>
      </c>
      <c r="F270" s="249" t="s">
        <v>4086</v>
      </c>
      <c r="G270" s="250" t="s">
        <v>166</v>
      </c>
      <c r="H270" s="251">
        <v>4</v>
      </c>
      <c r="I270" s="252"/>
      <c r="J270" s="253">
        <f>ROUND(I270*H270,2)</f>
        <v>0</v>
      </c>
      <c r="K270" s="249" t="s">
        <v>167</v>
      </c>
      <c r="L270" s="254"/>
      <c r="M270" s="255" t="s">
        <v>19</v>
      </c>
      <c r="N270" s="256" t="s">
        <v>45</v>
      </c>
      <c r="O270" s="86"/>
      <c r="P270" s="215">
        <f>O270*H270</f>
        <v>0</v>
      </c>
      <c r="Q270" s="215">
        <v>0.0041000000000000003</v>
      </c>
      <c r="R270" s="215">
        <f>Q270*H270</f>
        <v>0.016400000000000001</v>
      </c>
      <c r="S270" s="215">
        <v>0</v>
      </c>
      <c r="T270" s="216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7" t="s">
        <v>342</v>
      </c>
      <c r="AT270" s="217" t="s">
        <v>301</v>
      </c>
      <c r="AU270" s="217" t="s">
        <v>84</v>
      </c>
      <c r="AY270" s="19" t="s">
        <v>161</v>
      </c>
      <c r="BE270" s="218">
        <f>IF(N270="základní",J270,0)</f>
        <v>0</v>
      </c>
      <c r="BF270" s="218">
        <f>IF(N270="snížená",J270,0)</f>
        <v>0</v>
      </c>
      <c r="BG270" s="218">
        <f>IF(N270="zákl. přenesená",J270,0)</f>
        <v>0</v>
      </c>
      <c r="BH270" s="218">
        <f>IF(N270="sníž. přenesená",J270,0)</f>
        <v>0</v>
      </c>
      <c r="BI270" s="218">
        <f>IF(N270="nulová",J270,0)</f>
        <v>0</v>
      </c>
      <c r="BJ270" s="19" t="s">
        <v>82</v>
      </c>
      <c r="BK270" s="218">
        <f>ROUND(I270*H270,2)</f>
        <v>0</v>
      </c>
      <c r="BL270" s="19" t="s">
        <v>256</v>
      </c>
      <c r="BM270" s="217" t="s">
        <v>4087</v>
      </c>
    </row>
    <row r="271" s="2" customFormat="1" ht="24.15" customHeight="1">
      <c r="A271" s="40"/>
      <c r="B271" s="41"/>
      <c r="C271" s="206" t="s">
        <v>779</v>
      </c>
      <c r="D271" s="206" t="s">
        <v>163</v>
      </c>
      <c r="E271" s="207" t="s">
        <v>4088</v>
      </c>
      <c r="F271" s="208" t="s">
        <v>4089</v>
      </c>
      <c r="G271" s="209" t="s">
        <v>166</v>
      </c>
      <c r="H271" s="210">
        <v>1</v>
      </c>
      <c r="I271" s="211"/>
      <c r="J271" s="212">
        <f>ROUND(I271*H271,2)</f>
        <v>0</v>
      </c>
      <c r="K271" s="208" t="s">
        <v>167</v>
      </c>
      <c r="L271" s="46"/>
      <c r="M271" s="213" t="s">
        <v>19</v>
      </c>
      <c r="N271" s="214" t="s">
        <v>45</v>
      </c>
      <c r="O271" s="86"/>
      <c r="P271" s="215">
        <f>O271*H271</f>
        <v>0</v>
      </c>
      <c r="Q271" s="215">
        <v>0</v>
      </c>
      <c r="R271" s="215">
        <f>Q271*H271</f>
        <v>0</v>
      </c>
      <c r="S271" s="215">
        <v>0</v>
      </c>
      <c r="T271" s="216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17" t="s">
        <v>256</v>
      </c>
      <c r="AT271" s="217" t="s">
        <v>163</v>
      </c>
      <c r="AU271" s="217" t="s">
        <v>84</v>
      </c>
      <c r="AY271" s="19" t="s">
        <v>161</v>
      </c>
      <c r="BE271" s="218">
        <f>IF(N271="základní",J271,0)</f>
        <v>0</v>
      </c>
      <c r="BF271" s="218">
        <f>IF(N271="snížená",J271,0)</f>
        <v>0</v>
      </c>
      <c r="BG271" s="218">
        <f>IF(N271="zákl. přenesená",J271,0)</f>
        <v>0</v>
      </c>
      <c r="BH271" s="218">
        <f>IF(N271="sníž. přenesená",J271,0)</f>
        <v>0</v>
      </c>
      <c r="BI271" s="218">
        <f>IF(N271="nulová",J271,0)</f>
        <v>0</v>
      </c>
      <c r="BJ271" s="19" t="s">
        <v>82</v>
      </c>
      <c r="BK271" s="218">
        <f>ROUND(I271*H271,2)</f>
        <v>0</v>
      </c>
      <c r="BL271" s="19" t="s">
        <v>256</v>
      </c>
      <c r="BM271" s="217" t="s">
        <v>4090</v>
      </c>
    </row>
    <row r="272" s="2" customFormat="1">
      <c r="A272" s="40"/>
      <c r="B272" s="41"/>
      <c r="C272" s="42"/>
      <c r="D272" s="219" t="s">
        <v>170</v>
      </c>
      <c r="E272" s="42"/>
      <c r="F272" s="220" t="s">
        <v>4091</v>
      </c>
      <c r="G272" s="42"/>
      <c r="H272" s="42"/>
      <c r="I272" s="221"/>
      <c r="J272" s="42"/>
      <c r="K272" s="42"/>
      <c r="L272" s="46"/>
      <c r="M272" s="222"/>
      <c r="N272" s="223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170</v>
      </c>
      <c r="AU272" s="19" t="s">
        <v>84</v>
      </c>
    </row>
    <row r="273" s="2" customFormat="1" ht="16.5" customHeight="1">
      <c r="A273" s="40"/>
      <c r="B273" s="41"/>
      <c r="C273" s="247" t="s">
        <v>784</v>
      </c>
      <c r="D273" s="247" t="s">
        <v>301</v>
      </c>
      <c r="E273" s="248" t="s">
        <v>4092</v>
      </c>
      <c r="F273" s="249" t="s">
        <v>4093</v>
      </c>
      <c r="G273" s="250" t="s">
        <v>166</v>
      </c>
      <c r="H273" s="251">
        <v>1</v>
      </c>
      <c r="I273" s="252"/>
      <c r="J273" s="253">
        <f>ROUND(I273*H273,2)</f>
        <v>0</v>
      </c>
      <c r="K273" s="249" t="s">
        <v>167</v>
      </c>
      <c r="L273" s="254"/>
      <c r="M273" s="255" t="s">
        <v>19</v>
      </c>
      <c r="N273" s="256" t="s">
        <v>45</v>
      </c>
      <c r="O273" s="86"/>
      <c r="P273" s="215">
        <f>O273*H273</f>
        <v>0</v>
      </c>
      <c r="Q273" s="215">
        <v>0.00010000000000000001</v>
      </c>
      <c r="R273" s="215">
        <f>Q273*H273</f>
        <v>0.00010000000000000001</v>
      </c>
      <c r="S273" s="215">
        <v>0</v>
      </c>
      <c r="T273" s="216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17" t="s">
        <v>342</v>
      </c>
      <c r="AT273" s="217" t="s">
        <v>301</v>
      </c>
      <c r="AU273" s="217" t="s">
        <v>84</v>
      </c>
      <c r="AY273" s="19" t="s">
        <v>161</v>
      </c>
      <c r="BE273" s="218">
        <f>IF(N273="základní",J273,0)</f>
        <v>0</v>
      </c>
      <c r="BF273" s="218">
        <f>IF(N273="snížená",J273,0)</f>
        <v>0</v>
      </c>
      <c r="BG273" s="218">
        <f>IF(N273="zákl. přenesená",J273,0)</f>
        <v>0</v>
      </c>
      <c r="BH273" s="218">
        <f>IF(N273="sníž. přenesená",J273,0)</f>
        <v>0</v>
      </c>
      <c r="BI273" s="218">
        <f>IF(N273="nulová",J273,0)</f>
        <v>0</v>
      </c>
      <c r="BJ273" s="19" t="s">
        <v>82</v>
      </c>
      <c r="BK273" s="218">
        <f>ROUND(I273*H273,2)</f>
        <v>0</v>
      </c>
      <c r="BL273" s="19" t="s">
        <v>256</v>
      </c>
      <c r="BM273" s="217" t="s">
        <v>4094</v>
      </c>
    </row>
    <row r="274" s="2" customFormat="1" ht="44.25" customHeight="1">
      <c r="A274" s="40"/>
      <c r="B274" s="41"/>
      <c r="C274" s="206" t="s">
        <v>789</v>
      </c>
      <c r="D274" s="206" t="s">
        <v>163</v>
      </c>
      <c r="E274" s="207" t="s">
        <v>4095</v>
      </c>
      <c r="F274" s="208" t="s">
        <v>4096</v>
      </c>
      <c r="G274" s="209" t="s">
        <v>166</v>
      </c>
      <c r="H274" s="210">
        <v>1</v>
      </c>
      <c r="I274" s="211"/>
      <c r="J274" s="212">
        <f>ROUND(I274*H274,2)</f>
        <v>0</v>
      </c>
      <c r="K274" s="208" t="s">
        <v>167</v>
      </c>
      <c r="L274" s="46"/>
      <c r="M274" s="213" t="s">
        <v>19</v>
      </c>
      <c r="N274" s="214" t="s">
        <v>45</v>
      </c>
      <c r="O274" s="86"/>
      <c r="P274" s="215">
        <f>O274*H274</f>
        <v>0</v>
      </c>
      <c r="Q274" s="215">
        <v>0</v>
      </c>
      <c r="R274" s="215">
        <f>Q274*H274</f>
        <v>0</v>
      </c>
      <c r="S274" s="215">
        <v>0</v>
      </c>
      <c r="T274" s="216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17" t="s">
        <v>256</v>
      </c>
      <c r="AT274" s="217" t="s">
        <v>163</v>
      </c>
      <c r="AU274" s="217" t="s">
        <v>84</v>
      </c>
      <c r="AY274" s="19" t="s">
        <v>161</v>
      </c>
      <c r="BE274" s="218">
        <f>IF(N274="základní",J274,0)</f>
        <v>0</v>
      </c>
      <c r="BF274" s="218">
        <f>IF(N274="snížená",J274,0)</f>
        <v>0</v>
      </c>
      <c r="BG274" s="218">
        <f>IF(N274="zákl. přenesená",J274,0)</f>
        <v>0</v>
      </c>
      <c r="BH274" s="218">
        <f>IF(N274="sníž. přenesená",J274,0)</f>
        <v>0</v>
      </c>
      <c r="BI274" s="218">
        <f>IF(N274="nulová",J274,0)</f>
        <v>0</v>
      </c>
      <c r="BJ274" s="19" t="s">
        <v>82</v>
      </c>
      <c r="BK274" s="218">
        <f>ROUND(I274*H274,2)</f>
        <v>0</v>
      </c>
      <c r="BL274" s="19" t="s">
        <v>256</v>
      </c>
      <c r="BM274" s="217" t="s">
        <v>4097</v>
      </c>
    </row>
    <row r="275" s="2" customFormat="1">
      <c r="A275" s="40"/>
      <c r="B275" s="41"/>
      <c r="C275" s="42"/>
      <c r="D275" s="219" t="s">
        <v>170</v>
      </c>
      <c r="E275" s="42"/>
      <c r="F275" s="220" t="s">
        <v>4098</v>
      </c>
      <c r="G275" s="42"/>
      <c r="H275" s="42"/>
      <c r="I275" s="221"/>
      <c r="J275" s="42"/>
      <c r="K275" s="42"/>
      <c r="L275" s="46"/>
      <c r="M275" s="222"/>
      <c r="N275" s="223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170</v>
      </c>
      <c r="AU275" s="19" t="s">
        <v>84</v>
      </c>
    </row>
    <row r="276" s="2" customFormat="1" ht="55.5" customHeight="1">
      <c r="A276" s="40"/>
      <c r="B276" s="41"/>
      <c r="C276" s="206" t="s">
        <v>795</v>
      </c>
      <c r="D276" s="206" t="s">
        <v>163</v>
      </c>
      <c r="E276" s="207" t="s">
        <v>4099</v>
      </c>
      <c r="F276" s="208" t="s">
        <v>4100</v>
      </c>
      <c r="G276" s="209" t="s">
        <v>166</v>
      </c>
      <c r="H276" s="210">
        <v>1</v>
      </c>
      <c r="I276" s="211"/>
      <c r="J276" s="212">
        <f>ROUND(I276*H276,2)</f>
        <v>0</v>
      </c>
      <c r="K276" s="208" t="s">
        <v>1209</v>
      </c>
      <c r="L276" s="46"/>
      <c r="M276" s="213" t="s">
        <v>19</v>
      </c>
      <c r="N276" s="214" t="s">
        <v>45</v>
      </c>
      <c r="O276" s="86"/>
      <c r="P276" s="215">
        <f>O276*H276</f>
        <v>0</v>
      </c>
      <c r="Q276" s="215">
        <v>0</v>
      </c>
      <c r="R276" s="215">
        <f>Q276*H276</f>
        <v>0</v>
      </c>
      <c r="S276" s="215">
        <v>0</v>
      </c>
      <c r="T276" s="216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17" t="s">
        <v>256</v>
      </c>
      <c r="AT276" s="217" t="s">
        <v>163</v>
      </c>
      <c r="AU276" s="217" t="s">
        <v>84</v>
      </c>
      <c r="AY276" s="19" t="s">
        <v>161</v>
      </c>
      <c r="BE276" s="218">
        <f>IF(N276="základní",J276,0)</f>
        <v>0</v>
      </c>
      <c r="BF276" s="218">
        <f>IF(N276="snížená",J276,0)</f>
        <v>0</v>
      </c>
      <c r="BG276" s="218">
        <f>IF(N276="zákl. přenesená",J276,0)</f>
        <v>0</v>
      </c>
      <c r="BH276" s="218">
        <f>IF(N276="sníž. přenesená",J276,0)</f>
        <v>0</v>
      </c>
      <c r="BI276" s="218">
        <f>IF(N276="nulová",J276,0)</f>
        <v>0</v>
      </c>
      <c r="BJ276" s="19" t="s">
        <v>82</v>
      </c>
      <c r="BK276" s="218">
        <f>ROUND(I276*H276,2)</f>
        <v>0</v>
      </c>
      <c r="BL276" s="19" t="s">
        <v>256</v>
      </c>
      <c r="BM276" s="217" t="s">
        <v>4101</v>
      </c>
    </row>
    <row r="277" s="2" customFormat="1">
      <c r="A277" s="40"/>
      <c r="B277" s="41"/>
      <c r="C277" s="42"/>
      <c r="D277" s="219" t="s">
        <v>170</v>
      </c>
      <c r="E277" s="42"/>
      <c r="F277" s="220" t="s">
        <v>4102</v>
      </c>
      <c r="G277" s="42"/>
      <c r="H277" s="42"/>
      <c r="I277" s="221"/>
      <c r="J277" s="42"/>
      <c r="K277" s="42"/>
      <c r="L277" s="46"/>
      <c r="M277" s="222"/>
      <c r="N277" s="223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170</v>
      </c>
      <c r="AU277" s="19" t="s">
        <v>84</v>
      </c>
    </row>
    <row r="278" s="2" customFormat="1" ht="37.8" customHeight="1">
      <c r="A278" s="40"/>
      <c r="B278" s="41"/>
      <c r="C278" s="206" t="s">
        <v>801</v>
      </c>
      <c r="D278" s="206" t="s">
        <v>163</v>
      </c>
      <c r="E278" s="207" t="s">
        <v>4103</v>
      </c>
      <c r="F278" s="208" t="s">
        <v>4104</v>
      </c>
      <c r="G278" s="209" t="s">
        <v>166</v>
      </c>
      <c r="H278" s="210">
        <v>2</v>
      </c>
      <c r="I278" s="211"/>
      <c r="J278" s="212">
        <f>ROUND(I278*H278,2)</f>
        <v>0</v>
      </c>
      <c r="K278" s="208" t="s">
        <v>167</v>
      </c>
      <c r="L278" s="46"/>
      <c r="M278" s="213" t="s">
        <v>19</v>
      </c>
      <c r="N278" s="214" t="s">
        <v>45</v>
      </c>
      <c r="O278" s="86"/>
      <c r="P278" s="215">
        <f>O278*H278</f>
        <v>0</v>
      </c>
      <c r="Q278" s="215">
        <v>0</v>
      </c>
      <c r="R278" s="215">
        <f>Q278*H278</f>
        <v>0</v>
      </c>
      <c r="S278" s="215">
        <v>0</v>
      </c>
      <c r="T278" s="216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7" t="s">
        <v>256</v>
      </c>
      <c r="AT278" s="217" t="s">
        <v>163</v>
      </c>
      <c r="AU278" s="217" t="s">
        <v>84</v>
      </c>
      <c r="AY278" s="19" t="s">
        <v>161</v>
      </c>
      <c r="BE278" s="218">
        <f>IF(N278="základní",J278,0)</f>
        <v>0</v>
      </c>
      <c r="BF278" s="218">
        <f>IF(N278="snížená",J278,0)</f>
        <v>0</v>
      </c>
      <c r="BG278" s="218">
        <f>IF(N278="zákl. přenesená",J278,0)</f>
        <v>0</v>
      </c>
      <c r="BH278" s="218">
        <f>IF(N278="sníž. přenesená",J278,0)</f>
        <v>0</v>
      </c>
      <c r="BI278" s="218">
        <f>IF(N278="nulová",J278,0)</f>
        <v>0</v>
      </c>
      <c r="BJ278" s="19" t="s">
        <v>82</v>
      </c>
      <c r="BK278" s="218">
        <f>ROUND(I278*H278,2)</f>
        <v>0</v>
      </c>
      <c r="BL278" s="19" t="s">
        <v>256</v>
      </c>
      <c r="BM278" s="217" t="s">
        <v>4105</v>
      </c>
    </row>
    <row r="279" s="2" customFormat="1">
      <c r="A279" s="40"/>
      <c r="B279" s="41"/>
      <c r="C279" s="42"/>
      <c r="D279" s="219" t="s">
        <v>170</v>
      </c>
      <c r="E279" s="42"/>
      <c r="F279" s="220" t="s">
        <v>4106</v>
      </c>
      <c r="G279" s="42"/>
      <c r="H279" s="42"/>
      <c r="I279" s="221"/>
      <c r="J279" s="42"/>
      <c r="K279" s="42"/>
      <c r="L279" s="46"/>
      <c r="M279" s="222"/>
      <c r="N279" s="223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170</v>
      </c>
      <c r="AU279" s="19" t="s">
        <v>84</v>
      </c>
    </row>
    <row r="280" s="2" customFormat="1" ht="37.8" customHeight="1">
      <c r="A280" s="40"/>
      <c r="B280" s="41"/>
      <c r="C280" s="206" t="s">
        <v>805</v>
      </c>
      <c r="D280" s="206" t="s">
        <v>163</v>
      </c>
      <c r="E280" s="207" t="s">
        <v>4107</v>
      </c>
      <c r="F280" s="208" t="s">
        <v>4108</v>
      </c>
      <c r="G280" s="209" t="s">
        <v>166</v>
      </c>
      <c r="H280" s="210">
        <v>5</v>
      </c>
      <c r="I280" s="211"/>
      <c r="J280" s="212">
        <f>ROUND(I280*H280,2)</f>
        <v>0</v>
      </c>
      <c r="K280" s="208" t="s">
        <v>1209</v>
      </c>
      <c r="L280" s="46"/>
      <c r="M280" s="213" t="s">
        <v>19</v>
      </c>
      <c r="N280" s="214" t="s">
        <v>45</v>
      </c>
      <c r="O280" s="86"/>
      <c r="P280" s="215">
        <f>O280*H280</f>
        <v>0</v>
      </c>
      <c r="Q280" s="215">
        <v>0</v>
      </c>
      <c r="R280" s="215">
        <f>Q280*H280</f>
        <v>0</v>
      </c>
      <c r="S280" s="215">
        <v>0</v>
      </c>
      <c r="T280" s="216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7" t="s">
        <v>256</v>
      </c>
      <c r="AT280" s="217" t="s">
        <v>163</v>
      </c>
      <c r="AU280" s="217" t="s">
        <v>84</v>
      </c>
      <c r="AY280" s="19" t="s">
        <v>161</v>
      </c>
      <c r="BE280" s="218">
        <f>IF(N280="základní",J280,0)</f>
        <v>0</v>
      </c>
      <c r="BF280" s="218">
        <f>IF(N280="snížená",J280,0)</f>
        <v>0</v>
      </c>
      <c r="BG280" s="218">
        <f>IF(N280="zákl. přenesená",J280,0)</f>
        <v>0</v>
      </c>
      <c r="BH280" s="218">
        <f>IF(N280="sníž. přenesená",J280,0)</f>
        <v>0</v>
      </c>
      <c r="BI280" s="218">
        <f>IF(N280="nulová",J280,0)</f>
        <v>0</v>
      </c>
      <c r="BJ280" s="19" t="s">
        <v>82</v>
      </c>
      <c r="BK280" s="218">
        <f>ROUND(I280*H280,2)</f>
        <v>0</v>
      </c>
      <c r="BL280" s="19" t="s">
        <v>256</v>
      </c>
      <c r="BM280" s="217" t="s">
        <v>4109</v>
      </c>
    </row>
    <row r="281" s="2" customFormat="1">
      <c r="A281" s="40"/>
      <c r="B281" s="41"/>
      <c r="C281" s="42"/>
      <c r="D281" s="219" t="s">
        <v>170</v>
      </c>
      <c r="E281" s="42"/>
      <c r="F281" s="220" t="s">
        <v>4110</v>
      </c>
      <c r="G281" s="42"/>
      <c r="H281" s="42"/>
      <c r="I281" s="221"/>
      <c r="J281" s="42"/>
      <c r="K281" s="42"/>
      <c r="L281" s="46"/>
      <c r="M281" s="222"/>
      <c r="N281" s="223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170</v>
      </c>
      <c r="AU281" s="19" t="s">
        <v>84</v>
      </c>
    </row>
    <row r="282" s="2" customFormat="1" ht="44.25" customHeight="1">
      <c r="A282" s="40"/>
      <c r="B282" s="41"/>
      <c r="C282" s="206" t="s">
        <v>810</v>
      </c>
      <c r="D282" s="206" t="s">
        <v>163</v>
      </c>
      <c r="E282" s="207" t="s">
        <v>4111</v>
      </c>
      <c r="F282" s="208" t="s">
        <v>4112</v>
      </c>
      <c r="G282" s="209" t="s">
        <v>166</v>
      </c>
      <c r="H282" s="210">
        <v>2</v>
      </c>
      <c r="I282" s="211"/>
      <c r="J282" s="212">
        <f>ROUND(I282*H282,2)</f>
        <v>0</v>
      </c>
      <c r="K282" s="208" t="s">
        <v>167</v>
      </c>
      <c r="L282" s="46"/>
      <c r="M282" s="213" t="s">
        <v>19</v>
      </c>
      <c r="N282" s="214" t="s">
        <v>45</v>
      </c>
      <c r="O282" s="86"/>
      <c r="P282" s="215">
        <f>O282*H282</f>
        <v>0</v>
      </c>
      <c r="Q282" s="215">
        <v>0</v>
      </c>
      <c r="R282" s="215">
        <f>Q282*H282</f>
        <v>0</v>
      </c>
      <c r="S282" s="215">
        <v>0</v>
      </c>
      <c r="T282" s="216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17" t="s">
        <v>256</v>
      </c>
      <c r="AT282" s="217" t="s">
        <v>163</v>
      </c>
      <c r="AU282" s="217" t="s">
        <v>84</v>
      </c>
      <c r="AY282" s="19" t="s">
        <v>161</v>
      </c>
      <c r="BE282" s="218">
        <f>IF(N282="základní",J282,0)</f>
        <v>0</v>
      </c>
      <c r="BF282" s="218">
        <f>IF(N282="snížená",J282,0)</f>
        <v>0</v>
      </c>
      <c r="BG282" s="218">
        <f>IF(N282="zákl. přenesená",J282,0)</f>
        <v>0</v>
      </c>
      <c r="BH282" s="218">
        <f>IF(N282="sníž. přenesená",J282,0)</f>
        <v>0</v>
      </c>
      <c r="BI282" s="218">
        <f>IF(N282="nulová",J282,0)</f>
        <v>0</v>
      </c>
      <c r="BJ282" s="19" t="s">
        <v>82</v>
      </c>
      <c r="BK282" s="218">
        <f>ROUND(I282*H282,2)</f>
        <v>0</v>
      </c>
      <c r="BL282" s="19" t="s">
        <v>256</v>
      </c>
      <c r="BM282" s="217" t="s">
        <v>4113</v>
      </c>
    </row>
    <row r="283" s="2" customFormat="1">
      <c r="A283" s="40"/>
      <c r="B283" s="41"/>
      <c r="C283" s="42"/>
      <c r="D283" s="219" t="s">
        <v>170</v>
      </c>
      <c r="E283" s="42"/>
      <c r="F283" s="220" t="s">
        <v>4114</v>
      </c>
      <c r="G283" s="42"/>
      <c r="H283" s="42"/>
      <c r="I283" s="221"/>
      <c r="J283" s="42"/>
      <c r="K283" s="42"/>
      <c r="L283" s="46"/>
      <c r="M283" s="222"/>
      <c r="N283" s="223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170</v>
      </c>
      <c r="AU283" s="19" t="s">
        <v>84</v>
      </c>
    </row>
    <row r="284" s="2" customFormat="1" ht="33" customHeight="1">
      <c r="A284" s="40"/>
      <c r="B284" s="41"/>
      <c r="C284" s="206" t="s">
        <v>815</v>
      </c>
      <c r="D284" s="206" t="s">
        <v>163</v>
      </c>
      <c r="E284" s="207" t="s">
        <v>4115</v>
      </c>
      <c r="F284" s="208" t="s">
        <v>4116</v>
      </c>
      <c r="G284" s="209" t="s">
        <v>166</v>
      </c>
      <c r="H284" s="210">
        <v>90</v>
      </c>
      <c r="I284" s="211"/>
      <c r="J284" s="212">
        <f>ROUND(I284*H284,2)</f>
        <v>0</v>
      </c>
      <c r="K284" s="208" t="s">
        <v>167</v>
      </c>
      <c r="L284" s="46"/>
      <c r="M284" s="213" t="s">
        <v>19</v>
      </c>
      <c r="N284" s="214" t="s">
        <v>45</v>
      </c>
      <c r="O284" s="86"/>
      <c r="P284" s="215">
        <f>O284*H284</f>
        <v>0</v>
      </c>
      <c r="Q284" s="215">
        <v>0</v>
      </c>
      <c r="R284" s="215">
        <f>Q284*H284</f>
        <v>0</v>
      </c>
      <c r="S284" s="215">
        <v>0</v>
      </c>
      <c r="T284" s="216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17" t="s">
        <v>256</v>
      </c>
      <c r="AT284" s="217" t="s">
        <v>163</v>
      </c>
      <c r="AU284" s="217" t="s">
        <v>84</v>
      </c>
      <c r="AY284" s="19" t="s">
        <v>161</v>
      </c>
      <c r="BE284" s="218">
        <f>IF(N284="základní",J284,0)</f>
        <v>0</v>
      </c>
      <c r="BF284" s="218">
        <f>IF(N284="snížená",J284,0)</f>
        <v>0</v>
      </c>
      <c r="BG284" s="218">
        <f>IF(N284="zákl. přenesená",J284,0)</f>
        <v>0</v>
      </c>
      <c r="BH284" s="218">
        <f>IF(N284="sníž. přenesená",J284,0)</f>
        <v>0</v>
      </c>
      <c r="BI284" s="218">
        <f>IF(N284="nulová",J284,0)</f>
        <v>0</v>
      </c>
      <c r="BJ284" s="19" t="s">
        <v>82</v>
      </c>
      <c r="BK284" s="218">
        <f>ROUND(I284*H284,2)</f>
        <v>0</v>
      </c>
      <c r="BL284" s="19" t="s">
        <v>256</v>
      </c>
      <c r="BM284" s="217" t="s">
        <v>4117</v>
      </c>
    </row>
    <row r="285" s="2" customFormat="1">
      <c r="A285" s="40"/>
      <c r="B285" s="41"/>
      <c r="C285" s="42"/>
      <c r="D285" s="219" t="s">
        <v>170</v>
      </c>
      <c r="E285" s="42"/>
      <c r="F285" s="220" t="s">
        <v>4118</v>
      </c>
      <c r="G285" s="42"/>
      <c r="H285" s="42"/>
      <c r="I285" s="221"/>
      <c r="J285" s="42"/>
      <c r="K285" s="42"/>
      <c r="L285" s="46"/>
      <c r="M285" s="222"/>
      <c r="N285" s="223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170</v>
      </c>
      <c r="AU285" s="19" t="s">
        <v>84</v>
      </c>
    </row>
    <row r="286" s="2" customFormat="1" ht="24.15" customHeight="1">
      <c r="A286" s="40"/>
      <c r="B286" s="41"/>
      <c r="C286" s="206" t="s">
        <v>821</v>
      </c>
      <c r="D286" s="206" t="s">
        <v>163</v>
      </c>
      <c r="E286" s="207" t="s">
        <v>4119</v>
      </c>
      <c r="F286" s="208" t="s">
        <v>4120</v>
      </c>
      <c r="G286" s="209" t="s">
        <v>166</v>
      </c>
      <c r="H286" s="210">
        <v>90</v>
      </c>
      <c r="I286" s="211"/>
      <c r="J286" s="212">
        <f>ROUND(I286*H286,2)</f>
        <v>0</v>
      </c>
      <c r="K286" s="208" t="s">
        <v>167</v>
      </c>
      <c r="L286" s="46"/>
      <c r="M286" s="213" t="s">
        <v>19</v>
      </c>
      <c r="N286" s="214" t="s">
        <v>45</v>
      </c>
      <c r="O286" s="86"/>
      <c r="P286" s="215">
        <f>O286*H286</f>
        <v>0</v>
      </c>
      <c r="Q286" s="215">
        <v>0</v>
      </c>
      <c r="R286" s="215">
        <f>Q286*H286</f>
        <v>0</v>
      </c>
      <c r="S286" s="215">
        <v>0</v>
      </c>
      <c r="T286" s="216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17" t="s">
        <v>256</v>
      </c>
      <c r="AT286" s="217" t="s">
        <v>163</v>
      </c>
      <c r="AU286" s="217" t="s">
        <v>84</v>
      </c>
      <c r="AY286" s="19" t="s">
        <v>161</v>
      </c>
      <c r="BE286" s="218">
        <f>IF(N286="základní",J286,0)</f>
        <v>0</v>
      </c>
      <c r="BF286" s="218">
        <f>IF(N286="snížená",J286,0)</f>
        <v>0</v>
      </c>
      <c r="BG286" s="218">
        <f>IF(N286="zákl. přenesená",J286,0)</f>
        <v>0</v>
      </c>
      <c r="BH286" s="218">
        <f>IF(N286="sníž. přenesená",J286,0)</f>
        <v>0</v>
      </c>
      <c r="BI286" s="218">
        <f>IF(N286="nulová",J286,0)</f>
        <v>0</v>
      </c>
      <c r="BJ286" s="19" t="s">
        <v>82</v>
      </c>
      <c r="BK286" s="218">
        <f>ROUND(I286*H286,2)</f>
        <v>0</v>
      </c>
      <c r="BL286" s="19" t="s">
        <v>256</v>
      </c>
      <c r="BM286" s="217" t="s">
        <v>4121</v>
      </c>
    </row>
    <row r="287" s="2" customFormat="1">
      <c r="A287" s="40"/>
      <c r="B287" s="41"/>
      <c r="C287" s="42"/>
      <c r="D287" s="219" t="s">
        <v>170</v>
      </c>
      <c r="E287" s="42"/>
      <c r="F287" s="220" t="s">
        <v>4122</v>
      </c>
      <c r="G287" s="42"/>
      <c r="H287" s="42"/>
      <c r="I287" s="221"/>
      <c r="J287" s="42"/>
      <c r="K287" s="42"/>
      <c r="L287" s="46"/>
      <c r="M287" s="222"/>
      <c r="N287" s="223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170</v>
      </c>
      <c r="AU287" s="19" t="s">
        <v>84</v>
      </c>
    </row>
    <row r="288" s="2" customFormat="1" ht="37.8" customHeight="1">
      <c r="A288" s="40"/>
      <c r="B288" s="41"/>
      <c r="C288" s="206" t="s">
        <v>826</v>
      </c>
      <c r="D288" s="206" t="s">
        <v>163</v>
      </c>
      <c r="E288" s="207" t="s">
        <v>4123</v>
      </c>
      <c r="F288" s="208" t="s">
        <v>4124</v>
      </c>
      <c r="G288" s="209" t="s">
        <v>166</v>
      </c>
      <c r="H288" s="210">
        <v>1</v>
      </c>
      <c r="I288" s="211"/>
      <c r="J288" s="212">
        <f>ROUND(I288*H288,2)</f>
        <v>0</v>
      </c>
      <c r="K288" s="208" t="s">
        <v>1209</v>
      </c>
      <c r="L288" s="46"/>
      <c r="M288" s="213" t="s">
        <v>19</v>
      </c>
      <c r="N288" s="214" t="s">
        <v>45</v>
      </c>
      <c r="O288" s="86"/>
      <c r="P288" s="215">
        <f>O288*H288</f>
        <v>0</v>
      </c>
      <c r="Q288" s="215">
        <v>0</v>
      </c>
      <c r="R288" s="215">
        <f>Q288*H288</f>
        <v>0</v>
      </c>
      <c r="S288" s="215">
        <v>0</v>
      </c>
      <c r="T288" s="216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17" t="s">
        <v>256</v>
      </c>
      <c r="AT288" s="217" t="s">
        <v>163</v>
      </c>
      <c r="AU288" s="217" t="s">
        <v>84</v>
      </c>
      <c r="AY288" s="19" t="s">
        <v>161</v>
      </c>
      <c r="BE288" s="218">
        <f>IF(N288="základní",J288,0)</f>
        <v>0</v>
      </c>
      <c r="BF288" s="218">
        <f>IF(N288="snížená",J288,0)</f>
        <v>0</v>
      </c>
      <c r="BG288" s="218">
        <f>IF(N288="zákl. přenesená",J288,0)</f>
        <v>0</v>
      </c>
      <c r="BH288" s="218">
        <f>IF(N288="sníž. přenesená",J288,0)</f>
        <v>0</v>
      </c>
      <c r="BI288" s="218">
        <f>IF(N288="nulová",J288,0)</f>
        <v>0</v>
      </c>
      <c r="BJ288" s="19" t="s">
        <v>82</v>
      </c>
      <c r="BK288" s="218">
        <f>ROUND(I288*H288,2)</f>
        <v>0</v>
      </c>
      <c r="BL288" s="19" t="s">
        <v>256</v>
      </c>
      <c r="BM288" s="217" t="s">
        <v>4125</v>
      </c>
    </row>
    <row r="289" s="2" customFormat="1">
      <c r="A289" s="40"/>
      <c r="B289" s="41"/>
      <c r="C289" s="42"/>
      <c r="D289" s="219" t="s">
        <v>170</v>
      </c>
      <c r="E289" s="42"/>
      <c r="F289" s="220" t="s">
        <v>4126</v>
      </c>
      <c r="G289" s="42"/>
      <c r="H289" s="42"/>
      <c r="I289" s="221"/>
      <c r="J289" s="42"/>
      <c r="K289" s="42"/>
      <c r="L289" s="46"/>
      <c r="M289" s="222"/>
      <c r="N289" s="223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170</v>
      </c>
      <c r="AU289" s="19" t="s">
        <v>84</v>
      </c>
    </row>
    <row r="290" s="2" customFormat="1" ht="37.8" customHeight="1">
      <c r="A290" s="40"/>
      <c r="B290" s="41"/>
      <c r="C290" s="206" t="s">
        <v>838</v>
      </c>
      <c r="D290" s="206" t="s">
        <v>163</v>
      </c>
      <c r="E290" s="207" t="s">
        <v>4127</v>
      </c>
      <c r="F290" s="208" t="s">
        <v>4128</v>
      </c>
      <c r="G290" s="209" t="s">
        <v>166</v>
      </c>
      <c r="H290" s="210">
        <v>1</v>
      </c>
      <c r="I290" s="211"/>
      <c r="J290" s="212">
        <f>ROUND(I290*H290,2)</f>
        <v>0</v>
      </c>
      <c r="K290" s="208" t="s">
        <v>1209</v>
      </c>
      <c r="L290" s="46"/>
      <c r="M290" s="213" t="s">
        <v>19</v>
      </c>
      <c r="N290" s="214" t="s">
        <v>45</v>
      </c>
      <c r="O290" s="86"/>
      <c r="P290" s="215">
        <f>O290*H290</f>
        <v>0</v>
      </c>
      <c r="Q290" s="215">
        <v>0</v>
      </c>
      <c r="R290" s="215">
        <f>Q290*H290</f>
        <v>0</v>
      </c>
      <c r="S290" s="215">
        <v>0</v>
      </c>
      <c r="T290" s="216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17" t="s">
        <v>256</v>
      </c>
      <c r="AT290" s="217" t="s">
        <v>163</v>
      </c>
      <c r="AU290" s="217" t="s">
        <v>84</v>
      </c>
      <c r="AY290" s="19" t="s">
        <v>161</v>
      </c>
      <c r="BE290" s="218">
        <f>IF(N290="základní",J290,0)</f>
        <v>0</v>
      </c>
      <c r="BF290" s="218">
        <f>IF(N290="snížená",J290,0)</f>
        <v>0</v>
      </c>
      <c r="BG290" s="218">
        <f>IF(N290="zákl. přenesená",J290,0)</f>
        <v>0</v>
      </c>
      <c r="BH290" s="218">
        <f>IF(N290="sníž. přenesená",J290,0)</f>
        <v>0</v>
      </c>
      <c r="BI290" s="218">
        <f>IF(N290="nulová",J290,0)</f>
        <v>0</v>
      </c>
      <c r="BJ290" s="19" t="s">
        <v>82</v>
      </c>
      <c r="BK290" s="218">
        <f>ROUND(I290*H290,2)</f>
        <v>0</v>
      </c>
      <c r="BL290" s="19" t="s">
        <v>256</v>
      </c>
      <c r="BM290" s="217" t="s">
        <v>4129</v>
      </c>
    </row>
    <row r="291" s="2" customFormat="1">
      <c r="A291" s="40"/>
      <c r="B291" s="41"/>
      <c r="C291" s="42"/>
      <c r="D291" s="219" t="s">
        <v>170</v>
      </c>
      <c r="E291" s="42"/>
      <c r="F291" s="220" t="s">
        <v>4130</v>
      </c>
      <c r="G291" s="42"/>
      <c r="H291" s="42"/>
      <c r="I291" s="221"/>
      <c r="J291" s="42"/>
      <c r="K291" s="42"/>
      <c r="L291" s="46"/>
      <c r="M291" s="222"/>
      <c r="N291" s="223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170</v>
      </c>
      <c r="AU291" s="19" t="s">
        <v>84</v>
      </c>
    </row>
    <row r="292" s="2" customFormat="1" ht="37.8" customHeight="1">
      <c r="A292" s="40"/>
      <c r="B292" s="41"/>
      <c r="C292" s="206" t="s">
        <v>843</v>
      </c>
      <c r="D292" s="206" t="s">
        <v>163</v>
      </c>
      <c r="E292" s="207" t="s">
        <v>4131</v>
      </c>
      <c r="F292" s="208" t="s">
        <v>4132</v>
      </c>
      <c r="G292" s="209" t="s">
        <v>166</v>
      </c>
      <c r="H292" s="210">
        <v>1</v>
      </c>
      <c r="I292" s="211"/>
      <c r="J292" s="212">
        <f>ROUND(I292*H292,2)</f>
        <v>0</v>
      </c>
      <c r="K292" s="208" t="s">
        <v>1209</v>
      </c>
      <c r="L292" s="46"/>
      <c r="M292" s="213" t="s">
        <v>19</v>
      </c>
      <c r="N292" s="214" t="s">
        <v>45</v>
      </c>
      <c r="O292" s="86"/>
      <c r="P292" s="215">
        <f>O292*H292</f>
        <v>0</v>
      </c>
      <c r="Q292" s="215">
        <v>0</v>
      </c>
      <c r="R292" s="215">
        <f>Q292*H292</f>
        <v>0</v>
      </c>
      <c r="S292" s="215">
        <v>0</v>
      </c>
      <c r="T292" s="216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17" t="s">
        <v>256</v>
      </c>
      <c r="AT292" s="217" t="s">
        <v>163</v>
      </c>
      <c r="AU292" s="217" t="s">
        <v>84</v>
      </c>
      <c r="AY292" s="19" t="s">
        <v>161</v>
      </c>
      <c r="BE292" s="218">
        <f>IF(N292="základní",J292,0)</f>
        <v>0</v>
      </c>
      <c r="BF292" s="218">
        <f>IF(N292="snížená",J292,0)</f>
        <v>0</v>
      </c>
      <c r="BG292" s="218">
        <f>IF(N292="zákl. přenesená",J292,0)</f>
        <v>0</v>
      </c>
      <c r="BH292" s="218">
        <f>IF(N292="sníž. přenesená",J292,0)</f>
        <v>0</v>
      </c>
      <c r="BI292" s="218">
        <f>IF(N292="nulová",J292,0)</f>
        <v>0</v>
      </c>
      <c r="BJ292" s="19" t="s">
        <v>82</v>
      </c>
      <c r="BK292" s="218">
        <f>ROUND(I292*H292,2)</f>
        <v>0</v>
      </c>
      <c r="BL292" s="19" t="s">
        <v>256</v>
      </c>
      <c r="BM292" s="217" t="s">
        <v>4133</v>
      </c>
    </row>
    <row r="293" s="2" customFormat="1">
      <c r="A293" s="40"/>
      <c r="B293" s="41"/>
      <c r="C293" s="42"/>
      <c r="D293" s="219" t="s">
        <v>170</v>
      </c>
      <c r="E293" s="42"/>
      <c r="F293" s="220" t="s">
        <v>4134</v>
      </c>
      <c r="G293" s="42"/>
      <c r="H293" s="42"/>
      <c r="I293" s="221"/>
      <c r="J293" s="42"/>
      <c r="K293" s="42"/>
      <c r="L293" s="46"/>
      <c r="M293" s="222"/>
      <c r="N293" s="223"/>
      <c r="O293" s="86"/>
      <c r="P293" s="86"/>
      <c r="Q293" s="86"/>
      <c r="R293" s="86"/>
      <c r="S293" s="86"/>
      <c r="T293" s="87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9" t="s">
        <v>170</v>
      </c>
      <c r="AU293" s="19" t="s">
        <v>84</v>
      </c>
    </row>
    <row r="294" s="2" customFormat="1" ht="16.5" customHeight="1">
      <c r="A294" s="40"/>
      <c r="B294" s="41"/>
      <c r="C294" s="206" t="s">
        <v>847</v>
      </c>
      <c r="D294" s="206" t="s">
        <v>163</v>
      </c>
      <c r="E294" s="207" t="s">
        <v>4135</v>
      </c>
      <c r="F294" s="208" t="s">
        <v>4136</v>
      </c>
      <c r="G294" s="209" t="s">
        <v>166</v>
      </c>
      <c r="H294" s="210">
        <v>4</v>
      </c>
      <c r="I294" s="211"/>
      <c r="J294" s="212">
        <f>ROUND(I294*H294,2)</f>
        <v>0</v>
      </c>
      <c r="K294" s="208" t="s">
        <v>1209</v>
      </c>
      <c r="L294" s="46"/>
      <c r="M294" s="213" t="s">
        <v>19</v>
      </c>
      <c r="N294" s="214" t="s">
        <v>45</v>
      </c>
      <c r="O294" s="86"/>
      <c r="P294" s="215">
        <f>O294*H294</f>
        <v>0</v>
      </c>
      <c r="Q294" s="215">
        <v>0</v>
      </c>
      <c r="R294" s="215">
        <f>Q294*H294</f>
        <v>0</v>
      </c>
      <c r="S294" s="215">
        <v>0</v>
      </c>
      <c r="T294" s="216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17" t="s">
        <v>256</v>
      </c>
      <c r="AT294" s="217" t="s">
        <v>163</v>
      </c>
      <c r="AU294" s="217" t="s">
        <v>84</v>
      </c>
      <c r="AY294" s="19" t="s">
        <v>161</v>
      </c>
      <c r="BE294" s="218">
        <f>IF(N294="základní",J294,0)</f>
        <v>0</v>
      </c>
      <c r="BF294" s="218">
        <f>IF(N294="snížená",J294,0)</f>
        <v>0</v>
      </c>
      <c r="BG294" s="218">
        <f>IF(N294="zákl. přenesená",J294,0)</f>
        <v>0</v>
      </c>
      <c r="BH294" s="218">
        <f>IF(N294="sníž. přenesená",J294,0)</f>
        <v>0</v>
      </c>
      <c r="BI294" s="218">
        <f>IF(N294="nulová",J294,0)</f>
        <v>0</v>
      </c>
      <c r="BJ294" s="19" t="s">
        <v>82</v>
      </c>
      <c r="BK294" s="218">
        <f>ROUND(I294*H294,2)</f>
        <v>0</v>
      </c>
      <c r="BL294" s="19" t="s">
        <v>256</v>
      </c>
      <c r="BM294" s="217" t="s">
        <v>4137</v>
      </c>
    </row>
    <row r="295" s="2" customFormat="1">
      <c r="A295" s="40"/>
      <c r="B295" s="41"/>
      <c r="C295" s="42"/>
      <c r="D295" s="219" t="s">
        <v>170</v>
      </c>
      <c r="E295" s="42"/>
      <c r="F295" s="220" t="s">
        <v>4138</v>
      </c>
      <c r="G295" s="42"/>
      <c r="H295" s="42"/>
      <c r="I295" s="221"/>
      <c r="J295" s="42"/>
      <c r="K295" s="42"/>
      <c r="L295" s="46"/>
      <c r="M295" s="222"/>
      <c r="N295" s="223"/>
      <c r="O295" s="86"/>
      <c r="P295" s="86"/>
      <c r="Q295" s="86"/>
      <c r="R295" s="86"/>
      <c r="S295" s="86"/>
      <c r="T295" s="87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19" t="s">
        <v>170</v>
      </c>
      <c r="AU295" s="19" t="s">
        <v>84</v>
      </c>
    </row>
    <row r="296" s="2" customFormat="1" ht="24.15" customHeight="1">
      <c r="A296" s="40"/>
      <c r="B296" s="41"/>
      <c r="C296" s="206" t="s">
        <v>852</v>
      </c>
      <c r="D296" s="206" t="s">
        <v>163</v>
      </c>
      <c r="E296" s="207" t="s">
        <v>4139</v>
      </c>
      <c r="F296" s="208" t="s">
        <v>4140</v>
      </c>
      <c r="G296" s="209" t="s">
        <v>2655</v>
      </c>
      <c r="H296" s="210">
        <v>1</v>
      </c>
      <c r="I296" s="211"/>
      <c r="J296" s="212">
        <f>ROUND(I296*H296,2)</f>
        <v>0</v>
      </c>
      <c r="K296" s="208" t="s">
        <v>1209</v>
      </c>
      <c r="L296" s="46"/>
      <c r="M296" s="213" t="s">
        <v>19</v>
      </c>
      <c r="N296" s="214" t="s">
        <v>45</v>
      </c>
      <c r="O296" s="86"/>
      <c r="P296" s="215">
        <f>O296*H296</f>
        <v>0</v>
      </c>
      <c r="Q296" s="215">
        <v>0</v>
      </c>
      <c r="R296" s="215">
        <f>Q296*H296</f>
        <v>0</v>
      </c>
      <c r="S296" s="215">
        <v>0</v>
      </c>
      <c r="T296" s="216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17" t="s">
        <v>256</v>
      </c>
      <c r="AT296" s="217" t="s">
        <v>163</v>
      </c>
      <c r="AU296" s="217" t="s">
        <v>84</v>
      </c>
      <c r="AY296" s="19" t="s">
        <v>161</v>
      </c>
      <c r="BE296" s="218">
        <f>IF(N296="základní",J296,0)</f>
        <v>0</v>
      </c>
      <c r="BF296" s="218">
        <f>IF(N296="snížená",J296,0)</f>
        <v>0</v>
      </c>
      <c r="BG296" s="218">
        <f>IF(N296="zákl. přenesená",J296,0)</f>
        <v>0</v>
      </c>
      <c r="BH296" s="218">
        <f>IF(N296="sníž. přenesená",J296,0)</f>
        <v>0</v>
      </c>
      <c r="BI296" s="218">
        <f>IF(N296="nulová",J296,0)</f>
        <v>0</v>
      </c>
      <c r="BJ296" s="19" t="s">
        <v>82</v>
      </c>
      <c r="BK296" s="218">
        <f>ROUND(I296*H296,2)</f>
        <v>0</v>
      </c>
      <c r="BL296" s="19" t="s">
        <v>256</v>
      </c>
      <c r="BM296" s="217" t="s">
        <v>4141</v>
      </c>
    </row>
    <row r="297" s="2" customFormat="1">
      <c r="A297" s="40"/>
      <c r="B297" s="41"/>
      <c r="C297" s="42"/>
      <c r="D297" s="219" t="s">
        <v>170</v>
      </c>
      <c r="E297" s="42"/>
      <c r="F297" s="220" t="s">
        <v>4142</v>
      </c>
      <c r="G297" s="42"/>
      <c r="H297" s="42"/>
      <c r="I297" s="221"/>
      <c r="J297" s="42"/>
      <c r="K297" s="42"/>
      <c r="L297" s="46"/>
      <c r="M297" s="222"/>
      <c r="N297" s="223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9" t="s">
        <v>170</v>
      </c>
      <c r="AU297" s="19" t="s">
        <v>84</v>
      </c>
    </row>
    <row r="298" s="2" customFormat="1" ht="24.15" customHeight="1">
      <c r="A298" s="40"/>
      <c r="B298" s="41"/>
      <c r="C298" s="206" t="s">
        <v>857</v>
      </c>
      <c r="D298" s="206" t="s">
        <v>163</v>
      </c>
      <c r="E298" s="207" t="s">
        <v>4143</v>
      </c>
      <c r="F298" s="208" t="s">
        <v>4144</v>
      </c>
      <c r="G298" s="209" t="s">
        <v>2655</v>
      </c>
      <c r="H298" s="210">
        <v>1</v>
      </c>
      <c r="I298" s="211"/>
      <c r="J298" s="212">
        <f>ROUND(I298*H298,2)</f>
        <v>0</v>
      </c>
      <c r="K298" s="208" t="s">
        <v>1209</v>
      </c>
      <c r="L298" s="46"/>
      <c r="M298" s="213" t="s">
        <v>19</v>
      </c>
      <c r="N298" s="214" t="s">
        <v>45</v>
      </c>
      <c r="O298" s="86"/>
      <c r="P298" s="215">
        <f>O298*H298</f>
        <v>0</v>
      </c>
      <c r="Q298" s="215">
        <v>0</v>
      </c>
      <c r="R298" s="215">
        <f>Q298*H298</f>
        <v>0</v>
      </c>
      <c r="S298" s="215">
        <v>0</v>
      </c>
      <c r="T298" s="216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17" t="s">
        <v>256</v>
      </c>
      <c r="AT298" s="217" t="s">
        <v>163</v>
      </c>
      <c r="AU298" s="217" t="s">
        <v>84</v>
      </c>
      <c r="AY298" s="19" t="s">
        <v>161</v>
      </c>
      <c r="BE298" s="218">
        <f>IF(N298="základní",J298,0)</f>
        <v>0</v>
      </c>
      <c r="BF298" s="218">
        <f>IF(N298="snížená",J298,0)</f>
        <v>0</v>
      </c>
      <c r="BG298" s="218">
        <f>IF(N298="zákl. přenesená",J298,0)</f>
        <v>0</v>
      </c>
      <c r="BH298" s="218">
        <f>IF(N298="sníž. přenesená",J298,0)</f>
        <v>0</v>
      </c>
      <c r="BI298" s="218">
        <f>IF(N298="nulová",J298,0)</f>
        <v>0</v>
      </c>
      <c r="BJ298" s="19" t="s">
        <v>82</v>
      </c>
      <c r="BK298" s="218">
        <f>ROUND(I298*H298,2)</f>
        <v>0</v>
      </c>
      <c r="BL298" s="19" t="s">
        <v>256</v>
      </c>
      <c r="BM298" s="217" t="s">
        <v>4145</v>
      </c>
    </row>
    <row r="299" s="2" customFormat="1">
      <c r="A299" s="40"/>
      <c r="B299" s="41"/>
      <c r="C299" s="42"/>
      <c r="D299" s="219" t="s">
        <v>170</v>
      </c>
      <c r="E299" s="42"/>
      <c r="F299" s="220" t="s">
        <v>4146</v>
      </c>
      <c r="G299" s="42"/>
      <c r="H299" s="42"/>
      <c r="I299" s="221"/>
      <c r="J299" s="42"/>
      <c r="K299" s="42"/>
      <c r="L299" s="46"/>
      <c r="M299" s="222"/>
      <c r="N299" s="223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170</v>
      </c>
      <c r="AU299" s="19" t="s">
        <v>84</v>
      </c>
    </row>
    <row r="300" s="2" customFormat="1" ht="49.05" customHeight="1">
      <c r="A300" s="40"/>
      <c r="B300" s="41"/>
      <c r="C300" s="206" t="s">
        <v>863</v>
      </c>
      <c r="D300" s="206" t="s">
        <v>163</v>
      </c>
      <c r="E300" s="207" t="s">
        <v>4147</v>
      </c>
      <c r="F300" s="208" t="s">
        <v>4148</v>
      </c>
      <c r="G300" s="209" t="s">
        <v>1196</v>
      </c>
      <c r="H300" s="258"/>
      <c r="I300" s="211"/>
      <c r="J300" s="212">
        <f>ROUND(I300*H300,2)</f>
        <v>0</v>
      </c>
      <c r="K300" s="208" t="s">
        <v>167</v>
      </c>
      <c r="L300" s="46"/>
      <c r="M300" s="213" t="s">
        <v>19</v>
      </c>
      <c r="N300" s="214" t="s">
        <v>45</v>
      </c>
      <c r="O300" s="86"/>
      <c r="P300" s="215">
        <f>O300*H300</f>
        <v>0</v>
      </c>
      <c r="Q300" s="215">
        <v>0</v>
      </c>
      <c r="R300" s="215">
        <f>Q300*H300</f>
        <v>0</v>
      </c>
      <c r="S300" s="215">
        <v>0</v>
      </c>
      <c r="T300" s="216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17" t="s">
        <v>256</v>
      </c>
      <c r="AT300" s="217" t="s">
        <v>163</v>
      </c>
      <c r="AU300" s="217" t="s">
        <v>84</v>
      </c>
      <c r="AY300" s="19" t="s">
        <v>161</v>
      </c>
      <c r="BE300" s="218">
        <f>IF(N300="základní",J300,0)</f>
        <v>0</v>
      </c>
      <c r="BF300" s="218">
        <f>IF(N300="snížená",J300,0)</f>
        <v>0</v>
      </c>
      <c r="BG300" s="218">
        <f>IF(N300="zákl. přenesená",J300,0)</f>
        <v>0</v>
      </c>
      <c r="BH300" s="218">
        <f>IF(N300="sníž. přenesená",J300,0)</f>
        <v>0</v>
      </c>
      <c r="BI300" s="218">
        <f>IF(N300="nulová",J300,0)</f>
        <v>0</v>
      </c>
      <c r="BJ300" s="19" t="s">
        <v>82</v>
      </c>
      <c r="BK300" s="218">
        <f>ROUND(I300*H300,2)</f>
        <v>0</v>
      </c>
      <c r="BL300" s="19" t="s">
        <v>256</v>
      </c>
      <c r="BM300" s="217" t="s">
        <v>4149</v>
      </c>
    </row>
    <row r="301" s="2" customFormat="1">
      <c r="A301" s="40"/>
      <c r="B301" s="41"/>
      <c r="C301" s="42"/>
      <c r="D301" s="219" t="s">
        <v>170</v>
      </c>
      <c r="E301" s="42"/>
      <c r="F301" s="220" t="s">
        <v>4150</v>
      </c>
      <c r="G301" s="42"/>
      <c r="H301" s="42"/>
      <c r="I301" s="221"/>
      <c r="J301" s="42"/>
      <c r="K301" s="42"/>
      <c r="L301" s="46"/>
      <c r="M301" s="222"/>
      <c r="N301" s="223"/>
      <c r="O301" s="86"/>
      <c r="P301" s="86"/>
      <c r="Q301" s="86"/>
      <c r="R301" s="86"/>
      <c r="S301" s="86"/>
      <c r="T301" s="87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9" t="s">
        <v>170</v>
      </c>
      <c r="AU301" s="19" t="s">
        <v>84</v>
      </c>
    </row>
    <row r="302" s="2" customFormat="1" ht="66.75" customHeight="1">
      <c r="A302" s="40"/>
      <c r="B302" s="41"/>
      <c r="C302" s="206" t="s">
        <v>868</v>
      </c>
      <c r="D302" s="206" t="s">
        <v>163</v>
      </c>
      <c r="E302" s="207" t="s">
        <v>4151</v>
      </c>
      <c r="F302" s="208" t="s">
        <v>4152</v>
      </c>
      <c r="G302" s="209" t="s">
        <v>1196</v>
      </c>
      <c r="H302" s="258"/>
      <c r="I302" s="211"/>
      <c r="J302" s="212">
        <f>ROUND(I302*H302,2)</f>
        <v>0</v>
      </c>
      <c r="K302" s="208" t="s">
        <v>167</v>
      </c>
      <c r="L302" s="46"/>
      <c r="M302" s="213" t="s">
        <v>19</v>
      </c>
      <c r="N302" s="214" t="s">
        <v>45</v>
      </c>
      <c r="O302" s="86"/>
      <c r="P302" s="215">
        <f>O302*H302</f>
        <v>0</v>
      </c>
      <c r="Q302" s="215">
        <v>0</v>
      </c>
      <c r="R302" s="215">
        <f>Q302*H302</f>
        <v>0</v>
      </c>
      <c r="S302" s="215">
        <v>0</v>
      </c>
      <c r="T302" s="216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17" t="s">
        <v>256</v>
      </c>
      <c r="AT302" s="217" t="s">
        <v>163</v>
      </c>
      <c r="AU302" s="217" t="s">
        <v>84</v>
      </c>
      <c r="AY302" s="19" t="s">
        <v>161</v>
      </c>
      <c r="BE302" s="218">
        <f>IF(N302="základní",J302,0)</f>
        <v>0</v>
      </c>
      <c r="BF302" s="218">
        <f>IF(N302="snížená",J302,0)</f>
        <v>0</v>
      </c>
      <c r="BG302" s="218">
        <f>IF(N302="zákl. přenesená",J302,0)</f>
        <v>0</v>
      </c>
      <c r="BH302" s="218">
        <f>IF(N302="sníž. přenesená",J302,0)</f>
        <v>0</v>
      </c>
      <c r="BI302" s="218">
        <f>IF(N302="nulová",J302,0)</f>
        <v>0</v>
      </c>
      <c r="BJ302" s="19" t="s">
        <v>82</v>
      </c>
      <c r="BK302" s="218">
        <f>ROUND(I302*H302,2)</f>
        <v>0</v>
      </c>
      <c r="BL302" s="19" t="s">
        <v>256</v>
      </c>
      <c r="BM302" s="217" t="s">
        <v>4153</v>
      </c>
    </row>
    <row r="303" s="2" customFormat="1">
      <c r="A303" s="40"/>
      <c r="B303" s="41"/>
      <c r="C303" s="42"/>
      <c r="D303" s="219" t="s">
        <v>170</v>
      </c>
      <c r="E303" s="42"/>
      <c r="F303" s="220" t="s">
        <v>4154</v>
      </c>
      <c r="G303" s="42"/>
      <c r="H303" s="42"/>
      <c r="I303" s="221"/>
      <c r="J303" s="42"/>
      <c r="K303" s="42"/>
      <c r="L303" s="46"/>
      <c r="M303" s="272"/>
      <c r="N303" s="273"/>
      <c r="O303" s="274"/>
      <c r="P303" s="274"/>
      <c r="Q303" s="274"/>
      <c r="R303" s="274"/>
      <c r="S303" s="274"/>
      <c r="T303" s="275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170</v>
      </c>
      <c r="AU303" s="19" t="s">
        <v>84</v>
      </c>
    </row>
    <row r="304" s="2" customFormat="1" ht="6.96" customHeight="1">
      <c r="A304" s="40"/>
      <c r="B304" s="61"/>
      <c r="C304" s="62"/>
      <c r="D304" s="62"/>
      <c r="E304" s="62"/>
      <c r="F304" s="62"/>
      <c r="G304" s="62"/>
      <c r="H304" s="62"/>
      <c r="I304" s="62"/>
      <c r="J304" s="62"/>
      <c r="K304" s="62"/>
      <c r="L304" s="46"/>
      <c r="M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</row>
  </sheetData>
  <sheetProtection sheet="1" autoFilter="0" formatColumns="0" formatRows="0" objects="1" scenarios="1" spinCount="100000" saltValue="iW4I46ZaUmqjFVKCbmqcMsRkVjWbfoj3nhlw06SjM384sv6d/flBcruU6lZs8VN+6v2tyexRQrVuOoxkes2lYw==" hashValue="ftcBUPqFxGcHAO98hTVfP99xupiQLXuJHFfUZkUPsXZoq/t+btV9Ov8nToyFuX9Kja1vZXi2xKXiMoIOi8pfUQ==" algorithmName="SHA-512" password="CC35"/>
  <autoFilter ref="C80:K303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hyperlinks>
    <hyperlink ref="F85" r:id="rId1" display="https://podminky.urs.cz/item/CS_URS_2025_01/741110041"/>
    <hyperlink ref="F89" r:id="rId2" display="https://podminky.urs.cz/item/CS_URS_2025_01/741110042"/>
    <hyperlink ref="F95" r:id="rId3" display="https://podminky.urs.cz/item/CS_URS_2025_01/741112001"/>
    <hyperlink ref="F98" r:id="rId4" display="https://podminky.urs.cz/item/CS_URS_2025_01/741112061"/>
    <hyperlink ref="F102" r:id="rId5" display="https://podminky.urs.cz/item/CS_URS_2025_01/741122015"/>
    <hyperlink ref="F106" r:id="rId6" display="https://podminky.urs.cz/item/CS_URS_2025_01/741122016"/>
    <hyperlink ref="F110" r:id="rId7" display="https://podminky.urs.cz/item/CS_URS_2025_01/741122031"/>
    <hyperlink ref="F116" r:id="rId8" display="https://podminky.urs.cz/item/CS_URS_2025_01/741122032"/>
    <hyperlink ref="F120" r:id="rId9" display="https://podminky.urs.cz/item/CS_URS_2025_01/741122033"/>
    <hyperlink ref="F124" r:id="rId10" display="https://podminky.urs.cz/item/CS_URS_2025_01/741122034"/>
    <hyperlink ref="F129" r:id="rId11" display="https://podminky.urs.cz/item/CS_URS_2025_01/741122141"/>
    <hyperlink ref="F141" r:id="rId12" display="https://podminky.urs.cz/item/CS_URS_2024_02/741210005"/>
    <hyperlink ref="F144" r:id="rId13" display="https://podminky.urs.cz/item/CS_URS_2025_01/741210103"/>
    <hyperlink ref="F148" r:id="rId14" display="https://podminky.urs.cz/item/CS_URS_2025_01/741310101"/>
    <hyperlink ref="F151" r:id="rId15" display="https://podminky.urs.cz/item/CS_URS_2025_01/741310122"/>
    <hyperlink ref="F154" r:id="rId16" display="https://podminky.urs.cz/item/CS_URS_2025_01/741310126"/>
    <hyperlink ref="F157" r:id="rId17" display="https://podminky.urs.cz/item/CS_URS_2025_01/741311003"/>
    <hyperlink ref="F161" r:id="rId18" display="https://podminky.urs.cz/item/CS_URS_2025_01/741312531"/>
    <hyperlink ref="F164" r:id="rId19" display="https://podminky.urs.cz/item/CS_URS_2025_01/741313002"/>
    <hyperlink ref="F167" r:id="rId20" display="https://podminky.urs.cz/item/CS_URS_2025_01/741313003"/>
    <hyperlink ref="F171" r:id="rId21" display="https://podminky.urs.cz/item/CS_URS_2025_01/741313085"/>
    <hyperlink ref="F174" r:id="rId22" display="https://podminky.urs.cz/item/CS_URS_2024_02/741320302"/>
    <hyperlink ref="F177" r:id="rId23" display="https://podminky.urs.cz/item/CS_URS_2025_01/741321003"/>
    <hyperlink ref="F180" r:id="rId24" display="https://podminky.urs.cz/item/CS_URS_2025_01/741321033"/>
    <hyperlink ref="F183" r:id="rId25" display="https://podminky.urs.cz/item/CS_URS_2025_01/741321043"/>
    <hyperlink ref="F186" r:id="rId26" display="https://podminky.urs.cz/item/CS_URS_2025_01/741370021"/>
    <hyperlink ref="F198" r:id="rId27" display="https://podminky.urs.cz/item/CS_URS_2025_01/741371011"/>
    <hyperlink ref="F222" r:id="rId28" display="https://podminky.urs.cz/item/CS_URS_2025_01/741372022"/>
    <hyperlink ref="F233" r:id="rId29" display="https://podminky.urs.cz/item/CS_URS_2025_01/741372063"/>
    <hyperlink ref="F236" r:id="rId30" display="https://podminky.urs.cz/item/CS_URS_2025_01/741378026"/>
    <hyperlink ref="F241" r:id="rId31" display="https://podminky.urs.cz/item/CS_URS_2025_01/741410021"/>
    <hyperlink ref="F245" r:id="rId32" display="https://podminky.urs.cz/item/CS_URS_2025_01/741410071"/>
    <hyperlink ref="F248" r:id="rId33" display="https://podminky.urs.cz/item/CS_URS_2025_01/741420001"/>
    <hyperlink ref="F251" r:id="rId34" display="https://podminky.urs.cz/item/CS_URS_2025_01/741420021"/>
    <hyperlink ref="F254" r:id="rId35" display="https://podminky.urs.cz/item/CS_URS_2025_01/741420022"/>
    <hyperlink ref="F259" r:id="rId36" display="https://podminky.urs.cz/item/CS_URS_2025_01/741420023"/>
    <hyperlink ref="F262" r:id="rId37" display="https://podminky.urs.cz/item/CS_URS_2025_01/741420101"/>
    <hyperlink ref="F266" r:id="rId38" display="https://podminky.urs.cz/item/CS_URS_2025_01/741430004"/>
    <hyperlink ref="F269" r:id="rId39" display="https://podminky.urs.cz/item/CS_URS_2025_01/741440031"/>
    <hyperlink ref="F272" r:id="rId40" display="https://podminky.urs.cz/item/CS_URS_2025_01/741450001"/>
    <hyperlink ref="F275" r:id="rId41" display="https://podminky.urs.cz/item/CS_URS_2025_01/741810003"/>
    <hyperlink ref="F277" r:id="rId42" display="https://podminky.urs.cz/item/CS_URS_2024_02/741810011"/>
    <hyperlink ref="F279" r:id="rId43" display="https://podminky.urs.cz/item/CS_URS_2025_01/741811012"/>
    <hyperlink ref="F281" r:id="rId44" display="https://podminky.urs.cz/item/CS_URS_2024_02/741811013"/>
    <hyperlink ref="F283" r:id="rId45" display="https://podminky.urs.cz/item/CS_URS_2025_01/741811021"/>
    <hyperlink ref="F285" r:id="rId46" display="https://podminky.urs.cz/item/CS_URS_2025_01/741812011"/>
    <hyperlink ref="F287" r:id="rId47" display="https://podminky.urs.cz/item/CS_URS_2025_01/741812044"/>
    <hyperlink ref="F289" r:id="rId48" display="https://podminky.urs.cz/item/CS_URS_2024_02/741813001"/>
    <hyperlink ref="F291" r:id="rId49" display="https://podminky.urs.cz/item/CS_URS_2024_02/741813002"/>
    <hyperlink ref="F293" r:id="rId50" display="https://podminky.urs.cz/item/CS_URS_2024_02/741813021"/>
    <hyperlink ref="F295" r:id="rId51" display="https://podminky.urs.cz/item/CS_URS_2024_02/741820001"/>
    <hyperlink ref="F297" r:id="rId52" display="https://podminky.urs.cz/item/CS_URS_2024_02/741820101"/>
    <hyperlink ref="F299" r:id="rId53" display="https://podminky.urs.cz/item/CS_URS_2024_02/741820102"/>
    <hyperlink ref="F301" r:id="rId54" display="https://podminky.urs.cz/item/CS_URS_2025_01/998741311"/>
    <hyperlink ref="F303" r:id="rId55" display="https://podminky.urs.cz/item/CS_URS_2025_01/998741319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6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102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115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Rekonstrukce a rozšíření školní jídelny a kuchyně ZŠ Žižkov Kutná Hora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116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4155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10. 1. 2025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35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37</v>
      </c>
      <c r="E23" s="40"/>
      <c r="F23" s="40"/>
      <c r="G23" s="40"/>
      <c r="H23" s="40"/>
      <c r="I23" s="134" t="s">
        <v>26</v>
      </c>
      <c r="J23" s="138" t="s">
        <v>33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34</v>
      </c>
      <c r="F24" s="40"/>
      <c r="G24" s="40"/>
      <c r="H24" s="40"/>
      <c r="I24" s="134" t="s">
        <v>29</v>
      </c>
      <c r="J24" s="138" t="s">
        <v>35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ROUND(J82,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ROUND((SUM(BE82:BE125)),  2)</f>
        <v>0</v>
      </c>
      <c r="G33" s="40"/>
      <c r="H33" s="40"/>
      <c r="I33" s="150">
        <v>0.20999999999999999</v>
      </c>
      <c r="J33" s="149">
        <f>ROUND(((SUM(BE82:BE125))*I33),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ROUND((SUM(BF82:BF125)),  2)</f>
        <v>0</v>
      </c>
      <c r="G34" s="40"/>
      <c r="H34" s="40"/>
      <c r="I34" s="150">
        <v>0.12</v>
      </c>
      <c r="J34" s="149">
        <f>ROUND(((SUM(BF82:BF125))*I34),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ROUND((SUM(BG82:BG125)),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ROUND((SUM(BH82:BH125)),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ROUND((SUM(BI82:BI125)),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Rekonstrukce a rozšíření školní jídelny a kuchyně ZŠ Žižkov Kutná Hora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07 - Slaboproudé elektroinstalace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Kutná Hora</v>
      </c>
      <c r="G52" s="42"/>
      <c r="H52" s="42"/>
      <c r="I52" s="34" t="s">
        <v>23</v>
      </c>
      <c r="J52" s="74" t="str">
        <f>IF(J12="","",J12)</f>
        <v>10. 1. 2025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Kutná Hora</v>
      </c>
      <c r="G54" s="42"/>
      <c r="H54" s="42"/>
      <c r="I54" s="34" t="s">
        <v>32</v>
      </c>
      <c r="J54" s="38" t="str">
        <f>E21</f>
        <v>STATUS stavební a.s.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STATUS stavební a.s.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119</v>
      </c>
      <c r="D57" s="164"/>
      <c r="E57" s="164"/>
      <c r="F57" s="164"/>
      <c r="G57" s="164"/>
      <c r="H57" s="164"/>
      <c r="I57" s="164"/>
      <c r="J57" s="165" t="s">
        <v>120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J82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121</v>
      </c>
    </row>
    <row r="60" s="9" customFormat="1" ht="24.96" customHeight="1">
      <c r="A60" s="9"/>
      <c r="B60" s="167"/>
      <c r="C60" s="168"/>
      <c r="D60" s="169" t="s">
        <v>132</v>
      </c>
      <c r="E60" s="170"/>
      <c r="F60" s="170"/>
      <c r="G60" s="170"/>
      <c r="H60" s="170"/>
      <c r="I60" s="170"/>
      <c r="J60" s="171">
        <f>J83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4156</v>
      </c>
      <c r="E61" s="176"/>
      <c r="F61" s="176"/>
      <c r="G61" s="176"/>
      <c r="H61" s="176"/>
      <c r="I61" s="176"/>
      <c r="J61" s="177">
        <f>J84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7"/>
      <c r="C62" s="168"/>
      <c r="D62" s="169" t="s">
        <v>4157</v>
      </c>
      <c r="E62" s="170"/>
      <c r="F62" s="170"/>
      <c r="G62" s="170"/>
      <c r="H62" s="170"/>
      <c r="I62" s="170"/>
      <c r="J62" s="171">
        <f>J122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2" customFormat="1" ht="21.84" customHeight="1">
      <c r="A63" s="40"/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6.96" customHeight="1">
      <c r="A64" s="40"/>
      <c r="B64" s="61"/>
      <c r="C64" s="62"/>
      <c r="D64" s="62"/>
      <c r="E64" s="62"/>
      <c r="F64" s="62"/>
      <c r="G64" s="62"/>
      <c r="H64" s="62"/>
      <c r="I64" s="62"/>
      <c r="J64" s="62"/>
      <c r="K64" s="6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8" s="2" customFormat="1" ht="6.96" customHeight="1">
      <c r="A68" s="40"/>
      <c r="B68" s="63"/>
      <c r="C68" s="64"/>
      <c r="D68" s="64"/>
      <c r="E68" s="64"/>
      <c r="F68" s="64"/>
      <c r="G68" s="64"/>
      <c r="H68" s="64"/>
      <c r="I68" s="64"/>
      <c r="J68" s="64"/>
      <c r="K68" s="64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24.96" customHeight="1">
      <c r="A69" s="40"/>
      <c r="B69" s="41"/>
      <c r="C69" s="25" t="s">
        <v>146</v>
      </c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16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6.25" customHeight="1">
      <c r="A72" s="40"/>
      <c r="B72" s="41"/>
      <c r="C72" s="42"/>
      <c r="D72" s="42"/>
      <c r="E72" s="162" t="str">
        <f>E7</f>
        <v>Rekonstrukce a rozšíření školní jídelny a kuchyně ZŠ Žižkov Kutná Hora</v>
      </c>
      <c r="F72" s="34"/>
      <c r="G72" s="34"/>
      <c r="H72" s="34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71" t="str">
        <f>E9</f>
        <v>07 - Slaboproudé elektroinstalace</v>
      </c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21</v>
      </c>
      <c r="D76" s="42"/>
      <c r="E76" s="42"/>
      <c r="F76" s="29" t="str">
        <f>F12</f>
        <v>Kutná Hora</v>
      </c>
      <c r="G76" s="42"/>
      <c r="H76" s="42"/>
      <c r="I76" s="34" t="s">
        <v>23</v>
      </c>
      <c r="J76" s="74" t="str">
        <f>IF(J12="","",J12)</f>
        <v>10. 1. 2025</v>
      </c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25</v>
      </c>
      <c r="D78" s="42"/>
      <c r="E78" s="42"/>
      <c r="F78" s="29" t="str">
        <f>E15</f>
        <v>Město Kutná Hora</v>
      </c>
      <c r="G78" s="42"/>
      <c r="H78" s="42"/>
      <c r="I78" s="34" t="s">
        <v>32</v>
      </c>
      <c r="J78" s="38" t="str">
        <f>E21</f>
        <v>STATUS stavební a.s.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30</v>
      </c>
      <c r="D79" s="42"/>
      <c r="E79" s="42"/>
      <c r="F79" s="29" t="str">
        <f>IF(E18="","",E18)</f>
        <v>Vyplň údaj</v>
      </c>
      <c r="G79" s="42"/>
      <c r="H79" s="42"/>
      <c r="I79" s="34" t="s">
        <v>37</v>
      </c>
      <c r="J79" s="38" t="str">
        <f>E24</f>
        <v>STATUS stavební a.s.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0.32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1" customFormat="1" ht="29.28" customHeight="1">
      <c r="A81" s="179"/>
      <c r="B81" s="180"/>
      <c r="C81" s="181" t="s">
        <v>147</v>
      </c>
      <c r="D81" s="182" t="s">
        <v>59</v>
      </c>
      <c r="E81" s="182" t="s">
        <v>55</v>
      </c>
      <c r="F81" s="182" t="s">
        <v>56</v>
      </c>
      <c r="G81" s="182" t="s">
        <v>148</v>
      </c>
      <c r="H81" s="182" t="s">
        <v>149</v>
      </c>
      <c r="I81" s="182" t="s">
        <v>150</v>
      </c>
      <c r="J81" s="182" t="s">
        <v>120</v>
      </c>
      <c r="K81" s="183" t="s">
        <v>151</v>
      </c>
      <c r="L81" s="184"/>
      <c r="M81" s="94" t="s">
        <v>19</v>
      </c>
      <c r="N81" s="95" t="s">
        <v>44</v>
      </c>
      <c r="O81" s="95" t="s">
        <v>152</v>
      </c>
      <c r="P81" s="95" t="s">
        <v>153</v>
      </c>
      <c r="Q81" s="95" t="s">
        <v>154</v>
      </c>
      <c r="R81" s="95" t="s">
        <v>155</v>
      </c>
      <c r="S81" s="95" t="s">
        <v>156</v>
      </c>
      <c r="T81" s="96" t="s">
        <v>157</v>
      </c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</row>
    <row r="82" s="2" customFormat="1" ht="22.8" customHeight="1">
      <c r="A82" s="40"/>
      <c r="B82" s="41"/>
      <c r="C82" s="101" t="s">
        <v>158</v>
      </c>
      <c r="D82" s="42"/>
      <c r="E82" s="42"/>
      <c r="F82" s="42"/>
      <c r="G82" s="42"/>
      <c r="H82" s="42"/>
      <c r="I82" s="42"/>
      <c r="J82" s="185">
        <f>BK82</f>
        <v>0</v>
      </c>
      <c r="K82" s="42"/>
      <c r="L82" s="46"/>
      <c r="M82" s="97"/>
      <c r="N82" s="186"/>
      <c r="O82" s="98"/>
      <c r="P82" s="187">
        <f>P83+P122</f>
        <v>0</v>
      </c>
      <c r="Q82" s="98"/>
      <c r="R82" s="187">
        <f>R83+R122</f>
        <v>0.011736</v>
      </c>
      <c r="S82" s="98"/>
      <c r="T82" s="188">
        <f>T83+T122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T82" s="19" t="s">
        <v>73</v>
      </c>
      <c r="AU82" s="19" t="s">
        <v>121</v>
      </c>
      <c r="BK82" s="189">
        <f>BK83+BK122</f>
        <v>0</v>
      </c>
    </row>
    <row r="83" s="12" customFormat="1" ht="25.92" customHeight="1">
      <c r="A83" s="12"/>
      <c r="B83" s="190"/>
      <c r="C83" s="191"/>
      <c r="D83" s="192" t="s">
        <v>73</v>
      </c>
      <c r="E83" s="193" t="s">
        <v>1121</v>
      </c>
      <c r="F83" s="193" t="s">
        <v>1122</v>
      </c>
      <c r="G83" s="191"/>
      <c r="H83" s="191"/>
      <c r="I83" s="194"/>
      <c r="J83" s="195">
        <f>BK83</f>
        <v>0</v>
      </c>
      <c r="K83" s="191"/>
      <c r="L83" s="196"/>
      <c r="M83" s="197"/>
      <c r="N83" s="198"/>
      <c r="O83" s="198"/>
      <c r="P83" s="199">
        <f>P84</f>
        <v>0</v>
      </c>
      <c r="Q83" s="198"/>
      <c r="R83" s="199">
        <f>R84</f>
        <v>0.011736</v>
      </c>
      <c r="S83" s="198"/>
      <c r="T83" s="200">
        <f>T84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1" t="s">
        <v>84</v>
      </c>
      <c r="AT83" s="202" t="s">
        <v>73</v>
      </c>
      <c r="AU83" s="202" t="s">
        <v>74</v>
      </c>
      <c r="AY83" s="201" t="s">
        <v>161</v>
      </c>
      <c r="BK83" s="203">
        <f>BK84</f>
        <v>0</v>
      </c>
    </row>
    <row r="84" s="12" customFormat="1" ht="22.8" customHeight="1">
      <c r="A84" s="12"/>
      <c r="B84" s="190"/>
      <c r="C84" s="191"/>
      <c r="D84" s="192" t="s">
        <v>73</v>
      </c>
      <c r="E84" s="204" t="s">
        <v>4158</v>
      </c>
      <c r="F84" s="204" t="s">
        <v>4159</v>
      </c>
      <c r="G84" s="191"/>
      <c r="H84" s="191"/>
      <c r="I84" s="194"/>
      <c r="J84" s="205">
        <f>BK84</f>
        <v>0</v>
      </c>
      <c r="K84" s="191"/>
      <c r="L84" s="196"/>
      <c r="M84" s="197"/>
      <c r="N84" s="198"/>
      <c r="O84" s="198"/>
      <c r="P84" s="199">
        <f>SUM(P85:P121)</f>
        <v>0</v>
      </c>
      <c r="Q84" s="198"/>
      <c r="R84" s="199">
        <f>SUM(R85:R121)</f>
        <v>0.011736</v>
      </c>
      <c r="S84" s="198"/>
      <c r="T84" s="200">
        <f>SUM(T85:T121)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84</v>
      </c>
      <c r="AT84" s="202" t="s">
        <v>73</v>
      </c>
      <c r="AU84" s="202" t="s">
        <v>82</v>
      </c>
      <c r="AY84" s="201" t="s">
        <v>161</v>
      </c>
      <c r="BK84" s="203">
        <f>SUM(BK85:BK121)</f>
        <v>0</v>
      </c>
    </row>
    <row r="85" s="2" customFormat="1" ht="24.15" customHeight="1">
      <c r="A85" s="40"/>
      <c r="B85" s="41"/>
      <c r="C85" s="206" t="s">
        <v>82</v>
      </c>
      <c r="D85" s="206" t="s">
        <v>163</v>
      </c>
      <c r="E85" s="207" t="s">
        <v>4160</v>
      </c>
      <c r="F85" s="208" t="s">
        <v>4161</v>
      </c>
      <c r="G85" s="209" t="s">
        <v>590</v>
      </c>
      <c r="H85" s="210">
        <v>8</v>
      </c>
      <c r="I85" s="211"/>
      <c r="J85" s="212">
        <f>ROUND(I85*H85,2)</f>
        <v>0</v>
      </c>
      <c r="K85" s="208" t="s">
        <v>167</v>
      </c>
      <c r="L85" s="46"/>
      <c r="M85" s="213" t="s">
        <v>19</v>
      </c>
      <c r="N85" s="214" t="s">
        <v>45</v>
      </c>
      <c r="O85" s="86"/>
      <c r="P85" s="215">
        <f>O85*H85</f>
        <v>0</v>
      </c>
      <c r="Q85" s="215">
        <v>0</v>
      </c>
      <c r="R85" s="215">
        <f>Q85*H85</f>
        <v>0</v>
      </c>
      <c r="S85" s="215">
        <v>0</v>
      </c>
      <c r="T85" s="216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17" t="s">
        <v>256</v>
      </c>
      <c r="AT85" s="217" t="s">
        <v>163</v>
      </c>
      <c r="AU85" s="217" t="s">
        <v>84</v>
      </c>
      <c r="AY85" s="19" t="s">
        <v>161</v>
      </c>
      <c r="BE85" s="218">
        <f>IF(N85="základní",J85,0)</f>
        <v>0</v>
      </c>
      <c r="BF85" s="218">
        <f>IF(N85="snížená",J85,0)</f>
        <v>0</v>
      </c>
      <c r="BG85" s="218">
        <f>IF(N85="zákl. přenesená",J85,0)</f>
        <v>0</v>
      </c>
      <c r="BH85" s="218">
        <f>IF(N85="sníž. přenesená",J85,0)</f>
        <v>0</v>
      </c>
      <c r="BI85" s="218">
        <f>IF(N85="nulová",J85,0)</f>
        <v>0</v>
      </c>
      <c r="BJ85" s="19" t="s">
        <v>82</v>
      </c>
      <c r="BK85" s="218">
        <f>ROUND(I85*H85,2)</f>
        <v>0</v>
      </c>
      <c r="BL85" s="19" t="s">
        <v>256</v>
      </c>
      <c r="BM85" s="217" t="s">
        <v>4162</v>
      </c>
    </row>
    <row r="86" s="2" customFormat="1">
      <c r="A86" s="40"/>
      <c r="B86" s="41"/>
      <c r="C86" s="42"/>
      <c r="D86" s="219" t="s">
        <v>170</v>
      </c>
      <c r="E86" s="42"/>
      <c r="F86" s="220" t="s">
        <v>4163</v>
      </c>
      <c r="G86" s="42"/>
      <c r="H86" s="42"/>
      <c r="I86" s="221"/>
      <c r="J86" s="42"/>
      <c r="K86" s="42"/>
      <c r="L86" s="46"/>
      <c r="M86" s="222"/>
      <c r="N86" s="223"/>
      <c r="O86" s="86"/>
      <c r="P86" s="86"/>
      <c r="Q86" s="86"/>
      <c r="R86" s="86"/>
      <c r="S86" s="86"/>
      <c r="T86" s="87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170</v>
      </c>
      <c r="AU86" s="19" t="s">
        <v>84</v>
      </c>
    </row>
    <row r="87" s="2" customFormat="1" ht="37.8" customHeight="1">
      <c r="A87" s="40"/>
      <c r="B87" s="41"/>
      <c r="C87" s="247" t="s">
        <v>84</v>
      </c>
      <c r="D87" s="247" t="s">
        <v>301</v>
      </c>
      <c r="E87" s="248" t="s">
        <v>4164</v>
      </c>
      <c r="F87" s="249" t="s">
        <v>4165</v>
      </c>
      <c r="G87" s="250" t="s">
        <v>590</v>
      </c>
      <c r="H87" s="251">
        <v>8</v>
      </c>
      <c r="I87" s="252"/>
      <c r="J87" s="253">
        <f>ROUND(I87*H87,2)</f>
        <v>0</v>
      </c>
      <c r="K87" s="249" t="s">
        <v>167</v>
      </c>
      <c r="L87" s="254"/>
      <c r="M87" s="255" t="s">
        <v>19</v>
      </c>
      <c r="N87" s="256" t="s">
        <v>45</v>
      </c>
      <c r="O87" s="86"/>
      <c r="P87" s="215">
        <f>O87*H87</f>
        <v>0</v>
      </c>
      <c r="Q87" s="215">
        <v>5.0000000000000002E-05</v>
      </c>
      <c r="R87" s="215">
        <f>Q87*H87</f>
        <v>0.00040000000000000002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342</v>
      </c>
      <c r="AT87" s="217" t="s">
        <v>301</v>
      </c>
      <c r="AU87" s="217" t="s">
        <v>84</v>
      </c>
      <c r="AY87" s="19" t="s">
        <v>161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82</v>
      </c>
      <c r="BK87" s="218">
        <f>ROUND(I87*H87,2)</f>
        <v>0</v>
      </c>
      <c r="BL87" s="19" t="s">
        <v>256</v>
      </c>
      <c r="BM87" s="217" t="s">
        <v>4166</v>
      </c>
    </row>
    <row r="88" s="2" customFormat="1" ht="24.15" customHeight="1">
      <c r="A88" s="40"/>
      <c r="B88" s="41"/>
      <c r="C88" s="206" t="s">
        <v>175</v>
      </c>
      <c r="D88" s="206" t="s">
        <v>163</v>
      </c>
      <c r="E88" s="207" t="s">
        <v>4167</v>
      </c>
      <c r="F88" s="208" t="s">
        <v>4168</v>
      </c>
      <c r="G88" s="209" t="s">
        <v>166</v>
      </c>
      <c r="H88" s="210">
        <v>2</v>
      </c>
      <c r="I88" s="211"/>
      <c r="J88" s="212">
        <f>ROUND(I88*H88,2)</f>
        <v>0</v>
      </c>
      <c r="K88" s="208" t="s">
        <v>167</v>
      </c>
      <c r="L88" s="46"/>
      <c r="M88" s="213" t="s">
        <v>19</v>
      </c>
      <c r="N88" s="214" t="s">
        <v>45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256</v>
      </c>
      <c r="AT88" s="217" t="s">
        <v>163</v>
      </c>
      <c r="AU88" s="217" t="s">
        <v>84</v>
      </c>
      <c r="AY88" s="19" t="s">
        <v>161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82</v>
      </c>
      <c r="BK88" s="218">
        <f>ROUND(I88*H88,2)</f>
        <v>0</v>
      </c>
      <c r="BL88" s="19" t="s">
        <v>256</v>
      </c>
      <c r="BM88" s="217" t="s">
        <v>4169</v>
      </c>
    </row>
    <row r="89" s="2" customFormat="1">
      <c r="A89" s="40"/>
      <c r="B89" s="41"/>
      <c r="C89" s="42"/>
      <c r="D89" s="219" t="s">
        <v>170</v>
      </c>
      <c r="E89" s="42"/>
      <c r="F89" s="220" t="s">
        <v>4170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170</v>
      </c>
      <c r="AU89" s="19" t="s">
        <v>84</v>
      </c>
    </row>
    <row r="90" s="2" customFormat="1" ht="24.15" customHeight="1">
      <c r="A90" s="40"/>
      <c r="B90" s="41"/>
      <c r="C90" s="247" t="s">
        <v>168</v>
      </c>
      <c r="D90" s="247" t="s">
        <v>301</v>
      </c>
      <c r="E90" s="248" t="s">
        <v>3754</v>
      </c>
      <c r="F90" s="249" t="s">
        <v>3755</v>
      </c>
      <c r="G90" s="250" t="s">
        <v>166</v>
      </c>
      <c r="H90" s="251">
        <v>2</v>
      </c>
      <c r="I90" s="252"/>
      <c r="J90" s="253">
        <f>ROUND(I90*H90,2)</f>
        <v>0</v>
      </c>
      <c r="K90" s="249" t="s">
        <v>167</v>
      </c>
      <c r="L90" s="254"/>
      <c r="M90" s="255" t="s">
        <v>19</v>
      </c>
      <c r="N90" s="256" t="s">
        <v>45</v>
      </c>
      <c r="O90" s="86"/>
      <c r="P90" s="215">
        <f>O90*H90</f>
        <v>0</v>
      </c>
      <c r="Q90" s="215">
        <v>4.0000000000000003E-05</v>
      </c>
      <c r="R90" s="215">
        <f>Q90*H90</f>
        <v>8.0000000000000007E-05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342</v>
      </c>
      <c r="AT90" s="217" t="s">
        <v>301</v>
      </c>
      <c r="AU90" s="217" t="s">
        <v>84</v>
      </c>
      <c r="AY90" s="19" t="s">
        <v>161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82</v>
      </c>
      <c r="BK90" s="218">
        <f>ROUND(I90*H90,2)</f>
        <v>0</v>
      </c>
      <c r="BL90" s="19" t="s">
        <v>256</v>
      </c>
      <c r="BM90" s="217" t="s">
        <v>4171</v>
      </c>
    </row>
    <row r="91" s="2" customFormat="1" ht="24.15" customHeight="1">
      <c r="A91" s="40"/>
      <c r="B91" s="41"/>
      <c r="C91" s="206" t="s">
        <v>188</v>
      </c>
      <c r="D91" s="206" t="s">
        <v>163</v>
      </c>
      <c r="E91" s="207" t="s">
        <v>4172</v>
      </c>
      <c r="F91" s="208" t="s">
        <v>4173</v>
      </c>
      <c r="G91" s="209" t="s">
        <v>590</v>
      </c>
      <c r="H91" s="210">
        <v>42.600000000000001</v>
      </c>
      <c r="I91" s="211"/>
      <c r="J91" s="212">
        <f>ROUND(I91*H91,2)</f>
        <v>0</v>
      </c>
      <c r="K91" s="208" t="s">
        <v>167</v>
      </c>
      <c r="L91" s="46"/>
      <c r="M91" s="213" t="s">
        <v>19</v>
      </c>
      <c r="N91" s="214" t="s">
        <v>45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256</v>
      </c>
      <c r="AT91" s="217" t="s">
        <v>163</v>
      </c>
      <c r="AU91" s="217" t="s">
        <v>84</v>
      </c>
      <c r="AY91" s="19" t="s">
        <v>161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82</v>
      </c>
      <c r="BK91" s="218">
        <f>ROUND(I91*H91,2)</f>
        <v>0</v>
      </c>
      <c r="BL91" s="19" t="s">
        <v>256</v>
      </c>
      <c r="BM91" s="217" t="s">
        <v>4174</v>
      </c>
    </row>
    <row r="92" s="2" customFormat="1">
      <c r="A92" s="40"/>
      <c r="B92" s="41"/>
      <c r="C92" s="42"/>
      <c r="D92" s="219" t="s">
        <v>170</v>
      </c>
      <c r="E92" s="42"/>
      <c r="F92" s="220" t="s">
        <v>4175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170</v>
      </c>
      <c r="AU92" s="19" t="s">
        <v>84</v>
      </c>
    </row>
    <row r="93" s="13" customFormat="1">
      <c r="A93" s="13"/>
      <c r="B93" s="224"/>
      <c r="C93" s="225"/>
      <c r="D93" s="226" t="s">
        <v>185</v>
      </c>
      <c r="E93" s="227" t="s">
        <v>19</v>
      </c>
      <c r="F93" s="228" t="s">
        <v>4176</v>
      </c>
      <c r="G93" s="225"/>
      <c r="H93" s="229">
        <v>42.600000000000001</v>
      </c>
      <c r="I93" s="230"/>
      <c r="J93" s="225"/>
      <c r="K93" s="225"/>
      <c r="L93" s="231"/>
      <c r="M93" s="232"/>
      <c r="N93" s="233"/>
      <c r="O93" s="233"/>
      <c r="P93" s="233"/>
      <c r="Q93" s="233"/>
      <c r="R93" s="233"/>
      <c r="S93" s="233"/>
      <c r="T93" s="234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5" t="s">
        <v>185</v>
      </c>
      <c r="AU93" s="235" t="s">
        <v>84</v>
      </c>
      <c r="AV93" s="13" t="s">
        <v>84</v>
      </c>
      <c r="AW93" s="13" t="s">
        <v>36</v>
      </c>
      <c r="AX93" s="13" t="s">
        <v>74</v>
      </c>
      <c r="AY93" s="235" t="s">
        <v>161</v>
      </c>
    </row>
    <row r="94" s="14" customFormat="1">
      <c r="A94" s="14"/>
      <c r="B94" s="236"/>
      <c r="C94" s="237"/>
      <c r="D94" s="226" t="s">
        <v>185</v>
      </c>
      <c r="E94" s="238" t="s">
        <v>19</v>
      </c>
      <c r="F94" s="239" t="s">
        <v>187</v>
      </c>
      <c r="G94" s="237"/>
      <c r="H94" s="240">
        <v>42.600000000000001</v>
      </c>
      <c r="I94" s="241"/>
      <c r="J94" s="237"/>
      <c r="K94" s="237"/>
      <c r="L94" s="242"/>
      <c r="M94" s="243"/>
      <c r="N94" s="244"/>
      <c r="O94" s="244"/>
      <c r="P94" s="244"/>
      <c r="Q94" s="244"/>
      <c r="R94" s="244"/>
      <c r="S94" s="244"/>
      <c r="T94" s="245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6" t="s">
        <v>185</v>
      </c>
      <c r="AU94" s="246" t="s">
        <v>84</v>
      </c>
      <c r="AV94" s="14" t="s">
        <v>168</v>
      </c>
      <c r="AW94" s="14" t="s">
        <v>36</v>
      </c>
      <c r="AX94" s="14" t="s">
        <v>82</v>
      </c>
      <c r="AY94" s="246" t="s">
        <v>161</v>
      </c>
    </row>
    <row r="95" s="2" customFormat="1" ht="37.8" customHeight="1">
      <c r="A95" s="40"/>
      <c r="B95" s="41"/>
      <c r="C95" s="247" t="s">
        <v>193</v>
      </c>
      <c r="D95" s="247" t="s">
        <v>301</v>
      </c>
      <c r="E95" s="248" t="s">
        <v>4177</v>
      </c>
      <c r="F95" s="249" t="s">
        <v>4178</v>
      </c>
      <c r="G95" s="250" t="s">
        <v>590</v>
      </c>
      <c r="H95" s="251">
        <v>26.600000000000001</v>
      </c>
      <c r="I95" s="252"/>
      <c r="J95" s="253">
        <f>ROUND(I95*H95,2)</f>
        <v>0</v>
      </c>
      <c r="K95" s="249" t="s">
        <v>167</v>
      </c>
      <c r="L95" s="254"/>
      <c r="M95" s="255" t="s">
        <v>19</v>
      </c>
      <c r="N95" s="256" t="s">
        <v>45</v>
      </c>
      <c r="O95" s="86"/>
      <c r="P95" s="215">
        <f>O95*H95</f>
        <v>0</v>
      </c>
      <c r="Q95" s="215">
        <v>0.00025999999999999998</v>
      </c>
      <c r="R95" s="215">
        <f>Q95*H95</f>
        <v>0.0069159999999999994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342</v>
      </c>
      <c r="AT95" s="217" t="s">
        <v>301</v>
      </c>
      <c r="AU95" s="217" t="s">
        <v>84</v>
      </c>
      <c r="AY95" s="19" t="s">
        <v>161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82</v>
      </c>
      <c r="BK95" s="218">
        <f>ROUND(I95*H95,2)</f>
        <v>0</v>
      </c>
      <c r="BL95" s="19" t="s">
        <v>256</v>
      </c>
      <c r="BM95" s="217" t="s">
        <v>4179</v>
      </c>
    </row>
    <row r="96" s="13" customFormat="1">
      <c r="A96" s="13"/>
      <c r="B96" s="224"/>
      <c r="C96" s="225"/>
      <c r="D96" s="226" t="s">
        <v>185</v>
      </c>
      <c r="E96" s="227" t="s">
        <v>19</v>
      </c>
      <c r="F96" s="228" t="s">
        <v>4180</v>
      </c>
      <c r="G96" s="225"/>
      <c r="H96" s="229">
        <v>26.600000000000001</v>
      </c>
      <c r="I96" s="230"/>
      <c r="J96" s="225"/>
      <c r="K96" s="225"/>
      <c r="L96" s="231"/>
      <c r="M96" s="232"/>
      <c r="N96" s="233"/>
      <c r="O96" s="233"/>
      <c r="P96" s="233"/>
      <c r="Q96" s="233"/>
      <c r="R96" s="233"/>
      <c r="S96" s="233"/>
      <c r="T96" s="234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5" t="s">
        <v>185</v>
      </c>
      <c r="AU96" s="235" t="s">
        <v>84</v>
      </c>
      <c r="AV96" s="13" t="s">
        <v>84</v>
      </c>
      <c r="AW96" s="13" t="s">
        <v>36</v>
      </c>
      <c r="AX96" s="13" t="s">
        <v>82</v>
      </c>
      <c r="AY96" s="235" t="s">
        <v>161</v>
      </c>
    </row>
    <row r="97" s="2" customFormat="1" ht="16.5" customHeight="1">
      <c r="A97" s="40"/>
      <c r="B97" s="41"/>
      <c r="C97" s="247" t="s">
        <v>200</v>
      </c>
      <c r="D97" s="247" t="s">
        <v>301</v>
      </c>
      <c r="E97" s="248" t="s">
        <v>4181</v>
      </c>
      <c r="F97" s="249" t="s">
        <v>4182</v>
      </c>
      <c r="G97" s="250" t="s">
        <v>590</v>
      </c>
      <c r="H97" s="251">
        <v>8</v>
      </c>
      <c r="I97" s="252"/>
      <c r="J97" s="253">
        <f>ROUND(I97*H97,2)</f>
        <v>0</v>
      </c>
      <c r="K97" s="249" t="s">
        <v>19</v>
      </c>
      <c r="L97" s="254"/>
      <c r="M97" s="255" t="s">
        <v>19</v>
      </c>
      <c r="N97" s="256" t="s">
        <v>45</v>
      </c>
      <c r="O97" s="86"/>
      <c r="P97" s="215">
        <f>O97*H97</f>
        <v>0</v>
      </c>
      <c r="Q97" s="215">
        <v>5.0000000000000002E-05</v>
      </c>
      <c r="R97" s="215">
        <f>Q97*H97</f>
        <v>0.00040000000000000002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342</v>
      </c>
      <c r="AT97" s="217" t="s">
        <v>301</v>
      </c>
      <c r="AU97" s="217" t="s">
        <v>84</v>
      </c>
      <c r="AY97" s="19" t="s">
        <v>161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82</v>
      </c>
      <c r="BK97" s="218">
        <f>ROUND(I97*H97,2)</f>
        <v>0</v>
      </c>
      <c r="BL97" s="19" t="s">
        <v>256</v>
      </c>
      <c r="BM97" s="217" t="s">
        <v>4183</v>
      </c>
    </row>
    <row r="98" s="2" customFormat="1" ht="24.15" customHeight="1">
      <c r="A98" s="40"/>
      <c r="B98" s="41"/>
      <c r="C98" s="247" t="s">
        <v>208</v>
      </c>
      <c r="D98" s="247" t="s">
        <v>301</v>
      </c>
      <c r="E98" s="248" t="s">
        <v>4184</v>
      </c>
      <c r="F98" s="249" t="s">
        <v>4185</v>
      </c>
      <c r="G98" s="250" t="s">
        <v>590</v>
      </c>
      <c r="H98" s="251">
        <v>4</v>
      </c>
      <c r="I98" s="252"/>
      <c r="J98" s="253">
        <f>ROUND(I98*H98,2)</f>
        <v>0</v>
      </c>
      <c r="K98" s="249" t="s">
        <v>19</v>
      </c>
      <c r="L98" s="254"/>
      <c r="M98" s="255" t="s">
        <v>19</v>
      </c>
      <c r="N98" s="256" t="s">
        <v>45</v>
      </c>
      <c r="O98" s="86"/>
      <c r="P98" s="215">
        <f>O98*H98</f>
        <v>0</v>
      </c>
      <c r="Q98" s="215">
        <v>0.00012999999999999999</v>
      </c>
      <c r="R98" s="215">
        <f>Q98*H98</f>
        <v>0.00051999999999999995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342</v>
      </c>
      <c r="AT98" s="217" t="s">
        <v>301</v>
      </c>
      <c r="AU98" s="217" t="s">
        <v>84</v>
      </c>
      <c r="AY98" s="19" t="s">
        <v>161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82</v>
      </c>
      <c r="BK98" s="218">
        <f>ROUND(I98*H98,2)</f>
        <v>0</v>
      </c>
      <c r="BL98" s="19" t="s">
        <v>256</v>
      </c>
      <c r="BM98" s="217" t="s">
        <v>4186</v>
      </c>
    </row>
    <row r="99" s="2" customFormat="1" ht="24.15" customHeight="1">
      <c r="A99" s="40"/>
      <c r="B99" s="41"/>
      <c r="C99" s="247" t="s">
        <v>217</v>
      </c>
      <c r="D99" s="247" t="s">
        <v>301</v>
      </c>
      <c r="E99" s="248" t="s">
        <v>4187</v>
      </c>
      <c r="F99" s="249" t="s">
        <v>4188</v>
      </c>
      <c r="G99" s="250" t="s">
        <v>590</v>
      </c>
      <c r="H99" s="251">
        <v>4</v>
      </c>
      <c r="I99" s="252"/>
      <c r="J99" s="253">
        <f>ROUND(I99*H99,2)</f>
        <v>0</v>
      </c>
      <c r="K99" s="249" t="s">
        <v>19</v>
      </c>
      <c r="L99" s="254"/>
      <c r="M99" s="255" t="s">
        <v>19</v>
      </c>
      <c r="N99" s="256" t="s">
        <v>45</v>
      </c>
      <c r="O99" s="86"/>
      <c r="P99" s="215">
        <f>O99*H99</f>
        <v>0</v>
      </c>
      <c r="Q99" s="215">
        <v>0.00016000000000000001</v>
      </c>
      <c r="R99" s="215">
        <f>Q99*H99</f>
        <v>0.00064000000000000005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342</v>
      </c>
      <c r="AT99" s="217" t="s">
        <v>301</v>
      </c>
      <c r="AU99" s="217" t="s">
        <v>84</v>
      </c>
      <c r="AY99" s="19" t="s">
        <v>161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82</v>
      </c>
      <c r="BK99" s="218">
        <f>ROUND(I99*H99,2)</f>
        <v>0</v>
      </c>
      <c r="BL99" s="19" t="s">
        <v>256</v>
      </c>
      <c r="BM99" s="217" t="s">
        <v>4189</v>
      </c>
    </row>
    <row r="100" s="2" customFormat="1" ht="21.75" customHeight="1">
      <c r="A100" s="40"/>
      <c r="B100" s="41"/>
      <c r="C100" s="206" t="s">
        <v>109</v>
      </c>
      <c r="D100" s="206" t="s">
        <v>163</v>
      </c>
      <c r="E100" s="207" t="s">
        <v>4190</v>
      </c>
      <c r="F100" s="208" t="s">
        <v>4191</v>
      </c>
      <c r="G100" s="209" t="s">
        <v>166</v>
      </c>
      <c r="H100" s="210">
        <v>1</v>
      </c>
      <c r="I100" s="211"/>
      <c r="J100" s="212">
        <f>ROUND(I100*H100,2)</f>
        <v>0</v>
      </c>
      <c r="K100" s="208" t="s">
        <v>167</v>
      </c>
      <c r="L100" s="46"/>
      <c r="M100" s="213" t="s">
        <v>19</v>
      </c>
      <c r="N100" s="214" t="s">
        <v>45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256</v>
      </c>
      <c r="AT100" s="217" t="s">
        <v>163</v>
      </c>
      <c r="AU100" s="217" t="s">
        <v>84</v>
      </c>
      <c r="AY100" s="19" t="s">
        <v>161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82</v>
      </c>
      <c r="BK100" s="218">
        <f>ROUND(I100*H100,2)</f>
        <v>0</v>
      </c>
      <c r="BL100" s="19" t="s">
        <v>256</v>
      </c>
      <c r="BM100" s="217" t="s">
        <v>4192</v>
      </c>
    </row>
    <row r="101" s="2" customFormat="1">
      <c r="A101" s="40"/>
      <c r="B101" s="41"/>
      <c r="C101" s="42"/>
      <c r="D101" s="219" t="s">
        <v>170</v>
      </c>
      <c r="E101" s="42"/>
      <c r="F101" s="220" t="s">
        <v>4193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170</v>
      </c>
      <c r="AU101" s="19" t="s">
        <v>84</v>
      </c>
    </row>
    <row r="102" s="2" customFormat="1" ht="24.15" customHeight="1">
      <c r="A102" s="40"/>
      <c r="B102" s="41"/>
      <c r="C102" s="247" t="s">
        <v>112</v>
      </c>
      <c r="D102" s="247" t="s">
        <v>301</v>
      </c>
      <c r="E102" s="248" t="s">
        <v>4194</v>
      </c>
      <c r="F102" s="249" t="s">
        <v>4195</v>
      </c>
      <c r="G102" s="250" t="s">
        <v>166</v>
      </c>
      <c r="H102" s="251">
        <v>1</v>
      </c>
      <c r="I102" s="252"/>
      <c r="J102" s="253">
        <f>ROUND(I102*H102,2)</f>
        <v>0</v>
      </c>
      <c r="K102" s="249" t="s">
        <v>167</v>
      </c>
      <c r="L102" s="254"/>
      <c r="M102" s="255" t="s">
        <v>19</v>
      </c>
      <c r="N102" s="256" t="s">
        <v>45</v>
      </c>
      <c r="O102" s="86"/>
      <c r="P102" s="215">
        <f>O102*H102</f>
        <v>0</v>
      </c>
      <c r="Q102" s="215">
        <v>8.0000000000000007E-05</v>
      </c>
      <c r="R102" s="215">
        <f>Q102*H102</f>
        <v>8.0000000000000007E-05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342</v>
      </c>
      <c r="AT102" s="217" t="s">
        <v>301</v>
      </c>
      <c r="AU102" s="217" t="s">
        <v>84</v>
      </c>
      <c r="AY102" s="19" t="s">
        <v>161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82</v>
      </c>
      <c r="BK102" s="218">
        <f>ROUND(I102*H102,2)</f>
        <v>0</v>
      </c>
      <c r="BL102" s="19" t="s">
        <v>256</v>
      </c>
      <c r="BM102" s="217" t="s">
        <v>4196</v>
      </c>
    </row>
    <row r="103" s="2" customFormat="1" ht="16.5" customHeight="1">
      <c r="A103" s="40"/>
      <c r="B103" s="41"/>
      <c r="C103" s="206" t="s">
        <v>8</v>
      </c>
      <c r="D103" s="206" t="s">
        <v>163</v>
      </c>
      <c r="E103" s="207" t="s">
        <v>4197</v>
      </c>
      <c r="F103" s="208" t="s">
        <v>4198</v>
      </c>
      <c r="G103" s="209" t="s">
        <v>166</v>
      </c>
      <c r="H103" s="210">
        <v>1</v>
      </c>
      <c r="I103" s="211"/>
      <c r="J103" s="212">
        <f>ROUND(I103*H103,2)</f>
        <v>0</v>
      </c>
      <c r="K103" s="208" t="s">
        <v>19</v>
      </c>
      <c r="L103" s="46"/>
      <c r="M103" s="213" t="s">
        <v>19</v>
      </c>
      <c r="N103" s="214" t="s">
        <v>45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256</v>
      </c>
      <c r="AT103" s="217" t="s">
        <v>163</v>
      </c>
      <c r="AU103" s="217" t="s">
        <v>84</v>
      </c>
      <c r="AY103" s="19" t="s">
        <v>161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82</v>
      </c>
      <c r="BK103" s="218">
        <f>ROUND(I103*H103,2)</f>
        <v>0</v>
      </c>
      <c r="BL103" s="19" t="s">
        <v>256</v>
      </c>
      <c r="BM103" s="217" t="s">
        <v>4199</v>
      </c>
    </row>
    <row r="104" s="2" customFormat="1" ht="16.5" customHeight="1">
      <c r="A104" s="40"/>
      <c r="B104" s="41"/>
      <c r="C104" s="206" t="s">
        <v>239</v>
      </c>
      <c r="D104" s="206" t="s">
        <v>163</v>
      </c>
      <c r="E104" s="207" t="s">
        <v>4200</v>
      </c>
      <c r="F104" s="208" t="s">
        <v>4201</v>
      </c>
      <c r="G104" s="209" t="s">
        <v>590</v>
      </c>
      <c r="H104" s="210">
        <v>10</v>
      </c>
      <c r="I104" s="211"/>
      <c r="J104" s="212">
        <f>ROUND(I104*H104,2)</f>
        <v>0</v>
      </c>
      <c r="K104" s="208" t="s">
        <v>19</v>
      </c>
      <c r="L104" s="46"/>
      <c r="M104" s="213" t="s">
        <v>19</v>
      </c>
      <c r="N104" s="214" t="s">
        <v>45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256</v>
      </c>
      <c r="AT104" s="217" t="s">
        <v>163</v>
      </c>
      <c r="AU104" s="217" t="s">
        <v>84</v>
      </c>
      <c r="AY104" s="19" t="s">
        <v>161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82</v>
      </c>
      <c r="BK104" s="218">
        <f>ROUND(I104*H104,2)</f>
        <v>0</v>
      </c>
      <c r="BL104" s="19" t="s">
        <v>256</v>
      </c>
      <c r="BM104" s="217" t="s">
        <v>4202</v>
      </c>
    </row>
    <row r="105" s="2" customFormat="1" ht="16.5" customHeight="1">
      <c r="A105" s="40"/>
      <c r="B105" s="41"/>
      <c r="C105" s="206" t="s">
        <v>244</v>
      </c>
      <c r="D105" s="206" t="s">
        <v>163</v>
      </c>
      <c r="E105" s="207" t="s">
        <v>4203</v>
      </c>
      <c r="F105" s="208" t="s">
        <v>4204</v>
      </c>
      <c r="G105" s="209" t="s">
        <v>166</v>
      </c>
      <c r="H105" s="210">
        <v>1</v>
      </c>
      <c r="I105" s="211"/>
      <c r="J105" s="212">
        <f>ROUND(I105*H105,2)</f>
        <v>0</v>
      </c>
      <c r="K105" s="208" t="s">
        <v>19</v>
      </c>
      <c r="L105" s="46"/>
      <c r="M105" s="213" t="s">
        <v>19</v>
      </c>
      <c r="N105" s="214" t="s">
        <v>45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256</v>
      </c>
      <c r="AT105" s="217" t="s">
        <v>163</v>
      </c>
      <c r="AU105" s="217" t="s">
        <v>84</v>
      </c>
      <c r="AY105" s="19" t="s">
        <v>161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82</v>
      </c>
      <c r="BK105" s="218">
        <f>ROUND(I105*H105,2)</f>
        <v>0</v>
      </c>
      <c r="BL105" s="19" t="s">
        <v>256</v>
      </c>
      <c r="BM105" s="217" t="s">
        <v>4205</v>
      </c>
    </row>
    <row r="106" s="2" customFormat="1" ht="16.5" customHeight="1">
      <c r="A106" s="40"/>
      <c r="B106" s="41"/>
      <c r="C106" s="206" t="s">
        <v>250</v>
      </c>
      <c r="D106" s="206" t="s">
        <v>163</v>
      </c>
      <c r="E106" s="207" t="s">
        <v>4206</v>
      </c>
      <c r="F106" s="208" t="s">
        <v>4207</v>
      </c>
      <c r="G106" s="209" t="s">
        <v>166</v>
      </c>
      <c r="H106" s="210">
        <v>1</v>
      </c>
      <c r="I106" s="211"/>
      <c r="J106" s="212">
        <f>ROUND(I106*H106,2)</f>
        <v>0</v>
      </c>
      <c r="K106" s="208" t="s">
        <v>19</v>
      </c>
      <c r="L106" s="46"/>
      <c r="M106" s="213" t="s">
        <v>19</v>
      </c>
      <c r="N106" s="214" t="s">
        <v>45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256</v>
      </c>
      <c r="AT106" s="217" t="s">
        <v>163</v>
      </c>
      <c r="AU106" s="217" t="s">
        <v>84</v>
      </c>
      <c r="AY106" s="19" t="s">
        <v>161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82</v>
      </c>
      <c r="BK106" s="218">
        <f>ROUND(I106*H106,2)</f>
        <v>0</v>
      </c>
      <c r="BL106" s="19" t="s">
        <v>256</v>
      </c>
      <c r="BM106" s="217" t="s">
        <v>4208</v>
      </c>
    </row>
    <row r="107" s="2" customFormat="1" ht="16.5" customHeight="1">
      <c r="A107" s="40"/>
      <c r="B107" s="41"/>
      <c r="C107" s="206" t="s">
        <v>256</v>
      </c>
      <c r="D107" s="206" t="s">
        <v>163</v>
      </c>
      <c r="E107" s="207" t="s">
        <v>4209</v>
      </c>
      <c r="F107" s="208" t="s">
        <v>4210</v>
      </c>
      <c r="G107" s="209" t="s">
        <v>166</v>
      </c>
      <c r="H107" s="210">
        <v>1</v>
      </c>
      <c r="I107" s="211"/>
      <c r="J107" s="212">
        <f>ROUND(I107*H107,2)</f>
        <v>0</v>
      </c>
      <c r="K107" s="208" t="s">
        <v>19</v>
      </c>
      <c r="L107" s="46"/>
      <c r="M107" s="213" t="s">
        <v>19</v>
      </c>
      <c r="N107" s="214" t="s">
        <v>45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256</v>
      </c>
      <c r="AT107" s="217" t="s">
        <v>163</v>
      </c>
      <c r="AU107" s="217" t="s">
        <v>84</v>
      </c>
      <c r="AY107" s="19" t="s">
        <v>161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82</v>
      </c>
      <c r="BK107" s="218">
        <f>ROUND(I107*H107,2)</f>
        <v>0</v>
      </c>
      <c r="BL107" s="19" t="s">
        <v>256</v>
      </c>
      <c r="BM107" s="217" t="s">
        <v>4211</v>
      </c>
    </row>
    <row r="108" s="2" customFormat="1" ht="24.15" customHeight="1">
      <c r="A108" s="40"/>
      <c r="B108" s="41"/>
      <c r="C108" s="206" t="s">
        <v>262</v>
      </c>
      <c r="D108" s="206" t="s">
        <v>163</v>
      </c>
      <c r="E108" s="207" t="s">
        <v>4212</v>
      </c>
      <c r="F108" s="208" t="s">
        <v>4213</v>
      </c>
      <c r="G108" s="209" t="s">
        <v>166</v>
      </c>
      <c r="H108" s="210">
        <v>1</v>
      </c>
      <c r="I108" s="211"/>
      <c r="J108" s="212">
        <f>ROUND(I108*H108,2)</f>
        <v>0</v>
      </c>
      <c r="K108" s="208" t="s">
        <v>19</v>
      </c>
      <c r="L108" s="46"/>
      <c r="M108" s="213" t="s">
        <v>19</v>
      </c>
      <c r="N108" s="214" t="s">
        <v>45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256</v>
      </c>
      <c r="AT108" s="217" t="s">
        <v>163</v>
      </c>
      <c r="AU108" s="217" t="s">
        <v>84</v>
      </c>
      <c r="AY108" s="19" t="s">
        <v>161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82</v>
      </c>
      <c r="BK108" s="218">
        <f>ROUND(I108*H108,2)</f>
        <v>0</v>
      </c>
      <c r="BL108" s="19" t="s">
        <v>256</v>
      </c>
      <c r="BM108" s="217" t="s">
        <v>4214</v>
      </c>
    </row>
    <row r="109" s="2" customFormat="1" ht="16.5" customHeight="1">
      <c r="A109" s="40"/>
      <c r="B109" s="41"/>
      <c r="C109" s="206" t="s">
        <v>268</v>
      </c>
      <c r="D109" s="206" t="s">
        <v>163</v>
      </c>
      <c r="E109" s="207" t="s">
        <v>4215</v>
      </c>
      <c r="F109" s="208" t="s">
        <v>4216</v>
      </c>
      <c r="G109" s="209" t="s">
        <v>166</v>
      </c>
      <c r="H109" s="210">
        <v>1</v>
      </c>
      <c r="I109" s="211"/>
      <c r="J109" s="212">
        <f>ROUND(I109*H109,2)</f>
        <v>0</v>
      </c>
      <c r="K109" s="208" t="s">
        <v>1209</v>
      </c>
      <c r="L109" s="46"/>
      <c r="M109" s="213" t="s">
        <v>19</v>
      </c>
      <c r="N109" s="214" t="s">
        <v>45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256</v>
      </c>
      <c r="AT109" s="217" t="s">
        <v>163</v>
      </c>
      <c r="AU109" s="217" t="s">
        <v>84</v>
      </c>
      <c r="AY109" s="19" t="s">
        <v>161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82</v>
      </c>
      <c r="BK109" s="218">
        <f>ROUND(I109*H109,2)</f>
        <v>0</v>
      </c>
      <c r="BL109" s="19" t="s">
        <v>256</v>
      </c>
      <c r="BM109" s="217" t="s">
        <v>4217</v>
      </c>
    </row>
    <row r="110" s="2" customFormat="1">
      <c r="A110" s="40"/>
      <c r="B110" s="41"/>
      <c r="C110" s="42"/>
      <c r="D110" s="219" t="s">
        <v>170</v>
      </c>
      <c r="E110" s="42"/>
      <c r="F110" s="220" t="s">
        <v>4218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170</v>
      </c>
      <c r="AU110" s="19" t="s">
        <v>84</v>
      </c>
    </row>
    <row r="111" s="2" customFormat="1" ht="37.8" customHeight="1">
      <c r="A111" s="40"/>
      <c r="B111" s="41"/>
      <c r="C111" s="247" t="s">
        <v>275</v>
      </c>
      <c r="D111" s="247" t="s">
        <v>301</v>
      </c>
      <c r="E111" s="248" t="s">
        <v>4219</v>
      </c>
      <c r="F111" s="249" t="s">
        <v>4220</v>
      </c>
      <c r="G111" s="250" t="s">
        <v>166</v>
      </c>
      <c r="H111" s="251">
        <v>1</v>
      </c>
      <c r="I111" s="252"/>
      <c r="J111" s="253">
        <f>ROUND(I111*H111,2)</f>
        <v>0</v>
      </c>
      <c r="K111" s="249" t="s">
        <v>19</v>
      </c>
      <c r="L111" s="254"/>
      <c r="M111" s="255" t="s">
        <v>19</v>
      </c>
      <c r="N111" s="256" t="s">
        <v>45</v>
      </c>
      <c r="O111" s="86"/>
      <c r="P111" s="215">
        <f>O111*H111</f>
        <v>0</v>
      </c>
      <c r="Q111" s="215">
        <v>0.0025000000000000001</v>
      </c>
      <c r="R111" s="215">
        <f>Q111*H111</f>
        <v>0.0025000000000000001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342</v>
      </c>
      <c r="AT111" s="217" t="s">
        <v>301</v>
      </c>
      <c r="AU111" s="217" t="s">
        <v>84</v>
      </c>
      <c r="AY111" s="19" t="s">
        <v>161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82</v>
      </c>
      <c r="BK111" s="218">
        <f>ROUND(I111*H111,2)</f>
        <v>0</v>
      </c>
      <c r="BL111" s="19" t="s">
        <v>256</v>
      </c>
      <c r="BM111" s="217" t="s">
        <v>4221</v>
      </c>
    </row>
    <row r="112" s="2" customFormat="1" ht="16.5" customHeight="1">
      <c r="A112" s="40"/>
      <c r="B112" s="41"/>
      <c r="C112" s="206" t="s">
        <v>280</v>
      </c>
      <c r="D112" s="206" t="s">
        <v>163</v>
      </c>
      <c r="E112" s="207" t="s">
        <v>4222</v>
      </c>
      <c r="F112" s="208" t="s">
        <v>4223</v>
      </c>
      <c r="G112" s="209" t="s">
        <v>166</v>
      </c>
      <c r="H112" s="210">
        <v>2</v>
      </c>
      <c r="I112" s="211"/>
      <c r="J112" s="212">
        <f>ROUND(I112*H112,2)</f>
        <v>0</v>
      </c>
      <c r="K112" s="208" t="s">
        <v>1209</v>
      </c>
      <c r="L112" s="46"/>
      <c r="M112" s="213" t="s">
        <v>19</v>
      </c>
      <c r="N112" s="214" t="s">
        <v>45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256</v>
      </c>
      <c r="AT112" s="217" t="s">
        <v>163</v>
      </c>
      <c r="AU112" s="217" t="s">
        <v>84</v>
      </c>
      <c r="AY112" s="19" t="s">
        <v>161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82</v>
      </c>
      <c r="BK112" s="218">
        <f>ROUND(I112*H112,2)</f>
        <v>0</v>
      </c>
      <c r="BL112" s="19" t="s">
        <v>256</v>
      </c>
      <c r="BM112" s="217" t="s">
        <v>4224</v>
      </c>
    </row>
    <row r="113" s="2" customFormat="1">
      <c r="A113" s="40"/>
      <c r="B113" s="41"/>
      <c r="C113" s="42"/>
      <c r="D113" s="219" t="s">
        <v>170</v>
      </c>
      <c r="E113" s="42"/>
      <c r="F113" s="220" t="s">
        <v>4225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170</v>
      </c>
      <c r="AU113" s="19" t="s">
        <v>84</v>
      </c>
    </row>
    <row r="114" s="2" customFormat="1" ht="16.5" customHeight="1">
      <c r="A114" s="40"/>
      <c r="B114" s="41"/>
      <c r="C114" s="247" t="s">
        <v>7</v>
      </c>
      <c r="D114" s="247" t="s">
        <v>301</v>
      </c>
      <c r="E114" s="248" t="s">
        <v>4226</v>
      </c>
      <c r="F114" s="249" t="s">
        <v>4227</v>
      </c>
      <c r="G114" s="250" t="s">
        <v>166</v>
      </c>
      <c r="H114" s="251">
        <v>1</v>
      </c>
      <c r="I114" s="252"/>
      <c r="J114" s="253">
        <f>ROUND(I114*H114,2)</f>
        <v>0</v>
      </c>
      <c r="K114" s="249" t="s">
        <v>19</v>
      </c>
      <c r="L114" s="254"/>
      <c r="M114" s="255" t="s">
        <v>19</v>
      </c>
      <c r="N114" s="256" t="s">
        <v>45</v>
      </c>
      <c r="O114" s="86"/>
      <c r="P114" s="215">
        <f>O114*H114</f>
        <v>0</v>
      </c>
      <c r="Q114" s="215">
        <v>0.00010000000000000001</v>
      </c>
      <c r="R114" s="215">
        <f>Q114*H114</f>
        <v>0.00010000000000000001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342</v>
      </c>
      <c r="AT114" s="217" t="s">
        <v>301</v>
      </c>
      <c r="AU114" s="217" t="s">
        <v>84</v>
      </c>
      <c r="AY114" s="19" t="s">
        <v>161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82</v>
      </c>
      <c r="BK114" s="218">
        <f>ROUND(I114*H114,2)</f>
        <v>0</v>
      </c>
      <c r="BL114" s="19" t="s">
        <v>256</v>
      </c>
      <c r="BM114" s="217" t="s">
        <v>4228</v>
      </c>
    </row>
    <row r="115" s="2" customFormat="1" ht="21.75" customHeight="1">
      <c r="A115" s="40"/>
      <c r="B115" s="41"/>
      <c r="C115" s="247" t="s">
        <v>294</v>
      </c>
      <c r="D115" s="247" t="s">
        <v>301</v>
      </c>
      <c r="E115" s="248" t="s">
        <v>4229</v>
      </c>
      <c r="F115" s="249" t="s">
        <v>4230</v>
      </c>
      <c r="G115" s="250" t="s">
        <v>166</v>
      </c>
      <c r="H115" s="251">
        <v>1</v>
      </c>
      <c r="I115" s="252"/>
      <c r="J115" s="253">
        <f>ROUND(I115*H115,2)</f>
        <v>0</v>
      </c>
      <c r="K115" s="249" t="s">
        <v>19</v>
      </c>
      <c r="L115" s="254"/>
      <c r="M115" s="255" t="s">
        <v>19</v>
      </c>
      <c r="N115" s="256" t="s">
        <v>45</v>
      </c>
      <c r="O115" s="86"/>
      <c r="P115" s="215">
        <f>O115*H115</f>
        <v>0</v>
      </c>
      <c r="Q115" s="215">
        <v>0.00010000000000000001</v>
      </c>
      <c r="R115" s="215">
        <f>Q115*H115</f>
        <v>0.00010000000000000001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342</v>
      </c>
      <c r="AT115" s="217" t="s">
        <v>301</v>
      </c>
      <c r="AU115" s="217" t="s">
        <v>84</v>
      </c>
      <c r="AY115" s="19" t="s">
        <v>161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82</v>
      </c>
      <c r="BK115" s="218">
        <f>ROUND(I115*H115,2)</f>
        <v>0</v>
      </c>
      <c r="BL115" s="19" t="s">
        <v>256</v>
      </c>
      <c r="BM115" s="217" t="s">
        <v>4231</v>
      </c>
    </row>
    <row r="116" s="2" customFormat="1" ht="24.15" customHeight="1">
      <c r="A116" s="40"/>
      <c r="B116" s="41"/>
      <c r="C116" s="206" t="s">
        <v>300</v>
      </c>
      <c r="D116" s="206" t="s">
        <v>163</v>
      </c>
      <c r="E116" s="207" t="s">
        <v>4232</v>
      </c>
      <c r="F116" s="208" t="s">
        <v>4233</v>
      </c>
      <c r="G116" s="209" t="s">
        <v>166</v>
      </c>
      <c r="H116" s="210">
        <v>2</v>
      </c>
      <c r="I116" s="211"/>
      <c r="J116" s="212">
        <f>ROUND(I116*H116,2)</f>
        <v>0</v>
      </c>
      <c r="K116" s="208" t="s">
        <v>1209</v>
      </c>
      <c r="L116" s="46"/>
      <c r="M116" s="213" t="s">
        <v>19</v>
      </c>
      <c r="N116" s="214" t="s">
        <v>45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256</v>
      </c>
      <c r="AT116" s="217" t="s">
        <v>163</v>
      </c>
      <c r="AU116" s="217" t="s">
        <v>84</v>
      </c>
      <c r="AY116" s="19" t="s">
        <v>161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82</v>
      </c>
      <c r="BK116" s="218">
        <f>ROUND(I116*H116,2)</f>
        <v>0</v>
      </c>
      <c r="BL116" s="19" t="s">
        <v>256</v>
      </c>
      <c r="BM116" s="217" t="s">
        <v>4234</v>
      </c>
    </row>
    <row r="117" s="2" customFormat="1">
      <c r="A117" s="40"/>
      <c r="B117" s="41"/>
      <c r="C117" s="42"/>
      <c r="D117" s="219" t="s">
        <v>170</v>
      </c>
      <c r="E117" s="42"/>
      <c r="F117" s="220" t="s">
        <v>4235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170</v>
      </c>
      <c r="AU117" s="19" t="s">
        <v>84</v>
      </c>
    </row>
    <row r="118" s="2" customFormat="1" ht="49.05" customHeight="1">
      <c r="A118" s="40"/>
      <c r="B118" s="41"/>
      <c r="C118" s="206" t="s">
        <v>306</v>
      </c>
      <c r="D118" s="206" t="s">
        <v>163</v>
      </c>
      <c r="E118" s="207" t="s">
        <v>4236</v>
      </c>
      <c r="F118" s="208" t="s">
        <v>4237</v>
      </c>
      <c r="G118" s="209" t="s">
        <v>1196</v>
      </c>
      <c r="H118" s="258"/>
      <c r="I118" s="211"/>
      <c r="J118" s="212">
        <f>ROUND(I118*H118,2)</f>
        <v>0</v>
      </c>
      <c r="K118" s="208" t="s">
        <v>167</v>
      </c>
      <c r="L118" s="46"/>
      <c r="M118" s="213" t="s">
        <v>19</v>
      </c>
      <c r="N118" s="214" t="s">
        <v>45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543</v>
      </c>
      <c r="AT118" s="217" t="s">
        <v>163</v>
      </c>
      <c r="AU118" s="217" t="s">
        <v>84</v>
      </c>
      <c r="AY118" s="19" t="s">
        <v>161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82</v>
      </c>
      <c r="BK118" s="218">
        <f>ROUND(I118*H118,2)</f>
        <v>0</v>
      </c>
      <c r="BL118" s="19" t="s">
        <v>543</v>
      </c>
      <c r="BM118" s="217" t="s">
        <v>4238</v>
      </c>
    </row>
    <row r="119" s="2" customFormat="1">
      <c r="A119" s="40"/>
      <c r="B119" s="41"/>
      <c r="C119" s="42"/>
      <c r="D119" s="219" t="s">
        <v>170</v>
      </c>
      <c r="E119" s="42"/>
      <c r="F119" s="220" t="s">
        <v>4239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170</v>
      </c>
      <c r="AU119" s="19" t="s">
        <v>84</v>
      </c>
    </row>
    <row r="120" s="2" customFormat="1" ht="66.75" customHeight="1">
      <c r="A120" s="40"/>
      <c r="B120" s="41"/>
      <c r="C120" s="206" t="s">
        <v>311</v>
      </c>
      <c r="D120" s="206" t="s">
        <v>163</v>
      </c>
      <c r="E120" s="207" t="s">
        <v>4240</v>
      </c>
      <c r="F120" s="208" t="s">
        <v>4241</v>
      </c>
      <c r="G120" s="209" t="s">
        <v>1196</v>
      </c>
      <c r="H120" s="258"/>
      <c r="I120" s="211"/>
      <c r="J120" s="212">
        <f>ROUND(I120*H120,2)</f>
        <v>0</v>
      </c>
      <c r="K120" s="208" t="s">
        <v>167</v>
      </c>
      <c r="L120" s="46"/>
      <c r="M120" s="213" t="s">
        <v>19</v>
      </c>
      <c r="N120" s="214" t="s">
        <v>45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256</v>
      </c>
      <c r="AT120" s="217" t="s">
        <v>163</v>
      </c>
      <c r="AU120" s="217" t="s">
        <v>84</v>
      </c>
      <c r="AY120" s="19" t="s">
        <v>161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82</v>
      </c>
      <c r="BK120" s="218">
        <f>ROUND(I120*H120,2)</f>
        <v>0</v>
      </c>
      <c r="BL120" s="19" t="s">
        <v>256</v>
      </c>
      <c r="BM120" s="217" t="s">
        <v>4242</v>
      </c>
    </row>
    <row r="121" s="2" customFormat="1">
      <c r="A121" s="40"/>
      <c r="B121" s="41"/>
      <c r="C121" s="42"/>
      <c r="D121" s="219" t="s">
        <v>170</v>
      </c>
      <c r="E121" s="42"/>
      <c r="F121" s="220" t="s">
        <v>4243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170</v>
      </c>
      <c r="AU121" s="19" t="s">
        <v>84</v>
      </c>
    </row>
    <row r="122" s="12" customFormat="1" ht="25.92" customHeight="1">
      <c r="A122" s="12"/>
      <c r="B122" s="190"/>
      <c r="C122" s="191"/>
      <c r="D122" s="192" t="s">
        <v>73</v>
      </c>
      <c r="E122" s="193" t="s">
        <v>301</v>
      </c>
      <c r="F122" s="193" t="s">
        <v>4244</v>
      </c>
      <c r="G122" s="191"/>
      <c r="H122" s="191"/>
      <c r="I122" s="194"/>
      <c r="J122" s="195">
        <f>BK122</f>
        <v>0</v>
      </c>
      <c r="K122" s="191"/>
      <c r="L122" s="196"/>
      <c r="M122" s="197"/>
      <c r="N122" s="198"/>
      <c r="O122" s="198"/>
      <c r="P122" s="199">
        <f>SUM(P123:P125)</f>
        <v>0</v>
      </c>
      <c r="Q122" s="198"/>
      <c r="R122" s="199">
        <f>SUM(R123:R125)</f>
        <v>0</v>
      </c>
      <c r="S122" s="198"/>
      <c r="T122" s="200">
        <f>SUM(T123:T125)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01" t="s">
        <v>175</v>
      </c>
      <c r="AT122" s="202" t="s">
        <v>73</v>
      </c>
      <c r="AU122" s="202" t="s">
        <v>74</v>
      </c>
      <c r="AY122" s="201" t="s">
        <v>161</v>
      </c>
      <c r="BK122" s="203">
        <f>SUM(BK123:BK125)</f>
        <v>0</v>
      </c>
    </row>
    <row r="123" s="2" customFormat="1" ht="16.5" customHeight="1">
      <c r="A123" s="40"/>
      <c r="B123" s="41"/>
      <c r="C123" s="206" t="s">
        <v>316</v>
      </c>
      <c r="D123" s="206" t="s">
        <v>163</v>
      </c>
      <c r="E123" s="207" t="s">
        <v>4245</v>
      </c>
      <c r="F123" s="208" t="s">
        <v>4246</v>
      </c>
      <c r="G123" s="209" t="s">
        <v>166</v>
      </c>
      <c r="H123" s="210">
        <v>1</v>
      </c>
      <c r="I123" s="211"/>
      <c r="J123" s="212">
        <f>ROUND(I123*H123,2)</f>
        <v>0</v>
      </c>
      <c r="K123" s="208" t="s">
        <v>19</v>
      </c>
      <c r="L123" s="46"/>
      <c r="M123" s="213" t="s">
        <v>19</v>
      </c>
      <c r="N123" s="214" t="s">
        <v>45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543</v>
      </c>
      <c r="AT123" s="217" t="s">
        <v>163</v>
      </c>
      <c r="AU123" s="217" t="s">
        <v>82</v>
      </c>
      <c r="AY123" s="19" t="s">
        <v>161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82</v>
      </c>
      <c r="BK123" s="218">
        <f>ROUND(I123*H123,2)</f>
        <v>0</v>
      </c>
      <c r="BL123" s="19" t="s">
        <v>543</v>
      </c>
      <c r="BM123" s="217" t="s">
        <v>4247</v>
      </c>
    </row>
    <row r="124" s="2" customFormat="1" ht="24.15" customHeight="1">
      <c r="A124" s="40"/>
      <c r="B124" s="41"/>
      <c r="C124" s="206" t="s">
        <v>321</v>
      </c>
      <c r="D124" s="206" t="s">
        <v>163</v>
      </c>
      <c r="E124" s="207" t="s">
        <v>4248</v>
      </c>
      <c r="F124" s="208" t="s">
        <v>4249</v>
      </c>
      <c r="G124" s="209" t="s">
        <v>4250</v>
      </c>
      <c r="H124" s="210">
        <v>1</v>
      </c>
      <c r="I124" s="211"/>
      <c r="J124" s="212">
        <f>ROUND(I124*H124,2)</f>
        <v>0</v>
      </c>
      <c r="K124" s="208" t="s">
        <v>19</v>
      </c>
      <c r="L124" s="46"/>
      <c r="M124" s="213" t="s">
        <v>19</v>
      </c>
      <c r="N124" s="214" t="s">
        <v>45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543</v>
      </c>
      <c r="AT124" s="217" t="s">
        <v>163</v>
      </c>
      <c r="AU124" s="217" t="s">
        <v>82</v>
      </c>
      <c r="AY124" s="19" t="s">
        <v>161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82</v>
      </c>
      <c r="BK124" s="218">
        <f>ROUND(I124*H124,2)</f>
        <v>0</v>
      </c>
      <c r="BL124" s="19" t="s">
        <v>543</v>
      </c>
      <c r="BM124" s="217" t="s">
        <v>4251</v>
      </c>
    </row>
    <row r="125" s="2" customFormat="1" ht="24.15" customHeight="1">
      <c r="A125" s="40"/>
      <c r="B125" s="41"/>
      <c r="C125" s="206" t="s">
        <v>325</v>
      </c>
      <c r="D125" s="206" t="s">
        <v>163</v>
      </c>
      <c r="E125" s="207" t="s">
        <v>4252</v>
      </c>
      <c r="F125" s="208" t="s">
        <v>4253</v>
      </c>
      <c r="G125" s="209" t="s">
        <v>4250</v>
      </c>
      <c r="H125" s="210">
        <v>1</v>
      </c>
      <c r="I125" s="211"/>
      <c r="J125" s="212">
        <f>ROUND(I125*H125,2)</f>
        <v>0</v>
      </c>
      <c r="K125" s="208" t="s">
        <v>19</v>
      </c>
      <c r="L125" s="46"/>
      <c r="M125" s="280" t="s">
        <v>19</v>
      </c>
      <c r="N125" s="281" t="s">
        <v>45</v>
      </c>
      <c r="O125" s="274"/>
      <c r="P125" s="278">
        <f>O125*H125</f>
        <v>0</v>
      </c>
      <c r="Q125" s="278">
        <v>0</v>
      </c>
      <c r="R125" s="278">
        <f>Q125*H125</f>
        <v>0</v>
      </c>
      <c r="S125" s="278">
        <v>0</v>
      </c>
      <c r="T125" s="279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543</v>
      </c>
      <c r="AT125" s="217" t="s">
        <v>163</v>
      </c>
      <c r="AU125" s="217" t="s">
        <v>82</v>
      </c>
      <c r="AY125" s="19" t="s">
        <v>161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82</v>
      </c>
      <c r="BK125" s="218">
        <f>ROUND(I125*H125,2)</f>
        <v>0</v>
      </c>
      <c r="BL125" s="19" t="s">
        <v>543</v>
      </c>
      <c r="BM125" s="217" t="s">
        <v>4254</v>
      </c>
    </row>
    <row r="126" s="2" customFormat="1" ht="6.96" customHeight="1">
      <c r="A126" s="40"/>
      <c r="B126" s="61"/>
      <c r="C126" s="62"/>
      <c r="D126" s="62"/>
      <c r="E126" s="62"/>
      <c r="F126" s="62"/>
      <c r="G126" s="62"/>
      <c r="H126" s="62"/>
      <c r="I126" s="62"/>
      <c r="J126" s="62"/>
      <c r="K126" s="62"/>
      <c r="L126" s="46"/>
      <c r="M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</row>
  </sheetData>
  <sheetProtection sheet="1" autoFilter="0" formatColumns="0" formatRows="0" objects="1" scenarios="1" spinCount="100000" saltValue="ne/vAvNSbkIg8Kp8QKn9C/GNrATTrL4RiQSxG2rtR2E+c/I5xn1Vp4bGyTj0+knQbWT4culZkDZlpvsbfX146g==" hashValue="SwDwNejN2tGT83i8JYkvBuU25xfmSMDEtJqFoV4rYHFvChU7s6dL1gUBnx1N2tyHBkGlbCsq8Ir3Wdg6BpK/7A==" algorithmName="SHA-512" password="CC35"/>
  <autoFilter ref="C81:K125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6" r:id="rId1" display="https://podminky.urs.cz/item/CS_URS_2025_01/742110002"/>
    <hyperlink ref="F89" r:id="rId2" display="https://podminky.urs.cz/item/CS_URS_2025_01/742110504"/>
    <hyperlink ref="F92" r:id="rId3" display="https://podminky.urs.cz/item/CS_URS_2025_01/742121001"/>
    <hyperlink ref="F101" r:id="rId4" display="https://podminky.urs.cz/item/CS_URS_2025_01/742123001"/>
    <hyperlink ref="F110" r:id="rId5" display="https://podminky.urs.cz/item/CS_URS_2024_02/742260001"/>
    <hyperlink ref="F113" r:id="rId6" display="https://podminky.urs.cz/item/CS_URS_2024_02/742260011"/>
    <hyperlink ref="F117" r:id="rId7" display="https://podminky.urs.cz/item/CS_URS_2024_02/742260101"/>
    <hyperlink ref="F119" r:id="rId8" display="https://podminky.urs.cz/item/CS_URS_2025_01/998742311"/>
    <hyperlink ref="F121" r:id="rId9" display="https://podminky.urs.cz/item/CS_URS_2025_01/998742319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0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115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Rekonstrukce a rozšíření školní jídelny a kuchyně ZŠ Žižkov Kutná Hora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116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4255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10. 1. 2025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35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37</v>
      </c>
      <c r="E23" s="40"/>
      <c r="F23" s="40"/>
      <c r="G23" s="40"/>
      <c r="H23" s="40"/>
      <c r="I23" s="134" t="s">
        <v>26</v>
      </c>
      <c r="J23" s="138" t="s">
        <v>33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34</v>
      </c>
      <c r="F24" s="40"/>
      <c r="G24" s="40"/>
      <c r="H24" s="40"/>
      <c r="I24" s="134" t="s">
        <v>29</v>
      </c>
      <c r="J24" s="138" t="s">
        <v>35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ROUND(J81,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ROUND((SUM(BE81:BE123)),  2)</f>
        <v>0</v>
      </c>
      <c r="G33" s="40"/>
      <c r="H33" s="40"/>
      <c r="I33" s="150">
        <v>0.20999999999999999</v>
      </c>
      <c r="J33" s="149">
        <f>ROUND(((SUM(BE81:BE123))*I33),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ROUND((SUM(BF81:BF123)),  2)</f>
        <v>0</v>
      </c>
      <c r="G34" s="40"/>
      <c r="H34" s="40"/>
      <c r="I34" s="150">
        <v>0.12</v>
      </c>
      <c r="J34" s="149">
        <f>ROUND(((SUM(BF81:BF123))*I34),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ROUND((SUM(BG81:BG123)),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ROUND((SUM(BH81:BH123)),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ROUND((SUM(BI81:BI123)),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Rekonstrukce a rozšíření školní jídelny a kuchyně ZŠ Žižkov Kutná Hora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08 - MaR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Kutná Hora</v>
      </c>
      <c r="G52" s="42"/>
      <c r="H52" s="42"/>
      <c r="I52" s="34" t="s">
        <v>23</v>
      </c>
      <c r="J52" s="74" t="str">
        <f>IF(J12="","",J12)</f>
        <v>10. 1. 2025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Kutná Hora</v>
      </c>
      <c r="G54" s="42"/>
      <c r="H54" s="42"/>
      <c r="I54" s="34" t="s">
        <v>32</v>
      </c>
      <c r="J54" s="38" t="str">
        <f>E21</f>
        <v>STATUS stavební a.s.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STATUS stavební a.s.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119</v>
      </c>
      <c r="D57" s="164"/>
      <c r="E57" s="164"/>
      <c r="F57" s="164"/>
      <c r="G57" s="164"/>
      <c r="H57" s="164"/>
      <c r="I57" s="164"/>
      <c r="J57" s="165" t="s">
        <v>120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J81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121</v>
      </c>
    </row>
    <row r="60" s="9" customFormat="1" ht="24.96" customHeight="1">
      <c r="A60" s="9"/>
      <c r="B60" s="167"/>
      <c r="C60" s="168"/>
      <c r="D60" s="169" t="s">
        <v>132</v>
      </c>
      <c r="E60" s="170"/>
      <c r="F60" s="170"/>
      <c r="G60" s="170"/>
      <c r="H60" s="170"/>
      <c r="I60" s="170"/>
      <c r="J60" s="171">
        <f>J82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3290</v>
      </c>
      <c r="E61" s="176"/>
      <c r="F61" s="176"/>
      <c r="G61" s="176"/>
      <c r="H61" s="176"/>
      <c r="I61" s="176"/>
      <c r="J61" s="177">
        <f>J83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3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6.96" customHeight="1">
      <c r="A63" s="40"/>
      <c r="B63" s="61"/>
      <c r="C63" s="62"/>
      <c r="D63" s="62"/>
      <c r="E63" s="62"/>
      <c r="F63" s="62"/>
      <c r="G63" s="62"/>
      <c r="H63" s="62"/>
      <c r="I63" s="62"/>
      <c r="J63" s="62"/>
      <c r="K63" s="6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7" s="2" customFormat="1" ht="6.96" customHeight="1">
      <c r="A67" s="40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24.96" customHeight="1">
      <c r="A68" s="40"/>
      <c r="B68" s="41"/>
      <c r="C68" s="25" t="s">
        <v>146</v>
      </c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2" customHeight="1">
      <c r="A70" s="40"/>
      <c r="B70" s="41"/>
      <c r="C70" s="34" t="s">
        <v>16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6.25" customHeight="1">
      <c r="A71" s="40"/>
      <c r="B71" s="41"/>
      <c r="C71" s="42"/>
      <c r="D71" s="42"/>
      <c r="E71" s="162" t="str">
        <f>E7</f>
        <v>Rekonstrukce a rozšíření školní jídelny a kuchyně ZŠ Žižkov Kutná Hora</v>
      </c>
      <c r="F71" s="34"/>
      <c r="G71" s="34"/>
      <c r="H71" s="34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116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71" t="str">
        <f>E9</f>
        <v>08 - MaR</v>
      </c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21</v>
      </c>
      <c r="D75" s="42"/>
      <c r="E75" s="42"/>
      <c r="F75" s="29" t="str">
        <f>F12</f>
        <v>Kutná Hora</v>
      </c>
      <c r="G75" s="42"/>
      <c r="H75" s="42"/>
      <c r="I75" s="34" t="s">
        <v>23</v>
      </c>
      <c r="J75" s="74" t="str">
        <f>IF(J12="","",J12)</f>
        <v>10. 1. 2025</v>
      </c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5.15" customHeight="1">
      <c r="A77" s="40"/>
      <c r="B77" s="41"/>
      <c r="C77" s="34" t="s">
        <v>25</v>
      </c>
      <c r="D77" s="42"/>
      <c r="E77" s="42"/>
      <c r="F77" s="29" t="str">
        <f>E15</f>
        <v>Město Kutná Hora</v>
      </c>
      <c r="G77" s="42"/>
      <c r="H77" s="42"/>
      <c r="I77" s="34" t="s">
        <v>32</v>
      </c>
      <c r="J77" s="38" t="str">
        <f>E21</f>
        <v>STATUS stavební a.s.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30</v>
      </c>
      <c r="D78" s="42"/>
      <c r="E78" s="42"/>
      <c r="F78" s="29" t="str">
        <f>IF(E18="","",E18)</f>
        <v>Vyplň údaj</v>
      </c>
      <c r="G78" s="42"/>
      <c r="H78" s="42"/>
      <c r="I78" s="34" t="s">
        <v>37</v>
      </c>
      <c r="J78" s="38" t="str">
        <f>E24</f>
        <v>STATUS stavební a.s.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0.32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1" customFormat="1" ht="29.28" customHeight="1">
      <c r="A80" s="179"/>
      <c r="B80" s="180"/>
      <c r="C80" s="181" t="s">
        <v>147</v>
      </c>
      <c r="D80" s="182" t="s">
        <v>59</v>
      </c>
      <c r="E80" s="182" t="s">
        <v>55</v>
      </c>
      <c r="F80" s="182" t="s">
        <v>56</v>
      </c>
      <c r="G80" s="182" t="s">
        <v>148</v>
      </c>
      <c r="H80" s="182" t="s">
        <v>149</v>
      </c>
      <c r="I80" s="182" t="s">
        <v>150</v>
      </c>
      <c r="J80" s="182" t="s">
        <v>120</v>
      </c>
      <c r="K80" s="183" t="s">
        <v>151</v>
      </c>
      <c r="L80" s="184"/>
      <c r="M80" s="94" t="s">
        <v>19</v>
      </c>
      <c r="N80" s="95" t="s">
        <v>44</v>
      </c>
      <c r="O80" s="95" t="s">
        <v>152</v>
      </c>
      <c r="P80" s="95" t="s">
        <v>153</v>
      </c>
      <c r="Q80" s="95" t="s">
        <v>154</v>
      </c>
      <c r="R80" s="95" t="s">
        <v>155</v>
      </c>
      <c r="S80" s="95" t="s">
        <v>156</v>
      </c>
      <c r="T80" s="96" t="s">
        <v>157</v>
      </c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</row>
    <row r="81" s="2" customFormat="1" ht="22.8" customHeight="1">
      <c r="A81" s="40"/>
      <c r="B81" s="41"/>
      <c r="C81" s="101" t="s">
        <v>158</v>
      </c>
      <c r="D81" s="42"/>
      <c r="E81" s="42"/>
      <c r="F81" s="42"/>
      <c r="G81" s="42"/>
      <c r="H81" s="42"/>
      <c r="I81" s="42"/>
      <c r="J81" s="185">
        <f>BK81</f>
        <v>0</v>
      </c>
      <c r="K81" s="42"/>
      <c r="L81" s="46"/>
      <c r="M81" s="97"/>
      <c r="N81" s="186"/>
      <c r="O81" s="98"/>
      <c r="P81" s="187">
        <f>P82</f>
        <v>0</v>
      </c>
      <c r="Q81" s="98"/>
      <c r="R81" s="187">
        <f>R82</f>
        <v>0.042900000000000001</v>
      </c>
      <c r="S81" s="98"/>
      <c r="T81" s="188">
        <f>T82</f>
        <v>0</v>
      </c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T81" s="19" t="s">
        <v>73</v>
      </c>
      <c r="AU81" s="19" t="s">
        <v>121</v>
      </c>
      <c r="BK81" s="189">
        <f>BK82</f>
        <v>0</v>
      </c>
    </row>
    <row r="82" s="12" customFormat="1" ht="25.92" customHeight="1">
      <c r="A82" s="12"/>
      <c r="B82" s="190"/>
      <c r="C82" s="191"/>
      <c r="D82" s="192" t="s">
        <v>73</v>
      </c>
      <c r="E82" s="193" t="s">
        <v>1121</v>
      </c>
      <c r="F82" s="193" t="s">
        <v>1122</v>
      </c>
      <c r="G82" s="191"/>
      <c r="H82" s="191"/>
      <c r="I82" s="194"/>
      <c r="J82" s="195">
        <f>BK82</f>
        <v>0</v>
      </c>
      <c r="K82" s="191"/>
      <c r="L82" s="196"/>
      <c r="M82" s="197"/>
      <c r="N82" s="198"/>
      <c r="O82" s="198"/>
      <c r="P82" s="199">
        <f>P83</f>
        <v>0</v>
      </c>
      <c r="Q82" s="198"/>
      <c r="R82" s="199">
        <f>R83</f>
        <v>0.042900000000000001</v>
      </c>
      <c r="S82" s="198"/>
      <c r="T82" s="200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1" t="s">
        <v>84</v>
      </c>
      <c r="AT82" s="202" t="s">
        <v>73</v>
      </c>
      <c r="AU82" s="202" t="s">
        <v>74</v>
      </c>
      <c r="AY82" s="201" t="s">
        <v>161</v>
      </c>
      <c r="BK82" s="203">
        <f>BK83</f>
        <v>0</v>
      </c>
    </row>
    <row r="83" s="12" customFormat="1" ht="22.8" customHeight="1">
      <c r="A83" s="12"/>
      <c r="B83" s="190"/>
      <c r="C83" s="191"/>
      <c r="D83" s="192" t="s">
        <v>73</v>
      </c>
      <c r="E83" s="204" t="s">
        <v>3291</v>
      </c>
      <c r="F83" s="204" t="s">
        <v>3292</v>
      </c>
      <c r="G83" s="191"/>
      <c r="H83" s="191"/>
      <c r="I83" s="194"/>
      <c r="J83" s="205">
        <f>BK83</f>
        <v>0</v>
      </c>
      <c r="K83" s="191"/>
      <c r="L83" s="196"/>
      <c r="M83" s="197"/>
      <c r="N83" s="198"/>
      <c r="O83" s="198"/>
      <c r="P83" s="199">
        <f>SUM(P84:P123)</f>
        <v>0</v>
      </c>
      <c r="Q83" s="198"/>
      <c r="R83" s="199">
        <f>SUM(R84:R123)</f>
        <v>0.042900000000000001</v>
      </c>
      <c r="S83" s="198"/>
      <c r="T83" s="200">
        <f>SUM(T84:T123)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1" t="s">
        <v>84</v>
      </c>
      <c r="AT83" s="202" t="s">
        <v>73</v>
      </c>
      <c r="AU83" s="202" t="s">
        <v>82</v>
      </c>
      <c r="AY83" s="201" t="s">
        <v>161</v>
      </c>
      <c r="BK83" s="203">
        <f>SUM(BK84:BK123)</f>
        <v>0</v>
      </c>
    </row>
    <row r="84" s="2" customFormat="1" ht="24.15" customHeight="1">
      <c r="A84" s="40"/>
      <c r="B84" s="41"/>
      <c r="C84" s="206" t="s">
        <v>82</v>
      </c>
      <c r="D84" s="206" t="s">
        <v>163</v>
      </c>
      <c r="E84" s="207" t="s">
        <v>4256</v>
      </c>
      <c r="F84" s="208" t="s">
        <v>4257</v>
      </c>
      <c r="G84" s="209" t="s">
        <v>166</v>
      </c>
      <c r="H84" s="210">
        <v>5</v>
      </c>
      <c r="I84" s="211"/>
      <c r="J84" s="212">
        <f>ROUND(I84*H84,2)</f>
        <v>0</v>
      </c>
      <c r="K84" s="208" t="s">
        <v>167</v>
      </c>
      <c r="L84" s="46"/>
      <c r="M84" s="213" t="s">
        <v>19</v>
      </c>
      <c r="N84" s="214" t="s">
        <v>45</v>
      </c>
      <c r="O84" s="86"/>
      <c r="P84" s="215">
        <f>O84*H84</f>
        <v>0</v>
      </c>
      <c r="Q84" s="215">
        <v>0</v>
      </c>
      <c r="R84" s="215">
        <f>Q84*H84</f>
        <v>0</v>
      </c>
      <c r="S84" s="215">
        <v>0</v>
      </c>
      <c r="T84" s="216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17" t="s">
        <v>256</v>
      </c>
      <c r="AT84" s="217" t="s">
        <v>163</v>
      </c>
      <c r="AU84" s="217" t="s">
        <v>84</v>
      </c>
      <c r="AY84" s="19" t="s">
        <v>161</v>
      </c>
      <c r="BE84" s="218">
        <f>IF(N84="základní",J84,0)</f>
        <v>0</v>
      </c>
      <c r="BF84" s="218">
        <f>IF(N84="snížená",J84,0)</f>
        <v>0</v>
      </c>
      <c r="BG84" s="218">
        <f>IF(N84="zákl. přenesená",J84,0)</f>
        <v>0</v>
      </c>
      <c r="BH84" s="218">
        <f>IF(N84="sníž. přenesená",J84,0)</f>
        <v>0</v>
      </c>
      <c r="BI84" s="218">
        <f>IF(N84="nulová",J84,0)</f>
        <v>0</v>
      </c>
      <c r="BJ84" s="19" t="s">
        <v>82</v>
      </c>
      <c r="BK84" s="218">
        <f>ROUND(I84*H84,2)</f>
        <v>0</v>
      </c>
      <c r="BL84" s="19" t="s">
        <v>256</v>
      </c>
      <c r="BM84" s="217" t="s">
        <v>4258</v>
      </c>
    </row>
    <row r="85" s="2" customFormat="1">
      <c r="A85" s="40"/>
      <c r="B85" s="41"/>
      <c r="C85" s="42"/>
      <c r="D85" s="219" t="s">
        <v>170</v>
      </c>
      <c r="E85" s="42"/>
      <c r="F85" s="220" t="s">
        <v>4259</v>
      </c>
      <c r="G85" s="42"/>
      <c r="H85" s="42"/>
      <c r="I85" s="221"/>
      <c r="J85" s="42"/>
      <c r="K85" s="42"/>
      <c r="L85" s="46"/>
      <c r="M85" s="222"/>
      <c r="N85" s="223"/>
      <c r="O85" s="86"/>
      <c r="P85" s="86"/>
      <c r="Q85" s="86"/>
      <c r="R85" s="86"/>
      <c r="S85" s="86"/>
      <c r="T85" s="87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170</v>
      </c>
      <c r="AU85" s="19" t="s">
        <v>84</v>
      </c>
    </row>
    <row r="86" s="2" customFormat="1" ht="24.15" customHeight="1">
      <c r="A86" s="40"/>
      <c r="B86" s="41"/>
      <c r="C86" s="247" t="s">
        <v>84</v>
      </c>
      <c r="D86" s="247" t="s">
        <v>301</v>
      </c>
      <c r="E86" s="248" t="s">
        <v>4260</v>
      </c>
      <c r="F86" s="249" t="s">
        <v>4261</v>
      </c>
      <c r="G86" s="250" t="s">
        <v>166</v>
      </c>
      <c r="H86" s="251">
        <v>5</v>
      </c>
      <c r="I86" s="252"/>
      <c r="J86" s="253">
        <f>ROUND(I86*H86,2)</f>
        <v>0</v>
      </c>
      <c r="K86" s="249" t="s">
        <v>167</v>
      </c>
      <c r="L86" s="254"/>
      <c r="M86" s="255" t="s">
        <v>19</v>
      </c>
      <c r="N86" s="256" t="s">
        <v>45</v>
      </c>
      <c r="O86" s="86"/>
      <c r="P86" s="215">
        <f>O86*H86</f>
        <v>0</v>
      </c>
      <c r="Q86" s="215">
        <v>0.00020000000000000001</v>
      </c>
      <c r="R86" s="215">
        <f>Q86*H86</f>
        <v>0.001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342</v>
      </c>
      <c r="AT86" s="217" t="s">
        <v>301</v>
      </c>
      <c r="AU86" s="217" t="s">
        <v>84</v>
      </c>
      <c r="AY86" s="19" t="s">
        <v>161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82</v>
      </c>
      <c r="BK86" s="218">
        <f>ROUND(I86*H86,2)</f>
        <v>0</v>
      </c>
      <c r="BL86" s="19" t="s">
        <v>256</v>
      </c>
      <c r="BM86" s="217" t="s">
        <v>4262</v>
      </c>
    </row>
    <row r="87" s="2" customFormat="1" ht="16.5" customHeight="1">
      <c r="A87" s="40"/>
      <c r="B87" s="41"/>
      <c r="C87" s="247" t="s">
        <v>175</v>
      </c>
      <c r="D87" s="247" t="s">
        <v>301</v>
      </c>
      <c r="E87" s="248" t="s">
        <v>4263</v>
      </c>
      <c r="F87" s="249" t="s">
        <v>4264</v>
      </c>
      <c r="G87" s="250" t="s">
        <v>166</v>
      </c>
      <c r="H87" s="251">
        <v>5</v>
      </c>
      <c r="I87" s="252"/>
      <c r="J87" s="253">
        <f>ROUND(I87*H87,2)</f>
        <v>0</v>
      </c>
      <c r="K87" s="249" t="s">
        <v>167</v>
      </c>
      <c r="L87" s="254"/>
      <c r="M87" s="255" t="s">
        <v>19</v>
      </c>
      <c r="N87" s="256" t="s">
        <v>45</v>
      </c>
      <c r="O87" s="86"/>
      <c r="P87" s="215">
        <f>O87*H87</f>
        <v>0</v>
      </c>
      <c r="Q87" s="215">
        <v>0.00020000000000000001</v>
      </c>
      <c r="R87" s="215">
        <f>Q87*H87</f>
        <v>0.001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342</v>
      </c>
      <c r="AT87" s="217" t="s">
        <v>301</v>
      </c>
      <c r="AU87" s="217" t="s">
        <v>84</v>
      </c>
      <c r="AY87" s="19" t="s">
        <v>161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82</v>
      </c>
      <c r="BK87" s="218">
        <f>ROUND(I87*H87,2)</f>
        <v>0</v>
      </c>
      <c r="BL87" s="19" t="s">
        <v>256</v>
      </c>
      <c r="BM87" s="217" t="s">
        <v>4265</v>
      </c>
    </row>
    <row r="88" s="2" customFormat="1" ht="24.15" customHeight="1">
      <c r="A88" s="40"/>
      <c r="B88" s="41"/>
      <c r="C88" s="206" t="s">
        <v>168</v>
      </c>
      <c r="D88" s="206" t="s">
        <v>163</v>
      </c>
      <c r="E88" s="207" t="s">
        <v>4266</v>
      </c>
      <c r="F88" s="208" t="s">
        <v>4267</v>
      </c>
      <c r="G88" s="209" t="s">
        <v>166</v>
      </c>
      <c r="H88" s="210">
        <v>36</v>
      </c>
      <c r="I88" s="211"/>
      <c r="J88" s="212">
        <f>ROUND(I88*H88,2)</f>
        <v>0</v>
      </c>
      <c r="K88" s="208" t="s">
        <v>167</v>
      </c>
      <c r="L88" s="46"/>
      <c r="M88" s="213" t="s">
        <v>19</v>
      </c>
      <c r="N88" s="214" t="s">
        <v>45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256</v>
      </c>
      <c r="AT88" s="217" t="s">
        <v>163</v>
      </c>
      <c r="AU88" s="217" t="s">
        <v>84</v>
      </c>
      <c r="AY88" s="19" t="s">
        <v>161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82</v>
      </c>
      <c r="BK88" s="218">
        <f>ROUND(I88*H88,2)</f>
        <v>0</v>
      </c>
      <c r="BL88" s="19" t="s">
        <v>256</v>
      </c>
      <c r="BM88" s="217" t="s">
        <v>4268</v>
      </c>
    </row>
    <row r="89" s="2" customFormat="1">
      <c r="A89" s="40"/>
      <c r="B89" s="41"/>
      <c r="C89" s="42"/>
      <c r="D89" s="219" t="s">
        <v>170</v>
      </c>
      <c r="E89" s="42"/>
      <c r="F89" s="220" t="s">
        <v>4269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170</v>
      </c>
      <c r="AU89" s="19" t="s">
        <v>84</v>
      </c>
    </row>
    <row r="90" s="13" customFormat="1">
      <c r="A90" s="13"/>
      <c r="B90" s="224"/>
      <c r="C90" s="225"/>
      <c r="D90" s="226" t="s">
        <v>185</v>
      </c>
      <c r="E90" s="227" t="s">
        <v>19</v>
      </c>
      <c r="F90" s="228" t="s">
        <v>4270</v>
      </c>
      <c r="G90" s="225"/>
      <c r="H90" s="229">
        <v>36</v>
      </c>
      <c r="I90" s="230"/>
      <c r="J90" s="225"/>
      <c r="K90" s="225"/>
      <c r="L90" s="231"/>
      <c r="M90" s="232"/>
      <c r="N90" s="233"/>
      <c r="O90" s="233"/>
      <c r="P90" s="233"/>
      <c r="Q90" s="233"/>
      <c r="R90" s="233"/>
      <c r="S90" s="233"/>
      <c r="T90" s="234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5" t="s">
        <v>185</v>
      </c>
      <c r="AU90" s="235" t="s">
        <v>84</v>
      </c>
      <c r="AV90" s="13" t="s">
        <v>84</v>
      </c>
      <c r="AW90" s="13" t="s">
        <v>36</v>
      </c>
      <c r="AX90" s="13" t="s">
        <v>74</v>
      </c>
      <c r="AY90" s="235" t="s">
        <v>161</v>
      </c>
    </row>
    <row r="91" s="14" customFormat="1">
      <c r="A91" s="14"/>
      <c r="B91" s="236"/>
      <c r="C91" s="237"/>
      <c r="D91" s="226" t="s">
        <v>185</v>
      </c>
      <c r="E91" s="238" t="s">
        <v>19</v>
      </c>
      <c r="F91" s="239" t="s">
        <v>187</v>
      </c>
      <c r="G91" s="237"/>
      <c r="H91" s="240">
        <v>36</v>
      </c>
      <c r="I91" s="241"/>
      <c r="J91" s="237"/>
      <c r="K91" s="237"/>
      <c r="L91" s="242"/>
      <c r="M91" s="243"/>
      <c r="N91" s="244"/>
      <c r="O91" s="244"/>
      <c r="P91" s="244"/>
      <c r="Q91" s="244"/>
      <c r="R91" s="244"/>
      <c r="S91" s="244"/>
      <c r="T91" s="245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T91" s="246" t="s">
        <v>185</v>
      </c>
      <c r="AU91" s="246" t="s">
        <v>84</v>
      </c>
      <c r="AV91" s="14" t="s">
        <v>168</v>
      </c>
      <c r="AW91" s="14" t="s">
        <v>36</v>
      </c>
      <c r="AX91" s="14" t="s">
        <v>82</v>
      </c>
      <c r="AY91" s="246" t="s">
        <v>161</v>
      </c>
    </row>
    <row r="92" s="2" customFormat="1" ht="16.5" customHeight="1">
      <c r="A92" s="40"/>
      <c r="B92" s="41"/>
      <c r="C92" s="247" t="s">
        <v>188</v>
      </c>
      <c r="D92" s="247" t="s">
        <v>301</v>
      </c>
      <c r="E92" s="248" t="s">
        <v>4271</v>
      </c>
      <c r="F92" s="249" t="s">
        <v>4272</v>
      </c>
      <c r="G92" s="250" t="s">
        <v>166</v>
      </c>
      <c r="H92" s="251">
        <v>4</v>
      </c>
      <c r="I92" s="252"/>
      <c r="J92" s="253">
        <f>ROUND(I92*H92,2)</f>
        <v>0</v>
      </c>
      <c r="K92" s="249" t="s">
        <v>167</v>
      </c>
      <c r="L92" s="254"/>
      <c r="M92" s="255" t="s">
        <v>19</v>
      </c>
      <c r="N92" s="256" t="s">
        <v>45</v>
      </c>
      <c r="O92" s="86"/>
      <c r="P92" s="215">
        <f>O92*H92</f>
        <v>0</v>
      </c>
      <c r="Q92" s="215">
        <v>0.00029999999999999997</v>
      </c>
      <c r="R92" s="215">
        <f>Q92*H92</f>
        <v>0.0011999999999999999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342</v>
      </c>
      <c r="AT92" s="217" t="s">
        <v>301</v>
      </c>
      <c r="AU92" s="217" t="s">
        <v>84</v>
      </c>
      <c r="AY92" s="19" t="s">
        <v>161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82</v>
      </c>
      <c r="BK92" s="218">
        <f>ROUND(I92*H92,2)</f>
        <v>0</v>
      </c>
      <c r="BL92" s="19" t="s">
        <v>256</v>
      </c>
      <c r="BM92" s="217" t="s">
        <v>4273</v>
      </c>
    </row>
    <row r="93" s="13" customFormat="1">
      <c r="A93" s="13"/>
      <c r="B93" s="224"/>
      <c r="C93" s="225"/>
      <c r="D93" s="226" t="s">
        <v>185</v>
      </c>
      <c r="E93" s="227" t="s">
        <v>19</v>
      </c>
      <c r="F93" s="228" t="s">
        <v>168</v>
      </c>
      <c r="G93" s="225"/>
      <c r="H93" s="229">
        <v>4</v>
      </c>
      <c r="I93" s="230"/>
      <c r="J93" s="225"/>
      <c r="K93" s="225"/>
      <c r="L93" s="231"/>
      <c r="M93" s="232"/>
      <c r="N93" s="233"/>
      <c r="O93" s="233"/>
      <c r="P93" s="233"/>
      <c r="Q93" s="233"/>
      <c r="R93" s="233"/>
      <c r="S93" s="233"/>
      <c r="T93" s="234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5" t="s">
        <v>185</v>
      </c>
      <c r="AU93" s="235" t="s">
        <v>84</v>
      </c>
      <c r="AV93" s="13" t="s">
        <v>84</v>
      </c>
      <c r="AW93" s="13" t="s">
        <v>36</v>
      </c>
      <c r="AX93" s="13" t="s">
        <v>82</v>
      </c>
      <c r="AY93" s="235" t="s">
        <v>161</v>
      </c>
    </row>
    <row r="94" s="2" customFormat="1" ht="16.5" customHeight="1">
      <c r="A94" s="40"/>
      <c r="B94" s="41"/>
      <c r="C94" s="247" t="s">
        <v>193</v>
      </c>
      <c r="D94" s="247" t="s">
        <v>301</v>
      </c>
      <c r="E94" s="248" t="s">
        <v>4274</v>
      </c>
      <c r="F94" s="249" t="s">
        <v>4275</v>
      </c>
      <c r="G94" s="250" t="s">
        <v>166</v>
      </c>
      <c r="H94" s="251">
        <v>11</v>
      </c>
      <c r="I94" s="252"/>
      <c r="J94" s="253">
        <f>ROUND(I94*H94,2)</f>
        <v>0</v>
      </c>
      <c r="K94" s="249" t="s">
        <v>1209</v>
      </c>
      <c r="L94" s="254"/>
      <c r="M94" s="255" t="s">
        <v>19</v>
      </c>
      <c r="N94" s="256" t="s">
        <v>45</v>
      </c>
      <c r="O94" s="86"/>
      <c r="P94" s="215">
        <f>O94*H94</f>
        <v>0</v>
      </c>
      <c r="Q94" s="215">
        <v>0.00050000000000000001</v>
      </c>
      <c r="R94" s="215">
        <f>Q94*H94</f>
        <v>0.0054999999999999997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342</v>
      </c>
      <c r="AT94" s="217" t="s">
        <v>301</v>
      </c>
      <c r="AU94" s="217" t="s">
        <v>84</v>
      </c>
      <c r="AY94" s="19" t="s">
        <v>161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82</v>
      </c>
      <c r="BK94" s="218">
        <f>ROUND(I94*H94,2)</f>
        <v>0</v>
      </c>
      <c r="BL94" s="19" t="s">
        <v>256</v>
      </c>
      <c r="BM94" s="217" t="s">
        <v>4276</v>
      </c>
    </row>
    <row r="95" s="13" customFormat="1">
      <c r="A95" s="13"/>
      <c r="B95" s="224"/>
      <c r="C95" s="225"/>
      <c r="D95" s="226" t="s">
        <v>185</v>
      </c>
      <c r="E95" s="227" t="s">
        <v>19</v>
      </c>
      <c r="F95" s="228" t="s">
        <v>112</v>
      </c>
      <c r="G95" s="225"/>
      <c r="H95" s="229">
        <v>11</v>
      </c>
      <c r="I95" s="230"/>
      <c r="J95" s="225"/>
      <c r="K95" s="225"/>
      <c r="L95" s="231"/>
      <c r="M95" s="232"/>
      <c r="N95" s="233"/>
      <c r="O95" s="233"/>
      <c r="P95" s="233"/>
      <c r="Q95" s="233"/>
      <c r="R95" s="233"/>
      <c r="S95" s="233"/>
      <c r="T95" s="234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5" t="s">
        <v>185</v>
      </c>
      <c r="AU95" s="235" t="s">
        <v>84</v>
      </c>
      <c r="AV95" s="13" t="s">
        <v>84</v>
      </c>
      <c r="AW95" s="13" t="s">
        <v>36</v>
      </c>
      <c r="AX95" s="13" t="s">
        <v>82</v>
      </c>
      <c r="AY95" s="235" t="s">
        <v>161</v>
      </c>
    </row>
    <row r="96" s="2" customFormat="1" ht="16.5" customHeight="1">
      <c r="A96" s="40"/>
      <c r="B96" s="41"/>
      <c r="C96" s="247" t="s">
        <v>200</v>
      </c>
      <c r="D96" s="247" t="s">
        <v>301</v>
      </c>
      <c r="E96" s="248" t="s">
        <v>4277</v>
      </c>
      <c r="F96" s="249" t="s">
        <v>4278</v>
      </c>
      <c r="G96" s="250" t="s">
        <v>166</v>
      </c>
      <c r="H96" s="251">
        <v>5</v>
      </c>
      <c r="I96" s="252"/>
      <c r="J96" s="253">
        <f>ROUND(I96*H96,2)</f>
        <v>0</v>
      </c>
      <c r="K96" s="249" t="s">
        <v>167</v>
      </c>
      <c r="L96" s="254"/>
      <c r="M96" s="255" t="s">
        <v>19</v>
      </c>
      <c r="N96" s="256" t="s">
        <v>45</v>
      </c>
      <c r="O96" s="86"/>
      <c r="P96" s="215">
        <f>O96*H96</f>
        <v>0</v>
      </c>
      <c r="Q96" s="215">
        <v>0.00020000000000000001</v>
      </c>
      <c r="R96" s="215">
        <f>Q96*H96</f>
        <v>0.001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342</v>
      </c>
      <c r="AT96" s="217" t="s">
        <v>301</v>
      </c>
      <c r="AU96" s="217" t="s">
        <v>84</v>
      </c>
      <c r="AY96" s="19" t="s">
        <v>161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82</v>
      </c>
      <c r="BK96" s="218">
        <f>ROUND(I96*H96,2)</f>
        <v>0</v>
      </c>
      <c r="BL96" s="19" t="s">
        <v>256</v>
      </c>
      <c r="BM96" s="217" t="s">
        <v>4279</v>
      </c>
    </row>
    <row r="97" s="2" customFormat="1" ht="16.5" customHeight="1">
      <c r="A97" s="40"/>
      <c r="B97" s="41"/>
      <c r="C97" s="247" t="s">
        <v>208</v>
      </c>
      <c r="D97" s="247" t="s">
        <v>301</v>
      </c>
      <c r="E97" s="248" t="s">
        <v>4280</v>
      </c>
      <c r="F97" s="249" t="s">
        <v>4281</v>
      </c>
      <c r="G97" s="250" t="s">
        <v>166</v>
      </c>
      <c r="H97" s="251">
        <v>6</v>
      </c>
      <c r="I97" s="252"/>
      <c r="J97" s="253">
        <f>ROUND(I97*H97,2)</f>
        <v>0</v>
      </c>
      <c r="K97" s="249" t="s">
        <v>1209</v>
      </c>
      <c r="L97" s="254"/>
      <c r="M97" s="255" t="s">
        <v>19</v>
      </c>
      <c r="N97" s="256" t="s">
        <v>45</v>
      </c>
      <c r="O97" s="86"/>
      <c r="P97" s="215">
        <f>O97*H97</f>
        <v>0</v>
      </c>
      <c r="Q97" s="215">
        <v>0.00020000000000000001</v>
      </c>
      <c r="R97" s="215">
        <f>Q97*H97</f>
        <v>0.0012000000000000001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342</v>
      </c>
      <c r="AT97" s="217" t="s">
        <v>301</v>
      </c>
      <c r="AU97" s="217" t="s">
        <v>84</v>
      </c>
      <c r="AY97" s="19" t="s">
        <v>161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82</v>
      </c>
      <c r="BK97" s="218">
        <f>ROUND(I97*H97,2)</f>
        <v>0</v>
      </c>
      <c r="BL97" s="19" t="s">
        <v>256</v>
      </c>
      <c r="BM97" s="217" t="s">
        <v>4282</v>
      </c>
    </row>
    <row r="98" s="2" customFormat="1" ht="24.15" customHeight="1">
      <c r="A98" s="40"/>
      <c r="B98" s="41"/>
      <c r="C98" s="247" t="s">
        <v>217</v>
      </c>
      <c r="D98" s="247" t="s">
        <v>301</v>
      </c>
      <c r="E98" s="248" t="s">
        <v>4283</v>
      </c>
      <c r="F98" s="249" t="s">
        <v>4284</v>
      </c>
      <c r="G98" s="250" t="s">
        <v>166</v>
      </c>
      <c r="H98" s="251">
        <v>10</v>
      </c>
      <c r="I98" s="252"/>
      <c r="J98" s="253">
        <f>ROUND(I98*H98,2)</f>
        <v>0</v>
      </c>
      <c r="K98" s="249" t="s">
        <v>167</v>
      </c>
      <c r="L98" s="254"/>
      <c r="M98" s="255" t="s">
        <v>19</v>
      </c>
      <c r="N98" s="256" t="s">
        <v>45</v>
      </c>
      <c r="O98" s="86"/>
      <c r="P98" s="215">
        <f>O98*H98</f>
        <v>0</v>
      </c>
      <c r="Q98" s="215">
        <v>1.0000000000000001E-05</v>
      </c>
      <c r="R98" s="215">
        <f>Q98*H98</f>
        <v>0.00010000000000000001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342</v>
      </c>
      <c r="AT98" s="217" t="s">
        <v>301</v>
      </c>
      <c r="AU98" s="217" t="s">
        <v>84</v>
      </c>
      <c r="AY98" s="19" t="s">
        <v>161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82</v>
      </c>
      <c r="BK98" s="218">
        <f>ROUND(I98*H98,2)</f>
        <v>0</v>
      </c>
      <c r="BL98" s="19" t="s">
        <v>256</v>
      </c>
      <c r="BM98" s="217" t="s">
        <v>4285</v>
      </c>
    </row>
    <row r="99" s="13" customFormat="1">
      <c r="A99" s="13"/>
      <c r="B99" s="224"/>
      <c r="C99" s="225"/>
      <c r="D99" s="226" t="s">
        <v>185</v>
      </c>
      <c r="E99" s="227" t="s">
        <v>19</v>
      </c>
      <c r="F99" s="228" t="s">
        <v>109</v>
      </c>
      <c r="G99" s="225"/>
      <c r="H99" s="229">
        <v>10</v>
      </c>
      <c r="I99" s="230"/>
      <c r="J99" s="225"/>
      <c r="K99" s="225"/>
      <c r="L99" s="231"/>
      <c r="M99" s="232"/>
      <c r="N99" s="233"/>
      <c r="O99" s="233"/>
      <c r="P99" s="233"/>
      <c r="Q99" s="233"/>
      <c r="R99" s="233"/>
      <c r="S99" s="233"/>
      <c r="T99" s="23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5" t="s">
        <v>185</v>
      </c>
      <c r="AU99" s="235" t="s">
        <v>84</v>
      </c>
      <c r="AV99" s="13" t="s">
        <v>84</v>
      </c>
      <c r="AW99" s="13" t="s">
        <v>36</v>
      </c>
      <c r="AX99" s="13" t="s">
        <v>82</v>
      </c>
      <c r="AY99" s="235" t="s">
        <v>161</v>
      </c>
    </row>
    <row r="100" s="2" customFormat="1" ht="24.15" customHeight="1">
      <c r="A100" s="40"/>
      <c r="B100" s="41"/>
      <c r="C100" s="206" t="s">
        <v>109</v>
      </c>
      <c r="D100" s="206" t="s">
        <v>163</v>
      </c>
      <c r="E100" s="207" t="s">
        <v>4286</v>
      </c>
      <c r="F100" s="208" t="s">
        <v>4287</v>
      </c>
      <c r="G100" s="209" t="s">
        <v>166</v>
      </c>
      <c r="H100" s="210">
        <v>2</v>
      </c>
      <c r="I100" s="211"/>
      <c r="J100" s="212">
        <f>ROUND(I100*H100,2)</f>
        <v>0</v>
      </c>
      <c r="K100" s="208" t="s">
        <v>167</v>
      </c>
      <c r="L100" s="46"/>
      <c r="M100" s="213" t="s">
        <v>19</v>
      </c>
      <c r="N100" s="214" t="s">
        <v>45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256</v>
      </c>
      <c r="AT100" s="217" t="s">
        <v>163</v>
      </c>
      <c r="AU100" s="217" t="s">
        <v>84</v>
      </c>
      <c r="AY100" s="19" t="s">
        <v>161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82</v>
      </c>
      <c r="BK100" s="218">
        <f>ROUND(I100*H100,2)</f>
        <v>0</v>
      </c>
      <c r="BL100" s="19" t="s">
        <v>256</v>
      </c>
      <c r="BM100" s="217" t="s">
        <v>4288</v>
      </c>
    </row>
    <row r="101" s="2" customFormat="1">
      <c r="A101" s="40"/>
      <c r="B101" s="41"/>
      <c r="C101" s="42"/>
      <c r="D101" s="219" t="s">
        <v>170</v>
      </c>
      <c r="E101" s="42"/>
      <c r="F101" s="220" t="s">
        <v>4289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170</v>
      </c>
      <c r="AU101" s="19" t="s">
        <v>84</v>
      </c>
    </row>
    <row r="102" s="2" customFormat="1" ht="16.5" customHeight="1">
      <c r="A102" s="40"/>
      <c r="B102" s="41"/>
      <c r="C102" s="247" t="s">
        <v>112</v>
      </c>
      <c r="D102" s="247" t="s">
        <v>301</v>
      </c>
      <c r="E102" s="248" t="s">
        <v>4290</v>
      </c>
      <c r="F102" s="249" t="s">
        <v>4291</v>
      </c>
      <c r="G102" s="250" t="s">
        <v>166</v>
      </c>
      <c r="H102" s="251">
        <v>2</v>
      </c>
      <c r="I102" s="252"/>
      <c r="J102" s="253">
        <f>ROUND(I102*H102,2)</f>
        <v>0</v>
      </c>
      <c r="K102" s="249" t="s">
        <v>167</v>
      </c>
      <c r="L102" s="254"/>
      <c r="M102" s="255" t="s">
        <v>19</v>
      </c>
      <c r="N102" s="256" t="s">
        <v>45</v>
      </c>
      <c r="O102" s="86"/>
      <c r="P102" s="215">
        <f>O102*H102</f>
        <v>0</v>
      </c>
      <c r="Q102" s="215">
        <v>0.00020000000000000001</v>
      </c>
      <c r="R102" s="215">
        <f>Q102*H102</f>
        <v>0.00040000000000000002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342</v>
      </c>
      <c r="AT102" s="217" t="s">
        <v>301</v>
      </c>
      <c r="AU102" s="217" t="s">
        <v>84</v>
      </c>
      <c r="AY102" s="19" t="s">
        <v>161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82</v>
      </c>
      <c r="BK102" s="218">
        <f>ROUND(I102*H102,2)</f>
        <v>0</v>
      </c>
      <c r="BL102" s="19" t="s">
        <v>256</v>
      </c>
      <c r="BM102" s="217" t="s">
        <v>4292</v>
      </c>
    </row>
    <row r="103" s="13" customFormat="1">
      <c r="A103" s="13"/>
      <c r="B103" s="224"/>
      <c r="C103" s="225"/>
      <c r="D103" s="226" t="s">
        <v>185</v>
      </c>
      <c r="E103" s="227" t="s">
        <v>19</v>
      </c>
      <c r="F103" s="228" t="s">
        <v>84</v>
      </c>
      <c r="G103" s="225"/>
      <c r="H103" s="229">
        <v>2</v>
      </c>
      <c r="I103" s="230"/>
      <c r="J103" s="225"/>
      <c r="K103" s="225"/>
      <c r="L103" s="231"/>
      <c r="M103" s="232"/>
      <c r="N103" s="233"/>
      <c r="O103" s="233"/>
      <c r="P103" s="233"/>
      <c r="Q103" s="233"/>
      <c r="R103" s="233"/>
      <c r="S103" s="233"/>
      <c r="T103" s="234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5" t="s">
        <v>185</v>
      </c>
      <c r="AU103" s="235" t="s">
        <v>84</v>
      </c>
      <c r="AV103" s="13" t="s">
        <v>84</v>
      </c>
      <c r="AW103" s="13" t="s">
        <v>36</v>
      </c>
      <c r="AX103" s="13" t="s">
        <v>82</v>
      </c>
      <c r="AY103" s="235" t="s">
        <v>161</v>
      </c>
    </row>
    <row r="104" s="2" customFormat="1" ht="24.15" customHeight="1">
      <c r="A104" s="40"/>
      <c r="B104" s="41"/>
      <c r="C104" s="206" t="s">
        <v>8</v>
      </c>
      <c r="D104" s="206" t="s">
        <v>163</v>
      </c>
      <c r="E104" s="207" t="s">
        <v>4293</v>
      </c>
      <c r="F104" s="208" t="s">
        <v>4294</v>
      </c>
      <c r="G104" s="209" t="s">
        <v>166</v>
      </c>
      <c r="H104" s="210">
        <v>3</v>
      </c>
      <c r="I104" s="211"/>
      <c r="J104" s="212">
        <f>ROUND(I104*H104,2)</f>
        <v>0</v>
      </c>
      <c r="K104" s="208" t="s">
        <v>167</v>
      </c>
      <c r="L104" s="46"/>
      <c r="M104" s="213" t="s">
        <v>19</v>
      </c>
      <c r="N104" s="214" t="s">
        <v>45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256</v>
      </c>
      <c r="AT104" s="217" t="s">
        <v>163</v>
      </c>
      <c r="AU104" s="217" t="s">
        <v>84</v>
      </c>
      <c r="AY104" s="19" t="s">
        <v>161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82</v>
      </c>
      <c r="BK104" s="218">
        <f>ROUND(I104*H104,2)</f>
        <v>0</v>
      </c>
      <c r="BL104" s="19" t="s">
        <v>256</v>
      </c>
      <c r="BM104" s="217" t="s">
        <v>4295</v>
      </c>
    </row>
    <row r="105" s="2" customFormat="1">
      <c r="A105" s="40"/>
      <c r="B105" s="41"/>
      <c r="C105" s="42"/>
      <c r="D105" s="219" t="s">
        <v>170</v>
      </c>
      <c r="E105" s="42"/>
      <c r="F105" s="220" t="s">
        <v>4296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170</v>
      </c>
      <c r="AU105" s="19" t="s">
        <v>84</v>
      </c>
    </row>
    <row r="106" s="2" customFormat="1" ht="16.5" customHeight="1">
      <c r="A106" s="40"/>
      <c r="B106" s="41"/>
      <c r="C106" s="247" t="s">
        <v>239</v>
      </c>
      <c r="D106" s="247" t="s">
        <v>301</v>
      </c>
      <c r="E106" s="248" t="s">
        <v>4297</v>
      </c>
      <c r="F106" s="249" t="s">
        <v>4298</v>
      </c>
      <c r="G106" s="250" t="s">
        <v>166</v>
      </c>
      <c r="H106" s="251">
        <v>3</v>
      </c>
      <c r="I106" s="252"/>
      <c r="J106" s="253">
        <f>ROUND(I106*H106,2)</f>
        <v>0</v>
      </c>
      <c r="K106" s="249" t="s">
        <v>167</v>
      </c>
      <c r="L106" s="254"/>
      <c r="M106" s="255" t="s">
        <v>19</v>
      </c>
      <c r="N106" s="256" t="s">
        <v>45</v>
      </c>
      <c r="O106" s="86"/>
      <c r="P106" s="215">
        <f>O106*H106</f>
        <v>0</v>
      </c>
      <c r="Q106" s="215">
        <v>0.00020000000000000001</v>
      </c>
      <c r="R106" s="215">
        <f>Q106*H106</f>
        <v>0.00060000000000000006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342</v>
      </c>
      <c r="AT106" s="217" t="s">
        <v>301</v>
      </c>
      <c r="AU106" s="217" t="s">
        <v>84</v>
      </c>
      <c r="AY106" s="19" t="s">
        <v>161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82</v>
      </c>
      <c r="BK106" s="218">
        <f>ROUND(I106*H106,2)</f>
        <v>0</v>
      </c>
      <c r="BL106" s="19" t="s">
        <v>256</v>
      </c>
      <c r="BM106" s="217" t="s">
        <v>4299</v>
      </c>
    </row>
    <row r="107" s="2" customFormat="1" ht="24.15" customHeight="1">
      <c r="A107" s="40"/>
      <c r="B107" s="41"/>
      <c r="C107" s="206" t="s">
        <v>244</v>
      </c>
      <c r="D107" s="206" t="s">
        <v>163</v>
      </c>
      <c r="E107" s="207" t="s">
        <v>4300</v>
      </c>
      <c r="F107" s="208" t="s">
        <v>4301</v>
      </c>
      <c r="G107" s="209" t="s">
        <v>166</v>
      </c>
      <c r="H107" s="210">
        <v>4</v>
      </c>
      <c r="I107" s="211"/>
      <c r="J107" s="212">
        <f>ROUND(I107*H107,2)</f>
        <v>0</v>
      </c>
      <c r="K107" s="208" t="s">
        <v>1209</v>
      </c>
      <c r="L107" s="46"/>
      <c r="M107" s="213" t="s">
        <v>19</v>
      </c>
      <c r="N107" s="214" t="s">
        <v>45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256</v>
      </c>
      <c r="AT107" s="217" t="s">
        <v>163</v>
      </c>
      <c r="AU107" s="217" t="s">
        <v>84</v>
      </c>
      <c r="AY107" s="19" t="s">
        <v>161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82</v>
      </c>
      <c r="BK107" s="218">
        <f>ROUND(I107*H107,2)</f>
        <v>0</v>
      </c>
      <c r="BL107" s="19" t="s">
        <v>256</v>
      </c>
      <c r="BM107" s="217" t="s">
        <v>4302</v>
      </c>
    </row>
    <row r="108" s="2" customFormat="1">
      <c r="A108" s="40"/>
      <c r="B108" s="41"/>
      <c r="C108" s="42"/>
      <c r="D108" s="219" t="s">
        <v>170</v>
      </c>
      <c r="E108" s="42"/>
      <c r="F108" s="220" t="s">
        <v>4303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170</v>
      </c>
      <c r="AU108" s="19" t="s">
        <v>84</v>
      </c>
    </row>
    <row r="109" s="2" customFormat="1" ht="16.5" customHeight="1">
      <c r="A109" s="40"/>
      <c r="B109" s="41"/>
      <c r="C109" s="247" t="s">
        <v>250</v>
      </c>
      <c r="D109" s="247" t="s">
        <v>301</v>
      </c>
      <c r="E109" s="248" t="s">
        <v>4304</v>
      </c>
      <c r="F109" s="249" t="s">
        <v>4305</v>
      </c>
      <c r="G109" s="250" t="s">
        <v>166</v>
      </c>
      <c r="H109" s="251">
        <v>4</v>
      </c>
      <c r="I109" s="252"/>
      <c r="J109" s="253">
        <f>ROUND(I109*H109,2)</f>
        <v>0</v>
      </c>
      <c r="K109" s="249" t="s">
        <v>1209</v>
      </c>
      <c r="L109" s="254"/>
      <c r="M109" s="255" t="s">
        <v>19</v>
      </c>
      <c r="N109" s="256" t="s">
        <v>45</v>
      </c>
      <c r="O109" s="86"/>
      <c r="P109" s="215">
        <f>O109*H109</f>
        <v>0</v>
      </c>
      <c r="Q109" s="215">
        <v>0.00020000000000000001</v>
      </c>
      <c r="R109" s="215">
        <f>Q109*H109</f>
        <v>0.00080000000000000004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342</v>
      </c>
      <c r="AT109" s="217" t="s">
        <v>301</v>
      </c>
      <c r="AU109" s="217" t="s">
        <v>84</v>
      </c>
      <c r="AY109" s="19" t="s">
        <v>161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82</v>
      </c>
      <c r="BK109" s="218">
        <f>ROUND(I109*H109,2)</f>
        <v>0</v>
      </c>
      <c r="BL109" s="19" t="s">
        <v>256</v>
      </c>
      <c r="BM109" s="217" t="s">
        <v>4306</v>
      </c>
    </row>
    <row r="110" s="2" customFormat="1" ht="37.8" customHeight="1">
      <c r="A110" s="40"/>
      <c r="B110" s="41"/>
      <c r="C110" s="206" t="s">
        <v>256</v>
      </c>
      <c r="D110" s="206" t="s">
        <v>163</v>
      </c>
      <c r="E110" s="207" t="s">
        <v>4307</v>
      </c>
      <c r="F110" s="208" t="s">
        <v>4308</v>
      </c>
      <c r="G110" s="209" t="s">
        <v>166</v>
      </c>
      <c r="H110" s="210">
        <v>15</v>
      </c>
      <c r="I110" s="211"/>
      <c r="J110" s="212">
        <f>ROUND(I110*H110,2)</f>
        <v>0</v>
      </c>
      <c r="K110" s="208" t="s">
        <v>1209</v>
      </c>
      <c r="L110" s="46"/>
      <c r="M110" s="213" t="s">
        <v>19</v>
      </c>
      <c r="N110" s="214" t="s">
        <v>45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256</v>
      </c>
      <c r="AT110" s="217" t="s">
        <v>163</v>
      </c>
      <c r="AU110" s="217" t="s">
        <v>84</v>
      </c>
      <c r="AY110" s="19" t="s">
        <v>161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82</v>
      </c>
      <c r="BK110" s="218">
        <f>ROUND(I110*H110,2)</f>
        <v>0</v>
      </c>
      <c r="BL110" s="19" t="s">
        <v>256</v>
      </c>
      <c r="BM110" s="217" t="s">
        <v>4309</v>
      </c>
    </row>
    <row r="111" s="2" customFormat="1">
      <c r="A111" s="40"/>
      <c r="B111" s="41"/>
      <c r="C111" s="42"/>
      <c r="D111" s="219" t="s">
        <v>170</v>
      </c>
      <c r="E111" s="42"/>
      <c r="F111" s="220" t="s">
        <v>4310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170</v>
      </c>
      <c r="AU111" s="19" t="s">
        <v>84</v>
      </c>
    </row>
    <row r="112" s="2" customFormat="1" ht="16.5" customHeight="1">
      <c r="A112" s="40"/>
      <c r="B112" s="41"/>
      <c r="C112" s="247" t="s">
        <v>262</v>
      </c>
      <c r="D112" s="247" t="s">
        <v>301</v>
      </c>
      <c r="E112" s="248" t="s">
        <v>4277</v>
      </c>
      <c r="F112" s="249" t="s">
        <v>4278</v>
      </c>
      <c r="G112" s="250" t="s">
        <v>166</v>
      </c>
      <c r="H112" s="251">
        <v>5</v>
      </c>
      <c r="I112" s="252"/>
      <c r="J112" s="253">
        <f>ROUND(I112*H112,2)</f>
        <v>0</v>
      </c>
      <c r="K112" s="249" t="s">
        <v>167</v>
      </c>
      <c r="L112" s="254"/>
      <c r="M112" s="255" t="s">
        <v>19</v>
      </c>
      <c r="N112" s="256" t="s">
        <v>45</v>
      </c>
      <c r="O112" s="86"/>
      <c r="P112" s="215">
        <f>O112*H112</f>
        <v>0</v>
      </c>
      <c r="Q112" s="215">
        <v>0.00020000000000000001</v>
      </c>
      <c r="R112" s="215">
        <f>Q112*H112</f>
        <v>0.001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342</v>
      </c>
      <c r="AT112" s="217" t="s">
        <v>301</v>
      </c>
      <c r="AU112" s="217" t="s">
        <v>84</v>
      </c>
      <c r="AY112" s="19" t="s">
        <v>161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82</v>
      </c>
      <c r="BK112" s="218">
        <f>ROUND(I112*H112,2)</f>
        <v>0</v>
      </c>
      <c r="BL112" s="19" t="s">
        <v>256</v>
      </c>
      <c r="BM112" s="217" t="s">
        <v>4311</v>
      </c>
    </row>
    <row r="113" s="2" customFormat="1" ht="16.5" customHeight="1">
      <c r="A113" s="40"/>
      <c r="B113" s="41"/>
      <c r="C113" s="247" t="s">
        <v>268</v>
      </c>
      <c r="D113" s="247" t="s">
        <v>301</v>
      </c>
      <c r="E113" s="248" t="s">
        <v>4280</v>
      </c>
      <c r="F113" s="249" t="s">
        <v>4281</v>
      </c>
      <c r="G113" s="250" t="s">
        <v>166</v>
      </c>
      <c r="H113" s="251">
        <v>5</v>
      </c>
      <c r="I113" s="252"/>
      <c r="J113" s="253">
        <f>ROUND(I113*H113,2)</f>
        <v>0</v>
      </c>
      <c r="K113" s="249" t="s">
        <v>1209</v>
      </c>
      <c r="L113" s="254"/>
      <c r="M113" s="255" t="s">
        <v>19</v>
      </c>
      <c r="N113" s="256" t="s">
        <v>45</v>
      </c>
      <c r="O113" s="86"/>
      <c r="P113" s="215">
        <f>O113*H113</f>
        <v>0</v>
      </c>
      <c r="Q113" s="215">
        <v>0.00020000000000000001</v>
      </c>
      <c r="R113" s="215">
        <f>Q113*H113</f>
        <v>0.001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342</v>
      </c>
      <c r="AT113" s="217" t="s">
        <v>301</v>
      </c>
      <c r="AU113" s="217" t="s">
        <v>84</v>
      </c>
      <c r="AY113" s="19" t="s">
        <v>161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82</v>
      </c>
      <c r="BK113" s="218">
        <f>ROUND(I113*H113,2)</f>
        <v>0</v>
      </c>
      <c r="BL113" s="19" t="s">
        <v>256</v>
      </c>
      <c r="BM113" s="217" t="s">
        <v>4312</v>
      </c>
    </row>
    <row r="114" s="2" customFormat="1" ht="16.5" customHeight="1">
      <c r="A114" s="40"/>
      <c r="B114" s="41"/>
      <c r="C114" s="247" t="s">
        <v>275</v>
      </c>
      <c r="D114" s="247" t="s">
        <v>301</v>
      </c>
      <c r="E114" s="248" t="s">
        <v>4313</v>
      </c>
      <c r="F114" s="249" t="s">
        <v>4314</v>
      </c>
      <c r="G114" s="250" t="s">
        <v>166</v>
      </c>
      <c r="H114" s="251">
        <v>5</v>
      </c>
      <c r="I114" s="252"/>
      <c r="J114" s="253">
        <f>ROUND(I114*H114,2)</f>
        <v>0</v>
      </c>
      <c r="K114" s="249" t="s">
        <v>1209</v>
      </c>
      <c r="L114" s="254"/>
      <c r="M114" s="255" t="s">
        <v>19</v>
      </c>
      <c r="N114" s="256" t="s">
        <v>45</v>
      </c>
      <c r="O114" s="86"/>
      <c r="P114" s="215">
        <f>O114*H114</f>
        <v>0</v>
      </c>
      <c r="Q114" s="215">
        <v>0.00010000000000000001</v>
      </c>
      <c r="R114" s="215">
        <f>Q114*H114</f>
        <v>0.00050000000000000001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342</v>
      </c>
      <c r="AT114" s="217" t="s">
        <v>301</v>
      </c>
      <c r="AU114" s="217" t="s">
        <v>84</v>
      </c>
      <c r="AY114" s="19" t="s">
        <v>161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82</v>
      </c>
      <c r="BK114" s="218">
        <f>ROUND(I114*H114,2)</f>
        <v>0</v>
      </c>
      <c r="BL114" s="19" t="s">
        <v>256</v>
      </c>
      <c r="BM114" s="217" t="s">
        <v>4315</v>
      </c>
    </row>
    <row r="115" s="2" customFormat="1" ht="44.25" customHeight="1">
      <c r="A115" s="40"/>
      <c r="B115" s="41"/>
      <c r="C115" s="206" t="s">
        <v>280</v>
      </c>
      <c r="D115" s="206" t="s">
        <v>163</v>
      </c>
      <c r="E115" s="207" t="s">
        <v>4316</v>
      </c>
      <c r="F115" s="208" t="s">
        <v>4317</v>
      </c>
      <c r="G115" s="209" t="s">
        <v>590</v>
      </c>
      <c r="H115" s="210">
        <v>200</v>
      </c>
      <c r="I115" s="211"/>
      <c r="J115" s="212">
        <f>ROUND(I115*H115,2)</f>
        <v>0</v>
      </c>
      <c r="K115" s="208" t="s">
        <v>167</v>
      </c>
      <c r="L115" s="46"/>
      <c r="M115" s="213" t="s">
        <v>19</v>
      </c>
      <c r="N115" s="214" t="s">
        <v>45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256</v>
      </c>
      <c r="AT115" s="217" t="s">
        <v>163</v>
      </c>
      <c r="AU115" s="217" t="s">
        <v>84</v>
      </c>
      <c r="AY115" s="19" t="s">
        <v>161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82</v>
      </c>
      <c r="BK115" s="218">
        <f>ROUND(I115*H115,2)</f>
        <v>0</v>
      </c>
      <c r="BL115" s="19" t="s">
        <v>256</v>
      </c>
      <c r="BM115" s="217" t="s">
        <v>4318</v>
      </c>
    </row>
    <row r="116" s="2" customFormat="1">
      <c r="A116" s="40"/>
      <c r="B116" s="41"/>
      <c r="C116" s="42"/>
      <c r="D116" s="219" t="s">
        <v>170</v>
      </c>
      <c r="E116" s="42"/>
      <c r="F116" s="220" t="s">
        <v>4319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170</v>
      </c>
      <c r="AU116" s="19" t="s">
        <v>84</v>
      </c>
    </row>
    <row r="117" s="13" customFormat="1">
      <c r="A117" s="13"/>
      <c r="B117" s="224"/>
      <c r="C117" s="225"/>
      <c r="D117" s="226" t="s">
        <v>185</v>
      </c>
      <c r="E117" s="227" t="s">
        <v>19</v>
      </c>
      <c r="F117" s="228" t="s">
        <v>1392</v>
      </c>
      <c r="G117" s="225"/>
      <c r="H117" s="229">
        <v>200</v>
      </c>
      <c r="I117" s="230"/>
      <c r="J117" s="225"/>
      <c r="K117" s="225"/>
      <c r="L117" s="231"/>
      <c r="M117" s="232"/>
      <c r="N117" s="233"/>
      <c r="O117" s="233"/>
      <c r="P117" s="233"/>
      <c r="Q117" s="233"/>
      <c r="R117" s="233"/>
      <c r="S117" s="233"/>
      <c r="T117" s="234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5" t="s">
        <v>185</v>
      </c>
      <c r="AU117" s="235" t="s">
        <v>84</v>
      </c>
      <c r="AV117" s="13" t="s">
        <v>84</v>
      </c>
      <c r="AW117" s="13" t="s">
        <v>36</v>
      </c>
      <c r="AX117" s="13" t="s">
        <v>82</v>
      </c>
      <c r="AY117" s="235" t="s">
        <v>161</v>
      </c>
    </row>
    <row r="118" s="2" customFormat="1" ht="37.8" customHeight="1">
      <c r="A118" s="40"/>
      <c r="B118" s="41"/>
      <c r="C118" s="247" t="s">
        <v>7</v>
      </c>
      <c r="D118" s="247" t="s">
        <v>301</v>
      </c>
      <c r="E118" s="248" t="s">
        <v>4320</v>
      </c>
      <c r="F118" s="249" t="s">
        <v>4321</v>
      </c>
      <c r="G118" s="250" t="s">
        <v>590</v>
      </c>
      <c r="H118" s="251">
        <v>230</v>
      </c>
      <c r="I118" s="252"/>
      <c r="J118" s="253">
        <f>ROUND(I118*H118,2)</f>
        <v>0</v>
      </c>
      <c r="K118" s="249" t="s">
        <v>167</v>
      </c>
      <c r="L118" s="254"/>
      <c r="M118" s="255" t="s">
        <v>19</v>
      </c>
      <c r="N118" s="256" t="s">
        <v>45</v>
      </c>
      <c r="O118" s="86"/>
      <c r="P118" s="215">
        <f>O118*H118</f>
        <v>0</v>
      </c>
      <c r="Q118" s="215">
        <v>0.00012</v>
      </c>
      <c r="R118" s="215">
        <f>Q118*H118</f>
        <v>0.0276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342</v>
      </c>
      <c r="AT118" s="217" t="s">
        <v>301</v>
      </c>
      <c r="AU118" s="217" t="s">
        <v>84</v>
      </c>
      <c r="AY118" s="19" t="s">
        <v>161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82</v>
      </c>
      <c r="BK118" s="218">
        <f>ROUND(I118*H118,2)</f>
        <v>0</v>
      </c>
      <c r="BL118" s="19" t="s">
        <v>256</v>
      </c>
      <c r="BM118" s="217" t="s">
        <v>4322</v>
      </c>
    </row>
    <row r="119" s="13" customFormat="1">
      <c r="A119" s="13"/>
      <c r="B119" s="224"/>
      <c r="C119" s="225"/>
      <c r="D119" s="226" t="s">
        <v>185</v>
      </c>
      <c r="E119" s="225"/>
      <c r="F119" s="228" t="s">
        <v>4323</v>
      </c>
      <c r="G119" s="225"/>
      <c r="H119" s="229">
        <v>230</v>
      </c>
      <c r="I119" s="230"/>
      <c r="J119" s="225"/>
      <c r="K119" s="225"/>
      <c r="L119" s="231"/>
      <c r="M119" s="232"/>
      <c r="N119" s="233"/>
      <c r="O119" s="233"/>
      <c r="P119" s="233"/>
      <c r="Q119" s="233"/>
      <c r="R119" s="233"/>
      <c r="S119" s="233"/>
      <c r="T119" s="234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5" t="s">
        <v>185</v>
      </c>
      <c r="AU119" s="235" t="s">
        <v>84</v>
      </c>
      <c r="AV119" s="13" t="s">
        <v>84</v>
      </c>
      <c r="AW119" s="13" t="s">
        <v>4</v>
      </c>
      <c r="AX119" s="13" t="s">
        <v>82</v>
      </c>
      <c r="AY119" s="235" t="s">
        <v>161</v>
      </c>
    </row>
    <row r="120" s="2" customFormat="1" ht="49.05" customHeight="1">
      <c r="A120" s="40"/>
      <c r="B120" s="41"/>
      <c r="C120" s="206" t="s">
        <v>294</v>
      </c>
      <c r="D120" s="206" t="s">
        <v>163</v>
      </c>
      <c r="E120" s="207" t="s">
        <v>3719</v>
      </c>
      <c r="F120" s="208" t="s">
        <v>3720</v>
      </c>
      <c r="G120" s="209" t="s">
        <v>1196</v>
      </c>
      <c r="H120" s="258"/>
      <c r="I120" s="211"/>
      <c r="J120" s="212">
        <f>ROUND(I120*H120,2)</f>
        <v>0</v>
      </c>
      <c r="K120" s="208" t="s">
        <v>167</v>
      </c>
      <c r="L120" s="46"/>
      <c r="M120" s="213" t="s">
        <v>19</v>
      </c>
      <c r="N120" s="214" t="s">
        <v>45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256</v>
      </c>
      <c r="AT120" s="217" t="s">
        <v>163</v>
      </c>
      <c r="AU120" s="217" t="s">
        <v>84</v>
      </c>
      <c r="AY120" s="19" t="s">
        <v>161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82</v>
      </c>
      <c r="BK120" s="218">
        <f>ROUND(I120*H120,2)</f>
        <v>0</v>
      </c>
      <c r="BL120" s="19" t="s">
        <v>256</v>
      </c>
      <c r="BM120" s="217" t="s">
        <v>4324</v>
      </c>
    </row>
    <row r="121" s="2" customFormat="1">
      <c r="A121" s="40"/>
      <c r="B121" s="41"/>
      <c r="C121" s="42"/>
      <c r="D121" s="219" t="s">
        <v>170</v>
      </c>
      <c r="E121" s="42"/>
      <c r="F121" s="220" t="s">
        <v>3722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170</v>
      </c>
      <c r="AU121" s="19" t="s">
        <v>84</v>
      </c>
    </row>
    <row r="122" s="2" customFormat="1" ht="66.75" customHeight="1">
      <c r="A122" s="40"/>
      <c r="B122" s="41"/>
      <c r="C122" s="206" t="s">
        <v>300</v>
      </c>
      <c r="D122" s="206" t="s">
        <v>163</v>
      </c>
      <c r="E122" s="207" t="s">
        <v>3723</v>
      </c>
      <c r="F122" s="208" t="s">
        <v>3724</v>
      </c>
      <c r="G122" s="209" t="s">
        <v>1196</v>
      </c>
      <c r="H122" s="258"/>
      <c r="I122" s="211"/>
      <c r="J122" s="212">
        <f>ROUND(I122*H122,2)</f>
        <v>0</v>
      </c>
      <c r="K122" s="208" t="s">
        <v>167</v>
      </c>
      <c r="L122" s="46"/>
      <c r="M122" s="213" t="s">
        <v>19</v>
      </c>
      <c r="N122" s="214" t="s">
        <v>45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256</v>
      </c>
      <c r="AT122" s="217" t="s">
        <v>163</v>
      </c>
      <c r="AU122" s="217" t="s">
        <v>84</v>
      </c>
      <c r="AY122" s="19" t="s">
        <v>161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82</v>
      </c>
      <c r="BK122" s="218">
        <f>ROUND(I122*H122,2)</f>
        <v>0</v>
      </c>
      <c r="BL122" s="19" t="s">
        <v>256</v>
      </c>
      <c r="BM122" s="217" t="s">
        <v>4325</v>
      </c>
    </row>
    <row r="123" s="2" customFormat="1">
      <c r="A123" s="40"/>
      <c r="B123" s="41"/>
      <c r="C123" s="42"/>
      <c r="D123" s="219" t="s">
        <v>170</v>
      </c>
      <c r="E123" s="42"/>
      <c r="F123" s="220" t="s">
        <v>3726</v>
      </c>
      <c r="G123" s="42"/>
      <c r="H123" s="42"/>
      <c r="I123" s="221"/>
      <c r="J123" s="42"/>
      <c r="K123" s="42"/>
      <c r="L123" s="46"/>
      <c r="M123" s="272"/>
      <c r="N123" s="273"/>
      <c r="O123" s="274"/>
      <c r="P123" s="274"/>
      <c r="Q123" s="274"/>
      <c r="R123" s="274"/>
      <c r="S123" s="274"/>
      <c r="T123" s="275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170</v>
      </c>
      <c r="AU123" s="19" t="s">
        <v>84</v>
      </c>
    </row>
    <row r="124" s="2" customFormat="1" ht="6.96" customHeight="1">
      <c r="A124" s="40"/>
      <c r="B124" s="61"/>
      <c r="C124" s="62"/>
      <c r="D124" s="62"/>
      <c r="E124" s="62"/>
      <c r="F124" s="62"/>
      <c r="G124" s="62"/>
      <c r="H124" s="62"/>
      <c r="I124" s="62"/>
      <c r="J124" s="62"/>
      <c r="K124" s="62"/>
      <c r="L124" s="46"/>
      <c r="M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</row>
  </sheetData>
  <sheetProtection sheet="1" autoFilter="0" formatColumns="0" formatRows="0" objects="1" scenarios="1" spinCount="100000" saltValue="p00G1kpHI8gN1kR0LwIPeBhDorxv3iBT6RnXnT0uDQvdktajfnScbZO6AxBDxjeBpFzwcjEJMYJC2hsuOaogAw==" hashValue="qkTvWxPG5pSU2zinwXoVRg8YPZBYgd2GUHBH392p1yZrIrq5KEVntRcsnghQ34lktZZgw7/wZGqwuLJFG5xdSw==" algorithmName="SHA-512" password="CC35"/>
  <autoFilter ref="C80:K123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hyperlinks>
    <hyperlink ref="F85" r:id="rId1" display="https://podminky.urs.cz/item/CS_URS_2025_01/751614110"/>
    <hyperlink ref="F89" r:id="rId2" display="https://podminky.urs.cz/item/CS_URS_2025_01/751614111"/>
    <hyperlink ref="F101" r:id="rId3" display="https://podminky.urs.cz/item/CS_URS_2025_01/751614121"/>
    <hyperlink ref="F105" r:id="rId4" display="https://podminky.urs.cz/item/CS_URS_2025_01/751614123"/>
    <hyperlink ref="F108" r:id="rId5" display="https://podminky.urs.cz/item/CS_URS_2024_02/751614125"/>
    <hyperlink ref="F111" r:id="rId6" display="https://podminky.urs.cz/item/CS_URS_2024_02/751614130.1"/>
    <hyperlink ref="F116" r:id="rId7" display="https://podminky.urs.cz/item/CS_URS_2025_01/741124733"/>
    <hyperlink ref="F121" r:id="rId8" display="https://podminky.urs.cz/item/CS_URS_2025_01/998751311"/>
    <hyperlink ref="F123" r:id="rId9" display="https://podminky.urs.cz/item/CS_URS_2025_01/998751319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Václav Chýle</dc:creator>
  <cp:lastModifiedBy>Václav Chýle</cp:lastModifiedBy>
  <dcterms:created xsi:type="dcterms:W3CDTF">2025-07-08T10:31:10Z</dcterms:created>
  <dcterms:modified xsi:type="dcterms:W3CDTF">2025-07-08T10:31:21Z</dcterms:modified>
</cp:coreProperties>
</file>