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racovane\Krosdata25\Export\"/>
    </mc:Choice>
  </mc:AlternateContent>
  <bookViews>
    <workbookView xWindow="0" yWindow="0" windowWidth="0" windowHeight="0"/>
  </bookViews>
  <sheets>
    <sheet name="Rekapitulace stavby" sheetId="1" r:id="rId1"/>
    <sheet name="24905ST - stavební část" sheetId="2" r:id="rId2"/>
    <sheet name="24905ZT - Zdravotní technika" sheetId="3" r:id="rId3"/>
    <sheet name="24905UT - ústřední vytápění" sheetId="4" r:id="rId4"/>
    <sheet name="24905EL - Elektroinstalace" sheetId="5" r:id="rId5"/>
    <sheet name="24905PL - Vnitřní plynovod" sheetId="6" r:id="rId6"/>
    <sheet name="24905VRN - vedlejší rozpo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'24905ST - stavební část'!$C$102:$K$529</definedName>
    <definedName name="_xlnm.Print_Area" localSheetId="1">'24905ST - stavební část'!$C$4:$J$39,'24905ST - stavební část'!$C$45:$J$84,'24905ST - stavební část'!$C$90:$K$529</definedName>
    <definedName name="_xlnm.Print_Titles" localSheetId="1">'24905ST - stavební část'!$102:$102</definedName>
    <definedName name="_xlnm._FilterDatabase" localSheetId="2" hidden="1">'24905ZT - Zdravotní technika'!$C$89:$K$333</definedName>
    <definedName name="_xlnm.Print_Area" localSheetId="2">'24905ZT - Zdravotní technika'!$C$4:$J$39,'24905ZT - Zdravotní technika'!$C$45:$J$71,'24905ZT - Zdravotní technika'!$C$77:$K$333</definedName>
    <definedName name="_xlnm.Print_Titles" localSheetId="2">'24905ZT - Zdravotní technika'!$89:$89</definedName>
    <definedName name="_xlnm._FilterDatabase" localSheetId="3" hidden="1">'24905UT - ústřední vytápění'!$C$87:$K$201</definedName>
    <definedName name="_xlnm.Print_Area" localSheetId="3">'24905UT - ústřední vytápění'!$C$4:$J$39,'24905UT - ústřední vytápění'!$C$45:$J$69,'24905UT - ústřední vytápění'!$C$75:$K$201</definedName>
    <definedName name="_xlnm.Print_Titles" localSheetId="3">'24905UT - ústřední vytápění'!$87:$87</definedName>
    <definedName name="_xlnm._FilterDatabase" localSheetId="4" hidden="1">'24905EL - Elektroinstalace'!$C$83:$K$133</definedName>
    <definedName name="_xlnm.Print_Area" localSheetId="4">'24905EL - Elektroinstalace'!$C$4:$J$39,'24905EL - Elektroinstalace'!$C$45:$J$65,'24905EL - Elektroinstalace'!$C$71:$K$133</definedName>
    <definedName name="_xlnm.Print_Titles" localSheetId="4">'24905EL - Elektroinstalace'!$83:$83</definedName>
    <definedName name="_xlnm._FilterDatabase" localSheetId="5" hidden="1">'24905PL - Vnitřní plynovod'!$C$84:$K$146</definedName>
    <definedName name="_xlnm.Print_Area" localSheetId="5">'24905PL - Vnitřní plynovod'!$C$4:$J$39,'24905PL - Vnitřní plynovod'!$C$45:$J$66,'24905PL - Vnitřní plynovod'!$C$72:$K$146</definedName>
    <definedName name="_xlnm.Print_Titles" localSheetId="5">'24905PL - Vnitřní plynovod'!$84:$84</definedName>
    <definedName name="_xlnm._FilterDatabase" localSheetId="6" hidden="1">'24905VRN - vedlejší rozpo...'!$C$81:$K$99</definedName>
    <definedName name="_xlnm.Print_Area" localSheetId="6">'24905VRN - vedlejší rozpo...'!$C$4:$J$39,'24905VRN - vedlejší rozpo...'!$C$45:$J$63,'24905VRN - vedlejší rozpo...'!$C$69:$K$99</definedName>
    <definedName name="_xlnm.Print_Titles" localSheetId="6">'24905VRN - vedlejší rozpo...'!$81:$81</definedName>
    <definedName name="_xlnm.Print_Area" localSheetId="7">'Seznam figur'!$C$4:$G$57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55"/>
  <c r="J17"/>
  <c r="J12"/>
  <c r="J76"/>
  <c r="E7"/>
  <c r="E72"/>
  <c i="6" r="J37"/>
  <c r="J36"/>
  <c i="1" r="AY59"/>
  <c i="6" r="J35"/>
  <c i="1" r="AX59"/>
  <c i="6"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5" r="J37"/>
  <c r="J36"/>
  <c i="1" r="AY58"/>
  <c i="5" r="J35"/>
  <c i="1" r="AX58"/>
  <c i="5"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4" r="J37"/>
  <c r="J36"/>
  <c i="1" r="AY57"/>
  <c i="4" r="J35"/>
  <c i="1" r="AX57"/>
  <c i="4"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48"/>
  <c i="3" r="J37"/>
  <c r="J36"/>
  <c i="1" r="AY56"/>
  <c i="3" r="J35"/>
  <c i="1" r="AX56"/>
  <c i="3"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2" r="J37"/>
  <c r="J36"/>
  <c i="1" r="AY55"/>
  <c i="2" r="J35"/>
  <c i="1" r="AX55"/>
  <c i="2"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09"/>
  <c r="BH509"/>
  <c r="BG509"/>
  <c r="BF509"/>
  <c r="T509"/>
  <c r="R509"/>
  <c r="P509"/>
  <c r="BI506"/>
  <c r="BH506"/>
  <c r="BG506"/>
  <c r="BF506"/>
  <c r="T506"/>
  <c r="R506"/>
  <c r="P506"/>
  <c r="BI504"/>
  <c r="BH504"/>
  <c r="BG504"/>
  <c r="BF504"/>
  <c r="T504"/>
  <c r="R504"/>
  <c r="P504"/>
  <c r="BI500"/>
  <c r="BH500"/>
  <c r="BG500"/>
  <c r="BF500"/>
  <c r="T500"/>
  <c r="R500"/>
  <c r="P500"/>
  <c r="BI497"/>
  <c r="BH497"/>
  <c r="BG497"/>
  <c r="BF497"/>
  <c r="T497"/>
  <c r="R497"/>
  <c r="P497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0"/>
  <c r="BH460"/>
  <c r="BG460"/>
  <c r="BF460"/>
  <c r="T460"/>
  <c r="R460"/>
  <c r="P460"/>
  <c r="BI457"/>
  <c r="BH457"/>
  <c r="BG457"/>
  <c r="BF457"/>
  <c r="T457"/>
  <c r="R457"/>
  <c r="P457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10"/>
  <c r="BH410"/>
  <c r="BG410"/>
  <c r="BF410"/>
  <c r="T410"/>
  <c r="R410"/>
  <c r="P410"/>
  <c r="BI408"/>
  <c r="BH408"/>
  <c r="BG408"/>
  <c r="BF408"/>
  <c r="T408"/>
  <c r="R408"/>
  <c r="P408"/>
  <c r="BI407"/>
  <c r="BH407"/>
  <c r="BG407"/>
  <c r="BF407"/>
  <c r="T407"/>
  <c r="R407"/>
  <c r="P407"/>
  <c r="BI402"/>
  <c r="BH402"/>
  <c r="BG402"/>
  <c r="BF402"/>
  <c r="T402"/>
  <c r="R402"/>
  <c r="P402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88"/>
  <c r="BH388"/>
  <c r="BG388"/>
  <c r="BF388"/>
  <c r="T388"/>
  <c r="R388"/>
  <c r="P388"/>
  <c r="BI386"/>
  <c r="BH386"/>
  <c r="BG386"/>
  <c r="BF386"/>
  <c r="T386"/>
  <c r="R386"/>
  <c r="P386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T336"/>
  <c r="R337"/>
  <c r="R336"/>
  <c r="P337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J100"/>
  <c r="J99"/>
  <c r="F99"/>
  <c r="F97"/>
  <c r="E95"/>
  <c r="J55"/>
  <c r="J54"/>
  <c r="F54"/>
  <c r="F52"/>
  <c r="E50"/>
  <c r="J18"/>
  <c r="E18"/>
  <c r="F100"/>
  <c r="J17"/>
  <c r="J12"/>
  <c r="J97"/>
  <c r="E7"/>
  <c r="E48"/>
  <c i="1" r="L50"/>
  <c r="AM50"/>
  <c r="AM49"/>
  <c r="L49"/>
  <c r="AM47"/>
  <c r="L47"/>
  <c r="L45"/>
  <c r="L44"/>
  <c i="2" r="J207"/>
  <c r="J136"/>
  <c r="BK492"/>
  <c r="BK442"/>
  <c r="J425"/>
  <c r="J388"/>
  <c r="BK348"/>
  <c r="J277"/>
  <c r="J159"/>
  <c r="J480"/>
  <c r="BK332"/>
  <c r="BK267"/>
  <c r="BK189"/>
  <c i="3" r="J333"/>
  <c r="J261"/>
  <c r="J229"/>
  <c r="J136"/>
  <c r="J310"/>
  <c r="J271"/>
  <c r="J211"/>
  <c r="BK144"/>
  <c r="BK328"/>
  <c r="J259"/>
  <c r="BK213"/>
  <c r="BK160"/>
  <c r="J328"/>
  <c r="BK211"/>
  <c r="BK181"/>
  <c r="J120"/>
  <c i="4" r="BK164"/>
  <c r="BK98"/>
  <c r="J158"/>
  <c r="J135"/>
  <c r="J150"/>
  <c r="J113"/>
  <c r="BK123"/>
  <c r="J106"/>
  <c r="BK93"/>
  <c i="5" r="BK126"/>
  <c r="J106"/>
  <c r="BK130"/>
  <c r="J89"/>
  <c r="J97"/>
  <c i="6" r="J138"/>
  <c r="J99"/>
  <c r="BK145"/>
  <c r="BK131"/>
  <c i="7" r="J94"/>
  <c i="2" r="J411"/>
  <c r="J382"/>
  <c r="BK337"/>
  <c r="BK286"/>
  <c r="J225"/>
  <c r="J194"/>
  <c r="J473"/>
  <c r="BK358"/>
  <c r="BK264"/>
  <c r="BK129"/>
  <c r="J470"/>
  <c r="J439"/>
  <c r="J428"/>
  <c r="BK382"/>
  <c r="J325"/>
  <c r="BK252"/>
  <c r="BK124"/>
  <c r="BK477"/>
  <c r="BK363"/>
  <c i="3" r="BK298"/>
  <c r="J255"/>
  <c r="BK204"/>
  <c r="J111"/>
  <c r="J302"/>
  <c r="J287"/>
  <c r="J207"/>
  <c r="BK177"/>
  <c r="J97"/>
  <c r="J291"/>
  <c r="BK261"/>
  <c r="J209"/>
  <c r="J158"/>
  <c r="BK93"/>
  <c r="BK251"/>
  <c r="BK191"/>
  <c r="J148"/>
  <c i="4" r="BK191"/>
  <c r="J136"/>
  <c r="J196"/>
  <c r="BK154"/>
  <c r="J93"/>
  <c r="BK156"/>
  <c r="J169"/>
  <c i="5" r="J118"/>
  <c r="J96"/>
  <c r="BK107"/>
  <c r="BK124"/>
  <c r="BK101"/>
  <c i="6" r="J143"/>
  <c r="J90"/>
  <c r="J107"/>
  <c r="BK90"/>
  <c i="7" r="BK96"/>
  <c i="2" r="BK524"/>
  <c r="J415"/>
  <c r="J377"/>
  <c r="J339"/>
  <c r="J298"/>
  <c r="J244"/>
  <c r="J220"/>
  <c r="J170"/>
  <c r="J514"/>
  <c r="J349"/>
  <c r="J252"/>
  <c r="J133"/>
  <c r="J509"/>
  <c r="J457"/>
  <c r="J434"/>
  <c r="BK425"/>
  <c r="BK385"/>
  <c r="J343"/>
  <c r="J267"/>
  <c r="BK497"/>
  <c r="BK388"/>
  <c r="J334"/>
  <c r="BK281"/>
  <c r="BK231"/>
  <c r="BK194"/>
  <c r="J155"/>
  <c i="3" r="J318"/>
  <c r="BK277"/>
  <c r="BK227"/>
  <c r="J152"/>
  <c r="J104"/>
  <c r="J289"/>
  <c r="J213"/>
  <c r="BK146"/>
  <c r="BK333"/>
  <c r="BK288"/>
  <c r="J251"/>
  <c r="J219"/>
  <c r="BK173"/>
  <c r="BK97"/>
  <c r="J281"/>
  <c r="BK203"/>
  <c r="BK164"/>
  <c r="BK111"/>
  <c i="4" r="J156"/>
  <c r="BK198"/>
  <c r="J162"/>
  <c r="J109"/>
  <c r="BK138"/>
  <c r="BK166"/>
  <c i="5" r="J114"/>
  <c r="BK86"/>
  <c r="J104"/>
  <c r="J117"/>
  <c r="J100"/>
  <c i="6" r="BK133"/>
  <c r="BK143"/>
  <c r="BK109"/>
  <c i="7" r="BK90"/>
  <c i="2" r="J528"/>
  <c r="J413"/>
  <c r="J386"/>
  <c r="J332"/>
  <c r="J249"/>
  <c r="BK199"/>
  <c r="BK139"/>
  <c r="J374"/>
  <c r="BK327"/>
  <c r="J232"/>
  <c r="J127"/>
  <c r="BK449"/>
  <c r="BK436"/>
  <c r="BK428"/>
  <c r="J410"/>
  <c r="J373"/>
  <c r="BK339"/>
  <c r="J286"/>
  <c r="J205"/>
  <c r="J477"/>
  <c r="BK386"/>
  <c r="J346"/>
  <c r="BK306"/>
  <c r="BK241"/>
  <c r="BK220"/>
  <c r="J162"/>
  <c i="3" r="BK321"/>
  <c r="J270"/>
  <c r="BK221"/>
  <c r="BK158"/>
  <c r="J330"/>
  <c r="J285"/>
  <c r="BK215"/>
  <c r="J175"/>
  <c r="BK330"/>
  <c i="4" r="BK193"/>
  <c r="BK118"/>
  <c i="5" r="J124"/>
  <c r="J87"/>
  <c r="BK102"/>
  <c r="J113"/>
  <c r="J94"/>
  <c i="6" r="J129"/>
  <c r="J88"/>
  <c r="BK129"/>
  <c r="J105"/>
  <c i="7" r="J92"/>
  <c i="2" r="BK325"/>
  <c r="BK150"/>
  <c r="J506"/>
  <c r="J452"/>
  <c r="BK434"/>
  <c r="BK411"/>
  <c r="BK377"/>
  <c r="BK319"/>
  <c r="J261"/>
  <c r="J146"/>
  <c r="BK473"/>
  <c r="BK343"/>
  <c r="BK277"/>
  <c r="J218"/>
  <c r="BK127"/>
  <c i="3" r="J295"/>
  <c r="BK248"/>
  <c r="BK183"/>
  <c r="J110"/>
  <c r="BK297"/>
  <c r="J247"/>
  <c r="J181"/>
  <c r="J109"/>
  <c r="BK280"/>
  <c r="BK236"/>
  <c r="BK201"/>
  <c r="BK150"/>
  <c r="J227"/>
  <c r="J170"/>
  <c r="BK110"/>
  <c i="4" r="J141"/>
  <c r="J107"/>
  <c r="BK150"/>
  <c r="BK111"/>
  <c r="J171"/>
  <c r="J173"/>
  <c r="J127"/>
  <c r="BK107"/>
  <c r="J98"/>
  <c i="5" r="J131"/>
  <c r="BK112"/>
  <c r="BK91"/>
  <c r="J98"/>
  <c r="BK114"/>
  <c r="J93"/>
  <c i="6" r="J125"/>
  <c r="BK138"/>
  <c r="BK121"/>
  <c i="7" r="J88"/>
  <c i="2" r="J517"/>
  <c r="J397"/>
  <c r="J354"/>
  <c r="BK300"/>
  <c r="J230"/>
  <c r="BK202"/>
  <c r="J106"/>
  <c r="J348"/>
  <c r="J235"/>
  <c r="J142"/>
  <c r="J504"/>
  <c r="BK452"/>
  <c r="J436"/>
  <c r="BK413"/>
  <c r="J368"/>
  <c r="BK312"/>
  <c r="BK211"/>
  <c r="BK500"/>
  <c r="BK467"/>
  <c r="BK354"/>
  <c i="3" r="BK281"/>
  <c r="J246"/>
  <c r="J191"/>
  <c r="J108"/>
  <c r="BK295"/>
  <c r="J257"/>
  <c r="J187"/>
  <c r="J126"/>
  <c r="J314"/>
  <c r="J235"/>
  <c r="BK195"/>
  <c r="J146"/>
  <c r="BK304"/>
  <c r="J217"/>
  <c r="BK184"/>
  <c r="J134"/>
  <c i="4" r="BK179"/>
  <c r="J123"/>
  <c r="J179"/>
  <c r="J139"/>
  <c r="J189"/>
  <c r="J125"/>
  <c r="BK162"/>
  <c i="5" r="BK104"/>
  <c r="J128"/>
  <c r="J90"/>
  <c r="J108"/>
  <c r="BK88"/>
  <c i="6" r="BK127"/>
  <c r="BK101"/>
  <c r="BK117"/>
  <c i="7" r="BK92"/>
  <c i="2" r="BK421"/>
  <c r="BK402"/>
  <c r="J356"/>
  <c r="J281"/>
  <c r="J227"/>
  <c r="J196"/>
  <c r="BK109"/>
  <c r="BK360"/>
  <c r="BK309"/>
  <c r="BK148"/>
  <c r="J519"/>
  <c r="J486"/>
  <c r="J442"/>
  <c r="J423"/>
  <c r="BK356"/>
  <c r="BK279"/>
  <c r="J209"/>
  <c r="J109"/>
  <c r="BK470"/>
  <c r="BK371"/>
  <c r="J319"/>
  <c r="J264"/>
  <c r="BK213"/>
  <c r="BK167"/>
  <c i="3" r="BK314"/>
  <c r="BK262"/>
  <c r="J215"/>
  <c r="BK122"/>
  <c r="J306"/>
  <c r="J272"/>
  <c r="J231"/>
  <c r="J168"/>
  <c r="J106"/>
  <c r="BK271"/>
  <c r="BK231"/>
  <c r="J193"/>
  <c r="J140"/>
  <c r="BK302"/>
  <c r="BK235"/>
  <c r="J186"/>
  <c r="BK136"/>
  <c i="4" r="J160"/>
  <c r="BK116"/>
  <c r="J177"/>
  <c r="J131"/>
  <c r="J166"/>
  <c r="J111"/>
  <c i="5" r="BK125"/>
  <c r="BK105"/>
  <c r="J126"/>
  <c r="BK95"/>
  <c r="J112"/>
  <c r="J95"/>
  <c i="6" r="BK99"/>
  <c r="J133"/>
  <c r="J111"/>
  <c i="7" r="J90"/>
  <c i="2" r="BK517"/>
  <c r="J378"/>
  <c r="J341"/>
  <c r="J284"/>
  <c r="BK238"/>
  <c r="J213"/>
  <c r="J148"/>
  <c r="BK514"/>
  <c r="BK353"/>
  <c r="J178"/>
  <c i="1" r="AS54"/>
  <c i="2" r="BK170"/>
  <c r="J489"/>
  <c r="BK364"/>
  <c r="BK322"/>
  <c r="J279"/>
  <c r="J229"/>
  <c r="J183"/>
  <c r="J112"/>
  <c i="3" r="J267"/>
  <c r="BK190"/>
  <c r="BK116"/>
  <c r="BK307"/>
  <c r="BK274"/>
  <c r="BK242"/>
  <c r="BK186"/>
  <c r="BK104"/>
  <c r="J316"/>
  <c r="J262"/>
  <c r="J240"/>
  <c r="BK207"/>
  <c r="BK166"/>
  <c r="BK134"/>
  <c r="J300"/>
  <c r="BK267"/>
  <c r="BK188"/>
  <c r="BK124"/>
  <c i="4" r="BK158"/>
  <c r="BK109"/>
  <c r="BK160"/>
  <c r="BK152"/>
  <c r="BK95"/>
  <c i="5" r="BK128"/>
  <c r="BK108"/>
  <c r="J99"/>
  <c r="J109"/>
  <c r="BK120"/>
  <c r="BK99"/>
  <c i="6" r="J119"/>
  <c r="BK125"/>
  <c r="J113"/>
  <c r="BK95"/>
  <c i="2" r="J176"/>
  <c r="BK509"/>
  <c r="J467"/>
  <c r="BK437"/>
  <c r="J421"/>
  <c r="J370"/>
  <c r="J337"/>
  <c r="BK230"/>
  <c r="BK112"/>
  <c r="J353"/>
  <c r="J300"/>
  <c r="BK227"/>
  <c r="BK159"/>
  <c i="3" r="BK316"/>
  <c r="J278"/>
  <c r="BK217"/>
  <c r="J160"/>
  <c r="J100"/>
  <c r="J283"/>
  <c r="J236"/>
  <c r="J166"/>
  <c r="J321"/>
  <c r="BK265"/>
  <c r="BK225"/>
  <c r="BK170"/>
  <c r="J138"/>
  <c r="J275"/>
  <c r="BK187"/>
  <c r="BK154"/>
  <c i="4" r="BK196"/>
  <c r="BK129"/>
  <c r="BK183"/>
  <c r="BK141"/>
  <c r="BK187"/>
  <c r="J133"/>
  <c r="BK133"/>
  <c r="BK121"/>
  <c r="BK102"/>
  <c r="J91"/>
  <c i="5" r="J120"/>
  <c r="J101"/>
  <c r="BK115"/>
  <c r="J130"/>
  <c r="J111"/>
  <c r="BK89"/>
  <c i="6" r="J115"/>
  <c r="BK119"/>
  <c r="J95"/>
  <c i="7" r="J98"/>
  <c i="2" r="J522"/>
  <c r="J407"/>
  <c r="BK368"/>
  <c r="BK330"/>
  <c r="J241"/>
  <c r="BK209"/>
  <c r="BK121"/>
  <c r="J363"/>
  <c r="J306"/>
  <c r="BK162"/>
  <c r="BK506"/>
  <c r="J449"/>
  <c r="J432"/>
  <c r="BK407"/>
  <c r="BK350"/>
  <c r="BK295"/>
  <c r="BK183"/>
  <c r="J495"/>
  <c r="BK395"/>
  <c i="3" r="BK323"/>
  <c r="BK272"/>
  <c r="J238"/>
  <c r="BK140"/>
  <c r="J93"/>
  <c r="BK275"/>
  <c r="J244"/>
  <c r="BK148"/>
  <c r="BK325"/>
  <c r="BK269"/>
  <c r="BK223"/>
  <c r="BK175"/>
  <c r="J130"/>
  <c r="J288"/>
  <c r="BK233"/>
  <c r="J173"/>
  <c r="BK108"/>
  <c i="4" r="J154"/>
  <c r="J104"/>
  <c r="J146"/>
  <c r="BK177"/>
  <c r="J137"/>
  <c i="5" r="BK122"/>
  <c r="J102"/>
  <c r="BK117"/>
  <c r="BK131"/>
  <c r="BK96"/>
  <c i="6" r="BK105"/>
  <c r="BK136"/>
  <c r="J101"/>
  <c i="7" r="BK94"/>
  <c r="BK85"/>
  <c i="2" r="BK519"/>
  <c r="J385"/>
  <c r="J350"/>
  <c r="J255"/>
  <c r="J211"/>
  <c r="BK142"/>
  <c r="J364"/>
  <c r="BK344"/>
  <c r="J202"/>
  <c r="BK106"/>
  <c r="BK504"/>
  <c r="J460"/>
  <c r="J437"/>
  <c r="BK415"/>
  <c r="BK378"/>
  <c r="J330"/>
  <c r="BK244"/>
  <c r="BK133"/>
  <c r="BK480"/>
  <c r="J360"/>
  <c r="BK303"/>
  <c r="J238"/>
  <c r="BK181"/>
  <c r="J129"/>
  <c i="3" r="BK306"/>
  <c r="BK240"/>
  <c r="J162"/>
  <c r="BK109"/>
  <c r="J298"/>
  <c r="BK264"/>
  <c r="J190"/>
  <c r="J323"/>
  <c r="J264"/>
  <c r="BK238"/>
  <c r="J199"/>
  <c r="J156"/>
  <c r="J325"/>
  <c r="J223"/>
  <c r="J179"/>
  <c r="J122"/>
  <c i="4" r="BK189"/>
  <c r="BK127"/>
  <c r="BK185"/>
  <c r="BK143"/>
  <c r="J185"/>
  <c r="J129"/>
  <c r="BK175"/>
  <c i="5" r="J119"/>
  <c r="BK98"/>
  <c r="BK118"/>
  <c r="BK133"/>
  <c r="J107"/>
  <c r="J86"/>
  <c i="6" r="BK113"/>
  <c r="J121"/>
  <c r="J127"/>
  <c r="BK93"/>
  <c i="7" r="BK88"/>
  <c i="2" r="J419"/>
  <c r="J408"/>
  <c r="BK374"/>
  <c r="J312"/>
  <c r="BK261"/>
  <c r="BK223"/>
  <c r="J173"/>
  <c r="J365"/>
  <c r="J290"/>
  <c r="BK155"/>
  <c r="BK489"/>
  <c r="BK444"/>
  <c r="BK432"/>
  <c r="BK417"/>
  <c r="BK380"/>
  <c r="BK349"/>
  <c r="J309"/>
  <c r="J270"/>
  <c r="BK528"/>
  <c r="BK398"/>
  <c r="J358"/>
  <c r="BK298"/>
  <c r="BK235"/>
  <c r="BK196"/>
  <c r="BK173"/>
  <c r="J118"/>
  <c i="3" r="BK283"/>
  <c r="BK244"/>
  <c r="BK179"/>
  <c r="BK106"/>
  <c r="BK291"/>
  <c r="J253"/>
  <c r="BK287"/>
  <c r="BK270"/>
  <c r="J233"/>
  <c r="J204"/>
  <c r="J177"/>
  <c r="J144"/>
  <c r="J95"/>
  <c r="J280"/>
  <c r="J225"/>
  <c r="J183"/>
  <c r="BK152"/>
  <c r="BK114"/>
  <c i="4" r="J193"/>
  <c r="J138"/>
  <c r="J121"/>
  <c r="J181"/>
  <c r="J148"/>
  <c r="J95"/>
  <c r="J143"/>
  <c r="BK171"/>
  <c i="5" r="J116"/>
  <c r="J103"/>
  <c r="BK123"/>
  <c r="BK92"/>
  <c r="BK110"/>
  <c i="6" r="J145"/>
  <c r="BK111"/>
  <c r="J141"/>
  <c r="BK115"/>
  <c i="2" r="BK255"/>
  <c r="J124"/>
  <c r="J500"/>
  <c r="BK446"/>
  <c r="J430"/>
  <c r="J402"/>
  <c r="J351"/>
  <c r="J303"/>
  <c r="J199"/>
  <c r="J492"/>
  <c r="BK397"/>
  <c r="BK316"/>
  <c r="BK232"/>
  <c r="BK178"/>
  <c i="3" r="BK310"/>
  <c r="J269"/>
  <c r="J242"/>
  <c r="BK193"/>
  <c r="J118"/>
  <c r="J304"/>
  <c r="BK259"/>
  <c r="J188"/>
  <c r="BK95"/>
  <c r="BK289"/>
  <c r="BK249"/>
  <c r="BK192"/>
  <c r="BK118"/>
  <c r="J297"/>
  <c r="BK199"/>
  <c r="BK138"/>
  <c i="4" r="J187"/>
  <c r="J118"/>
  <c r="BK173"/>
  <c r="BK200"/>
  <c r="BK139"/>
  <c r="J102"/>
  <c r="BK125"/>
  <c r="BK104"/>
  <c i="5" r="J133"/>
  <c r="J115"/>
  <c r="BK97"/>
  <c r="BK106"/>
  <c r="J122"/>
  <c r="BK103"/>
  <c r="BK87"/>
  <c i="6" r="J109"/>
  <c r="J131"/>
  <c r="J103"/>
  <c i="2" r="J526"/>
  <c r="J417"/>
  <c r="J375"/>
  <c r="BK346"/>
  <c r="J258"/>
  <c r="BK218"/>
  <c r="BK146"/>
  <c r="BK367"/>
  <c r="BK334"/>
  <c r="J189"/>
  <c r="BK522"/>
  <c r="J497"/>
  <c r="J444"/>
  <c r="BK419"/>
  <c r="BK375"/>
  <c r="BK341"/>
  <c r="J273"/>
  <c r="J150"/>
  <c r="BK483"/>
  <c r="J380"/>
  <c i="3" r="BK312"/>
  <c r="BK268"/>
  <c r="BK219"/>
  <c r="BK120"/>
  <c r="BK309"/>
  <c r="J265"/>
  <c r="BK229"/>
  <c r="J142"/>
  <c r="BK285"/>
  <c r="J248"/>
  <c r="J203"/>
  <c r="J164"/>
  <c r="J124"/>
  <c r="J277"/>
  <c r="J201"/>
  <c r="BK156"/>
  <c r="J116"/>
  <c i="4" r="J157"/>
  <c r="BK113"/>
  <c r="BK169"/>
  <c r="J116"/>
  <c r="BK146"/>
  <c r="J191"/>
  <c i="5" r="BK109"/>
  <c r="J88"/>
  <c r="BK100"/>
  <c r="BK119"/>
  <c r="J92"/>
  <c i="6" r="J117"/>
  <c r="J123"/>
  <c r="BK88"/>
  <c i="7" r="J85"/>
  <c i="2" r="BK526"/>
  <c r="BK410"/>
  <c r="BK370"/>
  <c r="J327"/>
  <c r="BK290"/>
  <c r="J231"/>
  <c r="BK205"/>
  <c r="BK118"/>
  <c r="BK373"/>
  <c r="BK284"/>
  <c r="J167"/>
  <c r="BK495"/>
  <c r="J446"/>
  <c r="BK430"/>
  <c r="BK408"/>
  <c r="J371"/>
  <c r="J316"/>
  <c r="J181"/>
  <c r="BK486"/>
  <c r="BK460"/>
  <c r="BK351"/>
  <c r="BK273"/>
  <c r="J223"/>
  <c r="BK176"/>
  <c r="BK115"/>
  <c i="3" r="BK293"/>
  <c r="BK247"/>
  <c r="J192"/>
  <c r="J114"/>
  <c r="J312"/>
  <c r="BK278"/>
  <c r="BK255"/>
  <c r="J184"/>
  <c r="BK130"/>
  <c r="J309"/>
  <c r="BK257"/>
  <c r="J205"/>
  <c r="BK162"/>
  <c r="J128"/>
  <c r="J274"/>
  <c r="BK197"/>
  <c r="J150"/>
  <c i="4" r="J198"/>
  <c r="BK137"/>
  <c r="BK106"/>
  <c r="J152"/>
  <c r="J200"/>
  <c r="BK148"/>
  <c r="BK157"/>
  <c i="5" r="J110"/>
  <c r="BK93"/>
  <c r="BK111"/>
  <c r="J123"/>
  <c r="BK90"/>
  <c i="6" r="BK123"/>
  <c r="BK141"/>
  <c r="J93"/>
  <c i="7" r="J96"/>
  <c i="2" r="J524"/>
  <c r="J398"/>
  <c r="J367"/>
  <c r="J295"/>
  <c r="BK229"/>
  <c r="BK207"/>
  <c r="J115"/>
  <c r="J361"/>
  <c r="BK258"/>
  <c r="J139"/>
  <c r="BK457"/>
  <c r="BK439"/>
  <c r="BK423"/>
  <c r="J395"/>
  <c r="BK365"/>
  <c r="J322"/>
  <c r="BK249"/>
  <c r="J121"/>
  <c r="J483"/>
  <c r="BK361"/>
  <c r="J344"/>
  <c r="BK270"/>
  <c r="BK225"/>
  <c r="BK136"/>
  <c i="3" r="J307"/>
  <c r="J249"/>
  <c r="BK205"/>
  <c r="J132"/>
  <c r="BK300"/>
  <c r="J268"/>
  <c r="J195"/>
  <c r="BK132"/>
  <c r="BK128"/>
  <c r="J293"/>
  <c r="BK253"/>
  <c r="J221"/>
  <c r="J197"/>
  <c r="J154"/>
  <c r="BK126"/>
  <c r="BK318"/>
  <c r="BK246"/>
  <c r="BK209"/>
  <c r="BK168"/>
  <c r="BK142"/>
  <c r="BK100"/>
  <c i="4" r="J183"/>
  <c r="BK131"/>
  <c r="BK91"/>
  <c r="J175"/>
  <c r="BK136"/>
  <c r="BK181"/>
  <c r="BK135"/>
  <c r="J164"/>
  <c i="5" r="BK113"/>
  <c r="BK94"/>
  <c r="BK116"/>
  <c r="J125"/>
  <c r="J105"/>
  <c r="J91"/>
  <c i="6" r="BK103"/>
  <c r="BK107"/>
  <c r="J136"/>
  <c i="7" r="BK98"/>
  <c i="2" l="1" r="BK105"/>
  <c r="J105"/>
  <c r="J61"/>
  <c r="P132"/>
  <c r="BK145"/>
  <c r="J145"/>
  <c r="J63"/>
  <c r="BK158"/>
  <c r="J158"/>
  <c r="J64"/>
  <c r="T175"/>
  <c r="BK226"/>
  <c r="J226"/>
  <c r="J66"/>
  <c r="BK276"/>
  <c r="J276"/>
  <c r="J67"/>
  <c r="P289"/>
  <c r="T315"/>
  <c r="T321"/>
  <c r="BK338"/>
  <c r="J338"/>
  <c r="J73"/>
  <c r="BK384"/>
  <c r="J384"/>
  <c r="J74"/>
  <c r="T387"/>
  <c r="P401"/>
  <c r="BK427"/>
  <c r="J427"/>
  <c r="J77"/>
  <c r="P438"/>
  <c r="P466"/>
  <c r="P476"/>
  <c r="BK503"/>
  <c r="J503"/>
  <c r="J81"/>
  <c r="R508"/>
  <c r="P521"/>
  <c i="3" r="P92"/>
  <c r="P91"/>
  <c r="BK103"/>
  <c r="J103"/>
  <c r="J63"/>
  <c r="T103"/>
  <c r="T113"/>
  <c r="T172"/>
  <c r="T239"/>
  <c r="T313"/>
  <c r="P320"/>
  <c r="BK327"/>
  <c r="J327"/>
  <c r="J69"/>
  <c r="R327"/>
  <c i="4" r="T90"/>
  <c r="T89"/>
  <c r="BK101"/>
  <c r="J101"/>
  <c r="J63"/>
  <c r="P115"/>
  <c r="BK120"/>
  <c r="J120"/>
  <c r="J65"/>
  <c r="T145"/>
  <c r="R168"/>
  <c r="R195"/>
  <c i="5" r="R85"/>
  <c r="P121"/>
  <c r="P129"/>
  <c i="6" r="BK87"/>
  <c r="J87"/>
  <c r="J61"/>
  <c r="R98"/>
  <c r="T135"/>
  <c r="T140"/>
  <c i="2" r="T105"/>
  <c r="R132"/>
  <c r="T145"/>
  <c r="P158"/>
  <c r="BK175"/>
  <c r="J175"/>
  <c r="J65"/>
  <c r="R226"/>
  <c r="P276"/>
  <c r="BK289"/>
  <c r="J289"/>
  <c r="J69"/>
  <c r="BK315"/>
  <c r="J315"/>
  <c r="J70"/>
  <c r="P321"/>
  <c r="P338"/>
  <c r="P384"/>
  <c r="P387"/>
  <c r="R401"/>
  <c r="P427"/>
  <c r="BK438"/>
  <c r="J438"/>
  <c r="J78"/>
  <c r="R466"/>
  <c r="BK476"/>
  <c r="J476"/>
  <c r="J80"/>
  <c r="R503"/>
  <c r="T508"/>
  <c r="R521"/>
  <c i="3" r="BK113"/>
  <c r="J113"/>
  <c r="J64"/>
  <c r="BK172"/>
  <c r="J172"/>
  <c r="J65"/>
  <c r="R172"/>
  <c r="R239"/>
  <c r="BK313"/>
  <c r="J313"/>
  <c r="J67"/>
  <c r="R313"/>
  <c r="BK320"/>
  <c r="J320"/>
  <c r="J68"/>
  <c r="T320"/>
  <c r="T327"/>
  <c i="4" r="BK90"/>
  <c r="J90"/>
  <c r="J61"/>
  <c r="R101"/>
  <c r="BK115"/>
  <c r="J115"/>
  <c r="J64"/>
  <c r="P120"/>
  <c r="P145"/>
  <c r="P168"/>
  <c r="BK195"/>
  <c r="J195"/>
  <c r="J68"/>
  <c i="5" r="T85"/>
  <c r="T121"/>
  <c r="BK129"/>
  <c r="J129"/>
  <c r="J63"/>
  <c i="6" r="T87"/>
  <c r="T86"/>
  <c r="T98"/>
  <c r="T97"/>
  <c r="R135"/>
  <c r="P140"/>
  <c i="2" r="P105"/>
  <c r="BK132"/>
  <c r="J132"/>
  <c r="J62"/>
  <c r="R145"/>
  <c r="R158"/>
  <c r="P175"/>
  <c r="T226"/>
  <c r="R276"/>
  <c r="R289"/>
  <c r="P315"/>
  <c r="BK321"/>
  <c r="J321"/>
  <c r="J71"/>
  <c r="R338"/>
  <c r="T384"/>
  <c r="R387"/>
  <c r="T401"/>
  <c r="T427"/>
  <c r="R438"/>
  <c r="T466"/>
  <c r="R476"/>
  <c r="P503"/>
  <c r="P508"/>
  <c r="T521"/>
  <c i="3" r="R92"/>
  <c r="R91"/>
  <c r="P103"/>
  <c r="P113"/>
  <c r="BK239"/>
  <c r="J239"/>
  <c r="J66"/>
  <c i="4" r="R90"/>
  <c r="R89"/>
  <c r="T101"/>
  <c r="R115"/>
  <c r="T120"/>
  <c r="BK145"/>
  <c r="J145"/>
  <c r="J66"/>
  <c r="T168"/>
  <c r="P195"/>
  <c i="5" r="P85"/>
  <c r="P84"/>
  <c i="1" r="AU58"/>
  <c i="5" r="R121"/>
  <c r="T129"/>
  <c i="6" r="R87"/>
  <c r="R86"/>
  <c r="BK98"/>
  <c r="J98"/>
  <c r="J63"/>
  <c r="BK135"/>
  <c r="J135"/>
  <c r="J64"/>
  <c r="R140"/>
  <c i="7" r="BK87"/>
  <c r="J87"/>
  <c r="J62"/>
  <c r="T87"/>
  <c r="T83"/>
  <c r="T82"/>
  <c i="2" r="R105"/>
  <c r="T132"/>
  <c r="P145"/>
  <c r="T158"/>
  <c r="R175"/>
  <c r="P226"/>
  <c r="T276"/>
  <c r="T289"/>
  <c r="R315"/>
  <c r="R321"/>
  <c r="T338"/>
  <c r="R384"/>
  <c r="BK387"/>
  <c r="J387"/>
  <c r="J75"/>
  <c r="BK401"/>
  <c r="J401"/>
  <c r="J76"/>
  <c r="R427"/>
  <c r="T438"/>
  <c r="BK466"/>
  <c r="J466"/>
  <c r="J79"/>
  <c r="T476"/>
  <c r="T503"/>
  <c r="BK508"/>
  <c r="J508"/>
  <c r="J82"/>
  <c r="BK521"/>
  <c r="J521"/>
  <c r="J83"/>
  <c i="3" r="BK92"/>
  <c r="BK91"/>
  <c r="J91"/>
  <c r="J60"/>
  <c r="T92"/>
  <c r="T91"/>
  <c r="R103"/>
  <c r="R113"/>
  <c r="P172"/>
  <c r="P239"/>
  <c r="P313"/>
  <c r="R320"/>
  <c r="P327"/>
  <c i="4" r="P90"/>
  <c r="P89"/>
  <c r="P101"/>
  <c r="P100"/>
  <c r="T115"/>
  <c r="R120"/>
  <c r="R145"/>
  <c r="BK168"/>
  <c r="J168"/>
  <c r="J67"/>
  <c r="T195"/>
  <c i="5" r="BK85"/>
  <c r="J85"/>
  <c r="J60"/>
  <c r="BK121"/>
  <c r="J121"/>
  <c r="J61"/>
  <c r="R129"/>
  <c i="6" r="P87"/>
  <c r="P86"/>
  <c r="P98"/>
  <c r="P97"/>
  <c r="P135"/>
  <c r="BK140"/>
  <c r="J140"/>
  <c r="J65"/>
  <c i="7" r="P87"/>
  <c r="P83"/>
  <c r="P82"/>
  <c i="1" r="AU60"/>
  <c i="7" r="R87"/>
  <c r="R83"/>
  <c r="R82"/>
  <c i="3" r="BK332"/>
  <c r="J332"/>
  <c r="J70"/>
  <c i="5" r="BK132"/>
  <c r="J132"/>
  <c r="J64"/>
  <c r="BK127"/>
  <c r="J127"/>
  <c r="J62"/>
  <c i="7" r="BK84"/>
  <c r="J84"/>
  <c r="J61"/>
  <c i="2" r="BK336"/>
  <c r="J336"/>
  <c r="J72"/>
  <c i="6" r="BK97"/>
  <c i="7" r="E48"/>
  <c r="J52"/>
  <c r="BE85"/>
  <c r="BE88"/>
  <c r="BE90"/>
  <c r="BE96"/>
  <c r="BE98"/>
  <c r="F79"/>
  <c r="BE92"/>
  <c r="BE94"/>
  <c i="6" r="E48"/>
  <c r="J79"/>
  <c r="F82"/>
  <c r="BE88"/>
  <c r="BE90"/>
  <c r="BE105"/>
  <c r="BE107"/>
  <c r="BE121"/>
  <c r="BE123"/>
  <c r="BE125"/>
  <c r="BE127"/>
  <c r="BE131"/>
  <c r="BE136"/>
  <c r="BE141"/>
  <c r="BE93"/>
  <c r="BE95"/>
  <c r="BE101"/>
  <c r="BE117"/>
  <c r="BE99"/>
  <c r="BE103"/>
  <c r="BE109"/>
  <c r="BE111"/>
  <c r="BE113"/>
  <c r="BE115"/>
  <c r="BE133"/>
  <c r="BE143"/>
  <c r="BE119"/>
  <c r="BE129"/>
  <c r="BE138"/>
  <c r="BE145"/>
  <c i="5" r="J52"/>
  <c r="F55"/>
  <c r="BE87"/>
  <c r="BE88"/>
  <c r="BE89"/>
  <c r="BE94"/>
  <c r="BE95"/>
  <c r="BE98"/>
  <c r="BE100"/>
  <c r="BE102"/>
  <c r="BE106"/>
  <c r="BE111"/>
  <c r="BE113"/>
  <c r="BE119"/>
  <c r="BE120"/>
  <c r="BE126"/>
  <c r="E74"/>
  <c r="BE91"/>
  <c r="BE99"/>
  <c r="BE101"/>
  <c r="BE105"/>
  <c r="BE109"/>
  <c r="BE110"/>
  <c r="BE116"/>
  <c r="BE122"/>
  <c r="BE125"/>
  <c r="BE133"/>
  <c i="4" r="BK100"/>
  <c r="J100"/>
  <c r="J62"/>
  <c i="5" r="BE86"/>
  <c r="BE90"/>
  <c r="BE92"/>
  <c r="BE93"/>
  <c r="BE96"/>
  <c r="BE97"/>
  <c r="BE103"/>
  <c r="BE104"/>
  <c r="BE107"/>
  <c r="BE108"/>
  <c r="BE112"/>
  <c r="BE114"/>
  <c r="BE115"/>
  <c r="BE117"/>
  <c r="BE118"/>
  <c r="BE123"/>
  <c r="BE124"/>
  <c r="BE128"/>
  <c r="BE130"/>
  <c r="BE131"/>
  <c i="4" r="F55"/>
  <c r="E78"/>
  <c r="BE109"/>
  <c r="BE111"/>
  <c r="BE116"/>
  <c r="BE131"/>
  <c r="BE136"/>
  <c r="BE139"/>
  <c r="BE141"/>
  <c r="BE143"/>
  <c r="BE148"/>
  <c r="BE152"/>
  <c r="BE154"/>
  <c r="BE158"/>
  <c r="BE177"/>
  <c r="BE179"/>
  <c r="BE183"/>
  <c r="BE185"/>
  <c r="BE191"/>
  <c r="BE193"/>
  <c i="3" r="J92"/>
  <c r="J61"/>
  <c i="4" r="J52"/>
  <c r="BE102"/>
  <c r="BE106"/>
  <c r="BE107"/>
  <c r="BE113"/>
  <c r="BE125"/>
  <c r="BE129"/>
  <c r="BE157"/>
  <c r="BE173"/>
  <c r="BE196"/>
  <c r="BE200"/>
  <c r="BE91"/>
  <c r="BE95"/>
  <c r="BE98"/>
  <c r="BE104"/>
  <c r="BE118"/>
  <c r="BE121"/>
  <c r="BE123"/>
  <c r="BE127"/>
  <c r="BE137"/>
  <c r="BE156"/>
  <c r="BE162"/>
  <c r="BE164"/>
  <c r="BE166"/>
  <c r="BE187"/>
  <c r="BE189"/>
  <c r="BE198"/>
  <c r="BE93"/>
  <c r="BE133"/>
  <c r="BE135"/>
  <c r="BE138"/>
  <c r="BE146"/>
  <c r="BE150"/>
  <c r="BE160"/>
  <c r="BE169"/>
  <c r="BE171"/>
  <c r="BE175"/>
  <c r="BE181"/>
  <c i="2" r="BK104"/>
  <c r="J104"/>
  <c r="J60"/>
  <c i="3" r="J84"/>
  <c r="BE97"/>
  <c r="BE104"/>
  <c r="BE128"/>
  <c r="BE130"/>
  <c r="BE132"/>
  <c r="BE134"/>
  <c r="BE144"/>
  <c r="BE148"/>
  <c r="BE158"/>
  <c r="BE166"/>
  <c r="BE192"/>
  <c r="BE193"/>
  <c r="BE211"/>
  <c r="BE213"/>
  <c r="BE219"/>
  <c r="BE229"/>
  <c r="BE236"/>
  <c r="BE242"/>
  <c r="BE247"/>
  <c r="BE253"/>
  <c r="BE255"/>
  <c r="BE259"/>
  <c r="BE261"/>
  <c r="BE262"/>
  <c r="BE264"/>
  <c r="BE265"/>
  <c r="BE268"/>
  <c r="BE271"/>
  <c r="BE285"/>
  <c r="BE291"/>
  <c r="BE293"/>
  <c r="BE306"/>
  <c r="BE312"/>
  <c r="BE314"/>
  <c r="BE323"/>
  <c r="E48"/>
  <c r="F55"/>
  <c r="BE100"/>
  <c r="BE106"/>
  <c r="BE108"/>
  <c r="BE109"/>
  <c r="BE110"/>
  <c r="BE114"/>
  <c r="BE120"/>
  <c r="BE152"/>
  <c r="BE177"/>
  <c r="BE179"/>
  <c r="BE183"/>
  <c r="BE184"/>
  <c r="BE186"/>
  <c r="BE187"/>
  <c r="BE188"/>
  <c r="BE190"/>
  <c r="BE215"/>
  <c r="BE227"/>
  <c r="BE240"/>
  <c r="BE244"/>
  <c r="BE246"/>
  <c r="BE267"/>
  <c r="BE272"/>
  <c r="BE275"/>
  <c r="BE277"/>
  <c r="BE281"/>
  <c r="BE283"/>
  <c r="BE295"/>
  <c r="BE298"/>
  <c r="BE304"/>
  <c r="BE309"/>
  <c r="BE310"/>
  <c r="BE93"/>
  <c r="BE111"/>
  <c r="BE116"/>
  <c r="BE118"/>
  <c r="BE122"/>
  <c r="BE150"/>
  <c r="BE156"/>
  <c r="BE160"/>
  <c r="BE162"/>
  <c r="BE181"/>
  <c r="BE191"/>
  <c r="BE195"/>
  <c r="BE201"/>
  <c r="BE203"/>
  <c r="BE204"/>
  <c r="BE205"/>
  <c r="BE209"/>
  <c r="BE217"/>
  <c r="BE221"/>
  <c r="BE223"/>
  <c r="BE225"/>
  <c r="BE233"/>
  <c r="BE238"/>
  <c r="BE248"/>
  <c r="BE249"/>
  <c r="BE269"/>
  <c r="BE270"/>
  <c r="BE280"/>
  <c r="BE302"/>
  <c r="BE316"/>
  <c r="BE318"/>
  <c r="BE321"/>
  <c r="BE95"/>
  <c r="BE124"/>
  <c r="BE126"/>
  <c r="BE136"/>
  <c r="BE138"/>
  <c r="BE140"/>
  <c r="BE142"/>
  <c r="BE146"/>
  <c r="BE154"/>
  <c r="BE164"/>
  <c r="BE168"/>
  <c r="BE170"/>
  <c r="BE173"/>
  <c r="BE175"/>
  <c r="BE197"/>
  <c r="BE199"/>
  <c r="BE207"/>
  <c r="BE231"/>
  <c r="BE235"/>
  <c r="BE251"/>
  <c r="BE257"/>
  <c r="BE274"/>
  <c r="BE278"/>
  <c r="BE287"/>
  <c r="BE288"/>
  <c r="BE289"/>
  <c r="BE297"/>
  <c r="BE300"/>
  <c r="BE307"/>
  <c r="BE325"/>
  <c r="BE328"/>
  <c r="BE330"/>
  <c r="BE333"/>
  <c i="2" r="F55"/>
  <c r="BE106"/>
  <c r="BE121"/>
  <c r="BE142"/>
  <c r="BE199"/>
  <c r="BE202"/>
  <c r="BE207"/>
  <c r="BE209"/>
  <c r="BE218"/>
  <c r="BE244"/>
  <c r="BE249"/>
  <c r="BE258"/>
  <c r="BE284"/>
  <c r="BE286"/>
  <c r="BE290"/>
  <c r="BE309"/>
  <c r="BE325"/>
  <c r="BE346"/>
  <c r="BE349"/>
  <c r="BE356"/>
  <c r="BE367"/>
  <c r="BE373"/>
  <c r="BE375"/>
  <c r="BE378"/>
  <c r="BE382"/>
  <c r="BE385"/>
  <c r="BE388"/>
  <c r="BE395"/>
  <c r="BE460"/>
  <c r="BE467"/>
  <c r="BE470"/>
  <c r="BE473"/>
  <c r="BE477"/>
  <c r="BE480"/>
  <c r="BE483"/>
  <c r="BE489"/>
  <c r="BE495"/>
  <c r="BE497"/>
  <c r="E93"/>
  <c r="BE115"/>
  <c r="BE127"/>
  <c r="BE136"/>
  <c r="BE139"/>
  <c r="BE146"/>
  <c r="BE148"/>
  <c r="BE150"/>
  <c r="BE167"/>
  <c r="BE176"/>
  <c r="BE189"/>
  <c r="BE213"/>
  <c r="BE225"/>
  <c r="BE227"/>
  <c r="BE232"/>
  <c r="BE255"/>
  <c r="BE281"/>
  <c r="BE295"/>
  <c r="BE298"/>
  <c r="BE327"/>
  <c r="BE332"/>
  <c r="BE344"/>
  <c r="BE353"/>
  <c r="BE361"/>
  <c r="BE363"/>
  <c r="BE374"/>
  <c r="BE398"/>
  <c r="BE408"/>
  <c r="BE411"/>
  <c r="BE413"/>
  <c r="BE415"/>
  <c r="BE419"/>
  <c r="BE421"/>
  <c r="BE423"/>
  <c r="BE425"/>
  <c r="BE428"/>
  <c r="BE430"/>
  <c r="BE432"/>
  <c r="BE434"/>
  <c r="BE436"/>
  <c r="BE437"/>
  <c r="BE439"/>
  <c r="BE442"/>
  <c r="BE444"/>
  <c r="BE446"/>
  <c r="BE449"/>
  <c r="BE452"/>
  <c r="BE457"/>
  <c r="BE486"/>
  <c r="BE492"/>
  <c r="BE500"/>
  <c r="BE504"/>
  <c r="BE506"/>
  <c r="BE517"/>
  <c r="J52"/>
  <c r="BE109"/>
  <c r="BE112"/>
  <c r="BE118"/>
  <c r="BE170"/>
  <c r="BE181"/>
  <c r="BE194"/>
  <c r="BE196"/>
  <c r="BE205"/>
  <c r="BE211"/>
  <c r="BE220"/>
  <c r="BE223"/>
  <c r="BE229"/>
  <c r="BE230"/>
  <c r="BE235"/>
  <c r="BE238"/>
  <c r="BE261"/>
  <c r="BE270"/>
  <c r="BE277"/>
  <c r="BE279"/>
  <c r="BE300"/>
  <c r="BE312"/>
  <c r="BE330"/>
  <c r="BE337"/>
  <c r="BE339"/>
  <c r="BE341"/>
  <c r="BE350"/>
  <c r="BE354"/>
  <c r="BE365"/>
  <c r="BE368"/>
  <c r="BE370"/>
  <c r="BE377"/>
  <c r="BE509"/>
  <c r="BE514"/>
  <c r="BE124"/>
  <c r="BE129"/>
  <c r="BE133"/>
  <c r="BE155"/>
  <c r="BE159"/>
  <c r="BE162"/>
  <c r="BE173"/>
  <c r="BE178"/>
  <c r="BE183"/>
  <c r="BE231"/>
  <c r="BE241"/>
  <c r="BE252"/>
  <c r="BE264"/>
  <c r="BE267"/>
  <c r="BE273"/>
  <c r="BE303"/>
  <c r="BE306"/>
  <c r="BE316"/>
  <c r="BE319"/>
  <c r="BE322"/>
  <c r="BE334"/>
  <c r="BE343"/>
  <c r="BE348"/>
  <c r="BE351"/>
  <c r="BE358"/>
  <c r="BE360"/>
  <c r="BE364"/>
  <c r="BE371"/>
  <c r="BE380"/>
  <c r="BE386"/>
  <c r="BE397"/>
  <c r="BE402"/>
  <c r="BE407"/>
  <c r="BE410"/>
  <c r="BE417"/>
  <c r="BE519"/>
  <c r="BE522"/>
  <c r="BE524"/>
  <c r="BE526"/>
  <c r="BE528"/>
  <c r="F37"/>
  <c i="1" r="BD55"/>
  <c i="3" r="F37"/>
  <c i="1" r="BD56"/>
  <c i="6" r="F35"/>
  <c i="1" r="BB59"/>
  <c i="7" r="F37"/>
  <c i="1" r="BD60"/>
  <c i="3" r="J34"/>
  <c i="1" r="AW56"/>
  <c i="4" r="F36"/>
  <c i="1" r="BC57"/>
  <c i="3" r="F36"/>
  <c i="1" r="BC56"/>
  <c i="2" r="F36"/>
  <c i="1" r="BC55"/>
  <c i="2" r="F34"/>
  <c i="1" r="BA55"/>
  <c i="3" r="F35"/>
  <c i="1" r="BB56"/>
  <c i="5" r="F37"/>
  <c i="1" r="BD58"/>
  <c i="7" r="F35"/>
  <c i="1" r="BB60"/>
  <c i="4" r="F34"/>
  <c i="1" r="BA57"/>
  <c i="5" r="J34"/>
  <c i="1" r="AW58"/>
  <c i="6" r="J34"/>
  <c i="1" r="AW59"/>
  <c i="2" r="J34"/>
  <c i="1" r="AW55"/>
  <c i="3" r="F34"/>
  <c i="1" r="BA56"/>
  <c i="5" r="F36"/>
  <c i="1" r="BC58"/>
  <c i="7" r="F34"/>
  <c i="1" r="BA60"/>
  <c i="4" r="F37"/>
  <c i="1" r="BD57"/>
  <c i="4" r="F35"/>
  <c i="1" r="BB57"/>
  <c i="6" r="F34"/>
  <c i="1" r="BA59"/>
  <c i="7" r="J34"/>
  <c i="1" r="AW60"/>
  <c i="7" r="F36"/>
  <c i="1" r="BC60"/>
  <c i="2" r="F35"/>
  <c i="1" r="BB55"/>
  <c i="4" r="J34"/>
  <c i="1" r="AW57"/>
  <c i="5" r="F34"/>
  <c i="1" r="BA58"/>
  <c i="6" r="F37"/>
  <c i="1" r="BD59"/>
  <c i="5" r="F35"/>
  <c i="1" r="BB58"/>
  <c i="6" r="F36"/>
  <c i="1" r="BC59"/>
  <c i="6" l="1" r="P85"/>
  <c i="1" r="AU59"/>
  <c i="4" r="P88"/>
  <c i="1" r="AU57"/>
  <c i="3" r="R102"/>
  <c i="2" r="T288"/>
  <c r="R104"/>
  <c i="3" r="R90"/>
  <c i="5" r="T84"/>
  <c i="3" r="T102"/>
  <c i="4" r="T100"/>
  <c r="T88"/>
  <c i="3" r="P102"/>
  <c i="2" r="P104"/>
  <c i="6" r="T85"/>
  <c i="2" r="T104"/>
  <c r="T103"/>
  <c i="3" r="T90"/>
  <c i="4" r="R100"/>
  <c r="R88"/>
  <c i="6" r="R97"/>
  <c r="R85"/>
  <c i="2" r="R288"/>
  <c i="5" r="R84"/>
  <c i="3" r="P90"/>
  <c i="1" r="AU56"/>
  <c i="2" r="P288"/>
  <c r="BK288"/>
  <c r="J288"/>
  <c r="J68"/>
  <c i="4" r="BK89"/>
  <c r="J89"/>
  <c r="J60"/>
  <c i="3" r="BK102"/>
  <c r="J102"/>
  <c r="J62"/>
  <c i="5" r="BK84"/>
  <c r="J84"/>
  <c r="J59"/>
  <c i="6" r="BK86"/>
  <c r="J86"/>
  <c r="J60"/>
  <c i="7" r="BK83"/>
  <c r="BK82"/>
  <c r="J82"/>
  <c i="6" r="J97"/>
  <c r="J62"/>
  <c i="4" r="BK88"/>
  <c r="J88"/>
  <c r="J59"/>
  <c i="2" r="BK103"/>
  <c r="J103"/>
  <c i="6" r="J33"/>
  <c i="1" r="AV59"/>
  <c r="AT59"/>
  <c i="6" r="F33"/>
  <c i="1" r="AZ59"/>
  <c i="7" r="F33"/>
  <c i="1" r="AZ60"/>
  <c i="7" r="J30"/>
  <c i="1" r="AG60"/>
  <c i="2" r="F33"/>
  <c i="1" r="AZ55"/>
  <c i="2" r="J33"/>
  <c i="1" r="AV55"/>
  <c r="AT55"/>
  <c r="BD54"/>
  <c r="W33"/>
  <c i="4" r="J33"/>
  <c i="1" r="AV57"/>
  <c r="AT57"/>
  <c i="5" r="J33"/>
  <c i="1" r="AV58"/>
  <c r="AT58"/>
  <c r="BA54"/>
  <c r="W30"/>
  <c i="7" r="J33"/>
  <c i="1" r="AV60"/>
  <c r="AT60"/>
  <c r="AN60"/>
  <c i="4" r="F33"/>
  <c i="1" r="AZ57"/>
  <c r="BC54"/>
  <c r="W32"/>
  <c r="BB54"/>
  <c r="W31"/>
  <c i="2" r="J30"/>
  <c i="1" r="AG55"/>
  <c i="3" r="J33"/>
  <c i="1" r="AV56"/>
  <c r="AT56"/>
  <c i="3" r="F33"/>
  <c i="1" r="AZ56"/>
  <c i="5" r="F33"/>
  <c i="1" r="AZ58"/>
  <c i="2" l="1" r="P103"/>
  <c i="1" r="AU55"/>
  <c i="2" r="R103"/>
  <c i="7" r="J83"/>
  <c r="J60"/>
  <c i="6" r="BK85"/>
  <c r="J85"/>
  <c i="7" r="J59"/>
  <c i="3" r="BK90"/>
  <c r="J90"/>
  <c r="J59"/>
  <c i="7" r="J39"/>
  <c i="1" r="AN55"/>
  <c i="2" r="J59"/>
  <c r="J39"/>
  <c i="1" r="AU54"/>
  <c r="AY54"/>
  <c i="4" r="J30"/>
  <c i="1" r="AG57"/>
  <c r="AN57"/>
  <c r="AW54"/>
  <c r="AK30"/>
  <c i="5" r="J30"/>
  <c i="1" r="AG58"/>
  <c i="6" r="J30"/>
  <c i="1" r="AG59"/>
  <c r="AX54"/>
  <c r="AZ54"/>
  <c r="AV54"/>
  <c r="AK29"/>
  <c i="5" l="1" r="J39"/>
  <c i="6" r="J39"/>
  <c r="J59"/>
  <c i="4" r="J39"/>
  <c i="1" r="AN59"/>
  <c r="AN58"/>
  <c r="W29"/>
  <c i="3" r="J30"/>
  <c i="1" r="AG56"/>
  <c r="AN56"/>
  <c r="AT54"/>
  <c i="3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<sst xmlns="http://schemas.openxmlformats.org/spreadsheetml/2006/main">
  <si>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</si>
  <si>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</si>
  <si>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</si>
  <si>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</si>
  <si>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</si>
  <si>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{5777c105-2fc8-4e4f-a37b-9d107dd91512}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</si>
  <si>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</si>
  <si>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</si>
  <si>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</si>
  <si>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</si>
  <si>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</si>
  <si>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</si>
  <si>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</si>
  <si>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</si>
  <si>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24905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</si>
  <si>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</si>
  <si>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</si>
  <si>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veřejných WC</t>
  </si>
  <si>
    <t>KSO:</t>
  </si>
  <si>
    <t/>
  </si>
  <si>
    <t>CC-CZ:</t>
  </si>
  <si>
    <t>Místo:</t>
  </si>
  <si>
    <t>Libušina p.č. 1290</t>
  </si>
  <si>
    <t>Datum:</t>
  </si>
  <si>
    <t>19. 7. 2024</t>
  </si>
  <si>
    <t>Zadavatel:</t>
  </si>
  <si>
    <t>IČ:</t>
  </si>
  <si>
    <t>00236195</t>
  </si>
  <si>
    <t>Město Kutná Hora</t>
  </si>
  <si>
    <t>DIČ:</t>
  </si>
  <si>
    <t>Účastník:</t>
  </si>
  <si>
    <t>Vyplň údaj</t>
  </si>
  <si>
    <t>Projektant:</t>
  </si>
  <si>
    <t>41427769</t>
  </si>
  <si>
    <t>Kutnohorská stavební projekce - ing Zuzana Hádková</t>
  </si>
  <si>
    <t>True</t>
  </si>
  <si>
    <t>Zpracovatel:</t>
  </si>
  <si>
    <t>Hádková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</si>
  <si>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</si>
  <si>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</si>
  <si>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</si>
  <si>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</si>
  <si>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</si>
  <si>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</si>
  <si>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</si>
  <si>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</si>
  <si>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</si>
  <si>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</si>
  <si>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</si>
  <si>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</si>
  <si>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</si>
  <si>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</si>
  <si>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</si>
  <si>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</si>
  <si>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</si>
  <si>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</si>
  <si>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</si>
  <si>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</si>
  <si>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</si>
  <si>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</si>
  <si>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</si>
  <si>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</si>
  <si>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</si>
  <si>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</si>
  <si>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</si>
  <si>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</si>
  <si>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</si>
  <si>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</si>
  <si>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</si>
  <si>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</si>
  <si>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</si>
  <si>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</si>
  <si>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</si>
  <si>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</si>
  <si>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</si>
  <si>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</si>
  <si>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</si>
  <si>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</si>
  <si>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</si>
  <si>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24905ST</t>
  </si>
  <si>
    <t>stavební část</t>
  </si>
  <si>
    <t>STA</t>
  </si>
  <si>
    <t>1</t>
  </si>
  <si>
    <t>{8b0e9393-db3a-4be2-a803-f71afd7f7ecd}</t>
  </si>
  <si>
    <t>2</t>
  </si>
  <si>
    <t>24905ZT</t>
  </si>
  <si>
    <t>Zdravotní technika</t>
  </si>
  <si>
    <t>{4065aaaa-4357-4b80-8b6d-01a66b2592a9}</t>
  </si>
  <si>
    <t>24905UT</t>
  </si>
  <si>
    <t>ústřední vytápění</t>
  </si>
  <si>
    <t>{1705cc2d-ebec-485d-b08e-dbd12d03810e}</t>
  </si>
  <si>
    <t>24905EL</t>
  </si>
  <si>
    <t>Elektroinstalace</t>
  </si>
  <si>
    <t>{3a821cdb-48f0-4b6b-8cbb-60d882e5091d}</t>
  </si>
  <si>
    <t>24905PL</t>
  </si>
  <si>
    <t>Vnitřní plynovod</t>
  </si>
  <si>
    <t>{0f533e55-bd82-44b4-bd39-508efcb97669}</t>
  </si>
  <si>
    <t>24905VRN</t>
  </si>
  <si>
    <t>vedlejší rozpočtové náklady</t>
  </si>
  <si>
    <t>{271a8d61-65b4-4836-a268-83d7620f25aa}</t>
  </si>
  <si>
    <t>D1</t>
  </si>
  <si>
    <t>dlažba keram</t>
  </si>
  <si>
    <t>79,8</t>
  </si>
  <si>
    <t>D2</t>
  </si>
  <si>
    <t>dlažba kam</t>
  </si>
  <si>
    <t>18,7</t>
  </si>
  <si>
    <t>KRYCÍ LIST SOUPISU PRACÍ</t>
  </si>
  <si>
    <t>OBKL</t>
  </si>
  <si>
    <t>obklady nové</t>
  </si>
  <si>
    <t>222,21</t>
  </si>
  <si>
    <t>OBKLS</t>
  </si>
  <si>
    <t>obklady staré</t>
  </si>
  <si>
    <t>172,83</t>
  </si>
  <si>
    <t>3</t>
  </si>
  <si>
    <t>PDL</t>
  </si>
  <si>
    <t>podlaha</t>
  </si>
  <si>
    <t>98,5</t>
  </si>
  <si>
    <t>STR</t>
  </si>
  <si>
    <t>střecha</t>
  </si>
  <si>
    <t>173,06</t>
  </si>
  <si>
    <t>Objekt:</t>
  </si>
  <si>
    <t>24905ST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</si>
  <si>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</si>
  <si>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</si>
  <si>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</si>
  <si>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</si>
  <si>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</si>
  <si>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</si>
  <si>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</si>
  <si>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</si>
  <si>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</si>
  <si>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</si>
  <si>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</si>
  <si>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</si>
  <si>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</si>
  <si>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</si>
  <si>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</si>
  <si>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</si>
  <si>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</si>
  <si>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</si>
  <si>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</si>
  <si>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</si>
  <si>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</si>
  <si>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</si>
  <si>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</si>
  <si>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</si>
  <si>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</si>
  <si>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</si>
  <si>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</si>
  <si>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</si>
  <si>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</si>
  <si>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</si>
  <si>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</si>
  <si>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</si>
  <si>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</si>
  <si>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</si>
  <si>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</si>
  <si>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</si>
  <si>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</si>
  <si>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</si>
  <si>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</si>
  <si>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</si>
  <si>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</si>
  <si>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</si>
  <si>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</si>
  <si>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</si>
  <si>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</si>
  <si>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</si>
  <si>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</t>
  </si>
  <si>
    <t>Odkopávky a prokopávky ručně zapažené i nezapažené v hornině třídy těžitelnosti I skupiny 3</t>
  </si>
  <si>
    <t>m3</t>
  </si>
  <si>
    <t>CS ÚRS 2024 01</t>
  </si>
  <si>
    <t>4</t>
  </si>
  <si>
    <t>1469322713</t>
  </si>
  <si>
    <t>Online PSC</t>
  </si>
  <si>
    <t>https://podminky.urs.cz/item/CS_URS_2024_01/122211101</t>
  </si>
  <si>
    <t>VV</t>
  </si>
  <si>
    <t>D1*0,1 "podlaha WC"</t>
  </si>
  <si>
    <t>122251103</t>
  </si>
  <si>
    <t>Odkopávky a prokopávky nezapažené strojně v hornině třídy těžitelnosti I skupiny 3 přes 50 do 100 m3</t>
  </si>
  <si>
    <t>-1538615448</t>
  </si>
  <si>
    <t>https://podminky.urs.cz/item/CS_URS_2024_01/122251103</t>
  </si>
  <si>
    <t xml:space="preserve">+  0,5*(14,4*3,4+2,3*2,2+9,3*12,8)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</si>
  <si>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</si>
  <si>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</si>
  <si>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1068564979</t>
  </si>
  <si>
    <t>https://podminky.urs.cz/item/CS_URS_2024_01/162251102</t>
  </si>
  <si>
    <t>0,5*STR*0,8 *2 "tam a zpět"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</si>
  <si>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</si>
  <si>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</si>
  <si>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1171980897</t>
  </si>
  <si>
    <t>https://podminky.urs.cz/item/CS_URS_2024_01/162751117</t>
  </si>
  <si>
    <t>0,5*STR*0,2+7,98</t>
  </si>
  <si>
    <t>5</t>
  </si>
  <si>
    <t>171151131</t>
  </si>
  <si>
    <t>Uložení sypanin do násypů strojně s rozprostřením sypaniny ve vrstvách a s hrubým urovnáním zhutněných z hornin nesoudržných a soudržných střídavě ukládaných</t>
  </si>
  <si>
    <t>-606285360</t>
  </si>
  <si>
    <t>https://podminky.urs.cz/item/CS_URS_2024_01/171151131</t>
  </si>
  <si>
    <t>86,53*0,8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</si>
  <si>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</si>
  <si>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</si>
  <si>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</si>
  <si>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</si>
  <si>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1190933150</t>
  </si>
  <si>
    <t>https://podminky.urs.cz/item/CS_URS_2024_01/171201221</t>
  </si>
  <si>
    <t>25,286*1,6</t>
  </si>
  <si>
    <t>7</t>
  </si>
  <si>
    <t>181411131</t>
  </si>
  <si>
    <t>Založení trávníku na půdě předem připravené plochy do 1000 m2 výsevem včetně utažení parkového v rovině nebo na svahu do 1:5</t>
  </si>
  <si>
    <t>m2</t>
  </si>
  <si>
    <t>-1341752457</t>
  </si>
  <si>
    <t>https://podminky.urs.cz/item/CS_URS_2024_01/181411131</t>
  </si>
  <si>
    <t>8</t>
  </si>
  <si>
    <t>M</t>
  </si>
  <si>
    <t>00572410</t>
  </si>
  <si>
    <t>osivo směs travní parková</t>
  </si>
  <si>
    <t>kg</t>
  </si>
  <si>
    <t>-496796669</t>
  </si>
  <si>
    <t>173,06*0,02 'Přepočtené koeficientem množství</t>
  </si>
  <si>
    <t>9</t>
  </si>
  <si>
    <t>181912112</t>
  </si>
  <si>
    <t>Úprava pláně vyrovnáním výškových rozdílů ručně v hornině třídy těžitelnosti I skupiny 3 se zhutněním</t>
  </si>
  <si>
    <t>-1572761799</t>
  </si>
  <si>
    <t>https://podminky.urs.cz/item/CS_URS_2024_01/181912112</t>
  </si>
  <si>
    <t>Zakládání</t>
  </si>
  <si>
    <t>10</t>
  </si>
  <si>
    <t>213141112</t>
  </si>
  <si>
    <t>Zřízení vrstvy z geotextilie filtrační, separační, odvodňovací, ochranné, výztužné nebo protierozní v rovině nebo ve sklonu do 1:5, šířky přes 3 do 6 m</t>
  </si>
  <si>
    <t>-741344191</t>
  </si>
  <si>
    <t>https://podminky.urs.cz/item/CS_URS_2024_01/213141112</t>
  </si>
  <si>
    <t>173,06*3</t>
  </si>
  <si>
    <t>11</t>
  </si>
  <si>
    <t>69311068</t>
  </si>
  <si>
    <t>geotextilie netkaná separační, ochranná, filtrační, drenážní PP 300g/m2</t>
  </si>
  <si>
    <t>29511835</t>
  </si>
  <si>
    <t>173,06*2</t>
  </si>
  <si>
    <t>346,12*1,1845 'Přepočtené koeficientem množství</t>
  </si>
  <si>
    <t>69311060</t>
  </si>
  <si>
    <t>geotextilie netkaná separační, ochranná, filtrační, drenážní PP 200g/m2</t>
  </si>
  <si>
    <t>1990046732</t>
  </si>
  <si>
    <t>173,06*1,185 'Přepočtené koeficientem množství</t>
  </si>
  <si>
    <t>13</t>
  </si>
  <si>
    <t>274313511</t>
  </si>
  <si>
    <t>Základy z betonu prostého pasy betonu kamenem neprokládaného tř. C 12/15</t>
  </si>
  <si>
    <t>1319730610</t>
  </si>
  <si>
    <t>https://podminky.urs.cz/item/CS_URS_2024_01/274313511</t>
  </si>
  <si>
    <t>0,25*0,2*(2+1,8*2+10+6)"pod příčky nové i staré"</t>
  </si>
  <si>
    <t>Svislé a kompletní konstrukce</t>
  </si>
  <si>
    <t>14</t>
  </si>
  <si>
    <t>317168012</t>
  </si>
  <si>
    <t>Překlady keramické ploché osazené do maltového lože, výšky překladu 71 mm šířky 115 mm, délky 1250 mm</t>
  </si>
  <si>
    <t>kus</t>
  </si>
  <si>
    <t>-1238256169</t>
  </si>
  <si>
    <t>https://podminky.urs.cz/item/CS_URS_2024_01/317168012</t>
  </si>
  <si>
    <t>15</t>
  </si>
  <si>
    <t>342241161</t>
  </si>
  <si>
    <t>Příčky nebo přizdívky jednoduché z cihel nebo příčkovek pálených na maltu MVC nebo MC plných P7,5 až P15 dl. 290 mm (290x140x65 mm), tl. o tl. 65 mm</t>
  </si>
  <si>
    <t>-1226787017</t>
  </si>
  <si>
    <t>https://podminky.urs.cz/item/CS_URS_2024_01/342241161</t>
  </si>
  <si>
    <t>16</t>
  </si>
  <si>
    <t>342241162</t>
  </si>
  <si>
    <t>Příčky nebo přizdívky jednoduché z cihel nebo příčkovek pálených na maltu MVC nebo MC plných P7,5 až P15 dl. 290 mm (290x140x65 mm), tl. o tl. 140 mm</t>
  </si>
  <si>
    <t>-1345550408</t>
  </si>
  <si>
    <t>https://podminky.urs.cz/item/CS_URS_2024_01/342241162</t>
  </si>
  <si>
    <t>2,2*2,85</t>
  </si>
  <si>
    <t>1,7*2,85*2</t>
  </si>
  <si>
    <t>Součet</t>
  </si>
  <si>
    <t>17</t>
  </si>
  <si>
    <t>346272246</t>
  </si>
  <si>
    <t>Přizdívky z pórobetonových tvárnic objemová hmotnost do 500 kg/m3, na tenké maltové lože, tloušťka přizdívky 125 mm</t>
  </si>
  <si>
    <t>-1167561937</t>
  </si>
  <si>
    <t>https://podminky.urs.cz/item/CS_URS_2024_01/346272246</t>
  </si>
  <si>
    <t>1,7*2,85</t>
  </si>
  <si>
    <t>Vodorovné konstrukce</t>
  </si>
  <si>
    <t>18</t>
  </si>
  <si>
    <t>430321212</t>
  </si>
  <si>
    <t>Schodišťové konstrukce a rampy z betonu železového (bez výztuže) stupně, schodnice, ramena, podesty s nosníky tř. C 12/15</t>
  </si>
  <si>
    <t>-891397129</t>
  </si>
  <si>
    <t>https://podminky.urs.cz/item/CS_URS_2024_01/430321212</t>
  </si>
  <si>
    <t>3,2*1,65*2*0,07</t>
  </si>
  <si>
    <t>19</t>
  </si>
  <si>
    <t>430362021</t>
  </si>
  <si>
    <t>Výztuž schodišťových konstrukcí a ramp stupňů, schodnic, ramen, podest s nosníky ze svařovaných sítí z drátů typu KARI</t>
  </si>
  <si>
    <t>1233211900</t>
  </si>
  <si>
    <t>https://podminky.urs.cz/item/CS_URS_2024_01/430362021</t>
  </si>
  <si>
    <t>0,75*1,65*2,5*0,001"schody"</t>
  </si>
  <si>
    <t>3,2*1,65*2*0,0025 "rampa"</t>
  </si>
  <si>
    <t>20</t>
  </si>
  <si>
    <t>434311113</t>
  </si>
  <si>
    <t>Stupně dusané z betonu prostého nebo prokládaného kamenem na terén nebo na desku bez potěru, se zahlazením povrchu tř. C 12/15</t>
  </si>
  <si>
    <t>m</t>
  </si>
  <si>
    <t>-1893129279</t>
  </si>
  <si>
    <t>https://podminky.urs.cz/item/CS_URS_2024_01/434311113</t>
  </si>
  <si>
    <t>3*1,65</t>
  </si>
  <si>
    <t>434351141</t>
  </si>
  <si>
    <t>Bednění stupňů betonovaných na podstupňové desce nebo na terénu půdorysně přímočarých zřízení</t>
  </si>
  <si>
    <t>-1951927707</t>
  </si>
  <si>
    <t>https://podminky.urs.cz/item/CS_URS_2024_01/434351141</t>
  </si>
  <si>
    <t>1,65*0,6</t>
  </si>
  <si>
    <t>22</t>
  </si>
  <si>
    <t>434351142</t>
  </si>
  <si>
    <t>Bednění stupňů betonovaných na podstupňové desce nebo na terénu půdorysně přímočarých odstranění</t>
  </si>
  <si>
    <t>94968154</t>
  </si>
  <si>
    <t>https://podminky.urs.cz/item/CS_URS_2024_01/434351142</t>
  </si>
  <si>
    <t>Úpravy povrchů, podlahy a osazování výplní</t>
  </si>
  <si>
    <t>23</t>
  </si>
  <si>
    <t>611131121</t>
  </si>
  <si>
    <t>Podkladní a spojovací vrstva vnitřních omítaných ploch penetrace disperzní nanášená ručně stropů</t>
  </si>
  <si>
    <t>832817762</t>
  </si>
  <si>
    <t>https://podminky.urs.cz/item/CS_URS_2024_01/611131121</t>
  </si>
  <si>
    <t>24</t>
  </si>
  <si>
    <t>611325417</t>
  </si>
  <si>
    <t>Oprava vápenocementové omítky vnitřních ploch hladké, tloušťky do 20 mm, s celoplošným přeštukováním, tloušťky štuku 3 mm stropů, v rozsahu opravované plochy přes 10 do 30%</t>
  </si>
  <si>
    <t>1875258038</t>
  </si>
  <si>
    <t>https://podminky.urs.cz/item/CS_URS_2024_01/611325417</t>
  </si>
  <si>
    <t>25</t>
  </si>
  <si>
    <t>612131151</t>
  </si>
  <si>
    <t>Sanační postřik vnitřních omítaných ploch vápenocementový nanášený ručně celoplošně stěn</t>
  </si>
  <si>
    <t>-1038767738</t>
  </si>
  <si>
    <t>https://podminky.urs.cz/item/CS_URS_2024_01/612131151</t>
  </si>
  <si>
    <t>26</t>
  </si>
  <si>
    <t>612315301</t>
  </si>
  <si>
    <t>Vápenná omítka ostění nebo nadpraží hladká</t>
  </si>
  <si>
    <t>199001752</t>
  </si>
  <si>
    <t>https://podminky.urs.cz/item/CS_URS_2024_01/612315301</t>
  </si>
  <si>
    <t>0,3*(1,15*2+0,85)*3</t>
  </si>
  <si>
    <t>0,3*(2,1*2+1,15)*2</t>
  </si>
  <si>
    <t>0,4*(2,1*4+3,2*2)</t>
  </si>
  <si>
    <t>27</t>
  </si>
  <si>
    <t>612325131</t>
  </si>
  <si>
    <t>Omítka sanační vnitřních ploch jádrová tloušťky do 15 mm nanášená ručně svislých konstrukcí stěn</t>
  </si>
  <si>
    <t>1560513410</t>
  </si>
  <si>
    <t>https://podminky.urs.cz/item/CS_URS_2024_01/612325131</t>
  </si>
  <si>
    <t>5,15*2,65+3,2*0,3*2+1,9*2*0,5</t>
  </si>
  <si>
    <t>1,7*2,4*2</t>
  </si>
  <si>
    <t>28</t>
  </si>
  <si>
    <t>612328131</t>
  </si>
  <si>
    <t>Sanační štuk vnitřních ploch tloušťky do 3 mm svislých konstrukcí stěn</t>
  </si>
  <si>
    <t>665227357</t>
  </si>
  <si>
    <t>https://podminky.urs.cz/item/CS_URS_2024_01/612328131</t>
  </si>
  <si>
    <t>29</t>
  </si>
  <si>
    <t>612331121</t>
  </si>
  <si>
    <t>Omítka cementová vnitřních ploch nanášená ručně jednovrstvá, tloušťky do 10 mm hladká svislých konstrukcí stěn</t>
  </si>
  <si>
    <t>-13892361</t>
  </si>
  <si>
    <t>https://podminky.urs.cz/item/CS_URS_2024_01/612331121</t>
  </si>
  <si>
    <t>(12*4+8,5*2+1,8*6+6,5)*2,7</t>
  </si>
  <si>
    <t>30</t>
  </si>
  <si>
    <t>622131151</t>
  </si>
  <si>
    <t>Sanační postřik vnějších ploch nanášený ručně celoplošně stěn</t>
  </si>
  <si>
    <t>-212010936</t>
  </si>
  <si>
    <t>https://podminky.urs.cz/item/CS_URS_2024_01/622131151</t>
  </si>
  <si>
    <t>13,4*4-3,2*2,1*2</t>
  </si>
  <si>
    <t>31</t>
  </si>
  <si>
    <t>622241121</t>
  </si>
  <si>
    <t>Montáž kontaktního zateplení lepením a mechanickým kotvením z desek kalcium-silikátových (dodávka ve specifikaci) na vnější stěny, na podklad betonový nebo z lehčeného betonu, z tvárnic keramických nebo vápenopískových, tloušťky desek přes 80 do 120 mm</t>
  </si>
  <si>
    <t>1845780491</t>
  </si>
  <si>
    <t>https://podminky.urs.cz/item/CS_URS_2024_01/622241121</t>
  </si>
  <si>
    <t>11,8*2,66</t>
  </si>
  <si>
    <t>32</t>
  </si>
  <si>
    <t>63152234</t>
  </si>
  <si>
    <t>deska tepelně izolační minerální kalciumsilikátová λ=0,043 tl 100mm</t>
  </si>
  <si>
    <t>1447644021</t>
  </si>
  <si>
    <t>31,388*1,05 'Přepočtené koeficientem množství</t>
  </si>
  <si>
    <t>33</t>
  </si>
  <si>
    <t>622325121</t>
  </si>
  <si>
    <t>Omítka sanační vnějších ploch jádrová tloušťky do 15 mm nanášená ručně stěn</t>
  </si>
  <si>
    <t>-16561635</t>
  </si>
  <si>
    <t>https://podminky.urs.cz/item/CS_URS_2024_01/622325121</t>
  </si>
  <si>
    <t>34</t>
  </si>
  <si>
    <t>622328231</t>
  </si>
  <si>
    <t>Sanační štuk vnějších ploch tloušťky do 3 mm stěn</t>
  </si>
  <si>
    <t>1054082741</t>
  </si>
  <si>
    <t>https://podminky.urs.cz/item/CS_URS_2024_01/622328231</t>
  </si>
  <si>
    <t>35</t>
  </si>
  <si>
    <t>622531001</t>
  </si>
  <si>
    <t>Omítka tenkovrstvá silikonová vnějších ploch probarvená bez penetrace zatíraná (škrábaná), zrnitost 0,5 mm stěn</t>
  </si>
  <si>
    <t>-1854395802</t>
  </si>
  <si>
    <t>https://podminky.urs.cz/item/CS_URS_2024_01/622531001</t>
  </si>
  <si>
    <t>36</t>
  </si>
  <si>
    <t>631311114</t>
  </si>
  <si>
    <t>Mazanina z betonu prostého bez zvýšených nároků na prostředí tl. přes 50 do 80 mm tř. C 16/20</t>
  </si>
  <si>
    <t>-1596817703</t>
  </si>
  <si>
    <t>https://podminky.urs.cz/item/CS_URS_2024_01/631311114</t>
  </si>
  <si>
    <t>D2*0,07*2</t>
  </si>
  <si>
    <t>D1*0,07*2</t>
  </si>
  <si>
    <t>37</t>
  </si>
  <si>
    <t>631319011</t>
  </si>
  <si>
    <t>Příplatek k cenám mazanin za úpravu povrchu mazaniny přehlazením, mazanina tl. přes 50 do 80 mm</t>
  </si>
  <si>
    <t>2025131597</t>
  </si>
  <si>
    <t>https://podminky.urs.cz/item/CS_URS_2024_01/631319011</t>
  </si>
  <si>
    <t>38</t>
  </si>
  <si>
    <t>631362021</t>
  </si>
  <si>
    <t>Výztuž mazanin ze svařovaných sítí z drátů typu KARI</t>
  </si>
  <si>
    <t>-1425769544</t>
  </si>
  <si>
    <t>https://podminky.urs.cz/item/CS_URS_2024_01/631362021</t>
  </si>
  <si>
    <t>98,5*2*2,5*0,001</t>
  </si>
  <si>
    <t>39</t>
  </si>
  <si>
    <t>642942111</t>
  </si>
  <si>
    <t>Osazování zárubní nebo rámů kovových dveřních lisovaných nebo z úhelníků bez dveřních křídel na cementovou maltu, plochy otvoru do 2,5 m2</t>
  </si>
  <si>
    <t>-233908825</t>
  </si>
  <si>
    <t>https://podminky.urs.cz/item/CS_URS_2024_01/642942111</t>
  </si>
  <si>
    <t>40</t>
  </si>
  <si>
    <t>55331488</t>
  </si>
  <si>
    <t>zárubeň jednokřídlá ocelová pro zdění tl stěny 110-150mm rozměru 900/1970, 2100mm</t>
  </si>
  <si>
    <t>1596032987</t>
  </si>
  <si>
    <t>Ostatní konstrukce a práce, bourání</t>
  </si>
  <si>
    <t>41</t>
  </si>
  <si>
    <t>952901111</t>
  </si>
  <si>
    <t>Vyčištění budov nebo objektů před předáním do užívání budov bytové nebo občanské výstavby, světlé výšky podlaží do 4 m</t>
  </si>
  <si>
    <t>1383984301</t>
  </si>
  <si>
    <t>https://podminky.urs.cz/item/CS_URS_2024_01/952901111</t>
  </si>
  <si>
    <t>42</t>
  </si>
  <si>
    <t>953942499</t>
  </si>
  <si>
    <t>Dodávka a Osazení ocelového poklopu s rámem pro výplň dlažbou 600x600</t>
  </si>
  <si>
    <t>628289081</t>
  </si>
  <si>
    <t>43</t>
  </si>
  <si>
    <t>953991190</t>
  </si>
  <si>
    <t>Dodání a osazení hasících přístrojů ručních 6kg</t>
  </si>
  <si>
    <t>-1281986223</t>
  </si>
  <si>
    <t>44</t>
  </si>
  <si>
    <t>953991199</t>
  </si>
  <si>
    <t>Dodání a osazení tabulek požární bezpečnosti -únikový východ, uzávěr plynu, vody, hlavní vypínač elektro, atd</t>
  </si>
  <si>
    <t>893502475</t>
  </si>
  <si>
    <t>45</t>
  </si>
  <si>
    <t>962023391</t>
  </si>
  <si>
    <t>Bourání zdiva nadzákladového smíšeného na maltu vápennou nebo vápenocementovou, objemu přes 1 m3</t>
  </si>
  <si>
    <t>-2118659156</t>
  </si>
  <si>
    <t>https://podminky.urs.cz/item/CS_URS_2024_01/962023391</t>
  </si>
  <si>
    <t>1,15*0,9*0,3</t>
  </si>
  <si>
    <t>46</t>
  </si>
  <si>
    <t>962031132</t>
  </si>
  <si>
    <t>Bourání příček nebo přizdívek z cihel pálených plných nebo dutých, tl. do 100 mm</t>
  </si>
  <si>
    <t>-1367207533</t>
  </si>
  <si>
    <t>https://podminky.urs.cz/item/CS_URS_2024_01/962031132</t>
  </si>
  <si>
    <t>2,7*(2*2+0,5)+2,1*(+3,96+5,8+7,2+1,6*2+1,52*3+0,8+1,74*2+1,45*4)</t>
  </si>
  <si>
    <t>47</t>
  </si>
  <si>
    <t>962031133</t>
  </si>
  <si>
    <t>Bourání příček nebo přizdívek z cihel pálených plných nebo dutých, tl. přes 100 do 150 mm</t>
  </si>
  <si>
    <t>128214902</t>
  </si>
  <si>
    <t>https://podminky.urs.cz/item/CS_URS_2024_01/962031133</t>
  </si>
  <si>
    <t>2,7*(1,5+0,5)</t>
  </si>
  <si>
    <t>48</t>
  </si>
  <si>
    <t>963053936</t>
  </si>
  <si>
    <t>Bourání železobetonových monolitických schodišťových ramen samonosných</t>
  </si>
  <si>
    <t>-1802205825</t>
  </si>
  <si>
    <t>https://podminky.urs.cz/item/CS_URS_2024_01/963053936</t>
  </si>
  <si>
    <t>0,75*1,65</t>
  </si>
  <si>
    <t>49</t>
  </si>
  <si>
    <t>965042141</t>
  </si>
  <si>
    <t>Bourání mazanin betonových nebo z litého asfaltu tl. do 100 mm, plochy přes 4 m2</t>
  </si>
  <si>
    <t>-927490301</t>
  </si>
  <si>
    <t>https://podminky.urs.cz/item/CS_URS_2024_01/965042141</t>
  </si>
  <si>
    <t>D2*2*0,1</t>
  </si>
  <si>
    <t>D1*2*0,1</t>
  </si>
  <si>
    <t>50</t>
  </si>
  <si>
    <t>965049111</t>
  </si>
  <si>
    <t>Bourání mazanin Příplatek k cenám za bourání mazanin betonových se svařovanou sítí, tl. do 100 mm</t>
  </si>
  <si>
    <t>-1844681129</t>
  </si>
  <si>
    <t>https://podminky.urs.cz/item/CS_URS_2024_01/965049111</t>
  </si>
  <si>
    <t>197*0,1</t>
  </si>
  <si>
    <t>51</t>
  </si>
  <si>
    <t>967031142</t>
  </si>
  <si>
    <t>Přisekání (špicování) plošné nebo rovných ostění zdiva z cihel pálených rovných ostění, bez odstupu, po hrubém vybourání otvorů, na maltu cementovou</t>
  </si>
  <si>
    <t>429334854</t>
  </si>
  <si>
    <t>https://podminky.urs.cz/item/CS_URS_2024_01/967031142</t>
  </si>
  <si>
    <t>2*0,3*2</t>
  </si>
  <si>
    <t>52</t>
  </si>
  <si>
    <t>968062244</t>
  </si>
  <si>
    <t>Vybourání dřevěných rámů oken s křídly, dveřních zárubní, vrat, stěn, ostění nebo obkladů rámů oken s křídly jednoduchých, plochy do 1 m2</t>
  </si>
  <si>
    <t>-1720818516</t>
  </si>
  <si>
    <t>https://podminky.urs.cz/item/CS_URS_2024_01/968062244</t>
  </si>
  <si>
    <t>53</t>
  </si>
  <si>
    <t>968062246</t>
  </si>
  <si>
    <t>Vybourání dřevěných rámů oken s křídly, dveřních zárubní, vrat, stěn, ostění nebo obkladů rámů oken s křídly jednoduchých, plochy do 4 m2</t>
  </si>
  <si>
    <t>-450147277</t>
  </si>
  <si>
    <t>https://podminky.urs.cz/item/CS_URS_2024_01/968062246</t>
  </si>
  <si>
    <t>2*3,8</t>
  </si>
  <si>
    <t>54</t>
  </si>
  <si>
    <t>968072455</t>
  </si>
  <si>
    <t>Vybourání kovových rámů oken s křídly, dveřních zárubní, vrat, stěn, ostění nebo obkladů dveřních zárubní, plochy do 2 m2</t>
  </si>
  <si>
    <t>876234674</t>
  </si>
  <si>
    <t>https://podminky.urs.cz/item/CS_URS_2024_01/968072455</t>
  </si>
  <si>
    <t>55</t>
  </si>
  <si>
    <t>975032241</t>
  </si>
  <si>
    <t>Podchycení příček dřevěnou výztuhou v. podchycení do 3 m, při tl. zdiva do 150 mm a délce podchycení do 3 m</t>
  </si>
  <si>
    <t>-1334738154</t>
  </si>
  <si>
    <t>https://podminky.urs.cz/item/CS_URS_2024_01/975032241</t>
  </si>
  <si>
    <t>1,8*3+10</t>
  </si>
  <si>
    <t>56</t>
  </si>
  <si>
    <t>978013191</t>
  </si>
  <si>
    <t>Otlučení vápenných nebo vápenocementových omítek vnitřních ploch stěn s vyškrabáním spar, s očištěním zdiva, v rozsahu přes 50 do 100 %</t>
  </si>
  <si>
    <t>1605197156</t>
  </si>
  <si>
    <t>https://podminky.urs.cz/item/CS_URS_2024_01/978013191</t>
  </si>
  <si>
    <t>(12*2+1,7*2-17)*2,7"vstup.chodba"</t>
  </si>
  <si>
    <t>57</t>
  </si>
  <si>
    <t>978015391</t>
  </si>
  <si>
    <t>Otlučení vápenných nebo vápenocementových omítek vnějších ploch s vyškrabáním spar a s očištěním zdiva stupně členitosti 1 a 2, v rozsahu přes 80 do 100 %</t>
  </si>
  <si>
    <t>573891358</t>
  </si>
  <si>
    <t>https://podminky.urs.cz/item/CS_URS_2024_01/978015391</t>
  </si>
  <si>
    <t>19*4-13"exterier</t>
  </si>
  <si>
    <t>58</t>
  </si>
  <si>
    <t>978021191</t>
  </si>
  <si>
    <t>Otlučení cementových vnitřních ploch stěn, v rozsahu do 100 %</t>
  </si>
  <si>
    <t>-1619449959</t>
  </si>
  <si>
    <t>https://podminky.urs.cz/item/CS_URS_2024_01/978021191</t>
  </si>
  <si>
    <t>159,18/2,1*2,7-7</t>
  </si>
  <si>
    <t>997</t>
  </si>
  <si>
    <t>Přesun sutě</t>
  </si>
  <si>
    <t>59</t>
  </si>
  <si>
    <t>997013211</t>
  </si>
  <si>
    <t>Vnitrostaveništní doprava suti a vybouraných hmot vodorovně do 50 m s naložením ručně pro budovy a haly výšky do 6 m</t>
  </si>
  <si>
    <t>-674121686</t>
  </si>
  <si>
    <t>https://podminky.urs.cz/item/CS_URS_2024_01/997013211</t>
  </si>
  <si>
    <t>60</t>
  </si>
  <si>
    <t>997013501</t>
  </si>
  <si>
    <t>Odvoz suti a vybouraných hmot na skládku nebo meziskládku se složením, na vzdálenost do 1 km</t>
  </si>
  <si>
    <t>689909256</t>
  </si>
  <si>
    <t>https://podminky.urs.cz/item/CS_URS_2024_01/997013501</t>
  </si>
  <si>
    <t>61</t>
  </si>
  <si>
    <t>997013509</t>
  </si>
  <si>
    <t>Odvoz suti a vybouraných hmot na skládku nebo meziskládku se složením, na vzdálenost Příplatek k ceně za každý další započatý 1 km přes 1 km</t>
  </si>
  <si>
    <t>-1903289018</t>
  </si>
  <si>
    <t>https://podminky.urs.cz/item/CS_URS_2024_01/997013509</t>
  </si>
  <si>
    <t>106,79*9 'Přepočtené koeficientem množství</t>
  </si>
  <si>
    <t>63</t>
  </si>
  <si>
    <t>997013645</t>
  </si>
  <si>
    <t>Poplatek za uložení stavebního odpadu na skládce (skládkovné) asfaltového bez obsahu dehtu zatříděného do Katalogu odpadů pod kódem 17 03 02</t>
  </si>
  <si>
    <t>-1730234683</t>
  </si>
  <si>
    <t>https://podminky.urs.cz/item/CS_URS_2024_01/997013645</t>
  </si>
  <si>
    <t>64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</si>
  <si>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</si>
  <si>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</si>
  <si>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83472894</t>
  </si>
  <si>
    <t>https://podminky.urs.cz/item/CS_URS_2024_01/997013869</t>
  </si>
  <si>
    <t>PSV</t>
  </si>
  <si>
    <t>Práce a dodávky PSV</t>
  </si>
  <si>
    <t>711</t>
  </si>
  <si>
    <t>Izolace proti vodě, vlhkosti a plynům</t>
  </si>
  <si>
    <t>65</t>
  </si>
  <si>
    <t>711111001</t>
  </si>
  <si>
    <t>Provedení izolace proti zemní vlhkosti natěradly a tmely za studena na ploše vodorovné V nátěrem penetračním</t>
  </si>
  <si>
    <t>-862650104</t>
  </si>
  <si>
    <t>https://podminky.urs.cz/item/CS_URS_2024_01/711111001</t>
  </si>
  <si>
    <t>66</t>
  </si>
  <si>
    <t>11163150</t>
  </si>
  <si>
    <t>lak penetrační asfaltový</t>
  </si>
  <si>
    <t>1204048070</t>
  </si>
  <si>
    <t>PDL*0,002</t>
  </si>
  <si>
    <t>67</t>
  </si>
  <si>
    <t>711131811</t>
  </si>
  <si>
    <t>Odstranění izolace proti zemní vlhkosti na ploše vodorovné V</t>
  </si>
  <si>
    <t>-777817607</t>
  </si>
  <si>
    <t>https://podminky.urs.cz/item/CS_URS_2024_01/711131811</t>
  </si>
  <si>
    <t>68</t>
  </si>
  <si>
    <t>711161115</t>
  </si>
  <si>
    <t>Izolace proti zemní vlhkosti a beztlakové vodě nopovými fóliemi na ploše vodorovné V vrstva ochranná, odvětrávací a drenážní výška nopku 20,0 mm, tl. fólie do 1,0 mm</t>
  </si>
  <si>
    <t>322645925</t>
  </si>
  <si>
    <t>https://podminky.urs.cz/item/CS_URS_2024_01/711161115</t>
  </si>
  <si>
    <t>69</t>
  </si>
  <si>
    <t>711441559</t>
  </si>
  <si>
    <t>Provedení izolace proti povrchové a podpovrchové tlakové vodě pásy přitavením NAIP na ploše vodorovné V</t>
  </si>
  <si>
    <t>-773289256</t>
  </si>
  <si>
    <t>https://podminky.urs.cz/item/CS_URS_2024_01/711441559</t>
  </si>
  <si>
    <t>70</t>
  </si>
  <si>
    <t>711442559</t>
  </si>
  <si>
    <t>Provedení izolace proti povrchové a podpovrchové tlakové vodě pásy přitavením NAIP na ploše svislé S</t>
  </si>
  <si>
    <t>-105702020</t>
  </si>
  <si>
    <t>https://podminky.urs.cz/item/CS_URS_2024_01/711442559</t>
  </si>
  <si>
    <t>0,15*(14*4+12*2+7*3)</t>
  </si>
  <si>
    <t>71</t>
  </si>
  <si>
    <t>62833158</t>
  </si>
  <si>
    <t>pás asfaltový natavitelný oxidovaný s vložkou ze skleněné tkaniny typu G200, s jemnozrnným minerálním posypem tl 4,0mm</t>
  </si>
  <si>
    <t>-629338035</t>
  </si>
  <si>
    <t>98,5+15,15</t>
  </si>
  <si>
    <t>113,65*1,1655 'Přepočtené koeficientem množství</t>
  </si>
  <si>
    <t>72</t>
  </si>
  <si>
    <t>711747067</t>
  </si>
  <si>
    <t>Provedení detailů pásy přitavením opracování trubních prostupů pod těsnící objímkou, průměru do 300 mm, NAIP</t>
  </si>
  <si>
    <t>-617124373</t>
  </si>
  <si>
    <t>https://podminky.urs.cz/item/CS_URS_2024_01/711747067</t>
  </si>
  <si>
    <t>12+4</t>
  </si>
  <si>
    <t>712</t>
  </si>
  <si>
    <t>Povlakové krytiny</t>
  </si>
  <si>
    <t>73</t>
  </si>
  <si>
    <t>712363404</t>
  </si>
  <si>
    <t>Provedení povlakové krytiny střech plochých do 10° z mechanicky kotvených hydroizolačních fólií včetně položení fólie a horkovzdušného svaření tl. tepelné izolace do 100 mm budovy výšky do 18 m, kotvené do betonu vnitřní pole</t>
  </si>
  <si>
    <t>-1367186427</t>
  </si>
  <si>
    <t>https://podminky.urs.cz/item/CS_URS_2024_01/712363404</t>
  </si>
  <si>
    <t>74</t>
  </si>
  <si>
    <t>28322067</t>
  </si>
  <si>
    <t>fólie hydroizolační střešní mPVC mechanicky kotvená se zvýšenou odolností tl 1,5mm</t>
  </si>
  <si>
    <t>2071838711</t>
  </si>
  <si>
    <t>173,06*1,1655 'Přepočtené koeficientem množství</t>
  </si>
  <si>
    <t>713</t>
  </si>
  <si>
    <t>Izolace tepelné</t>
  </si>
  <si>
    <t>75</t>
  </si>
  <si>
    <t>713121111</t>
  </si>
  <si>
    <t>Montáž tepelné izolace podlah rohožemi, pásy, deskami, dílci, bloky (izolační materiál ve specifikaci) kladenými volně jednovrstvá</t>
  </si>
  <si>
    <t>354929332</t>
  </si>
  <si>
    <t>https://podminky.urs.cz/item/CS_URS_2024_01/713121111</t>
  </si>
  <si>
    <t>76</t>
  </si>
  <si>
    <t>28372312</t>
  </si>
  <si>
    <t>deska EPS 100 pro konstrukce s běžným zatížením λ=0,037 tl 120mm</t>
  </si>
  <si>
    <t>-481091386</t>
  </si>
  <si>
    <t>79,8*1,05 'Přepočtené koeficientem množství</t>
  </si>
  <si>
    <t>77</t>
  </si>
  <si>
    <t>713141223</t>
  </si>
  <si>
    <t>Montáž tepelné izolace střech plochých mechanické přikotvení šrouby včetně dodávky šroubů, bez položení tepelné izolace tl. izolace do 100 mm do betonu</t>
  </si>
  <si>
    <t>-2096482498</t>
  </si>
  <si>
    <t>https://podminky.urs.cz/item/CS_URS_2024_01/713141223</t>
  </si>
  <si>
    <t>78</t>
  </si>
  <si>
    <t>28376503</t>
  </si>
  <si>
    <t>deska izolační PIR s oboustranným textilním rounem λ=0,026 tl 120mm</t>
  </si>
  <si>
    <t>196982903</t>
  </si>
  <si>
    <t>173,06*1,05 'Přepočtené koeficientem množství</t>
  </si>
  <si>
    <t>79</t>
  </si>
  <si>
    <t>713191132</t>
  </si>
  <si>
    <t>Montáž tepelné izolace stavebních konstrukcí - doplňky a konstrukční součásti podlah, stropů vrchem nebo střech překrytí fólií separační z PE</t>
  </si>
  <si>
    <t>-538874415</t>
  </si>
  <si>
    <t>https://podminky.urs.cz/item/CS_URS_2024_01/713191132</t>
  </si>
  <si>
    <t>80</t>
  </si>
  <si>
    <t>28343111</t>
  </si>
  <si>
    <t>fólie PE nevyztužená pro parotěsnou vrstvu podlah, stěn, stropů a střech nad 200g/m2</t>
  </si>
  <si>
    <t>1398503676</t>
  </si>
  <si>
    <t>79,8*1,1655 'Přepočtené koeficientem množství</t>
  </si>
  <si>
    <t>742</t>
  </si>
  <si>
    <t>Elektroinstalace - slaboproud</t>
  </si>
  <si>
    <t>81</t>
  </si>
  <si>
    <t>742220090</t>
  </si>
  <si>
    <t>Montáž a dodávka sady pro nouzovou signalizaci 3280B-C10001 B</t>
  </si>
  <si>
    <t>-436947089</t>
  </si>
  <si>
    <t>751</t>
  </si>
  <si>
    <t>Vzduchotechnika</t>
  </si>
  <si>
    <t>82</t>
  </si>
  <si>
    <t>751123812</t>
  </si>
  <si>
    <t>Demontáž ventilátoru radiálního nízkotlakého kruhové potrubí, průměru přes 300 do 400 mm</t>
  </si>
  <si>
    <t>-1419977764</t>
  </si>
  <si>
    <t>https://podminky.urs.cz/item/CS_URS_2024_01/751123812</t>
  </si>
  <si>
    <t>83</t>
  </si>
  <si>
    <t>751133012</t>
  </si>
  <si>
    <t>Montáž ventilátoru diagonálního nízkotlakého potrubního nevýbušného, průměru přes 100 do 200 mm</t>
  </si>
  <si>
    <t>1327624344</t>
  </si>
  <si>
    <t>https://podminky.urs.cz/item/CS_URS_2024_01/751133012</t>
  </si>
  <si>
    <t>84</t>
  </si>
  <si>
    <t>42914528</t>
  </si>
  <si>
    <t xml:space="preserve">ventilátor semiradiální do potrubí D 200 mm tříotáčkový plastový ´ 200/910´, 230 V, 75 W, 34/39 dB(A), regulátor otáček </t>
  </si>
  <si>
    <t>1119056269</t>
  </si>
  <si>
    <t>85</t>
  </si>
  <si>
    <t>751311817</t>
  </si>
  <si>
    <t>Demontáž vyústi čtyřhranné do čtyřhranného nebo kruhového potrubí, průřezu do 0,080 m2</t>
  </si>
  <si>
    <t>-965107293</t>
  </si>
  <si>
    <t>https://podminky.urs.cz/item/CS_URS_2024_01/751311817</t>
  </si>
  <si>
    <t>86</t>
  </si>
  <si>
    <t>751322131</t>
  </si>
  <si>
    <t>Montáž talířových ventilů, anemostatů, dýz anemostatu čtvercového vířivého se skříní, průřezu do 0,100 m2</t>
  </si>
  <si>
    <t>974933939</t>
  </si>
  <si>
    <t>https://podminky.urs.cz/item/CS_URS_2024_01/751322131</t>
  </si>
  <si>
    <t>87</t>
  </si>
  <si>
    <t>42972201</t>
  </si>
  <si>
    <t>ventil talířový pro přívod a odvod vzduchu plastový D 100mm</t>
  </si>
  <si>
    <t>-321421706</t>
  </si>
  <si>
    <t>88</t>
  </si>
  <si>
    <t>42972882</t>
  </si>
  <si>
    <t>sada filtru G2 do talířových ventilů D 100mm</t>
  </si>
  <si>
    <t>sada</t>
  </si>
  <si>
    <t>513211091</t>
  </si>
  <si>
    <t>89</t>
  </si>
  <si>
    <t>42972884</t>
  </si>
  <si>
    <t>clona talířového ventilu, plastová, bílá</t>
  </si>
  <si>
    <t>-1345367696</t>
  </si>
  <si>
    <t>90</t>
  </si>
  <si>
    <t>751398032</t>
  </si>
  <si>
    <t>Montáž ostatních zařízení ventilační mřížky do dveří nebo desek, průřezu přes 0,04 do 0,100 m2</t>
  </si>
  <si>
    <t>-53906421</t>
  </si>
  <si>
    <t>https://podminky.urs.cz/item/CS_URS_2024_01/751398032</t>
  </si>
  <si>
    <t>91</t>
  </si>
  <si>
    <t>42972126</t>
  </si>
  <si>
    <t>mřížka větrací do dřeva kovová 150x600mm</t>
  </si>
  <si>
    <t>2006504081</t>
  </si>
  <si>
    <t>92</t>
  </si>
  <si>
    <t>751510860</t>
  </si>
  <si>
    <t>Demontáž vzduchotechnického potrubí plechového do suti čtyřhranného s přírubou, průřezu do 0,03 m2</t>
  </si>
  <si>
    <t>-541146290</t>
  </si>
  <si>
    <t>https://podminky.urs.cz/item/CS_URS_2024_01/751510860</t>
  </si>
  <si>
    <t>93</t>
  </si>
  <si>
    <t>751510861</t>
  </si>
  <si>
    <t>Demontáž vzduchotechnického potrubí plechového do suti čtyřhranného s přírubou, průřezu přes 0,03 do 0,13 m2</t>
  </si>
  <si>
    <t>630684500</t>
  </si>
  <si>
    <t>https://podminky.urs.cz/item/CS_URS_2024_01/751510861</t>
  </si>
  <si>
    <t>94</t>
  </si>
  <si>
    <t>751511182</t>
  </si>
  <si>
    <t>Montáž potrubí plechového skupiny I kruhového bez příruby tloušťky plechu 0,6 mm, průměru přes 100 do 200 mm</t>
  </si>
  <si>
    <t>-491081828</t>
  </si>
  <si>
    <t>https://podminky.urs.cz/item/CS_URS_2024_01/751511182</t>
  </si>
  <si>
    <t>95</t>
  </si>
  <si>
    <t>42981015</t>
  </si>
  <si>
    <t>trouba spirálně vinutá Pz D 200mm, l=3000mm</t>
  </si>
  <si>
    <t>-1589495938</t>
  </si>
  <si>
    <t>96</t>
  </si>
  <si>
    <t>751514178</t>
  </si>
  <si>
    <t>Montáž oblouku do plechového potrubí kruhového bez příruby, průměru přes 100 do 200 mm</t>
  </si>
  <si>
    <t>1995424435</t>
  </si>
  <si>
    <t>https://podminky.urs.cz/item/CS_URS_2024_01/751514178</t>
  </si>
  <si>
    <t>97</t>
  </si>
  <si>
    <t>42981085</t>
  </si>
  <si>
    <t>oblouk segmentový Pz 90° D 200mm</t>
  </si>
  <si>
    <t>-1833575804</t>
  </si>
  <si>
    <t>98</t>
  </si>
  <si>
    <t>42981145</t>
  </si>
  <si>
    <t>oblouk segmentový Pz 45° D 200mm</t>
  </si>
  <si>
    <t>1699986732</t>
  </si>
  <si>
    <t>99</t>
  </si>
  <si>
    <t>751514377</t>
  </si>
  <si>
    <t>Montáž odbočky oboustranné do plechového potrubí kruhového bez příruby, průměru přes 100 do 200 mm</t>
  </si>
  <si>
    <t>-1340055027</t>
  </si>
  <si>
    <t>https://podminky.urs.cz/item/CS_URS_2024_01/751514377</t>
  </si>
  <si>
    <t>100</t>
  </si>
  <si>
    <t>42981441</t>
  </si>
  <si>
    <t>odbočka jednostranná osová Pz T-kus 90° D1/D2 = 200/100mm</t>
  </si>
  <si>
    <t>1340651668</t>
  </si>
  <si>
    <t>101</t>
  </si>
  <si>
    <t>751514535</t>
  </si>
  <si>
    <t>Montáž spojky do plechového potrubí vnitřní, vnější kruhové bez příruby, průměru do 100 mm</t>
  </si>
  <si>
    <t>-1776369386</t>
  </si>
  <si>
    <t>https://podminky.urs.cz/item/CS_URS_2024_01/751514535</t>
  </si>
  <si>
    <t>102</t>
  </si>
  <si>
    <t>42981040</t>
  </si>
  <si>
    <t>spojka potrubí kruhového vnější Pz D 100mm</t>
  </si>
  <si>
    <t>543932418</t>
  </si>
  <si>
    <t>103</t>
  </si>
  <si>
    <t>751514536</t>
  </si>
  <si>
    <t>Montáž spojky do plechového potrubí vnitřní, vnější kruhové bez příruby, průměru přes 100 do 200 mm</t>
  </si>
  <si>
    <t>-737069571</t>
  </si>
  <si>
    <t>https://podminky.urs.cz/item/CS_URS_2024_01/751514536</t>
  </si>
  <si>
    <t>104</t>
  </si>
  <si>
    <t>42981050</t>
  </si>
  <si>
    <t>spojka potrubí kruhového vnější Pz D 200mm</t>
  </si>
  <si>
    <t>-1044707113</t>
  </si>
  <si>
    <t>105</t>
  </si>
  <si>
    <t>42981299</t>
  </si>
  <si>
    <t>kryt koncový do roury Pz D 200mm</t>
  </si>
  <si>
    <t>-213244676</t>
  </si>
  <si>
    <t>106</t>
  </si>
  <si>
    <t>751514679</t>
  </si>
  <si>
    <t>Montáž škrtící klapky nebo zpětné klapky do plechového potrubí kruhové bez příruby, průměru přes 100 do 200 mm</t>
  </si>
  <si>
    <t>748085398</t>
  </si>
  <si>
    <t>https://podminky.urs.cz/item/CS_URS_2024_01/751514679</t>
  </si>
  <si>
    <t>107</t>
  </si>
  <si>
    <t>42971007</t>
  </si>
  <si>
    <t>klapka zpětná kruhová Pz D 200mm</t>
  </si>
  <si>
    <t>559248939</t>
  </si>
  <si>
    <t>108</t>
  </si>
  <si>
    <t>751572032</t>
  </si>
  <si>
    <t>Závěs kruhového potrubí na montovanou konstrukci z nosníku, kotvenou do betonu průměru potrubí přes 100 do 200 mm</t>
  </si>
  <si>
    <t>-679978402</t>
  </si>
  <si>
    <t>https://podminky.urs.cz/item/CS_URS_2024_01/751572032</t>
  </si>
  <si>
    <t>109</t>
  </si>
  <si>
    <t>751614830</t>
  </si>
  <si>
    <t>Demontáž monitorovacího, řídícího a ovládacího zařízení regulace, ovladače, dotykového ovladače, mechanického ovladače VZT jednotky na omítku</t>
  </si>
  <si>
    <t>1551399155</t>
  </si>
  <si>
    <t>https://podminky.urs.cz/item/CS_URS_2024_01/751614830</t>
  </si>
  <si>
    <t>110</t>
  </si>
  <si>
    <t>998751201</t>
  </si>
  <si>
    <t>Přesun hmot pro vzduchotechniku stanovený procentní sazbou (%) z ceny vodorovná dopravní vzdálenost do 50 m základní v objektech výšky do 12 m</t>
  </si>
  <si>
    <t>%</t>
  </si>
  <si>
    <t>1999306880</t>
  </si>
  <si>
    <t>https://podminky.urs.cz/item/CS_URS_2024_01/998751201</t>
  </si>
  <si>
    <t>762</t>
  </si>
  <si>
    <t>Konstrukce tesařské</t>
  </si>
  <si>
    <t>111</t>
  </si>
  <si>
    <t>762953898</t>
  </si>
  <si>
    <t>Demontáž podia pro další použití cca 40 m2</t>
  </si>
  <si>
    <t>kpl</t>
  </si>
  <si>
    <t>201841340</t>
  </si>
  <si>
    <t>112</t>
  </si>
  <si>
    <t>762953899</t>
  </si>
  <si>
    <t>Zpětná montáž podia včetně repase a nátěru cca 40 m2</t>
  </si>
  <si>
    <t>1372966476</t>
  </si>
  <si>
    <t>763</t>
  </si>
  <si>
    <t>Konstrukce suché výstavby</t>
  </si>
  <si>
    <t>113</t>
  </si>
  <si>
    <t>763411111</t>
  </si>
  <si>
    <t>Sanitární příčky vhodné do mokrého prostředí dělící z dřevotřískových desek s HPL-laminátem tl. 19,6 mm antivandal</t>
  </si>
  <si>
    <t>-2024709002</t>
  </si>
  <si>
    <t>https://podminky.urs.cz/item/CS_URS_2024_01/763411111</t>
  </si>
  <si>
    <t>1,45*2,05*10</t>
  </si>
  <si>
    <t>0,9*2,05*2</t>
  </si>
  <si>
    <t>0,2*2,05*16</t>
  </si>
  <si>
    <t>2*2,65</t>
  </si>
  <si>
    <t>114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</si>
  <si>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</si>
  <si>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</si>
  <si>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-952403374</t>
  </si>
  <si>
    <t>https://podminky.urs.cz/item/CS_URS_2024_01/763411121</t>
  </si>
  <si>
    <t>115</t>
  </si>
  <si>
    <t>763411129</t>
  </si>
  <si>
    <t>Sanitární příčky vhodné do mokrého prostředí dveře vnitřní do sanitárních příček šířky do 800 mm, výšky do 2 000 mm z dřevotřískových desek s HPL-laminátem včetně nerezového kování tl. 19,6 mm včetně vodorovného madla na vnitřní straně</t>
  </si>
  <si>
    <t>-880459000</t>
  </si>
  <si>
    <t>116</t>
  </si>
  <si>
    <t>763411211</t>
  </si>
  <si>
    <t>Sanitární příčky vhodné do mokrého prostředí dělící přepážky k pisoárům z dřevotřískových desek s HPL-laminátem tl. 19,6 mm</t>
  </si>
  <si>
    <t>1311172210</t>
  </si>
  <si>
    <t>https://podminky.urs.cz/item/CS_URS_2024_01/763411211</t>
  </si>
  <si>
    <t>0,4*1,3*3</t>
  </si>
  <si>
    <t>766</t>
  </si>
  <si>
    <t>Konstrukce truhlářské</t>
  </si>
  <si>
    <t>117</t>
  </si>
  <si>
    <t>766622131</t>
  </si>
  <si>
    <t>Montáž oken plastových včetně montáže rámu plochy přes 1 m2 otevíravých do zdiva, výšky do 1,5 m</t>
  </si>
  <si>
    <t>-389634962</t>
  </si>
  <si>
    <t>https://podminky.urs.cz/item/CS_URS_2024_01/766622131</t>
  </si>
  <si>
    <t>0,85*1,15*2</t>
  </si>
  <si>
    <t>1*1,15</t>
  </si>
  <si>
    <t>118</t>
  </si>
  <si>
    <t>61140052</t>
  </si>
  <si>
    <t>okno plastové otevíravé/sklopné trojsklo přes plochu 1m2 do v 1,5m</t>
  </si>
  <si>
    <t>-940265574</t>
  </si>
  <si>
    <t>119</t>
  </si>
  <si>
    <t>766660411</t>
  </si>
  <si>
    <t>Montáž vchodových dveří včetně rámu do zdiva jednokřídlových bez nadsvětlíku</t>
  </si>
  <si>
    <t>993195644</t>
  </si>
  <si>
    <t>https://podminky.urs.cz/item/CS_URS_2024_01/766660411</t>
  </si>
  <si>
    <t>120</t>
  </si>
  <si>
    <t>61173202</t>
  </si>
  <si>
    <t>dveře jednokřídlé dřevěné plné max rozměru otvoru 2,42m2 bezpečnostní třídy RC2 s větrací mřížkou 60x15 cm</t>
  </si>
  <si>
    <t>-1872212499</t>
  </si>
  <si>
    <t>121</t>
  </si>
  <si>
    <t>766691911</t>
  </si>
  <si>
    <t>Ostatní práce vyvěšení nebo zavěšení křídel dřevěných okenních, plochy do 1,5 m2</t>
  </si>
  <si>
    <t>-154681801</t>
  </si>
  <si>
    <t>https://podminky.urs.cz/item/CS_URS_2024_01/766691911</t>
  </si>
  <si>
    <t>122</t>
  </si>
  <si>
    <t>766691912</t>
  </si>
  <si>
    <t>Ostatní práce vyvěšení nebo zavěšení křídel dřevěných okenních, plochy přes 1,5 m2</t>
  </si>
  <si>
    <t>526927565</t>
  </si>
  <si>
    <t>https://podminky.urs.cz/item/CS_URS_2024_01/766691912</t>
  </si>
  <si>
    <t>123</t>
  </si>
  <si>
    <t>766691914</t>
  </si>
  <si>
    <t>Ostatní práce vyvěšení nebo zavěšení křídel dřevěných dveřních, plochy do 2 m2</t>
  </si>
  <si>
    <t>672551988</t>
  </si>
  <si>
    <t>https://podminky.urs.cz/item/CS_URS_2024_01/766691914</t>
  </si>
  <si>
    <t>124</t>
  </si>
  <si>
    <t>766691915</t>
  </si>
  <si>
    <t>Ostatní práce vyvěšení nebo zavěšení křídel dřevěných dveřních, plochy přes 2 m2</t>
  </si>
  <si>
    <t>1624225194</t>
  </si>
  <si>
    <t>https://podminky.urs.cz/item/CS_URS_2024_01/766691915</t>
  </si>
  <si>
    <t>125</t>
  </si>
  <si>
    <t>766693413</t>
  </si>
  <si>
    <t>Montáž ostatních truhlářských konstrukcí umyvadlových desek bez výřezu, délky jednoho dílu přes 2000 mm</t>
  </si>
  <si>
    <t>-264546624</t>
  </si>
  <si>
    <t>https://podminky.urs.cz/item/CS_URS_2024_01/766693413</t>
  </si>
  <si>
    <t>126</t>
  </si>
  <si>
    <t>60722275</t>
  </si>
  <si>
    <t>deska dřevotřísková laminovaná dřevěný dekor 2070x2800mm tl 38mm včetně nosné kce</t>
  </si>
  <si>
    <t>1307317930</t>
  </si>
  <si>
    <t>0,6*(2,6*2+2*2)</t>
  </si>
  <si>
    <t>127</t>
  </si>
  <si>
    <t>766693421</t>
  </si>
  <si>
    <t>Montáž ostatních truhlářských konstrukcí umyvadlových desek Příplatek k ceně za vyřezání otvoru pro umyvadlo</t>
  </si>
  <si>
    <t>1389643797</t>
  </si>
  <si>
    <t>https://podminky.urs.cz/item/CS_URS_2024_01/766693421</t>
  </si>
  <si>
    <t>128</t>
  </si>
  <si>
    <t>766693422</t>
  </si>
  <si>
    <t>Montáž ostatních truhlářských konstrukcí umyvadlových desek Příplatek k ceně za vyvrtání otvoru pro baterii</t>
  </si>
  <si>
    <t>-877476401</t>
  </si>
  <si>
    <t>https://podminky.urs.cz/item/CS_URS_2024_01/766693422</t>
  </si>
  <si>
    <t>767</t>
  </si>
  <si>
    <t>Konstrukce zámečnické</t>
  </si>
  <si>
    <t>129</t>
  </si>
  <si>
    <t>767620214</t>
  </si>
  <si>
    <t>Montáž oken s izolačními skly z hliníkových nebo ocelových profilů na polyuretanovou pěnu s dvojskly pevných do celostěnových panelů nebo ocelové konstrukce, plochy přes 2,5 do 6 m2</t>
  </si>
  <si>
    <t>-56768263</t>
  </si>
  <si>
    <t>https://podminky.urs.cz/item/CS_URS_2024_01/767620214</t>
  </si>
  <si>
    <t>130</t>
  </si>
  <si>
    <t>55341004</t>
  </si>
  <si>
    <t>okno Al s fixním zasklením dvojsklo přes plochu 1m2 v 1,5-2,5m</t>
  </si>
  <si>
    <t>-1516890864</t>
  </si>
  <si>
    <t>1,9*1,9*2</t>
  </si>
  <si>
    <t>131</t>
  </si>
  <si>
    <t>767640111</t>
  </si>
  <si>
    <t>Montáž dveří ocelových nebo hliníkových vchodových jednokřídlových bez nadsvětlíku</t>
  </si>
  <si>
    <t>-1378096937</t>
  </si>
  <si>
    <t>https://podminky.urs.cz/item/CS_URS_2024_01/767640111</t>
  </si>
  <si>
    <t>132</t>
  </si>
  <si>
    <t>55341330</t>
  </si>
  <si>
    <t>dveře jednokřídlé Al plné max rozměru otvoru 2,42m2 bezpečnostní třídy RC2</t>
  </si>
  <si>
    <t>1742512382</t>
  </si>
  <si>
    <t>1,33*2,15*2</t>
  </si>
  <si>
    <t>133</t>
  </si>
  <si>
    <t>767641790</t>
  </si>
  <si>
    <t>dodávka a montáž platebního turniketu s pokladnou 120x140 x18 cm</t>
  </si>
  <si>
    <t>761411799</t>
  </si>
  <si>
    <t>134</t>
  </si>
  <si>
    <t>767892290</t>
  </si>
  <si>
    <t>Dodávka a montáž skládacího přebalovacího pultu 60 x100 cm</t>
  </si>
  <si>
    <t>1199913316</t>
  </si>
  <si>
    <t>771</t>
  </si>
  <si>
    <t>Podlahy z dlaždic</t>
  </si>
  <si>
    <t>135</t>
  </si>
  <si>
    <t>771111011</t>
  </si>
  <si>
    <t>Příprava podkladu před provedením dlažby vysátí podlah</t>
  </si>
  <si>
    <t>-1957665288</t>
  </si>
  <si>
    <t>https://podminky.urs.cz/item/CS_URS_2024_01/771111011</t>
  </si>
  <si>
    <t>136</t>
  </si>
  <si>
    <t>771121011</t>
  </si>
  <si>
    <t>Příprava podkladu před provedením dlažby nátěr penetrační na podlahu</t>
  </si>
  <si>
    <t>-1929762532</t>
  </si>
  <si>
    <t>https://podminky.urs.cz/item/CS_URS_2024_01/771121011</t>
  </si>
  <si>
    <t>137</t>
  </si>
  <si>
    <t>771151012</t>
  </si>
  <si>
    <t>Příprava podkladu před provedením dlažby samonivelační stěrka min.pevnosti 20 MPa, tloušťky přes 3 do 5 mm</t>
  </si>
  <si>
    <t>283873850</t>
  </si>
  <si>
    <t>https://podminky.urs.cz/item/CS_URS_2024_01/771151012</t>
  </si>
  <si>
    <t>138</t>
  </si>
  <si>
    <t>771474112</t>
  </si>
  <si>
    <t>Montáž soklů z dlaždic keramických lepených cementovým flexibilním lepidlem rovných, výšky přes 65 do 90 mm</t>
  </si>
  <si>
    <t>2133257625</t>
  </si>
  <si>
    <t>https://podminky.urs.cz/item/CS_URS_2024_01/771474112</t>
  </si>
  <si>
    <t>12*2+1,7*2</t>
  </si>
  <si>
    <t>139</t>
  </si>
  <si>
    <t>771571810</t>
  </si>
  <si>
    <t>Demontáž podlah z dlaždic keramických kladených do malty</t>
  </si>
  <si>
    <t>-169825599</t>
  </si>
  <si>
    <t>https://podminky.urs.cz/item/CS_URS_2024_01/771571810</t>
  </si>
  <si>
    <t>32,4+3,4+40,6+3,4</t>
  </si>
  <si>
    <t>140</t>
  </si>
  <si>
    <t>771574413</t>
  </si>
  <si>
    <t>Montáž podlah z dlaždic keramických lepených cementovým flexibilním lepidlem hladkých, tloušťky do 10 mm přes 2 do 4 ks/m2</t>
  </si>
  <si>
    <t>244375627</t>
  </si>
  <si>
    <t>https://podminky.urs.cz/item/CS_URS_2024_01/771574413</t>
  </si>
  <si>
    <t>141</t>
  </si>
  <si>
    <t>59761136</t>
  </si>
  <si>
    <t>dlažba keramická slinutá mrazuvzdorná povrch protiskluzný tl do 10mm přes 2 do 4ks/m2</t>
  </si>
  <si>
    <t>563470329</t>
  </si>
  <si>
    <t>98,5+3</t>
  </si>
  <si>
    <t>101,5*1,15 'Přepočtené koeficientem množství</t>
  </si>
  <si>
    <t>142</t>
  </si>
  <si>
    <t>771591115</t>
  </si>
  <si>
    <t>Podlahy - dokončovací práce spárování silikonem</t>
  </si>
  <si>
    <t>-1888375061</t>
  </si>
  <si>
    <t>https://podminky.urs.cz/item/CS_URS_2024_01/771591115</t>
  </si>
  <si>
    <t>12*4+1,7*4</t>
  </si>
  <si>
    <t>8,5*2+6,5*2</t>
  </si>
  <si>
    <t>772</t>
  </si>
  <si>
    <t>Podlahy z kamene</t>
  </si>
  <si>
    <t>143</t>
  </si>
  <si>
    <t>772211811</t>
  </si>
  <si>
    <t>Demontáž obkladů schodišťových stupňů z kamenných desek do suti stupnic z měkkých kamenů kladených do malty</t>
  </si>
  <si>
    <t>1600302332</t>
  </si>
  <si>
    <t>https://podminky.urs.cz/item/CS_URS_2024_01/772211811</t>
  </si>
  <si>
    <t>0,5*1,7</t>
  </si>
  <si>
    <t>144</t>
  </si>
  <si>
    <t>772211821</t>
  </si>
  <si>
    <t>Demontáž obkladů schodišťových stupňů z kamenných desek do suti podstupnic z měkkých kamenů kladených do malty</t>
  </si>
  <si>
    <t>-842613007</t>
  </si>
  <si>
    <t>https://podminky.urs.cz/item/CS_URS_2024_01/772211821</t>
  </si>
  <si>
    <t>1,7*0,45</t>
  </si>
  <si>
    <t>145</t>
  </si>
  <si>
    <t>772521811</t>
  </si>
  <si>
    <t>Demontáž dlažby z kamene do suti z měkkých kamenů kladených do malty</t>
  </si>
  <si>
    <t>-971670293</t>
  </si>
  <si>
    <t>https://podminky.urs.cz/item/CS_URS_2024_01/772521811</t>
  </si>
  <si>
    <t>11*1,7</t>
  </si>
  <si>
    <t>781</t>
  </si>
  <si>
    <t>Dokončovací práce - obklady</t>
  </si>
  <si>
    <t>146</t>
  </si>
  <si>
    <t>781111011</t>
  </si>
  <si>
    <t>Příprava podkladu před provedením obkladu oprášení (ometení) stěny</t>
  </si>
  <si>
    <t>-1719623581</t>
  </si>
  <si>
    <t>https://podminky.urs.cz/item/CS_URS_2024_01/781111011</t>
  </si>
  <si>
    <t>147</t>
  </si>
  <si>
    <t>781121011</t>
  </si>
  <si>
    <t>Příprava podkladu před provedením obkladu nátěr penetrační na stěnu</t>
  </si>
  <si>
    <t>-309495762</t>
  </si>
  <si>
    <t>https://podminky.urs.cz/item/CS_URS_2024_01/781121011</t>
  </si>
  <si>
    <t>148</t>
  </si>
  <si>
    <t>781471810</t>
  </si>
  <si>
    <t>Demontáž obkladů z dlaždic keramických kladených do malty</t>
  </si>
  <si>
    <t>-923121039</t>
  </si>
  <si>
    <t>https://podminky.urs.cz/item/CS_URS_2024_01/781471810</t>
  </si>
  <si>
    <t>149</t>
  </si>
  <si>
    <t>781472215</t>
  </si>
  <si>
    <t>Montáž keramických obkladů stěn lepených cementovým flexibilním lepidlem hladkých přes 6 do 9 ks/m2</t>
  </si>
  <si>
    <t>-748884783</t>
  </si>
  <si>
    <t>https://podminky.urs.cz/item/CS_URS_2024_01/781472215</t>
  </si>
  <si>
    <t>150</t>
  </si>
  <si>
    <t>59761708</t>
  </si>
  <si>
    <t>obklad keramický nemrazuvzdorný povrch hladký/lesklý tl do 10mm přes 6 do 9ks/m2</t>
  </si>
  <si>
    <t>-1600533188</t>
  </si>
  <si>
    <t>255,542+10,45*0,2*1,15</t>
  </si>
  <si>
    <t>257,946*1,15 'Přepočtené koeficientem množství</t>
  </si>
  <si>
    <t>151</t>
  </si>
  <si>
    <t>781491021</t>
  </si>
  <si>
    <t>Montáž zrcadel lepených silikonovým tmelem na keramický obklad, plochy do 1 m2</t>
  </si>
  <si>
    <t>1767172298</t>
  </si>
  <si>
    <t>https://podminky.urs.cz/item/CS_URS_2024_01/781491021</t>
  </si>
  <si>
    <t>2,6*2+2*2+2*1*1,5</t>
  </si>
  <si>
    <t>152</t>
  </si>
  <si>
    <t>63465124</t>
  </si>
  <si>
    <t>zrcadlo nemontované čiré tl 4mm max rozměr 3210x2250mm</t>
  </si>
  <si>
    <t>-1242940567</t>
  </si>
  <si>
    <t>12,2*1,1 'Přepočtené koeficientem množství</t>
  </si>
  <si>
    <t>153</t>
  </si>
  <si>
    <t>781495115</t>
  </si>
  <si>
    <t>Obklad - dokončující práce ostatní práce spárování silikonem</t>
  </si>
  <si>
    <t>1739961954</t>
  </si>
  <si>
    <t>https://podminky.urs.cz/item/CS_URS_2024_01/781495115</t>
  </si>
  <si>
    <t>30*2,7</t>
  </si>
  <si>
    <t>154</t>
  </si>
  <si>
    <t>781674113</t>
  </si>
  <si>
    <t>Montáž keramických obkladů parapetů lepených flexibilním lepidlem, šířky parapetu přes 150 do 200 mm</t>
  </si>
  <si>
    <t>-760675104</t>
  </si>
  <si>
    <t>https://podminky.urs.cz/item/CS_URS_2024_01/781674113</t>
  </si>
  <si>
    <t>0,85*2+1,15+1,9*4</t>
  </si>
  <si>
    <t>783</t>
  </si>
  <si>
    <t>Dokončovací práce - nátěry</t>
  </si>
  <si>
    <t>155</t>
  </si>
  <si>
    <t>783823137</t>
  </si>
  <si>
    <t>Penetrační nátěr omítek hladkých omítek hladkých, zrnitých tenkovrstvých nebo štukových stupně členitosti 1 a 2 vápenný</t>
  </si>
  <si>
    <t>1757445778</t>
  </si>
  <si>
    <t>https://podminky.urs.cz/item/CS_URS_2024_01/783823137</t>
  </si>
  <si>
    <t>156</t>
  </si>
  <si>
    <t>783827127</t>
  </si>
  <si>
    <t>Krycí (ochranný ) nátěr omítek jednonásobný hladkých omítek hladkých, zrnitých tenkovrstvých nebo štukových stupně členitosti 1 a 2 vápenný</t>
  </si>
  <si>
    <t>-1902906214</t>
  </si>
  <si>
    <t>https://podminky.urs.cz/item/CS_URS_2024_01/783827127</t>
  </si>
  <si>
    <t>784</t>
  </si>
  <si>
    <t>Dokončovací práce - malby a tapety</t>
  </si>
  <si>
    <t>157</t>
  </si>
  <si>
    <t>784181001</t>
  </si>
  <si>
    <t>Pačokování jednonásobné v místnostech výšky do 3,80 m</t>
  </si>
  <si>
    <t>-1605920263</t>
  </si>
  <si>
    <t>https://podminky.urs.cz/item/CS_URS_2024_01/784181001</t>
  </si>
  <si>
    <t>"stena" 27</t>
  </si>
  <si>
    <t>PDL"strop"</t>
  </si>
  <si>
    <t>158</t>
  </si>
  <si>
    <t>784221001</t>
  </si>
  <si>
    <t>Malby z malířských směsí otěruvzdorných za sucha jednonásobné, bílé za sucha otěruvzdorné dobře v místnostech výšky do 3,80 m</t>
  </si>
  <si>
    <t>1499200073</t>
  </si>
  <si>
    <t>https://podminky.urs.cz/item/CS_URS_2024_01/784221001</t>
  </si>
  <si>
    <t>98,5*2</t>
  </si>
  <si>
    <t>159</t>
  </si>
  <si>
    <t>784321001</t>
  </si>
  <si>
    <t>Malby silikátové jednonásobné, bílé v místnostech výšky do 3,80 m</t>
  </si>
  <si>
    <t>548428555</t>
  </si>
  <si>
    <t>https://podminky.urs.cz/item/CS_URS_2024_01/784321001</t>
  </si>
  <si>
    <t>160</t>
  </si>
  <si>
    <t>784331001</t>
  </si>
  <si>
    <t>Malby protiplísňové dvojnásobné, bílé v místnostech výšky do 3,80 m</t>
  </si>
  <si>
    <t>134523786</t>
  </si>
  <si>
    <t>https://podminky.urs.cz/item/CS_URS_2024_01/784331001</t>
  </si>
  <si>
    <t>HZS</t>
  </si>
  <si>
    <t>Hodinové zúčtovací sazby</t>
  </si>
  <si>
    <t>161</t>
  </si>
  <si>
    <t>HZS2222</t>
  </si>
  <si>
    <t>Hodinové zúčt. sazby profesí PSV - elektrikář odborný - mtž regulace, kabeláž mezi rozvodnicemi ventilátorů a periferiemi - externí ovladače; uvedení do provozu autor. servisem + doprava, protokol o zprovoznění, zaškolení obsluhy</t>
  </si>
  <si>
    <t>hod</t>
  </si>
  <si>
    <t>512</t>
  </si>
  <si>
    <t>278620254</t>
  </si>
  <si>
    <t>https://podminky.urs.cz/item/CS_URS_2024_01/HZS2222</t>
  </si>
  <si>
    <t>162</t>
  </si>
  <si>
    <t>HZS2491</t>
  </si>
  <si>
    <t>Hodinové zúčtovací sazby profesí PSV zednické výpomoci a pomocné práce PSV dělník zednických výpomocí - prostupy VZT potrubí stěnami, úprava zaústění do průduchu, vyspravení (též po dmtž), začištění</t>
  </si>
  <si>
    <t>1520156030</t>
  </si>
  <si>
    <t>https://podminky.urs.cz/item/CS_URS_2024_01/HZS2491</t>
  </si>
  <si>
    <t>163</t>
  </si>
  <si>
    <t>HZS3211</t>
  </si>
  <si>
    <t xml:space="preserve">Hodinové zúčtovací sazby montáží technologických zařízení na stavebních objektech montér vzduchotechniky a chlazení - lešení a pomocné konstrukce, doprava materiálu, zpracování dokumentace skutečného provedení, předávací dokumentace </t>
  </si>
  <si>
    <t>1597924035</t>
  </si>
  <si>
    <t>https://podminky.urs.cz/item/CS_URS_2024_01/HZS3211</t>
  </si>
  <si>
    <t>164</t>
  </si>
  <si>
    <t>HZS3212</t>
  </si>
  <si>
    <t>Hodinové zúčtovací sazby montáží technologických zařízení na stavebních objektech montér vzduchotechniky odborný - zprovoznění, hydraulické zaregulování systému, změření průtoku na koncových prvcích měřícím přístrojem, protokol</t>
  </si>
  <si>
    <t>-571130364</t>
  </si>
  <si>
    <t>https://podminky.urs.cz/item/CS_URS_2024_01/HZS3212</t>
  </si>
  <si>
    <t>24905ZT - Zdravotní technika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</si>
  <si>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</si>
  <si>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</si>
  <si>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</si>
  <si>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</si>
  <si>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732 - Ústřední vytápění - strojovny</t>
  </si>
  <si>
    <t xml:space="preserve">    734 - Ústřední vytápění - armatury</t>
  </si>
  <si>
    <t>997013151</t>
  </si>
  <si>
    <t>Vnitrostaveništní doprava suti a vybouraných hmot vodorovně do 50 m svisle s omezením mechanizace pro budovy a haly výšky do 6 m</t>
  </si>
  <si>
    <t>-723491679</t>
  </si>
  <si>
    <t>https://podminky.urs.cz/item/CS_URS_2024_01/997013151</t>
  </si>
  <si>
    <t>-551675426</t>
  </si>
  <si>
    <t>Odvoz suti a vybouraných hmot na skládku nebo meziskládku se složením, na vzdálenost Příplatek k ceně za každý další i započatý 1 km přes 1 km</t>
  </si>
  <si>
    <t>1903166756</t>
  </si>
  <si>
    <t>2,141*10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</si>
  <si>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</si>
  <si>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</si>
  <si>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-882906171</t>
  </si>
  <si>
    <t>https://podminky.urs.cz/item/CS_URS_2024_01/997013631</t>
  </si>
  <si>
    <t>713463311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</si>
  <si>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do 50 mm</t>
  </si>
  <si>
    <t>-1875953473</t>
  </si>
  <si>
    <t>https://podminky.urs.cz/item/CS_URS_2024_01/713463311</t>
  </si>
  <si>
    <t>713463315</t>
  </si>
  <si>
    <t>Montáž izolace tepelné potrubí a ohybů tvarovkami nebo deskami potrubními pouzdry s povrchovou úpravou hliníkovou fólií se samolepícím přesahem (izolační materiál ve specifikaci) přelepenými samolepící hliníkovou páskou ohybů jednovrstvá D do 50 mm</t>
  </si>
  <si>
    <t>212988398</t>
  </si>
  <si>
    <t>https://podminky.urs.cz/item/CS_URS_2024_01/713463315</t>
  </si>
  <si>
    <t>63154004</t>
  </si>
  <si>
    <t>pouzdro izolační potrubní z minerální vlny s Al fólií max. 250/100°C 22/20mm</t>
  </si>
  <si>
    <t>256</t>
  </si>
  <si>
    <t>557016740</t>
  </si>
  <si>
    <t>63154005</t>
  </si>
  <si>
    <t>pouzdro izolační potrubní z minerální vlny s Al fólií max. 250/100°C 28/20mm</t>
  </si>
  <si>
    <t>-991868184</t>
  </si>
  <si>
    <t>63154006</t>
  </si>
  <si>
    <t>pouzdro izolační potrubní z minerální vlny s Al fólií max. 250/100°C 35/20mm</t>
  </si>
  <si>
    <t>-767410934</t>
  </si>
  <si>
    <t>998713201</t>
  </si>
  <si>
    <t>Přesun hmot pro izolace tepelné stanovený procentní sazbou (%) z ceny vodorovná dopravní vzdálenost do 50 m s užitím mechanizace v objektech výšky do 6 m</t>
  </si>
  <si>
    <t>-1051976974</t>
  </si>
  <si>
    <t>https://podminky.urs.cz/item/CS_URS_2024_01/998713201</t>
  </si>
  <si>
    <t>721</t>
  </si>
  <si>
    <t>Zdravotechnika - vnitřní kanalizace</t>
  </si>
  <si>
    <t>721100906</t>
  </si>
  <si>
    <t>Opravy potrubí hrdlového přetěsnění hrdla odpadního potrubí přes 100 do DN 200</t>
  </si>
  <si>
    <t>-1404715601</t>
  </si>
  <si>
    <t>https://podminky.urs.cz/item/CS_URS_2024_01/721100906</t>
  </si>
  <si>
    <t>721110802</t>
  </si>
  <si>
    <t>Demontáž potrubí z kameninových trub normálních nebo kyselinovzdorných do DN 100</t>
  </si>
  <si>
    <t>-1384072983</t>
  </si>
  <si>
    <t>https://podminky.urs.cz/item/CS_URS_2024_01/721110802</t>
  </si>
  <si>
    <t>721110806</t>
  </si>
  <si>
    <t>Demontáž potrubí z kameninových trub normálních nebo kyselinovzdorných přes 100 do DN 200</t>
  </si>
  <si>
    <t>-1107962937</t>
  </si>
  <si>
    <t>https://podminky.urs.cz/item/CS_URS_2024_01/721110806</t>
  </si>
  <si>
    <t>721110964</t>
  </si>
  <si>
    <t>Opravy odpadního potrubí kameninového propojení dosavadního potrubí DN 200</t>
  </si>
  <si>
    <t>1565700748</t>
  </si>
  <si>
    <t>https://podminky.urs.cz/item/CS_URS_2024_01/721110964</t>
  </si>
  <si>
    <t>721140802</t>
  </si>
  <si>
    <t>Demontáž potrubí z litinových trub odpadních nebo dešťových do DN 100</t>
  </si>
  <si>
    <t>730268594</t>
  </si>
  <si>
    <t>https://podminky.urs.cz/item/CS_URS_2024_01/721140802</t>
  </si>
  <si>
    <t>721140806</t>
  </si>
  <si>
    <t>Demontáž potrubí z litinových trub odpadních nebo dešťových přes 100 do DN 200</t>
  </si>
  <si>
    <t>1529789088</t>
  </si>
  <si>
    <t>https://podminky.urs.cz/item/CS_URS_2024_01/721140806</t>
  </si>
  <si>
    <t>721171803</t>
  </si>
  <si>
    <t>Demontáž potrubí z novodurových trub odpadních nebo připojovacích do D 75</t>
  </si>
  <si>
    <t>-473932350</t>
  </si>
  <si>
    <t>https://podminky.urs.cz/item/CS_URS_2024_01/721171803</t>
  </si>
  <si>
    <t>721171808</t>
  </si>
  <si>
    <t>Demontáž potrubí z novodurových trub odpadních nebo připojovacích přes 75 do D 114</t>
  </si>
  <si>
    <t>-1927686913</t>
  </si>
  <si>
    <t>https://podminky.urs.cz/item/CS_URS_2024_01/721171808</t>
  </si>
  <si>
    <t>721171915</t>
  </si>
  <si>
    <t>Opravy odpadního potrubí plastového propojení dosavadního potrubí DN 110</t>
  </si>
  <si>
    <t>-81119953</t>
  </si>
  <si>
    <t>https://podminky.urs.cz/item/CS_URS_2024_01/721171915</t>
  </si>
  <si>
    <t>721173401</t>
  </si>
  <si>
    <t>Potrubí z trub PVC SN4 svodné (ležaté) DN 110</t>
  </si>
  <si>
    <t>-1500824866</t>
  </si>
  <si>
    <t>https://podminky.urs.cz/item/CS_URS_2024_01/721173401</t>
  </si>
  <si>
    <t>721173402</t>
  </si>
  <si>
    <t>Potrubí z trub PVC SN4 svodné (ležaté) DN 125</t>
  </si>
  <si>
    <t>-1641396033</t>
  </si>
  <si>
    <t>https://podminky.urs.cz/item/CS_URS_2024_01/721173402</t>
  </si>
  <si>
    <t>721173403</t>
  </si>
  <si>
    <t>Potrubí z trub PVC SN4 svodné (ležaté) DN 160</t>
  </si>
  <si>
    <t>622639328</t>
  </si>
  <si>
    <t>https://podminky.urs.cz/item/CS_URS_2024_01/721173403</t>
  </si>
  <si>
    <t>721173404</t>
  </si>
  <si>
    <t>Potrubí z trub PVC SN4 svodné (ležaté) DN 200</t>
  </si>
  <si>
    <t>-235135117</t>
  </si>
  <si>
    <t>https://podminky.urs.cz/item/CS_URS_2024_01/721173404</t>
  </si>
  <si>
    <t>721174004</t>
  </si>
  <si>
    <t>Potrubí z trub polypropylenových svodné (ležaté) DN 75</t>
  </si>
  <si>
    <t>-2131110686</t>
  </si>
  <si>
    <t>https://podminky.urs.cz/item/CS_URS_2024_01/721174004</t>
  </si>
  <si>
    <t>721174005</t>
  </si>
  <si>
    <t>Potrubí z trub polypropylenových svodné (ležaté) DN 110</t>
  </si>
  <si>
    <t>-433218076</t>
  </si>
  <si>
    <t>https://podminky.urs.cz/item/CS_URS_2024_01/721174005</t>
  </si>
  <si>
    <t>721174024</t>
  </si>
  <si>
    <t>Potrubí z trub polypropylenových odpadní (svislé) DN 75</t>
  </si>
  <si>
    <t>-255858895</t>
  </si>
  <si>
    <t>https://podminky.urs.cz/item/CS_URS_2024_01/721174024</t>
  </si>
  <si>
    <t>721174025</t>
  </si>
  <si>
    <t>Potrubí z trub polypropylenových odpadní (svislé) DN 110</t>
  </si>
  <si>
    <t>-672687993</t>
  </si>
  <si>
    <t>https://podminky.urs.cz/item/CS_URS_2024_01/721174025</t>
  </si>
  <si>
    <t>721174042</t>
  </si>
  <si>
    <t>Potrubí z trub polypropylenových připojovací DN 40</t>
  </si>
  <si>
    <t>1082087565</t>
  </si>
  <si>
    <t>https://podminky.urs.cz/item/CS_URS_2024_01/721174042</t>
  </si>
  <si>
    <t>721174043</t>
  </si>
  <si>
    <t>Potrubí z trub polypropylenových připojovací DN 50</t>
  </si>
  <si>
    <t>-1131416827</t>
  </si>
  <si>
    <t>https://podminky.urs.cz/item/CS_URS_2024_01/721174043</t>
  </si>
  <si>
    <t>721194104</t>
  </si>
  <si>
    <t>Vyměření přípojek na potrubí vyvedení a upevnění odpadních výpustek DN 40</t>
  </si>
  <si>
    <t>-728870290</t>
  </si>
  <si>
    <t>https://podminky.urs.cz/item/CS_URS_2024_01/721194104</t>
  </si>
  <si>
    <t>721194105</t>
  </si>
  <si>
    <t>Vyměření přípojek na potrubí vyvedení a upevnění odpadních výpustek DN 50</t>
  </si>
  <si>
    <t>222305679</t>
  </si>
  <si>
    <t>https://podminky.urs.cz/item/CS_URS_2024_01/721194105</t>
  </si>
  <si>
    <t>721194109</t>
  </si>
  <si>
    <t>Vyměření přípojek na potrubí vyvedení a upevnění odpadních výpustek DN 110</t>
  </si>
  <si>
    <t>-1247908961</t>
  </si>
  <si>
    <t>https://podminky.urs.cz/item/CS_URS_2024_01/721194109</t>
  </si>
  <si>
    <t>721210812</t>
  </si>
  <si>
    <t>Demontáž kanalizačního příslušenství vpustí podlahových z kyselinovzdorné kameniny DN 70</t>
  </si>
  <si>
    <t>-1231574228</t>
  </si>
  <si>
    <t>https://podminky.urs.cz/item/CS_URS_2024_01/721210812</t>
  </si>
  <si>
    <t>721210813</t>
  </si>
  <si>
    <t>Demontáž kanalizačního příslušenství vpustí podlahových z kyselinovzdorné kameniny DN 100</t>
  </si>
  <si>
    <t>436809039</t>
  </si>
  <si>
    <t>https://podminky.urs.cz/item/CS_URS_2024_01/721210813</t>
  </si>
  <si>
    <t>721211422</t>
  </si>
  <si>
    <t>Podlahové vpusti se svislým odtokem DN 50/75/110 mřížka nerez 138x138</t>
  </si>
  <si>
    <t>-676975444</t>
  </si>
  <si>
    <t>https://podminky.urs.cz/item/CS_URS_2024_01/721211422</t>
  </si>
  <si>
    <t>721290111</t>
  </si>
  <si>
    <t>Zkouška těsnosti kanalizace v objektech vodou do DN 125</t>
  </si>
  <si>
    <t>1136679310</t>
  </si>
  <si>
    <t>https://podminky.urs.cz/item/CS_URS_2024_01/721290111</t>
  </si>
  <si>
    <t>721290112</t>
  </si>
  <si>
    <t>Zkouška těsnosti kanalizace v objektech vodou DN 150 nebo DN 200</t>
  </si>
  <si>
    <t>-685379488</t>
  </si>
  <si>
    <t>https://podminky.urs.cz/item/CS_URS_2024_01/721290112</t>
  </si>
  <si>
    <t>721910922</t>
  </si>
  <si>
    <t>Pročištění ležatých svodů do DN 300</t>
  </si>
  <si>
    <t>1540151903</t>
  </si>
  <si>
    <t>https://podminky.urs.cz/item/CS_URS_2024_01/721910922</t>
  </si>
  <si>
    <t>998721201</t>
  </si>
  <si>
    <t>Přesun hmot pro vnitřní kanalizaci stanovený procentní sazbou (%) z ceny vodorovná dopravní vzdálenost do 50 m základní v objektech výšky do 6 m</t>
  </si>
  <si>
    <t>-192223643</t>
  </si>
  <si>
    <t>https://podminky.urs.cz/item/CS_URS_2024_01/998721201</t>
  </si>
  <si>
    <t>722</t>
  </si>
  <si>
    <t>Zdravotechnika - vnitřní vodovod</t>
  </si>
  <si>
    <t>722130801</t>
  </si>
  <si>
    <t>Demontáž potrubí z ocelových trubek pozinkovaných závitových do DN 25</t>
  </si>
  <si>
    <t>-1052795363</t>
  </si>
  <si>
    <t>https://podminky.urs.cz/item/CS_URS_2024_01/722130801</t>
  </si>
  <si>
    <t>722130802</t>
  </si>
  <si>
    <t>Demontáž potrubí z ocelových trubek pozinkovaných závitových přes 25 do DN 40</t>
  </si>
  <si>
    <t>-1831040282</t>
  </si>
  <si>
    <t>https://podminky.urs.cz/item/CS_URS_2024_01/722130802</t>
  </si>
  <si>
    <t>722130913</t>
  </si>
  <si>
    <t>Opravy vodovodního potrubí z ocelových trubek pozinkovaných závitových přeřezání ocelové trubky do DN 25</t>
  </si>
  <si>
    <t>1128577638</t>
  </si>
  <si>
    <t>https://podminky.urs.cz/item/CS_URS_2024_01/722130913</t>
  </si>
  <si>
    <t>722130916</t>
  </si>
  <si>
    <t>Opravy vodovodního potrubí z ocelových trubek pozinkovaných závitových přeřezání ocelové trubky přes 25 do DN 50</t>
  </si>
  <si>
    <t>73644977</t>
  </si>
  <si>
    <t>https://podminky.urs.cz/item/CS_URS_2024_01/722130916</t>
  </si>
  <si>
    <t>722131933</t>
  </si>
  <si>
    <t>Opravy vodovodního potrubí z ocelových trubek pozinkovaných závitových propojení dosavadního potrubí DN 25</t>
  </si>
  <si>
    <t>-335395341</t>
  </si>
  <si>
    <t>https://podminky.urs.cz/item/CS_URS_2024_01/722131933</t>
  </si>
  <si>
    <t>722160101</t>
  </si>
  <si>
    <t>Potrubí z měděných trubek měkkých, spojovaných měkkým pájením Ø do 12/1</t>
  </si>
  <si>
    <t>-836049932</t>
  </si>
  <si>
    <t>722170801</t>
  </si>
  <si>
    <t>Demontáž rozvodů vody z plastů do Ø 25 mm</t>
  </si>
  <si>
    <t>-1062282021</t>
  </si>
  <si>
    <t>https://podminky.urs.cz/item/CS_URS_2024_01/722170801</t>
  </si>
  <si>
    <t>722174002</t>
  </si>
  <si>
    <t>Potrubí z plastových trubek z polypropylenu PPR svařovaných polyfúzně PN 16 (SDR 7,4) D 20 x 2,8</t>
  </si>
  <si>
    <t>109568339</t>
  </si>
  <si>
    <t>722174003</t>
  </si>
  <si>
    <t>Potrubí z plastových trubek z polypropylenu PPR svařovaných polyfúzně PN 16 (SDR 7,4) D 25 x 3,5</t>
  </si>
  <si>
    <t>363456633</t>
  </si>
  <si>
    <t>722174004</t>
  </si>
  <si>
    <t>Potrubí z plastových trubek z polypropylenu PPR svařovaných polyfúzně PN 16 (SDR 7,4) D 32 x 4,4</t>
  </si>
  <si>
    <t>-744831116</t>
  </si>
  <si>
    <t>https://podminky.urs.cz/item/CS_URS_2024_01/722174004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</si>
  <si>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</si>
  <si>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</si>
  <si>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1294291867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</si>
  <si>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</si>
  <si>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</si>
  <si>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1920424423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</si>
  <si>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</si>
  <si>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</si>
  <si>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-556752574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</si>
  <si>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</si>
  <si>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</si>
  <si>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-949670346</t>
  </si>
  <si>
    <t>https://podminky.urs.cz/item/CS_URS_2024_01/722181232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</si>
  <si>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</si>
  <si>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</si>
  <si>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-459171442</t>
  </si>
  <si>
    <t>https://podminky.urs.cz/item/CS_URS_2024_01/722181241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</si>
  <si>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</si>
  <si>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</si>
  <si>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-1042170295</t>
  </si>
  <si>
    <t>https://podminky.urs.cz/item/CS_URS_2024_01/722181242</t>
  </si>
  <si>
    <t>722181812</t>
  </si>
  <si>
    <t>Demontáž ochrany potrubí plstěných pásů z trub, průměru do 50 mm</t>
  </si>
  <si>
    <t>-371324239</t>
  </si>
  <si>
    <t>https://podminky.urs.cz/item/CS_URS_2024_01/722181812</t>
  </si>
  <si>
    <t>722181851</t>
  </si>
  <si>
    <t>Demontáž ochrany potrubí termoizolačních trubic z trub, průměru do 45 mm</t>
  </si>
  <si>
    <t>959494210</t>
  </si>
  <si>
    <t>https://podminky.urs.cz/item/CS_URS_2024_01/722181851</t>
  </si>
  <si>
    <t>722190401</t>
  </si>
  <si>
    <t>Zřízení přípojek na potrubí vyvedení a upevnění výpustek do DN 25</t>
  </si>
  <si>
    <t>-573346794</t>
  </si>
  <si>
    <t>722220111</t>
  </si>
  <si>
    <t>Armatury s jedním závitem nástěnky pro výtokový ventil G 1/2"</t>
  </si>
  <si>
    <t>-308137980</t>
  </si>
  <si>
    <t>722220121</t>
  </si>
  <si>
    <t>Armatury s jedním závitem nástěnky pro baterii G 1/2"</t>
  </si>
  <si>
    <t>pár</t>
  </si>
  <si>
    <t>-1333751480</t>
  </si>
  <si>
    <t>https://podminky.urs.cz/item/CS_URS_2024_01/722220121</t>
  </si>
  <si>
    <t>722220851</t>
  </si>
  <si>
    <t>Demontáž armatur závitových s jedním závitem do G 3/4</t>
  </si>
  <si>
    <t>-240807985</t>
  </si>
  <si>
    <t>https://podminky.urs.cz/item/CS_URS_2024_01/722220851</t>
  </si>
  <si>
    <t>62</t>
  </si>
  <si>
    <t>722220862</t>
  </si>
  <si>
    <t>Demontáž armatur závitových se dvěma závity přes 3/4 do G 5/4</t>
  </si>
  <si>
    <t>807894138</t>
  </si>
  <si>
    <t>https://podminky.urs.cz/item/CS_URS_2024_01/722220862</t>
  </si>
  <si>
    <t>722220863</t>
  </si>
  <si>
    <t>Demontáž armatur závitových se dvěma závity G 6/4</t>
  </si>
  <si>
    <t>-1244807251</t>
  </si>
  <si>
    <t>https://podminky.urs.cz/item/CS_URS_2024_01/722220863</t>
  </si>
  <si>
    <t>722224115</t>
  </si>
  <si>
    <t>Armatury s jedním závitem kohouty plnicí a vypouštěcí PN 10 G 1/2"</t>
  </si>
  <si>
    <t>-4863070</t>
  </si>
  <si>
    <t>https://podminky.urs.cz/item/CS_URS_2024_01/722224115</t>
  </si>
  <si>
    <t>722224152</t>
  </si>
  <si>
    <t>Armatury s jedním závitem ventily kulové zahradní uzávěry PN 15 do 120° C G 1/2" - 3/4"</t>
  </si>
  <si>
    <t>-1237883145</t>
  </si>
  <si>
    <t>https://podminky.urs.cz/item/CS_URS_2024_01/722224152</t>
  </si>
  <si>
    <t>722231072</t>
  </si>
  <si>
    <t>Armatury se dvěma závity ventily zpětné mosazné PN 10 do 110°C G 1/2"</t>
  </si>
  <si>
    <t>-1309574878</t>
  </si>
  <si>
    <t>https://podminky.urs.cz/item/CS_URS_2024_01/722231072</t>
  </si>
  <si>
    <t>722231074</t>
  </si>
  <si>
    <t>Armatury se dvěma závity ventily zpětné mosazné PN 10 do 110°C G 1"</t>
  </si>
  <si>
    <t>-1793125441</t>
  </si>
  <si>
    <t>https://podminky.urs.cz/item/CS_URS_2024_01/722231074</t>
  </si>
  <si>
    <t>722231221</t>
  </si>
  <si>
    <t>Armatury - ventily pojistné k bojleru mosazné PN 6 do 100°C G 1/2"</t>
  </si>
  <si>
    <t>-56563688</t>
  </si>
  <si>
    <t>https://podminky.urs.cz/item/CS_URS_2024_01/722231221</t>
  </si>
  <si>
    <t>722232043</t>
  </si>
  <si>
    <t>Armatury se dvěma závity kulové kohouty PN 42 do 185 °C přímé vnitřní závit G 1/2"</t>
  </si>
  <si>
    <t>1383057532</t>
  </si>
  <si>
    <t>https://podminky.urs.cz/item/CS_URS_2024_01/722232043</t>
  </si>
  <si>
    <t>722232044</t>
  </si>
  <si>
    <t>Armatury se dvěma závity kulové kohouty PN 42 do 185 °C přímé vnitřní závit G 3/4"</t>
  </si>
  <si>
    <t>866541908</t>
  </si>
  <si>
    <t>https://podminky.urs.cz/item/CS_URS_2024_01/722232044</t>
  </si>
  <si>
    <t>722232045</t>
  </si>
  <si>
    <t>Armatury se dvěma závity kulové kohouty PN 42 do 185 °C přímé vnitřní závit G 1"</t>
  </si>
  <si>
    <t>1104145831</t>
  </si>
  <si>
    <t>https://podminky.urs.cz/item/CS_URS_2024_01/722232045</t>
  </si>
  <si>
    <t>722232061</t>
  </si>
  <si>
    <t>Armatury se dvěma závity kulové kohouty PN 42 do 185 °C přímé vnitřní závit s vypouštěním G 1/2"</t>
  </si>
  <si>
    <t>-1395634254</t>
  </si>
  <si>
    <t>https://podminky.urs.cz/item/CS_URS_2024_01/722232061</t>
  </si>
  <si>
    <t>722232062</t>
  </si>
  <si>
    <t>Armatury se dvěma závity kulové kohouty PN 42 do 185 °C přímé vnitřní závit s vypouštěním G 3/4"</t>
  </si>
  <si>
    <t>-171833379</t>
  </si>
  <si>
    <t>https://podminky.urs.cz/item/CS_URS_2024_01/722232062</t>
  </si>
  <si>
    <t>722232063</t>
  </si>
  <si>
    <t>Armatury se dvěma závity kulové kohouty PN 42 do 185 °C přímé vnitřní závit s vypouštěním G 1"</t>
  </si>
  <si>
    <t>-1256379226</t>
  </si>
  <si>
    <t>https://podminky.urs.cz/item/CS_URS_2024_01/722232063</t>
  </si>
  <si>
    <t>722290226</t>
  </si>
  <si>
    <t>Zkoušky, proplach a desinfekce vodovodního potrubí zkoušky těsnosti vodovodního potrubí závitového do DN 50</t>
  </si>
  <si>
    <t>-1322678236</t>
  </si>
  <si>
    <t>722290234</t>
  </si>
  <si>
    <t>Zkoušky, proplach a desinfekce vodovodního potrubí proplach a desinfekce vodovodního potrubí do DN 80</t>
  </si>
  <si>
    <t>809506803</t>
  </si>
  <si>
    <t>https://podminky.urs.cz/item/CS_URS_2024_01/722290234</t>
  </si>
  <si>
    <t>998722201</t>
  </si>
  <si>
    <t>Přesun hmot pro vnitřní vodovod stanovený procentní sazbou (%) z ceny vodorovná dopravní vzdálenost do 50 m základní v objektech výšky do 6 m</t>
  </si>
  <si>
    <t>918547734</t>
  </si>
  <si>
    <t>725</t>
  </si>
  <si>
    <t>Zdravotechnika - zařizovací předměty</t>
  </si>
  <si>
    <t>725110814</t>
  </si>
  <si>
    <t>Demontáž klozetů kombi</t>
  </si>
  <si>
    <t>soubor</t>
  </si>
  <si>
    <t>-1979155019</t>
  </si>
  <si>
    <t>https://podminky.urs.cz/item/CS_URS_2024_01/725110814</t>
  </si>
  <si>
    <t>725112022</t>
  </si>
  <si>
    <t>Zařízení záchodů klozety keramické závěsné na nosné stěny s hlubokým splachováním odpad vodorovný</t>
  </si>
  <si>
    <t>-1807467396</t>
  </si>
  <si>
    <t>https://podminky.urs.cz/item/CS_URS_2024_01/725112022</t>
  </si>
  <si>
    <t>725119125</t>
  </si>
  <si>
    <t>Zařízení záchodů montáž klozetových mís závěsných na nosné stěny</t>
  </si>
  <si>
    <t>1094337499</t>
  </si>
  <si>
    <t>https://podminky.urs.cz/item/CS_URS_2024_01/725119125</t>
  </si>
  <si>
    <t>64236051</t>
  </si>
  <si>
    <t>klozet keramický bílý závěsný hluboké splachování pro handicapované</t>
  </si>
  <si>
    <t>1721432382</t>
  </si>
  <si>
    <t>55167381</t>
  </si>
  <si>
    <t>sedátko klozetové duroplastové bílé s poklopem</t>
  </si>
  <si>
    <t>-168634367</t>
  </si>
  <si>
    <t>55166624</t>
  </si>
  <si>
    <t>koleno odpadní PP 90° pryžová manžeta pro závěsné WC DN 110</t>
  </si>
  <si>
    <t>-1018518947</t>
  </si>
  <si>
    <t>725121525</t>
  </si>
  <si>
    <t>Pisoárové záchodky keramické automatické s radarovým senzorem</t>
  </si>
  <si>
    <t>-769824276</t>
  </si>
  <si>
    <t>https://podminky.urs.cz/item/CS_URS_2024_01/725121525</t>
  </si>
  <si>
    <t>725122817</t>
  </si>
  <si>
    <t>Demontáž pisoárů bez nádrže s rohovým ventilem s 1 záchodkem</t>
  </si>
  <si>
    <t>468128947</t>
  </si>
  <si>
    <t>https://podminky.urs.cz/item/CS_URS_2024_01/725122817</t>
  </si>
  <si>
    <t>725210821</t>
  </si>
  <si>
    <t>Demontáž umyvadel bez výtokových armatur umyvadel</t>
  </si>
  <si>
    <t>-1907520894</t>
  </si>
  <si>
    <t>https://podminky.urs.cz/item/CS_URS_2024_01/725210821</t>
  </si>
  <si>
    <t>725211651</t>
  </si>
  <si>
    <t>Umyvadla keramická bílá bez výtokových armatur do desky polozápustná, šířky umyvadla 560 mm</t>
  </si>
  <si>
    <t>1922736109</t>
  </si>
  <si>
    <t>https://podminky.urs.cz/item/CS_URS_2024_01/725211651</t>
  </si>
  <si>
    <t>725211681</t>
  </si>
  <si>
    <t>Umyvadla keramická bílá bez výtokových armatur připevněná na stěnu šrouby zdravotní, šířka umyvadla cca 540 mm</t>
  </si>
  <si>
    <t>2133964459</t>
  </si>
  <si>
    <t>https://podminky.urs.cz/item/CS_URS_2024_01/725211681</t>
  </si>
  <si>
    <t>725291652</t>
  </si>
  <si>
    <t>Montáž doplňků zařízení koupelen a záchodů dávkovače tekutého mýdla</t>
  </si>
  <si>
    <t>-1114795391</t>
  </si>
  <si>
    <t>https://podminky.urs.cz/item/CS_URS_2024_01/725291652</t>
  </si>
  <si>
    <t>55431099</t>
  </si>
  <si>
    <t>dávkovač tekutého mýdla bílý 0,35L</t>
  </si>
  <si>
    <t>770129871</t>
  </si>
  <si>
    <t>725291653</t>
  </si>
  <si>
    <t>Montáž doplňků zařízení koupelen a záchodů zásobníku toaletních papírů</t>
  </si>
  <si>
    <t>284319432</t>
  </si>
  <si>
    <t>https://podminky.urs.cz/item/CS_URS_2024_01/725291653</t>
  </si>
  <si>
    <t>55431090</t>
  </si>
  <si>
    <t>zásobník toaletních papírů nerez D 310mm</t>
  </si>
  <si>
    <t>-644225362</t>
  </si>
  <si>
    <t>725291654</t>
  </si>
  <si>
    <t>Montáž doplňků zařízení koupelen a záchodů zásobníku papírových ručníků</t>
  </si>
  <si>
    <t>-1370671697</t>
  </si>
  <si>
    <t>https://podminky.urs.cz/item/CS_URS_2024_01/725291654</t>
  </si>
  <si>
    <t>55431084</t>
  </si>
  <si>
    <t>zásobník papírových ručníků skládaných nerezové provedení</t>
  </si>
  <si>
    <t>-208209704</t>
  </si>
  <si>
    <t>55431082</t>
  </si>
  <si>
    <t>koš odpadkový drátěný závěsný nerezový 350x290x190mm</t>
  </si>
  <si>
    <t>231659908</t>
  </si>
  <si>
    <t>55431079</t>
  </si>
  <si>
    <t>koš odpadkový nášlapný plastový 6L</t>
  </si>
  <si>
    <t>808443411</t>
  </si>
  <si>
    <t>55441010</t>
  </si>
  <si>
    <t>koš na pleny s bezdotykovým balením plen do fólie 28x25x36cm plast</t>
  </si>
  <si>
    <t>-453432087</t>
  </si>
  <si>
    <t>55779013</t>
  </si>
  <si>
    <t>štětka na WC závěsná nebo na podlahu kartáč nylon nerezové záchytné pouzdro mat</t>
  </si>
  <si>
    <t>1348724650</t>
  </si>
  <si>
    <t>725291670</t>
  </si>
  <si>
    <t>Montáž doplňků zařízení koupelen a záchodů madla invalidního krakorcového sklopného</t>
  </si>
  <si>
    <t>-1269766588</t>
  </si>
  <si>
    <t>https://podminky.urs.cz/item/CS_URS_2024_01/725291670</t>
  </si>
  <si>
    <t>55147117</t>
  </si>
  <si>
    <t>madlo invalidní krakorcové sklopné nerez mat 813mm</t>
  </si>
  <si>
    <t>-1871864704</t>
  </si>
  <si>
    <t>725291674</t>
  </si>
  <si>
    <t>Montáž doplňků zařízení koupelen a záchodů madla umyvadlového</t>
  </si>
  <si>
    <t>1902566613</t>
  </si>
  <si>
    <t>https://podminky.urs.cz/item/CS_URS_2024_01/725291674</t>
  </si>
  <si>
    <t>55147216</t>
  </si>
  <si>
    <t>madlo umyvadlové pravé/levé s krytkou nerez mat 500x305mm</t>
  </si>
  <si>
    <t>-1131264017</t>
  </si>
  <si>
    <t>725291680</t>
  </si>
  <si>
    <t>Montáž doplňků zařízení koupelen a záchodů drobného elektrického zařízení osoušeče rukou</t>
  </si>
  <si>
    <t>1908525875</t>
  </si>
  <si>
    <t>https://podminky.urs.cz/item/CS_URS_2024_01/725291680</t>
  </si>
  <si>
    <t>35889011</t>
  </si>
  <si>
    <t>osoušeč rukou štěrbinový nárazuvzdovné provedení IK10 infračervený senzor LED display včetně konzoly bílý</t>
  </si>
  <si>
    <t>-2111717527</t>
  </si>
  <si>
    <t>725330820</t>
  </si>
  <si>
    <t>Demontáž výlevek bez výtokových armatur a bez nádrže a splachovacího potrubí diturvitových</t>
  </si>
  <si>
    <t>-1982926384</t>
  </si>
  <si>
    <t>https://podminky.urs.cz/item/CS_URS_2024_01/725330820</t>
  </si>
  <si>
    <t>725331111</t>
  </si>
  <si>
    <t>Výlevky bez výtokových armatur a splachovací nádrže keramické se sklopnou plastovou mřížkou 425 mm</t>
  </si>
  <si>
    <t>2131217889</t>
  </si>
  <si>
    <t>https://podminky.urs.cz/item/CS_URS_2024_01/725331111</t>
  </si>
  <si>
    <t>725810811</t>
  </si>
  <si>
    <t>Demontáž výtokových ventilů nástěnných</t>
  </si>
  <si>
    <t>-611806369</t>
  </si>
  <si>
    <t>https://podminky.urs.cz/item/CS_URS_2024_01/725810811</t>
  </si>
  <si>
    <t>725813111</t>
  </si>
  <si>
    <t>Ventily rohové bez připojovací trubičky nebo flexi hadičky G 1/2"</t>
  </si>
  <si>
    <t>619767310</t>
  </si>
  <si>
    <t>725819401</t>
  </si>
  <si>
    <t>Ventily montáž ventilů ostatních typů rohových s připojovací trubičkou G 1/2"</t>
  </si>
  <si>
    <t>1040854211</t>
  </si>
  <si>
    <t>725820801</t>
  </si>
  <si>
    <t>Demontáž baterií nástěnných do G 3/4</t>
  </si>
  <si>
    <t>486813279</t>
  </si>
  <si>
    <t>https://podminky.urs.cz/item/CS_URS_2024_01/725820801</t>
  </si>
  <si>
    <t>725821316</t>
  </si>
  <si>
    <t>Baterie dřezové nástěnné pákové s otáčivým plochým ústím a délkou ramínka 300 mm</t>
  </si>
  <si>
    <t>970089037</t>
  </si>
  <si>
    <t>https://podminky.urs.cz/item/CS_URS_2024_01/725821316</t>
  </si>
  <si>
    <t>725822654</t>
  </si>
  <si>
    <t>Baterie umyvadlové stojánkové automatické senzorové směšovací s termostatickým ventilem</t>
  </si>
  <si>
    <t>-999887442</t>
  </si>
  <si>
    <t>https://podminky.urs.cz/item/CS_URS_2024_01/725822654</t>
  </si>
  <si>
    <t>725829131</t>
  </si>
  <si>
    <t>Baterie umyvadlové montáž ostatních typů stojánkových G 1/2"</t>
  </si>
  <si>
    <t>-1484712526</t>
  </si>
  <si>
    <t>https://podminky.urs.cz/item/CS_URS_2024_01/725829131</t>
  </si>
  <si>
    <t>55145686</t>
  </si>
  <si>
    <t>baterie umyvadlová stojánková páková pro t.p. (lékařská páka)</t>
  </si>
  <si>
    <t>733334219</t>
  </si>
  <si>
    <t>725860811</t>
  </si>
  <si>
    <t>Demontáž zápachových uzávěrek pro zařizovací předměty jednoduchých</t>
  </si>
  <si>
    <t>-1109289065</t>
  </si>
  <si>
    <t>https://podminky.urs.cz/item/CS_URS_2024_01/725860811</t>
  </si>
  <si>
    <t>725861312</t>
  </si>
  <si>
    <t>Zápachové uzávěrky zařizovacích předmětů pro umyvadla podomítkové DN 40/50</t>
  </si>
  <si>
    <t>1011570942</t>
  </si>
  <si>
    <t>https://podminky.urs.cz/item/CS_URS_2024_01/725861312</t>
  </si>
  <si>
    <t>725865411</t>
  </si>
  <si>
    <t>Zápachové uzávěrky zařizovacích předmětů pro pisoáry DN 32/40</t>
  </si>
  <si>
    <t>-735622379</t>
  </si>
  <si>
    <t>https://podminky.urs.cz/item/CS_URS_2024_01/725865411</t>
  </si>
  <si>
    <t>725869101</t>
  </si>
  <si>
    <t>Zápachové uzávěrky zařizovacích předmětů montáž zápachových uzávěrek umyvadlových do DN 40</t>
  </si>
  <si>
    <t>-1669116275</t>
  </si>
  <si>
    <t>https://podminky.urs.cz/item/CS_URS_2024_01/725869101</t>
  </si>
  <si>
    <t>55162001</t>
  </si>
  <si>
    <t>uzávěrka zápachová umyvadlová s celokovovým kulatým designem DN 32</t>
  </si>
  <si>
    <t>1678144525</t>
  </si>
  <si>
    <t>725869218</t>
  </si>
  <si>
    <t>Zápachové uzávěrky zařizovacích předmětů montáž zápachových uzávěrek dřezových dvoudílných U-sifonů</t>
  </si>
  <si>
    <t>2001072897</t>
  </si>
  <si>
    <t>https://podminky.urs.cz/item/CS_URS_2024_01/725869218</t>
  </si>
  <si>
    <t>551618410</t>
  </si>
  <si>
    <t>vtok se zápachovou uzávěrkou DN 32</t>
  </si>
  <si>
    <t>-1910215256</t>
  </si>
  <si>
    <t>725980122</t>
  </si>
  <si>
    <t>Dvířka 20/20</t>
  </si>
  <si>
    <t>1577034450</t>
  </si>
  <si>
    <t>https://podminky.urs.cz/item/CS_URS_2024_01/725980122</t>
  </si>
  <si>
    <t>998725201</t>
  </si>
  <si>
    <t>Přesun hmot pro zařizovací předměty stanovený procentní sazbou (%) z ceny vodorovná dopravní vzdálenost do 50 m základní v objektech výšky do 6 m</t>
  </si>
  <si>
    <t>1375428559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</si>
  <si>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</si>
  <si>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</si>
  <si>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</si>
  <si>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</si>
  <si>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1417709883</t>
  </si>
  <si>
    <t>https://podminky.urs.cz/item/CS_URS_2024_01/726131041</t>
  </si>
  <si>
    <t>726131043</t>
  </si>
  <si>
    <t>Předstěnové instalační systémy do lehkých stěn s kovovou konstrukcí pro závěsné klozety ovládání zepředu, stavební výšky 1120 mm pro tělesně postižené</t>
  </si>
  <si>
    <t>276924707</t>
  </si>
  <si>
    <t>https://podminky.urs.cz/item/CS_URS_2024_01/726131043</t>
  </si>
  <si>
    <t>998726211</t>
  </si>
  <si>
    <t>Přesun hmot pro instalační prefabrikáty stanovený procentní sazbou (%) z ceny vodorovná dopravní vzdálenost do 50 m základní v objektech výšky do 6 m</t>
  </si>
  <si>
    <t>-923759107</t>
  </si>
  <si>
    <t>https://podminky.urs.cz/item/CS_URS_2024_01/998726211</t>
  </si>
  <si>
    <t>732</t>
  </si>
  <si>
    <t>Ústřední vytápění - strojovny</t>
  </si>
  <si>
    <t>732331101</t>
  </si>
  <si>
    <t>Nádoby expanzní tlakové pro solární, topné a chladicí soustavy s membránou bez pojistného ventilu se závitovým připojením PN 1,0 o objemu 8 l</t>
  </si>
  <si>
    <t>-948209953</t>
  </si>
  <si>
    <t>https://podminky.urs.cz/item/CS_URS_2024_01/732331101</t>
  </si>
  <si>
    <t>732421201</t>
  </si>
  <si>
    <t>Čerpadla teplovodní mokroběžná závitová cirkulační pro TUV (elektronicky řízená) PN 10, do 80°C DN přípojky/dopravní výška H (m) - čerpací výkon Q (m3/h) DN 15 / do 0,9 m / 0,35 m3/h</t>
  </si>
  <si>
    <t>-2007079998</t>
  </si>
  <si>
    <t>https://podminky.urs.cz/item/CS_URS_2024_01/732421201</t>
  </si>
  <si>
    <t>998732201</t>
  </si>
  <si>
    <t>Přesun hmot pro strojovny stanovený procentní sazbou (%) z ceny vodorovná dopravní vzdálenost do 50 m základní v objektech výšky do 6 m</t>
  </si>
  <si>
    <t>1598324283</t>
  </si>
  <si>
    <t>https://podminky.urs.cz/item/CS_URS_2024_01/998732201</t>
  </si>
  <si>
    <t>734</t>
  </si>
  <si>
    <t>Ústřední vytápění - armatury</t>
  </si>
  <si>
    <t>734211127</t>
  </si>
  <si>
    <t>Ventily odvzdušňovací závitové automatické se zpětnou klapkou PN 14 do 120°C G 1/2</t>
  </si>
  <si>
    <t>-1163490673</t>
  </si>
  <si>
    <t>https://podminky.urs.cz/item/CS_URS_2024_01/734211127</t>
  </si>
  <si>
    <t>998734202</t>
  </si>
  <si>
    <t>Přesun hmot pro armatury stanovený procentní sazbou (%) z ceny vodorovná dopravní vzdálenost do 50 m základní v objektech výšky přes 6 do 12 m</t>
  </si>
  <si>
    <t>-1390531348</t>
  </si>
  <si>
    <t>https://podminky.urs.cz/item/CS_URS_2024_01/998734202</t>
  </si>
  <si>
    <t>Hodinové zúčtovací sazby profesí PSV zednické výpomoci a pomocné práce PSV dělník zednických výpomocí - drážky ve stěnách (voda cca 30 m, kanal. cca 20 m), v podlahách (voda cca 20 m, kanal. cca 50 m), prostupy základy - kanal. 3x, vyspravení průduchu pro odvětrání kanalizace; vyspravení (též po dmtž), začištění</t>
  </si>
  <si>
    <t>123985107</t>
  </si>
  <si>
    <t>24905UT - ústřední vytápění</t>
  </si>
  <si>
    <t xml:space="preserve">    731 - Ústřední vytápění - kotelny</t>
  </si>
  <si>
    <t xml:space="preserve">    733 - Ústřední vytápění - rozvodné potrubí</t>
  </si>
  <si>
    <t xml:space="preserve">    735 - Ústřední vytápění - otopná tělesa</t>
  </si>
  <si>
    <t>756130922</t>
  </si>
  <si>
    <t>-202806866</t>
  </si>
  <si>
    <t>-1910918047</t>
  </si>
  <si>
    <t>0,846*10 'Přepočtené koeficientem množství</t>
  </si>
  <si>
    <t>1993932438</t>
  </si>
  <si>
    <t>731</t>
  </si>
  <si>
    <t>Ústřední vytápění - kotelny</t>
  </si>
  <si>
    <t>731200832</t>
  </si>
  <si>
    <t>Demontáž kotlů ocelových rychlovyhřívacích závěsných (agregáty) s přípravou TUV</t>
  </si>
  <si>
    <t>688144974</t>
  </si>
  <si>
    <t>https://podminky.urs.cz/item/CS_URS_2024_01/731200832</t>
  </si>
  <si>
    <t>731244492</t>
  </si>
  <si>
    <t>Kotle ocelové teplovodní plynové stacionární kondenzační montáž kotlů kondenzačních ostatních typů o výkonu přes 14 do 20 kW</t>
  </si>
  <si>
    <t>938205766</t>
  </si>
  <si>
    <t>https://podminky.urs.cz/item/CS_URS_2024_01/731244492</t>
  </si>
  <si>
    <t>48417435</t>
  </si>
  <si>
    <t xml:space="preserve">kotel ocelový plynový kondenzační závěsný pro vytápění 2,7-16,4 kW (pro ohřev TV až 19,4 kW) v sestavě s nepřímo ohřívaným zásobníkem 117 l  - součástí trojcestný ventil TV, pojistný ventil, expanzní nádoba, oběhové elektronické čerpadlo, ekvitermní regulace, ovládací, měřící a bezp. prvky</t>
  </si>
  <si>
    <t>389186620</t>
  </si>
  <si>
    <t>731391811</t>
  </si>
  <si>
    <t>Vypuštění vody z kotlů do kanalizace samospádem o výhřevné ploše kotlů do 5 m2</t>
  </si>
  <si>
    <t>-306415005</t>
  </si>
  <si>
    <t>https://podminky.urs.cz/item/CS_URS_2024_01/731391811</t>
  </si>
  <si>
    <t>731810302</t>
  </si>
  <si>
    <t>Nucené odtahy spalin od kondenzačních kotlů soustředným potrubím vedeným vodorovně ke komínové šachtě, průměru 80/125 mm</t>
  </si>
  <si>
    <t>1039196888</t>
  </si>
  <si>
    <t>https://podminky.urs.cz/item/CS_URS_2024_01/731810302</t>
  </si>
  <si>
    <t>731810342</t>
  </si>
  <si>
    <t>Nucené odtahy spalin od kondenzačních kotlů prodloužení soustředného potrubí, průměru 80/125 mm</t>
  </si>
  <si>
    <t>-16722552</t>
  </si>
  <si>
    <t>https://podminky.urs.cz/item/CS_URS_2024_01/731810342</t>
  </si>
  <si>
    <t>998731201</t>
  </si>
  <si>
    <t>Přesun hmot pro kotelny stanovený procentní sazbou (%) z ceny vodorovná dopravní vzdálenost do 50 m v objektech výšky do 6 m</t>
  </si>
  <si>
    <t>-802894031</t>
  </si>
  <si>
    <t>https://podminky.urs.cz/item/CS_URS_2024_01/998731201</t>
  </si>
  <si>
    <t>732219301</t>
  </si>
  <si>
    <t>Montáž ohříváků vody zásobníkových stojatých kombinovaných do 200 l</t>
  </si>
  <si>
    <t>826910266</t>
  </si>
  <si>
    <t>https://podminky.urs.cz/item/CS_URS_2024_01/732219301</t>
  </si>
  <si>
    <t>Přesun hmot pro strojovny stanovený procentní sazbou (%) z ceny vodorovná dopravní vzdálenost do 50 m v objektech výšky do 6 m</t>
  </si>
  <si>
    <t>993122271</t>
  </si>
  <si>
    <t>733</t>
  </si>
  <si>
    <t>Ústřední vytápění - rozvodné potrubí</t>
  </si>
  <si>
    <t>733110806</t>
  </si>
  <si>
    <t>Demontáž potrubí z trubek ocelových závitových DN přes 15 do 32</t>
  </si>
  <si>
    <t>398984837</t>
  </si>
  <si>
    <t>https://podminky.urs.cz/item/CS_URS_2024_01/733110806</t>
  </si>
  <si>
    <t>733193810</t>
  </si>
  <si>
    <t>Demontáž příslušenství potrubí rozřezání konzol, podpěr a výložníků pro potrubí z úhelníků L do 50x50x5 mm</t>
  </si>
  <si>
    <t>1209238552</t>
  </si>
  <si>
    <t>https://podminky.urs.cz/item/CS_URS_2024_01/733193810</t>
  </si>
  <si>
    <t>733222103</t>
  </si>
  <si>
    <t>Potrubí z trubek měděných polotvrdých spojovaných měkkým pájením Ø 18/1</t>
  </si>
  <si>
    <t>56514107</t>
  </si>
  <si>
    <t>https://podminky.urs.cz/item/CS_URS_2024_01/733222103</t>
  </si>
  <si>
    <t>733222104</t>
  </si>
  <si>
    <t>Potrubí z trubek měděných polotvrdých spojovaných měkkým pájením Ø 22/1,0</t>
  </si>
  <si>
    <t>1102145528</t>
  </si>
  <si>
    <t>https://podminky.urs.cz/item/CS_URS_2024_01/733222104</t>
  </si>
  <si>
    <t>733224204</t>
  </si>
  <si>
    <t>Potrubí z trubek měděných Příplatek k cenám za potrubí vedené v kotelnách a strojovnách Ø 22/1,5</t>
  </si>
  <si>
    <t>-346462077</t>
  </si>
  <si>
    <t>https://podminky.urs.cz/item/CS_URS_2024_01/733224204</t>
  </si>
  <si>
    <t>733224223</t>
  </si>
  <si>
    <t>Potrubí z trubek měděných Příplatek k cenám za zhotovení přípojky z trubek měděných Ø 18/1</t>
  </si>
  <si>
    <t>-799586673</t>
  </si>
  <si>
    <t>https://podminky.urs.cz/item/CS_URS_2024_01/733224223</t>
  </si>
  <si>
    <t>733224224</t>
  </si>
  <si>
    <t>Potrubí z trubek měděných Příplatek k cenám za zhotovení přípojky z trubek měděných Ø 22/1</t>
  </si>
  <si>
    <t>-1669392153</t>
  </si>
  <si>
    <t>https://podminky.urs.cz/item/CS_URS_2024_01/733224224</t>
  </si>
  <si>
    <t>551273232</t>
  </si>
  <si>
    <t xml:space="preserve">svorkové šroubení  pr.18 mm/G 3/4, č. 3831-18.351</t>
  </si>
  <si>
    <t>1546194192</t>
  </si>
  <si>
    <t>551273233</t>
  </si>
  <si>
    <t>opěrné pouzdro ke svorkovému šroubení pr.18 mm, č. 1300-18.170</t>
  </si>
  <si>
    <t>2145373013</t>
  </si>
  <si>
    <t>196323617</t>
  </si>
  <si>
    <t>Pájka pro měkké pájení L-SnAg 5</t>
  </si>
  <si>
    <t>-788386574</t>
  </si>
  <si>
    <t>196323618</t>
  </si>
  <si>
    <t>Pasta pro měkké pájení P 4943 SUP</t>
  </si>
  <si>
    <t>46894961</t>
  </si>
  <si>
    <t>733291101</t>
  </si>
  <si>
    <t>Zkoušky těsnosti potrubí z trubek měděných Ø do 35/1,5</t>
  </si>
  <si>
    <t>1094782593</t>
  </si>
  <si>
    <t>https://podminky.urs.cz/item/CS_URS_2024_01/733291101</t>
  </si>
  <si>
    <t>733811231</t>
  </si>
  <si>
    <t>-1333166565</t>
  </si>
  <si>
    <t>https://podminky.urs.cz/item/CS_URS_2024_01/733811231</t>
  </si>
  <si>
    <t>998733201</t>
  </si>
  <si>
    <t>Přesun hmot pro rozvody potrubí stanovený procentní sazbou z ceny vodorovná dopravní vzdálenost do 50 m v objektech výšky do 6 m</t>
  </si>
  <si>
    <t>-1079481019</t>
  </si>
  <si>
    <t>https://podminky.urs.cz/item/CS_URS_2024_01/998733201</t>
  </si>
  <si>
    <t>734200811</t>
  </si>
  <si>
    <t>Demontáž armatur závitových s jedním závitem do G 1/2</t>
  </si>
  <si>
    <t>1729359872</t>
  </si>
  <si>
    <t>https://podminky.urs.cz/item/CS_URS_2024_01/734200811</t>
  </si>
  <si>
    <t>734200821</t>
  </si>
  <si>
    <t>Demontáž armatur závitových se dvěma závity do G 1/2</t>
  </si>
  <si>
    <t>41283641</t>
  </si>
  <si>
    <t>https://podminky.urs.cz/item/CS_URS_2024_01/734200821</t>
  </si>
  <si>
    <t>734200822</t>
  </si>
  <si>
    <t>Demontáž armatur závitových se dvěma závity přes 1/2 do G 1</t>
  </si>
  <si>
    <t>-1175735973</t>
  </si>
  <si>
    <t>https://podminky.urs.cz/item/CS_URS_2024_01/734200822</t>
  </si>
  <si>
    <t>734209102</t>
  </si>
  <si>
    <t>Montáž závitových armatur s 1 závitem G 3/8 (DN 10)</t>
  </si>
  <si>
    <t>-1555499272</t>
  </si>
  <si>
    <t>https://podminky.urs.cz/item/CS_URS_2024_01/734209102</t>
  </si>
  <si>
    <t>734209104</t>
  </si>
  <si>
    <t>Montáž závitových armatur s 1 závitem G 3/4 (DN 20)</t>
  </si>
  <si>
    <t>-1744988523</t>
  </si>
  <si>
    <t>https://podminky.urs.cz/item/CS_URS_2024_01/734209104</t>
  </si>
  <si>
    <t>55128134</t>
  </si>
  <si>
    <t>hlava termostatická kapalinová pro radiátorové tělesa s integrovaným ventilem - ruční hlavice</t>
  </si>
  <si>
    <t>-1249162813</t>
  </si>
  <si>
    <t>55128125</t>
  </si>
  <si>
    <t>hlavice termostatická kapalinová pro veřejné prostory se zajištěním proti sejmutí M30</t>
  </si>
  <si>
    <t>1127336497</t>
  </si>
  <si>
    <t>734261403</t>
  </si>
  <si>
    <t>Šroubení připojovací armatury radiátorů VK PN 10 do 110°C, regulační uzavíratelné rohové G 3/4 x 18 + krytka bílá</t>
  </si>
  <si>
    <t>1402185435</t>
  </si>
  <si>
    <t>https://podminky.urs.cz/item/CS_URS_2024_01/734261403</t>
  </si>
  <si>
    <t>734291123</t>
  </si>
  <si>
    <t>Ostatní armatury kohouty plnicí a vypouštěcí PN 10 do 90°C G 1/2</t>
  </si>
  <si>
    <t>1338803205</t>
  </si>
  <si>
    <t>https://podminky.urs.cz/item/CS_URS_2024_01/734291123</t>
  </si>
  <si>
    <t>734291273</t>
  </si>
  <si>
    <t>Ostatní armatury filtry závitové pro topné a chladicí systémy PN 30 do 110°C přímé s vnitřními závity a integrovaným magnetem G 3/4</t>
  </si>
  <si>
    <t>-43065284</t>
  </si>
  <si>
    <t>https://podminky.urs.cz/item/CS_URS_2024_01/734291273</t>
  </si>
  <si>
    <t>734292714</t>
  </si>
  <si>
    <t>Ostatní armatury kulové kohouty PN 42 do 185°C přímé vnitřní závit G 3/4</t>
  </si>
  <si>
    <t>-1854218871</t>
  </si>
  <si>
    <t>https://podminky.urs.cz/item/CS_URS_2024_01/734292714</t>
  </si>
  <si>
    <t>998734201</t>
  </si>
  <si>
    <t>Přesun hmot pro armatury stanovený procentní sazbou (%) z ceny vodorovná dopravní vzdálenost do 50 m v objektech výšky do 6 m</t>
  </si>
  <si>
    <t>-704333191</t>
  </si>
  <si>
    <t>https://podminky.urs.cz/item/CS_URS_2024_01/998734201</t>
  </si>
  <si>
    <t>735</t>
  </si>
  <si>
    <t>Ústřední vytápění - otopná tělesa</t>
  </si>
  <si>
    <t>735000912</t>
  </si>
  <si>
    <t>Regulace otopného systému při opravách vyregulování dvojregulačních ventilů a kohoutů s termostatickým ovládáním</t>
  </si>
  <si>
    <t>2138674966</t>
  </si>
  <si>
    <t>https://podminky.urs.cz/item/CS_URS_2024_01/735000912</t>
  </si>
  <si>
    <t>735111810</t>
  </si>
  <si>
    <t>Demontáž otopných těles litinových článkových</t>
  </si>
  <si>
    <t>-27807593</t>
  </si>
  <si>
    <t>https://podminky.urs.cz/item/CS_URS_2024_01/735111810</t>
  </si>
  <si>
    <t>735121810</t>
  </si>
  <si>
    <t>Demontáž otopných těles ocelových článkových</t>
  </si>
  <si>
    <t>512231461</t>
  </si>
  <si>
    <t>https://podminky.urs.cz/item/CS_URS_2024_01/735121810</t>
  </si>
  <si>
    <t>735151821</t>
  </si>
  <si>
    <t>Demontáž otopných těles panelových dvouřadých stavební délky do 1500 mm</t>
  </si>
  <si>
    <t>1849528180</t>
  </si>
  <si>
    <t>https://podminky.urs.cz/item/CS_URS_2024_01/735151821</t>
  </si>
  <si>
    <t>735152597</t>
  </si>
  <si>
    <t>Otopná tělesa panelová VK dvoudesková PN 1,0 MPa, T do 110°C se dvěma přídavnými přestupními plochami výšky tělesa 900 mm stavební délky / výkonu 1000 mm / 2313 W (22VK/9100)</t>
  </si>
  <si>
    <t>1517478571</t>
  </si>
  <si>
    <t>https://podminky.urs.cz/item/CS_URS_2024_01/735152597</t>
  </si>
  <si>
    <t>735152599</t>
  </si>
  <si>
    <t>Otopná tělesa panelová VK dvoudesková PN 1,0 MPa, T do 110°C se dvěma přídavnými přestupními plochami výšky tělesa 900 mm stavební délky / výkonu 1200 mm / 2776 W (22VK/9120)</t>
  </si>
  <si>
    <t>1946308276</t>
  </si>
  <si>
    <t>https://podminky.urs.cz/item/CS_URS_2024_01/735152599</t>
  </si>
  <si>
    <t>735152600</t>
  </si>
  <si>
    <t>Otopná tělesa panelová VK dvoudesková PN 1,0 MPa, T do 110°C se dvěma přídavnými přestupními plochami výšky tělesa 900 mm stavební délky / výkonu 1400 mm / 3238 W (22VK/9140)</t>
  </si>
  <si>
    <t>-1031235682</t>
  </si>
  <si>
    <t>https://podminky.urs.cz/item/CS_URS_2024_01/735152600</t>
  </si>
  <si>
    <t>735152601</t>
  </si>
  <si>
    <t>Otopná tělesa panelová VK dvoudesková PN 1,0 MPa, T do 110°C se dvěma přídavnými přestupními plochami výšky tělesa 900 mm stavební délky / výkonu 1600 mm / 3701 W (22VK/9160)</t>
  </si>
  <si>
    <t>1831796803</t>
  </si>
  <si>
    <t>https://podminky.urs.cz/item/CS_URS_2024_01/735152601</t>
  </si>
  <si>
    <t>735191905</t>
  </si>
  <si>
    <t>Ostatní opravy otopných těles odvzdušnění tělesa</t>
  </si>
  <si>
    <t>-58173145</t>
  </si>
  <si>
    <t>https://podminky.urs.cz/item/CS_URS_2024_01/735191905</t>
  </si>
  <si>
    <t>735191910</t>
  </si>
  <si>
    <t>Ostatní opravy otopných těles napuštění vody do otopného systému včetně potrubí (bez kotle a ohříváků) otopných těles</t>
  </si>
  <si>
    <t>-856617718</t>
  </si>
  <si>
    <t>https://podminky.urs.cz/item/CS_URS_2024_01/735191910</t>
  </si>
  <si>
    <t>735291800</t>
  </si>
  <si>
    <t>Demontáž konzol nebo držáků otopných těles, registrů, konvektorů do odpadu</t>
  </si>
  <si>
    <t>-209567218</t>
  </si>
  <si>
    <t>https://podminky.urs.cz/item/CS_URS_2024_01/735291800</t>
  </si>
  <si>
    <t>735494811</t>
  </si>
  <si>
    <t>Vypuštění vody z otopných soustav bez kotlů, ohříváků, zásobníků a nádrží</t>
  </si>
  <si>
    <t>1077405215</t>
  </si>
  <si>
    <t>https://podminky.urs.cz/item/CS_URS_2024_01/735494811</t>
  </si>
  <si>
    <t>998735201</t>
  </si>
  <si>
    <t>Přesun hmot pro otopná tělesa stanovený procentní sazbou (%) z ceny vodorovná dopravní vzdálenost do 50 m v objektech výšky do 6 m</t>
  </si>
  <si>
    <t>1978467419</t>
  </si>
  <si>
    <t>https://podminky.urs.cz/item/CS_URS_2024_01/998735201</t>
  </si>
  <si>
    <t>HZS2212</t>
  </si>
  <si>
    <t>Hodinové zúčtovací sazby profesí PSV provádění stavebních instalací instalatér odborný - uvedení kotle do provozu, topná zkouška</t>
  </si>
  <si>
    <t>557227956</t>
  </si>
  <si>
    <t>https://podminky.urs.cz/item/CS_URS_2024_01/HZS2212</t>
  </si>
  <si>
    <t>Hodinové zúčtovací sazby profesí PSV provádění stavebních instalací elektrikář odborný - Set regulátor + venkovní sonda, NTC čidlo pro TV, přídavný modul pro externí čerpadlo, připojovací sada pro zásobník TV na omítku, kabelové propojení</t>
  </si>
  <si>
    <t>-316448095</t>
  </si>
  <si>
    <t>Hodinové zúčtovací sazby profesí PSV zednické výpomoci a pomocné práce PSV dělník zednických výpomocí - drážky pro potrubí ve stáv. podlahách cca 26 m, drážky ve stávajících stěnách pro potrubí cca 1 m, komín - úprava zaústění, vyspravení (též po dmtž), začištění</t>
  </si>
  <si>
    <t>2076863030</t>
  </si>
  <si>
    <t>24905EL - Elektroinstalace</t>
  </si>
  <si>
    <t>21-M - Elektromontáže</t>
  </si>
  <si>
    <t>46-M - Zemní práce při extr.mont.pracích</t>
  </si>
  <si>
    <t>DN - Doplňkové náklady</t>
  </si>
  <si>
    <t>HZS - Práce ceníkem nespecifikované</t>
  </si>
  <si>
    <t>NUS - Náklady na umístění stavby</t>
  </si>
  <si>
    <t>21-M</t>
  </si>
  <si>
    <t>Elektromontáže</t>
  </si>
  <si>
    <t>210010301</t>
  </si>
  <si>
    <t xml:space="preserve">Montáž krabic přístrojových zapuštěných plastových kruhových </t>
  </si>
  <si>
    <t>-2121900534</t>
  </si>
  <si>
    <t>345715190</t>
  </si>
  <si>
    <t xml:space="preserve">krabice univerzální přístroj z PH </t>
  </si>
  <si>
    <t>272967221</t>
  </si>
  <si>
    <t>210010321</t>
  </si>
  <si>
    <t xml:space="preserve">Montáž rozvodek zapuštěných plastových kruhových </t>
  </si>
  <si>
    <t>1720529806</t>
  </si>
  <si>
    <t>345715630</t>
  </si>
  <si>
    <t xml:space="preserve">rozvodka krabicová z PH </t>
  </si>
  <si>
    <t>1780981032</t>
  </si>
  <si>
    <t>210100003</t>
  </si>
  <si>
    <t>Ukončení vodičů v rozváděči nebo na přístroji včetně zapojení průřezu žíly do 16 mm2</t>
  </si>
  <si>
    <t>1403291391</t>
  </si>
  <si>
    <t>210100173</t>
  </si>
  <si>
    <t>Ukončení kabelů smršťovací záklopkou nebo páskou se zapojením bez letování žíly do 3x4 mm2</t>
  </si>
  <si>
    <t>-1224358835</t>
  </si>
  <si>
    <t>210100251</t>
  </si>
  <si>
    <t>Ukončení kabelů smršťovací záklopkou nebo páskou se zapojením bez letování žíly do 4x10 mm2</t>
  </si>
  <si>
    <t>215434537</t>
  </si>
  <si>
    <t>210100349</t>
  </si>
  <si>
    <t>Ukončení kabelů koncovkou ucpávkovou do 4 žil do P 13,5 na ventilátoru</t>
  </si>
  <si>
    <t>-1881037059</t>
  </si>
  <si>
    <t>210110041</t>
  </si>
  <si>
    <t>Montáž vypínač (polo)zapuštěný šroubové připojení 1 -jednopólový</t>
  </si>
  <si>
    <t>-1824373241</t>
  </si>
  <si>
    <t>345354001</t>
  </si>
  <si>
    <t xml:space="preserve">spínač zapuštěný kompletní,  10A/250V řazení 1, 1S, 1So</t>
  </si>
  <si>
    <t>-12145061</t>
  </si>
  <si>
    <t>210111011</t>
  </si>
  <si>
    <t>Montáž zásuvka (polo)zapuštěná šroubové připojení 2P+PE se zapojením vodičů</t>
  </si>
  <si>
    <t>1499649903</t>
  </si>
  <si>
    <t>345511022</t>
  </si>
  <si>
    <t xml:space="preserve">zásuvka  16A/250V, 2P+PE kpl. s 3.st přep ochrany</t>
  </si>
  <si>
    <t>-705162933</t>
  </si>
  <si>
    <t>345511021</t>
  </si>
  <si>
    <t xml:space="preserve">zásuvka  kompletní, 16A/250V, 2P+PE</t>
  </si>
  <si>
    <t>-1473335327</t>
  </si>
  <si>
    <t>210111012</t>
  </si>
  <si>
    <t>Montáž zásuvka (polo)zapuštěná šroubové připojení 2P+PE dvojí zapojení - průběžná</t>
  </si>
  <si>
    <t>-2054281793</t>
  </si>
  <si>
    <t>345511023</t>
  </si>
  <si>
    <t xml:space="preserve">zásuvka dvojitá  kompletní, 16A/250V, 2P+PE</t>
  </si>
  <si>
    <t>909949292</t>
  </si>
  <si>
    <t>210190001</t>
  </si>
  <si>
    <t>Montáž rozvodnic běžných oceloplechových nebo plastových do 20 kg</t>
  </si>
  <si>
    <t>1303202354</t>
  </si>
  <si>
    <t>35700005</t>
  </si>
  <si>
    <t>rozváděč Rp kompletní, In=40A, dle výkresu 103</t>
  </si>
  <si>
    <t>-1900912448</t>
  </si>
  <si>
    <t>210201015</t>
  </si>
  <si>
    <t>Montáž svítidel přisazených 1 zdroj s krytem</t>
  </si>
  <si>
    <t>-86737364</t>
  </si>
  <si>
    <t>348900003</t>
  </si>
  <si>
    <t xml:space="preserve">A svítidlo LED přisazené, 15W, IP44, </t>
  </si>
  <si>
    <t>-55990023</t>
  </si>
  <si>
    <t>348900006</t>
  </si>
  <si>
    <t>AN svítidlo LED přisazené, 15W, IP44,</t>
  </si>
  <si>
    <t>2097728975</t>
  </si>
  <si>
    <t>348900004</t>
  </si>
  <si>
    <t>BN svítidlo LED přisazené, 28W, IP44,</t>
  </si>
  <si>
    <t>-524818924</t>
  </si>
  <si>
    <t>348900005</t>
  </si>
  <si>
    <t xml:space="preserve">C svítidlo LED přisazené, 22W, IP40,  </t>
  </si>
  <si>
    <t>-500643397</t>
  </si>
  <si>
    <t>348900007</t>
  </si>
  <si>
    <t xml:space="preserve">CN svítidlo LED přisazené, 22W, IP40, </t>
  </si>
  <si>
    <t>855237677</t>
  </si>
  <si>
    <t>348900008</t>
  </si>
  <si>
    <t xml:space="preserve">N svítidlo LED přisazené nouzové, 1W, IP42, </t>
  </si>
  <si>
    <t>1342989526</t>
  </si>
  <si>
    <t>210290751</t>
  </si>
  <si>
    <t>Montáž ventilátorů do 1,5 kW</t>
  </si>
  <si>
    <t>-1390109594</t>
  </si>
  <si>
    <t>210800529</t>
  </si>
  <si>
    <t>Montáž měděných vodičů CY, HO5V, HO7V, NYM, NYY, YY 16 mm2 uložených volně</t>
  </si>
  <si>
    <t>-43341621</t>
  </si>
  <si>
    <t>341408280</t>
  </si>
  <si>
    <t>vodič silový s Cu jádrem CY H07 V-R 16 mm2</t>
  </si>
  <si>
    <t>-1441881947</t>
  </si>
  <si>
    <t>210810001</t>
  </si>
  <si>
    <t>Montáž měděných kabelů CYKY, NYM, NYY, YSLY 750 V 2x1,5 mm2 uložených volně</t>
  </si>
  <si>
    <t>-654717871</t>
  </si>
  <si>
    <t>341110000</t>
  </si>
  <si>
    <t>kabel silový s Cu jádrem CYKY 2x1,5 mm2</t>
  </si>
  <si>
    <t>1107558787</t>
  </si>
  <si>
    <t>210810005</t>
  </si>
  <si>
    <t>Montáž měděných kabelů CYKY, NYM, NYY, YSLY 750 V 3x1,5 mm2 uložených volně</t>
  </si>
  <si>
    <t>-1826696175</t>
  </si>
  <si>
    <t>341110300</t>
  </si>
  <si>
    <t>kabel silový s Cu jádrem CYKY 3x1,5 mm2</t>
  </si>
  <si>
    <t>1781282781</t>
  </si>
  <si>
    <t>210810006</t>
  </si>
  <si>
    <t>Montáž měděných kabelů CYKY, NYM, NYY, YSLY 750 V 3x2,5 mm2 uložených volně</t>
  </si>
  <si>
    <t>-251364620</t>
  </si>
  <si>
    <t>341110360</t>
  </si>
  <si>
    <t>kabel silový s Cu jádrem CYKY 3x2,5 mm2</t>
  </si>
  <si>
    <t>-1798341959</t>
  </si>
  <si>
    <t>210810015</t>
  </si>
  <si>
    <t>Montáž měděných kabelů CYKY, NYM, NYY, YSLY 750 V 5x1,5 mm2 uložených volně</t>
  </si>
  <si>
    <t>150005925</t>
  </si>
  <si>
    <t>341110900</t>
  </si>
  <si>
    <t>kabel silový s Cu jádrem CYKY 5x1,5 mm2</t>
  </si>
  <si>
    <t>273669409</t>
  </si>
  <si>
    <t>46-M</t>
  </si>
  <si>
    <t>Zemní práce při extr.mont.pracích</t>
  </si>
  <si>
    <t>460680162</t>
  </si>
  <si>
    <t>Vybourání otvorů ve zdivu cihelném plochy do 0,0225 m2, tloušťky do 30 cm</t>
  </si>
  <si>
    <t>1441651949</t>
  </si>
  <si>
    <t>460680402</t>
  </si>
  <si>
    <t>Vysekání kapes a výklenků ve zdivu z lehkých betonů, dutých cihel a tvárnic pro krabice 10x10x8 cm</t>
  </si>
  <si>
    <t>1714874101</t>
  </si>
  <si>
    <t>460680605</t>
  </si>
  <si>
    <t>Vysekání rýh pro montáž trubek a kabelů v cihelných zdech hloubky do 7 cm a šířky do 15 cm</t>
  </si>
  <si>
    <t>315288661</t>
  </si>
  <si>
    <t>460690031</t>
  </si>
  <si>
    <t>Osazení hmoždinek včetně vyvrtání otvoru ve stěnách cihelných průměru do 8 mm</t>
  </si>
  <si>
    <t>-1846899764</t>
  </si>
  <si>
    <t>460690061</t>
  </si>
  <si>
    <t>Osazení hmoždinek včetně vyvrtání otvoru ve stropech keramických průměru do 8 mm</t>
  </si>
  <si>
    <t>-357197678</t>
  </si>
  <si>
    <t>DN</t>
  </si>
  <si>
    <t>Doplňkové náklady</t>
  </si>
  <si>
    <t>DN4</t>
  </si>
  <si>
    <t>PPV6%</t>
  </si>
  <si>
    <t>95997</t>
  </si>
  <si>
    <t>262144</t>
  </si>
  <si>
    <t>661694098</t>
  </si>
  <si>
    <t>Práce ceníkem nespecifikované</t>
  </si>
  <si>
    <t>HZS900001</t>
  </si>
  <si>
    <t>revize el. zařízení</t>
  </si>
  <si>
    <t>68277851</t>
  </si>
  <si>
    <t>HZS900002</t>
  </si>
  <si>
    <t>pomocné práce a úprava na stáv. zařízení</t>
  </si>
  <si>
    <t>-545630342</t>
  </si>
  <si>
    <t>NUS</t>
  </si>
  <si>
    <t>Náklady na umístění stavby</t>
  </si>
  <si>
    <t>NUS5</t>
  </si>
  <si>
    <t>Ostatní</t>
  </si>
  <si>
    <t>337744901</t>
  </si>
  <si>
    <t>24905PL - Vnitřní plynovod</t>
  </si>
  <si>
    <t xml:space="preserve">    723 - Zdravotechnika - vnitřní plynovod</t>
  </si>
  <si>
    <t>997221551</t>
  </si>
  <si>
    <t>Vodorovná doprava suti bez naložení, ale se složením a s hrubým urovnáním ze sypkých materiálů, na vzdálenost do 1 km</t>
  </si>
  <si>
    <t>-521024228</t>
  </si>
  <si>
    <t>https://podminky.urs.cz/item/CS_URS_2024_01/997221551</t>
  </si>
  <si>
    <t>997221559</t>
  </si>
  <si>
    <t>Vodorovná doprava suti bez naložení, ale se složením a s hrubým urovnáním Příplatek k ceně za každý další i započatý 1 km přes 1 km</t>
  </si>
  <si>
    <t>-360112173</t>
  </si>
  <si>
    <t>https://podminky.urs.cz/item/CS_URS_2024_01/997221559</t>
  </si>
  <si>
    <t>0,077*10 'Přepočtené koeficientem množství</t>
  </si>
  <si>
    <t>997221611</t>
  </si>
  <si>
    <t>Nakládání na dopravní prostředky pro vodorovnou dopravu suti</t>
  </si>
  <si>
    <t>-1700504404</t>
  </si>
  <si>
    <t>https://podminky.urs.cz/item/CS_URS_2024_01/997221611</t>
  </si>
  <si>
    <t>997221875</t>
  </si>
  <si>
    <t>Poplatek za uložení stavebního odpadu na recyklační skládce (skládkovné) asfaltového bez obsahu dehtu zatříděného do Katalogu odpadů pod kódem 17 03 02</t>
  </si>
  <si>
    <t>-1575821893</t>
  </si>
  <si>
    <t>https://podminky.urs.cz/item/CS_URS_2024_01/997221875</t>
  </si>
  <si>
    <t>723</t>
  </si>
  <si>
    <t>Zdravotechnika - vnitřní plynovod</t>
  </si>
  <si>
    <t>1355433220</t>
  </si>
  <si>
    <t>723120804</t>
  </si>
  <si>
    <t>Demontáž potrubí svařovaného z ocelových trubek závitových do DN 25</t>
  </si>
  <si>
    <t>-233503082</t>
  </si>
  <si>
    <t>https://podminky.urs.cz/item/CS_URS_2024_01/723120804</t>
  </si>
  <si>
    <t>723150365</t>
  </si>
  <si>
    <t>Chránička pr. 28 mm měď (pro potrubí pr. 22 mm)</t>
  </si>
  <si>
    <t>1964332474</t>
  </si>
  <si>
    <t>https://podminky.urs.cz/item/CS_URS_2024_01/723150365</t>
  </si>
  <si>
    <t>723160204</t>
  </si>
  <si>
    <t>Přípojky k plynoměrům spojované na závit bez ochozu G 1"</t>
  </si>
  <si>
    <t>1203866837</t>
  </si>
  <si>
    <t>https://podminky.urs.cz/item/CS_URS_2024_01/723160204</t>
  </si>
  <si>
    <t>723160334</t>
  </si>
  <si>
    <t>Přípojky k plynoměrům rozpěrky přípojek G 1"</t>
  </si>
  <si>
    <t>-164348944</t>
  </si>
  <si>
    <t>https://podminky.urs.cz/item/CS_URS_2024_01/723160334</t>
  </si>
  <si>
    <t>723160804</t>
  </si>
  <si>
    <t>Demontáž přípojek k plynoměrům spojovaných na závit bez ochozu G 1</t>
  </si>
  <si>
    <t>-1251860008</t>
  </si>
  <si>
    <t>https://podminky.urs.cz/item/CS_URS_2024_01/723160804</t>
  </si>
  <si>
    <t>723160831</t>
  </si>
  <si>
    <t>Demontáž přípojek k plynoměrům rozpěrek G 1</t>
  </si>
  <si>
    <t>238335637</t>
  </si>
  <si>
    <t>https://podminky.urs.cz/item/CS_URS_2024_01/723160831</t>
  </si>
  <si>
    <t>723181013</t>
  </si>
  <si>
    <t>Potrubí měděné polotvrdé spojované lisováním či tvrdým pájením pr. 22 mm</t>
  </si>
  <si>
    <t>1220164187</t>
  </si>
  <si>
    <t>https://podminky.urs.cz/item/CS_URS_2024_01/723181013</t>
  </si>
  <si>
    <t>723190252</t>
  </si>
  <si>
    <t>Výpustky plynovodní vedení a upevnění DN 20</t>
  </si>
  <si>
    <t>-733240561</t>
  </si>
  <si>
    <t>https://podminky.urs.cz/item/CS_URS_2024_01/723190252</t>
  </si>
  <si>
    <t>723190907</t>
  </si>
  <si>
    <t>Odvzdušnění+napuštění plynovodního potrubí</t>
  </si>
  <si>
    <t>556690697</t>
  </si>
  <si>
    <t>https://podminky.urs.cz/item/CS_URS_2024_01/723190907</t>
  </si>
  <si>
    <t>723190909</t>
  </si>
  <si>
    <t>Tlaková zkouška plynovodního potrubí</t>
  </si>
  <si>
    <t>-717239223</t>
  </si>
  <si>
    <t>https://podminky.urs.cz/item/CS_URS_2024_01/723190909</t>
  </si>
  <si>
    <t>723190915</t>
  </si>
  <si>
    <t>Opravy plynovodního potrubí navaření odbočky na potrubí DN 32</t>
  </si>
  <si>
    <t>1611469880</t>
  </si>
  <si>
    <t>https://podminky.urs.cz/item/CS_URS_2024_01/723190915</t>
  </si>
  <si>
    <t>723230103</t>
  </si>
  <si>
    <t>Armatury se dvěma závity s protipožární armaturou PN 5 kulové uzávěry přímé závity vnitřní G 3/4 FF</t>
  </si>
  <si>
    <t>775727303</t>
  </si>
  <si>
    <t>https://podminky.urs.cz/item/CS_URS_2024_01/723230103</t>
  </si>
  <si>
    <t>723230153</t>
  </si>
  <si>
    <t>Armatury se dvěma závity flexibilní nerezová hadice pro bajonetové uzávěry na plyn PN 1, délky 250 mm</t>
  </si>
  <si>
    <t>-1615907820</t>
  </si>
  <si>
    <t>https://podminky.urs.cz/item/CS_URS_2024_01/723230153</t>
  </si>
  <si>
    <t>723231164</t>
  </si>
  <si>
    <t>Armatury se dvěma závity kohouty kulové PN 42 do 185°C plnoprůtokové vnitřní závit těžká řada G 1"</t>
  </si>
  <si>
    <t>-11308151</t>
  </si>
  <si>
    <t>https://podminky.urs.cz/item/CS_URS_2024_01/723231164</t>
  </si>
  <si>
    <t>723260801</t>
  </si>
  <si>
    <t>Demontáž plynoměrů maximální průtok Q (m3/hod) do 16 m3/h</t>
  </si>
  <si>
    <t>976839194</t>
  </si>
  <si>
    <t>https://podminky.urs.cz/item/CS_URS_2024_01/723260801</t>
  </si>
  <si>
    <t>723261912</t>
  </si>
  <si>
    <t>Montáž plynoměrů při rekonstrukci plynoinstalací s odvzdušněním a odzkoušením maximální průtok Q (m3/h) 6 m3/h</t>
  </si>
  <si>
    <t>-1121108807</t>
  </si>
  <si>
    <t>https://podminky.urs.cz/item/CS_URS_2024_01/723261912</t>
  </si>
  <si>
    <t>998723201</t>
  </si>
  <si>
    <t>Přesun hmot pro vnitřní plynovod stanovený procentní sazbou (%) z ceny vodorovná dopravní vzdálenost do 50 m v objektech výšky do 6 m</t>
  </si>
  <si>
    <t>1906528076</t>
  </si>
  <si>
    <t>https://podminky.urs.cz/item/CS_URS_2024_01/998723201</t>
  </si>
  <si>
    <t>783624551</t>
  </si>
  <si>
    <t>Základní nátěr armatur a kovových potrubí jednonásobný potrubí do DN 50 mm akrylátový</t>
  </si>
  <si>
    <t>870201536</t>
  </si>
  <si>
    <t>https://podminky.urs.cz/item/CS_URS_2024_01/783624551</t>
  </si>
  <si>
    <t>783627611</t>
  </si>
  <si>
    <t>Krycí nátěr (email) armatur a kovových potrubí potrubí do DN 50 mm dvojnásobný syntetický akrylátový</t>
  </si>
  <si>
    <t>-1191099412</t>
  </si>
  <si>
    <t>https://podminky.urs.cz/item/CS_URS_2024_01/783627611</t>
  </si>
  <si>
    <t>HZS2232</t>
  </si>
  <si>
    <t>Hodinové zúčtovací sazby profesí PSV provádění stavebních instalací elektrikář odborný - uzemnění plynovodu</t>
  </si>
  <si>
    <t>1180419339</t>
  </si>
  <si>
    <t>https://podminky.urs.cz/item/CS_URS_2024_01/HZS2232</t>
  </si>
  <si>
    <t>Hodinové zúčtovací sazby profesí PSV zednické výpomoci a pomocné práce PSV dělník zednických výpomocí - prostupy pro potrubí stěnami 2x, vyspravení (též po dmtž) a začištění, úprava niky pro plynoměr s armaturami - dvířka</t>
  </si>
  <si>
    <t>1263817275</t>
  </si>
  <si>
    <t>HZS4212</t>
  </si>
  <si>
    <t>Hodinové zúčtovací sazby ostatních profesí revizní a kontrolní činnost revizní technik specialista - revize plynového vedení, revizní zpráva</t>
  </si>
  <si>
    <t>-1220903616</t>
  </si>
  <si>
    <t>https://podminky.urs.cz/item/CS_URS_2024_01/HZS4212</t>
  </si>
  <si>
    <t>24905VRN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</si>
  <si>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</si>
  <si>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</si>
  <si>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</si>
  <si>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</si>
  <si>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</si>
  <si>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</si>
  <si>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</si>
  <si>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</si>
  <si>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</si>
  <si>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…kpl</t>
  </si>
  <si>
    <t>CS ÚRS 2023 02</t>
  </si>
  <si>
    <t>1024</t>
  </si>
  <si>
    <t>1240984202</t>
  </si>
  <si>
    <t>https://podminky.urs.cz/item/CS_URS_2023_02/013254000</t>
  </si>
  <si>
    <t>VRN3</t>
  </si>
  <si>
    <t>Zařízení staveniště</t>
  </si>
  <si>
    <t>032903000.1</t>
  </si>
  <si>
    <t>Zařízení staveniště vybavení staveniště náklady na provoz a údržbu vybavení staveniště</t>
  </si>
  <si>
    <t>…</t>
  </si>
  <si>
    <t>CS ÚRS 2021 01</t>
  </si>
  <si>
    <t>-143811921</t>
  </si>
  <si>
    <t>https://podminky.urs.cz/item/CS_URS_2021_01/032903000.1</t>
  </si>
  <si>
    <t>034103000</t>
  </si>
  <si>
    <t>Oplocení staveniště</t>
  </si>
  <si>
    <t>1771542226</t>
  </si>
  <si>
    <t>https://podminky.urs.cz/item/CS_URS_2024_01/034103000</t>
  </si>
  <si>
    <t>034103000.1</t>
  </si>
  <si>
    <t>Zařízení staveniště zabezpečení staveniště energie pro zařízení staveniště</t>
  </si>
  <si>
    <t>-1595122811</t>
  </si>
  <si>
    <t>https://podminky.urs.cz/item/CS_URS_2021_01/034103000.1</t>
  </si>
  <si>
    <t>034303000</t>
  </si>
  <si>
    <t>Dopravní značení na staveništi</t>
  </si>
  <si>
    <t>-1408418617</t>
  </si>
  <si>
    <t>https://podminky.urs.cz/item/CS_URS_2024_01/034303000</t>
  </si>
  <si>
    <t>034703000.1</t>
  </si>
  <si>
    <t>Zařízení staveniště zabezpečení staveniště osvětlení staveniště</t>
  </si>
  <si>
    <t>905754294</t>
  </si>
  <si>
    <t>https://podminky.urs.cz/item/CS_URS_2021_01/034703000.1</t>
  </si>
  <si>
    <t>039103000.1</t>
  </si>
  <si>
    <t>Zařízení staveniště zrušení zařízení staveniště rozebrání, bourání a odvoz</t>
  </si>
  <si>
    <t>-1400216901</t>
  </si>
  <si>
    <t>https://podminky.urs.cz/item/CS_URS_2021_01/039103000.1</t>
  </si>
  <si>
    <t>SEZNAM FIGUR</t>
  </si>
  <si>
    <t>Výměra</t>
  </si>
  <si>
    <t>Použití figury:</t>
  </si>
  <si>
    <t>Odkopávky a prokopávky v hornině třídy těžitelnosti I, skupiny 3 ručně</t>
  </si>
  <si>
    <t>Mazanina tl přes 50 do 80 mm z betonu prostého bez zvýšených nároků na prostředí tř. C 16/20</t>
  </si>
  <si>
    <t>Provedení izolace proti zemní vlhkosti vodorovné za studena nátěrem penetračním</t>
  </si>
  <si>
    <t>Montáž izolace tepelné podlah volně kladenými rohožemi, pásy, dílci, deskami 1 vrstva</t>
  </si>
  <si>
    <t>Vysátí podkladu před pokládkou dlažby</t>
  </si>
  <si>
    <t>Montáž podlah keramických hladkých lepených cementovým flexibilním lepidlem přes 2 do 4 ks/m2</t>
  </si>
  <si>
    <t>Bourání podkladů pod dlažby nebo mazanin betonových nebo z litého asfaltu tl do 100 mm pl přes 4 m2</t>
  </si>
  <si>
    <t>Demontáž obkladů z obkladaček keramických kladených do malty</t>
  </si>
  <si>
    <t>Ometení (oprášení) stěny při přípravě podkladu</t>
  </si>
  <si>
    <t>Nátěr penetrační na stěnu</t>
  </si>
  <si>
    <t>Montáž obkladů keramických hladkých lepených cementovým flexibilním lepidlem přes 6 do 9 ks/m2</t>
  </si>
  <si>
    <t>(12*4+8,5*2+1,8*6+6,5)*2,1</t>
  </si>
  <si>
    <t>D1+D2</t>
  </si>
  <si>
    <t>Oprava vnitřní vápenocementové hladké omítky stropů v rozsahu plochy přes 10 do 30 % s celoplošným přeštukováním</t>
  </si>
  <si>
    <t>Provedení izolace proti tlakové vodě vodorovné přitavením pásu NAIP</t>
  </si>
  <si>
    <t>Jednonásobné pačokování v místnostech v do 3,80 m</t>
  </si>
  <si>
    <t>(14,4*3,4+2,3*2,2+9,3*12,8)</t>
  </si>
  <si>
    <t>Vodorovné přemístění přes 20 do 50 m výkopku/sypaniny z horniny třídy těžitelnosti I skupiny 1 až 3</t>
  </si>
  <si>
    <t>Vodorovné přemístění přes 9 000 do 10000 m výkopku/sypaniny z horniny třídy těžitelnosti I skupiny 1 až 3</t>
  </si>
  <si>
    <t>Založení parkového trávníku výsevem pl do 1000 m2 v rovině a ve svahu do 1:5</t>
  </si>
  <si>
    <t>Úprava pláně v hornině třídy těžitelnosti I skupiny 3 se zhutněním ručně</t>
  </si>
  <si>
    <t>Izolace proti zemní vlhkosti nopovou fólií vodorovná, nopek v 20,0 mm, tl do 1,0 mm</t>
  </si>
  <si>
    <t>Provedení povlak krytiny mechanicky kotvenou do betonu TI tl do 100 mm vnitřní pole, budova v do 18 m</t>
  </si>
  <si>
    <t>Přikotvení tepelné izolace šrouby do betonu pro izolaci tl přes 60 do 100 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</si>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</sst>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11101" TargetMode="External" /><Relationship Id="rId2" Type="http://schemas.openxmlformats.org/officeDocument/2006/relationships/hyperlink" Target="https://podminky.urs.cz/item/CS_URS_2024_01/122251103" TargetMode="External" /><Relationship Id="rId3" Type="http://schemas.openxmlformats.org/officeDocument/2006/relationships/hyperlink" Target="https://podminky.urs.cz/item/CS_URS_2024_01/162251102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71151131" TargetMode="External" /><Relationship Id="rId6" Type="http://schemas.openxmlformats.org/officeDocument/2006/relationships/hyperlink" Target="https://podminky.urs.cz/item/CS_URS_2024_01/171201221" TargetMode="External" /><Relationship Id="rId7" Type="http://schemas.openxmlformats.org/officeDocument/2006/relationships/hyperlink" Target="https://podminky.urs.cz/item/CS_URS_2024_01/181411131" TargetMode="External" /><Relationship Id="rId8" Type="http://schemas.openxmlformats.org/officeDocument/2006/relationships/hyperlink" Target="https://podminky.urs.cz/item/CS_URS_2024_01/181912112" TargetMode="External" /><Relationship Id="rId9" Type="http://schemas.openxmlformats.org/officeDocument/2006/relationships/hyperlink" Target="https://podminky.urs.cz/item/CS_URS_2024_01/213141112" TargetMode="External" /><Relationship Id="rId10" Type="http://schemas.openxmlformats.org/officeDocument/2006/relationships/hyperlink" Target="https://podminky.urs.cz/item/CS_URS_2024_01/274313511" TargetMode="External" /><Relationship Id="rId11" Type="http://schemas.openxmlformats.org/officeDocument/2006/relationships/hyperlink" Target="https://podminky.urs.cz/item/CS_URS_2024_01/317168012" TargetMode="External" /><Relationship Id="rId12" Type="http://schemas.openxmlformats.org/officeDocument/2006/relationships/hyperlink" Target="https://podminky.urs.cz/item/CS_URS_2024_01/342241161" TargetMode="External" /><Relationship Id="rId13" Type="http://schemas.openxmlformats.org/officeDocument/2006/relationships/hyperlink" Target="https://podminky.urs.cz/item/CS_URS_2024_01/342241162" TargetMode="External" /><Relationship Id="rId14" Type="http://schemas.openxmlformats.org/officeDocument/2006/relationships/hyperlink" Target="https://podminky.urs.cz/item/CS_URS_2024_01/346272246" TargetMode="External" /><Relationship Id="rId15" Type="http://schemas.openxmlformats.org/officeDocument/2006/relationships/hyperlink" Target="https://podminky.urs.cz/item/CS_URS_2024_01/430321212" TargetMode="External" /><Relationship Id="rId16" Type="http://schemas.openxmlformats.org/officeDocument/2006/relationships/hyperlink" Target="https://podminky.urs.cz/item/CS_URS_2024_01/430362021" TargetMode="External" /><Relationship Id="rId17" Type="http://schemas.openxmlformats.org/officeDocument/2006/relationships/hyperlink" Target="https://podminky.urs.cz/item/CS_URS_2024_01/434311113" TargetMode="External" /><Relationship Id="rId18" Type="http://schemas.openxmlformats.org/officeDocument/2006/relationships/hyperlink" Target="https://podminky.urs.cz/item/CS_URS_2024_01/434351141" TargetMode="External" /><Relationship Id="rId19" Type="http://schemas.openxmlformats.org/officeDocument/2006/relationships/hyperlink" Target="https://podminky.urs.cz/item/CS_URS_2024_01/434351142" TargetMode="External" /><Relationship Id="rId20" Type="http://schemas.openxmlformats.org/officeDocument/2006/relationships/hyperlink" Target="https://podminky.urs.cz/item/CS_URS_2024_01/611131121" TargetMode="External" /><Relationship Id="rId21" Type="http://schemas.openxmlformats.org/officeDocument/2006/relationships/hyperlink" Target="https://podminky.urs.cz/item/CS_URS_2024_01/611325417" TargetMode="External" /><Relationship Id="rId22" Type="http://schemas.openxmlformats.org/officeDocument/2006/relationships/hyperlink" Target="https://podminky.urs.cz/item/CS_URS_2024_01/612131151" TargetMode="External" /><Relationship Id="rId23" Type="http://schemas.openxmlformats.org/officeDocument/2006/relationships/hyperlink" Target="https://podminky.urs.cz/item/CS_URS_2024_01/612315301" TargetMode="External" /><Relationship Id="rId24" Type="http://schemas.openxmlformats.org/officeDocument/2006/relationships/hyperlink" Target="https://podminky.urs.cz/item/CS_URS_2024_01/612325131" TargetMode="External" /><Relationship Id="rId25" Type="http://schemas.openxmlformats.org/officeDocument/2006/relationships/hyperlink" Target="https://podminky.urs.cz/item/CS_URS_2024_01/612328131" TargetMode="External" /><Relationship Id="rId26" Type="http://schemas.openxmlformats.org/officeDocument/2006/relationships/hyperlink" Target="https://podminky.urs.cz/item/CS_URS_2024_01/612331121" TargetMode="External" /><Relationship Id="rId27" Type="http://schemas.openxmlformats.org/officeDocument/2006/relationships/hyperlink" Target="https://podminky.urs.cz/item/CS_URS_2024_01/622131151" TargetMode="External" /><Relationship Id="rId28" Type="http://schemas.openxmlformats.org/officeDocument/2006/relationships/hyperlink" Target="https://podminky.urs.cz/item/CS_URS_2024_01/622241121" TargetMode="External" /><Relationship Id="rId29" Type="http://schemas.openxmlformats.org/officeDocument/2006/relationships/hyperlink" Target="https://podminky.urs.cz/item/CS_URS_2024_01/622325121" TargetMode="External" /><Relationship Id="rId30" Type="http://schemas.openxmlformats.org/officeDocument/2006/relationships/hyperlink" Target="https://podminky.urs.cz/item/CS_URS_2024_01/622328231" TargetMode="External" /><Relationship Id="rId31" Type="http://schemas.openxmlformats.org/officeDocument/2006/relationships/hyperlink" Target="https://podminky.urs.cz/item/CS_URS_2024_01/622531001" TargetMode="External" /><Relationship Id="rId32" Type="http://schemas.openxmlformats.org/officeDocument/2006/relationships/hyperlink" Target="https://podminky.urs.cz/item/CS_URS_2024_01/631311114" TargetMode="External" /><Relationship Id="rId33" Type="http://schemas.openxmlformats.org/officeDocument/2006/relationships/hyperlink" Target="https://podminky.urs.cz/item/CS_URS_2024_01/631319011" TargetMode="External" /><Relationship Id="rId34" Type="http://schemas.openxmlformats.org/officeDocument/2006/relationships/hyperlink" Target="https://podminky.urs.cz/item/CS_URS_2024_01/631362021" TargetMode="External" /><Relationship Id="rId35" Type="http://schemas.openxmlformats.org/officeDocument/2006/relationships/hyperlink" Target="https://podminky.urs.cz/item/CS_URS_2024_01/642942111" TargetMode="External" /><Relationship Id="rId36" Type="http://schemas.openxmlformats.org/officeDocument/2006/relationships/hyperlink" Target="https://podminky.urs.cz/item/CS_URS_2024_01/952901111" TargetMode="External" /><Relationship Id="rId37" Type="http://schemas.openxmlformats.org/officeDocument/2006/relationships/hyperlink" Target="https://podminky.urs.cz/item/CS_URS_2024_01/962023391" TargetMode="External" /><Relationship Id="rId38" Type="http://schemas.openxmlformats.org/officeDocument/2006/relationships/hyperlink" Target="https://podminky.urs.cz/item/CS_URS_2024_01/962031132" TargetMode="External" /><Relationship Id="rId39" Type="http://schemas.openxmlformats.org/officeDocument/2006/relationships/hyperlink" Target="https://podminky.urs.cz/item/CS_URS_2024_01/962031133" TargetMode="External" /><Relationship Id="rId40" Type="http://schemas.openxmlformats.org/officeDocument/2006/relationships/hyperlink" Target="https://podminky.urs.cz/item/CS_URS_2024_01/963053936" TargetMode="External" /><Relationship Id="rId41" Type="http://schemas.openxmlformats.org/officeDocument/2006/relationships/hyperlink" Target="https://podminky.urs.cz/item/CS_URS_2024_01/965042141" TargetMode="External" /><Relationship Id="rId42" Type="http://schemas.openxmlformats.org/officeDocument/2006/relationships/hyperlink" Target="https://podminky.urs.cz/item/CS_URS_2024_01/965049111" TargetMode="External" /><Relationship Id="rId43" Type="http://schemas.openxmlformats.org/officeDocument/2006/relationships/hyperlink" Target="https://podminky.urs.cz/item/CS_URS_2024_01/967031142" TargetMode="External" /><Relationship Id="rId44" Type="http://schemas.openxmlformats.org/officeDocument/2006/relationships/hyperlink" Target="https://podminky.urs.cz/item/CS_URS_2024_01/968062244" TargetMode="External" /><Relationship Id="rId45" Type="http://schemas.openxmlformats.org/officeDocument/2006/relationships/hyperlink" Target="https://podminky.urs.cz/item/CS_URS_2024_01/968062246" TargetMode="External" /><Relationship Id="rId46" Type="http://schemas.openxmlformats.org/officeDocument/2006/relationships/hyperlink" Target="https://podminky.urs.cz/item/CS_URS_2024_01/968072455" TargetMode="External" /><Relationship Id="rId47" Type="http://schemas.openxmlformats.org/officeDocument/2006/relationships/hyperlink" Target="https://podminky.urs.cz/item/CS_URS_2024_01/975032241" TargetMode="External" /><Relationship Id="rId48" Type="http://schemas.openxmlformats.org/officeDocument/2006/relationships/hyperlink" Target="https://podminky.urs.cz/item/CS_URS_2024_01/978013191" TargetMode="External" /><Relationship Id="rId49" Type="http://schemas.openxmlformats.org/officeDocument/2006/relationships/hyperlink" Target="https://podminky.urs.cz/item/CS_URS_2024_01/978015391" TargetMode="External" /><Relationship Id="rId50" Type="http://schemas.openxmlformats.org/officeDocument/2006/relationships/hyperlink" Target="https://podminky.urs.cz/item/CS_URS_2024_01/978021191" TargetMode="External" /><Relationship Id="rId51" Type="http://schemas.openxmlformats.org/officeDocument/2006/relationships/hyperlink" Target="https://podminky.urs.cz/item/CS_URS_2024_01/997013211" TargetMode="External" /><Relationship Id="rId52" Type="http://schemas.openxmlformats.org/officeDocument/2006/relationships/hyperlink" Target="https://podminky.urs.cz/item/CS_URS_2024_01/997013501" TargetMode="External" /><Relationship Id="rId53" Type="http://schemas.openxmlformats.org/officeDocument/2006/relationships/hyperlink" Target="https://podminky.urs.cz/item/CS_URS_2024_01/997013509" TargetMode="External" /><Relationship Id="rId54" Type="http://schemas.openxmlformats.org/officeDocument/2006/relationships/hyperlink" Target="https://podminky.urs.cz/item/CS_URS_2024_01/997013645" TargetMode="External" /><Relationship Id="rId55" Type="http://schemas.openxmlformats.org/officeDocument/2006/relationships/hyperlink" Target="https://podminky.urs.cz/item/CS_URS_2024_01/997013869" TargetMode="External" /><Relationship Id="rId56" Type="http://schemas.openxmlformats.org/officeDocument/2006/relationships/hyperlink" Target="https://podminky.urs.cz/item/CS_URS_2024_01/711111001" TargetMode="External" /><Relationship Id="rId57" Type="http://schemas.openxmlformats.org/officeDocument/2006/relationships/hyperlink" Target="https://podminky.urs.cz/item/CS_URS_2024_01/711131811" TargetMode="External" /><Relationship Id="rId58" Type="http://schemas.openxmlformats.org/officeDocument/2006/relationships/hyperlink" Target="https://podminky.urs.cz/item/CS_URS_2024_01/711161115" TargetMode="External" /><Relationship Id="rId59" Type="http://schemas.openxmlformats.org/officeDocument/2006/relationships/hyperlink" Target="https://podminky.urs.cz/item/CS_URS_2024_01/711441559" TargetMode="External" /><Relationship Id="rId60" Type="http://schemas.openxmlformats.org/officeDocument/2006/relationships/hyperlink" Target="https://podminky.urs.cz/item/CS_URS_2024_01/711442559" TargetMode="External" /><Relationship Id="rId61" Type="http://schemas.openxmlformats.org/officeDocument/2006/relationships/hyperlink" Target="https://podminky.urs.cz/item/CS_URS_2024_01/711747067" TargetMode="External" /><Relationship Id="rId62" Type="http://schemas.openxmlformats.org/officeDocument/2006/relationships/hyperlink" Target="https://podminky.urs.cz/item/CS_URS_2024_01/712363404" TargetMode="External" /><Relationship Id="rId63" Type="http://schemas.openxmlformats.org/officeDocument/2006/relationships/hyperlink" Target="https://podminky.urs.cz/item/CS_URS_2024_01/713121111" TargetMode="External" /><Relationship Id="rId64" Type="http://schemas.openxmlformats.org/officeDocument/2006/relationships/hyperlink" Target="https://podminky.urs.cz/item/CS_URS_2024_01/713141223" TargetMode="External" /><Relationship Id="rId65" Type="http://schemas.openxmlformats.org/officeDocument/2006/relationships/hyperlink" Target="https://podminky.urs.cz/item/CS_URS_2024_01/713191132" TargetMode="External" /><Relationship Id="rId66" Type="http://schemas.openxmlformats.org/officeDocument/2006/relationships/hyperlink" Target="https://podminky.urs.cz/item/CS_URS_2024_01/751123812" TargetMode="External" /><Relationship Id="rId67" Type="http://schemas.openxmlformats.org/officeDocument/2006/relationships/hyperlink" Target="https://podminky.urs.cz/item/CS_URS_2024_01/751133012" TargetMode="External" /><Relationship Id="rId68" Type="http://schemas.openxmlformats.org/officeDocument/2006/relationships/hyperlink" Target="https://podminky.urs.cz/item/CS_URS_2024_01/751311817" TargetMode="External" /><Relationship Id="rId69" Type="http://schemas.openxmlformats.org/officeDocument/2006/relationships/hyperlink" Target="https://podminky.urs.cz/item/CS_URS_2024_01/751322131" TargetMode="External" /><Relationship Id="rId70" Type="http://schemas.openxmlformats.org/officeDocument/2006/relationships/hyperlink" Target="https://podminky.urs.cz/item/CS_URS_2024_01/751398032" TargetMode="External" /><Relationship Id="rId71" Type="http://schemas.openxmlformats.org/officeDocument/2006/relationships/hyperlink" Target="https://podminky.urs.cz/item/CS_URS_2024_01/751510860" TargetMode="External" /><Relationship Id="rId72" Type="http://schemas.openxmlformats.org/officeDocument/2006/relationships/hyperlink" Target="https://podminky.urs.cz/item/CS_URS_2024_01/751510861" TargetMode="External" /><Relationship Id="rId73" Type="http://schemas.openxmlformats.org/officeDocument/2006/relationships/hyperlink" Target="https://podminky.urs.cz/item/CS_URS_2024_01/751511182" TargetMode="External" /><Relationship Id="rId74" Type="http://schemas.openxmlformats.org/officeDocument/2006/relationships/hyperlink" Target="https://podminky.urs.cz/item/CS_URS_2024_01/751514178" TargetMode="External" /><Relationship Id="rId75" Type="http://schemas.openxmlformats.org/officeDocument/2006/relationships/hyperlink" Target="https://podminky.urs.cz/item/CS_URS_2024_01/751514377" TargetMode="External" /><Relationship Id="rId76" Type="http://schemas.openxmlformats.org/officeDocument/2006/relationships/hyperlink" Target="https://podminky.urs.cz/item/CS_URS_2024_01/751514535" TargetMode="External" /><Relationship Id="rId77" Type="http://schemas.openxmlformats.org/officeDocument/2006/relationships/hyperlink" Target="https://podminky.urs.cz/item/CS_URS_2024_01/751514536" TargetMode="External" /><Relationship Id="rId78" Type="http://schemas.openxmlformats.org/officeDocument/2006/relationships/hyperlink" Target="https://podminky.urs.cz/item/CS_URS_2024_01/751514679" TargetMode="External" /><Relationship Id="rId79" Type="http://schemas.openxmlformats.org/officeDocument/2006/relationships/hyperlink" Target="https://podminky.urs.cz/item/CS_URS_2024_01/751572032" TargetMode="External" /><Relationship Id="rId80" Type="http://schemas.openxmlformats.org/officeDocument/2006/relationships/hyperlink" Target="https://podminky.urs.cz/item/CS_URS_2024_01/751614830" TargetMode="External" /><Relationship Id="rId81" Type="http://schemas.openxmlformats.org/officeDocument/2006/relationships/hyperlink" Target="https://podminky.urs.cz/item/CS_URS_2024_01/998751201" TargetMode="External" /><Relationship Id="rId82" Type="http://schemas.openxmlformats.org/officeDocument/2006/relationships/hyperlink" Target="https://podminky.urs.cz/item/CS_URS_2024_01/763411111" TargetMode="External" /><Relationship Id="rId83" Type="http://schemas.openxmlformats.org/officeDocument/2006/relationships/hyperlink" Target="https://podminky.urs.cz/item/CS_URS_2024_01/763411121" TargetMode="External" /><Relationship Id="rId84" Type="http://schemas.openxmlformats.org/officeDocument/2006/relationships/hyperlink" Target="https://podminky.urs.cz/item/CS_URS_2024_01/763411211" TargetMode="External" /><Relationship Id="rId85" Type="http://schemas.openxmlformats.org/officeDocument/2006/relationships/hyperlink" Target="https://podminky.urs.cz/item/CS_URS_2024_01/766622131" TargetMode="External" /><Relationship Id="rId86" Type="http://schemas.openxmlformats.org/officeDocument/2006/relationships/hyperlink" Target="https://podminky.urs.cz/item/CS_URS_2024_01/766660411" TargetMode="External" /><Relationship Id="rId87" Type="http://schemas.openxmlformats.org/officeDocument/2006/relationships/hyperlink" Target="https://podminky.urs.cz/item/CS_URS_2024_01/766691911" TargetMode="External" /><Relationship Id="rId88" Type="http://schemas.openxmlformats.org/officeDocument/2006/relationships/hyperlink" Target="https://podminky.urs.cz/item/CS_URS_2024_01/766691912" TargetMode="External" /><Relationship Id="rId89" Type="http://schemas.openxmlformats.org/officeDocument/2006/relationships/hyperlink" Target="https://podminky.urs.cz/item/CS_URS_2024_01/766691914" TargetMode="External" /><Relationship Id="rId90" Type="http://schemas.openxmlformats.org/officeDocument/2006/relationships/hyperlink" Target="https://podminky.urs.cz/item/CS_URS_2024_01/766691915" TargetMode="External" /><Relationship Id="rId91" Type="http://schemas.openxmlformats.org/officeDocument/2006/relationships/hyperlink" Target="https://podminky.urs.cz/item/CS_URS_2024_01/766693413" TargetMode="External" /><Relationship Id="rId92" Type="http://schemas.openxmlformats.org/officeDocument/2006/relationships/hyperlink" Target="https://podminky.urs.cz/item/CS_URS_2024_01/766693421" TargetMode="External" /><Relationship Id="rId93" Type="http://schemas.openxmlformats.org/officeDocument/2006/relationships/hyperlink" Target="https://podminky.urs.cz/item/CS_URS_2024_01/766693422" TargetMode="External" /><Relationship Id="rId94" Type="http://schemas.openxmlformats.org/officeDocument/2006/relationships/hyperlink" Target="https://podminky.urs.cz/item/CS_URS_2024_01/767620214" TargetMode="External" /><Relationship Id="rId95" Type="http://schemas.openxmlformats.org/officeDocument/2006/relationships/hyperlink" Target="https://podminky.urs.cz/item/CS_URS_2024_01/767640111" TargetMode="External" /><Relationship Id="rId96" Type="http://schemas.openxmlformats.org/officeDocument/2006/relationships/hyperlink" Target="https://podminky.urs.cz/item/CS_URS_2024_01/771111011" TargetMode="External" /><Relationship Id="rId97" Type="http://schemas.openxmlformats.org/officeDocument/2006/relationships/hyperlink" Target="https://podminky.urs.cz/item/CS_URS_2024_01/771121011" TargetMode="External" /><Relationship Id="rId98" Type="http://schemas.openxmlformats.org/officeDocument/2006/relationships/hyperlink" Target="https://podminky.urs.cz/item/CS_URS_2024_01/771151012" TargetMode="External" /><Relationship Id="rId99" Type="http://schemas.openxmlformats.org/officeDocument/2006/relationships/hyperlink" Target="https://podminky.urs.cz/item/CS_URS_2024_01/771474112" TargetMode="External" /><Relationship Id="rId100" Type="http://schemas.openxmlformats.org/officeDocument/2006/relationships/hyperlink" Target="https://podminky.urs.cz/item/CS_URS_2024_01/771571810" TargetMode="External" /><Relationship Id="rId101" Type="http://schemas.openxmlformats.org/officeDocument/2006/relationships/hyperlink" Target="https://podminky.urs.cz/item/CS_URS_2024_01/771574413" TargetMode="External" /><Relationship Id="rId102" Type="http://schemas.openxmlformats.org/officeDocument/2006/relationships/hyperlink" Target="https://podminky.urs.cz/item/CS_URS_2024_01/771591115" TargetMode="External" /><Relationship Id="rId103" Type="http://schemas.openxmlformats.org/officeDocument/2006/relationships/hyperlink" Target="https://podminky.urs.cz/item/CS_URS_2024_01/772211811" TargetMode="External" /><Relationship Id="rId104" Type="http://schemas.openxmlformats.org/officeDocument/2006/relationships/hyperlink" Target="https://podminky.urs.cz/item/CS_URS_2024_01/772211821" TargetMode="External" /><Relationship Id="rId105" Type="http://schemas.openxmlformats.org/officeDocument/2006/relationships/hyperlink" Target="https://podminky.urs.cz/item/CS_URS_2024_01/772521811" TargetMode="External" /><Relationship Id="rId106" Type="http://schemas.openxmlformats.org/officeDocument/2006/relationships/hyperlink" Target="https://podminky.urs.cz/item/CS_URS_2024_01/781111011" TargetMode="External" /><Relationship Id="rId107" Type="http://schemas.openxmlformats.org/officeDocument/2006/relationships/hyperlink" Target="https://podminky.urs.cz/item/CS_URS_2024_01/781121011" TargetMode="External" /><Relationship Id="rId108" Type="http://schemas.openxmlformats.org/officeDocument/2006/relationships/hyperlink" Target="https://podminky.urs.cz/item/CS_URS_2024_01/781471810" TargetMode="External" /><Relationship Id="rId109" Type="http://schemas.openxmlformats.org/officeDocument/2006/relationships/hyperlink" Target="https://podminky.urs.cz/item/CS_URS_2024_01/781472215" TargetMode="External" /><Relationship Id="rId110" Type="http://schemas.openxmlformats.org/officeDocument/2006/relationships/hyperlink" Target="https://podminky.urs.cz/item/CS_URS_2024_01/781491021" TargetMode="External" /><Relationship Id="rId111" Type="http://schemas.openxmlformats.org/officeDocument/2006/relationships/hyperlink" Target="https://podminky.urs.cz/item/CS_URS_2024_01/781495115" TargetMode="External" /><Relationship Id="rId112" Type="http://schemas.openxmlformats.org/officeDocument/2006/relationships/hyperlink" Target="https://podminky.urs.cz/item/CS_URS_2024_01/781674113" TargetMode="External" /><Relationship Id="rId113" Type="http://schemas.openxmlformats.org/officeDocument/2006/relationships/hyperlink" Target="https://podminky.urs.cz/item/CS_URS_2024_01/783823137" TargetMode="External" /><Relationship Id="rId114" Type="http://schemas.openxmlformats.org/officeDocument/2006/relationships/hyperlink" Target="https://podminky.urs.cz/item/CS_URS_2024_01/783827127" TargetMode="External" /><Relationship Id="rId115" Type="http://schemas.openxmlformats.org/officeDocument/2006/relationships/hyperlink" Target="https://podminky.urs.cz/item/CS_URS_2024_01/784181001" TargetMode="External" /><Relationship Id="rId116" Type="http://schemas.openxmlformats.org/officeDocument/2006/relationships/hyperlink" Target="https://podminky.urs.cz/item/CS_URS_2024_01/784221001" TargetMode="External" /><Relationship Id="rId117" Type="http://schemas.openxmlformats.org/officeDocument/2006/relationships/hyperlink" Target="https://podminky.urs.cz/item/CS_URS_2024_01/784321001" TargetMode="External" /><Relationship Id="rId118" Type="http://schemas.openxmlformats.org/officeDocument/2006/relationships/hyperlink" Target="https://podminky.urs.cz/item/CS_URS_2024_01/784331001" TargetMode="External" /><Relationship Id="rId119" Type="http://schemas.openxmlformats.org/officeDocument/2006/relationships/hyperlink" Target="https://podminky.urs.cz/item/CS_URS_2024_01/HZS2222" TargetMode="External" /><Relationship Id="rId120" Type="http://schemas.openxmlformats.org/officeDocument/2006/relationships/hyperlink" Target="https://podminky.urs.cz/item/CS_URS_2024_01/HZS2491" TargetMode="External" /><Relationship Id="rId121" Type="http://schemas.openxmlformats.org/officeDocument/2006/relationships/hyperlink" Target="https://podminky.urs.cz/item/CS_URS_2024_01/HZS3211" TargetMode="External" /><Relationship Id="rId122" Type="http://schemas.openxmlformats.org/officeDocument/2006/relationships/hyperlink" Target="https://podminky.urs.cz/item/CS_URS_2024_01/HZS3212" TargetMode="External" /><Relationship Id="rId12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7013151" TargetMode="External" /><Relationship Id="rId2" Type="http://schemas.openxmlformats.org/officeDocument/2006/relationships/hyperlink" Target="https://podminky.urs.cz/item/CS_URS_2024_01/997013501" TargetMode="External" /><Relationship Id="rId3" Type="http://schemas.openxmlformats.org/officeDocument/2006/relationships/hyperlink" Target="https://podminky.urs.cz/item/CS_URS_2024_01/997013509" TargetMode="External" /><Relationship Id="rId4" Type="http://schemas.openxmlformats.org/officeDocument/2006/relationships/hyperlink" Target="https://podminky.urs.cz/item/CS_URS_2024_01/997013631" TargetMode="External" /><Relationship Id="rId5" Type="http://schemas.openxmlformats.org/officeDocument/2006/relationships/hyperlink" Target="https://podminky.urs.cz/item/CS_URS_2024_01/713463311" TargetMode="External" /><Relationship Id="rId6" Type="http://schemas.openxmlformats.org/officeDocument/2006/relationships/hyperlink" Target="https://podminky.urs.cz/item/CS_URS_2024_01/713463315" TargetMode="External" /><Relationship Id="rId7" Type="http://schemas.openxmlformats.org/officeDocument/2006/relationships/hyperlink" Target="https://podminky.urs.cz/item/CS_URS_2024_01/998713201" TargetMode="External" /><Relationship Id="rId8" Type="http://schemas.openxmlformats.org/officeDocument/2006/relationships/hyperlink" Target="https://podminky.urs.cz/item/CS_URS_2024_01/721100906" TargetMode="External" /><Relationship Id="rId9" Type="http://schemas.openxmlformats.org/officeDocument/2006/relationships/hyperlink" Target="https://podminky.urs.cz/item/CS_URS_2024_01/721110802" TargetMode="External" /><Relationship Id="rId10" Type="http://schemas.openxmlformats.org/officeDocument/2006/relationships/hyperlink" Target="https://podminky.urs.cz/item/CS_URS_2024_01/721110806" TargetMode="External" /><Relationship Id="rId11" Type="http://schemas.openxmlformats.org/officeDocument/2006/relationships/hyperlink" Target="https://podminky.urs.cz/item/CS_URS_2024_01/721110964" TargetMode="External" /><Relationship Id="rId12" Type="http://schemas.openxmlformats.org/officeDocument/2006/relationships/hyperlink" Target="https://podminky.urs.cz/item/CS_URS_2024_01/721140802" TargetMode="External" /><Relationship Id="rId13" Type="http://schemas.openxmlformats.org/officeDocument/2006/relationships/hyperlink" Target="https://podminky.urs.cz/item/CS_URS_2024_01/721140806" TargetMode="External" /><Relationship Id="rId14" Type="http://schemas.openxmlformats.org/officeDocument/2006/relationships/hyperlink" Target="https://podminky.urs.cz/item/CS_URS_2024_01/721171803" TargetMode="External" /><Relationship Id="rId15" Type="http://schemas.openxmlformats.org/officeDocument/2006/relationships/hyperlink" Target="https://podminky.urs.cz/item/CS_URS_2024_01/721171808" TargetMode="External" /><Relationship Id="rId16" Type="http://schemas.openxmlformats.org/officeDocument/2006/relationships/hyperlink" Target="https://podminky.urs.cz/item/CS_URS_2024_01/721171915" TargetMode="External" /><Relationship Id="rId17" Type="http://schemas.openxmlformats.org/officeDocument/2006/relationships/hyperlink" Target="https://podminky.urs.cz/item/CS_URS_2024_01/721173401" TargetMode="External" /><Relationship Id="rId18" Type="http://schemas.openxmlformats.org/officeDocument/2006/relationships/hyperlink" Target="https://podminky.urs.cz/item/CS_URS_2024_01/721173402" TargetMode="External" /><Relationship Id="rId19" Type="http://schemas.openxmlformats.org/officeDocument/2006/relationships/hyperlink" Target="https://podminky.urs.cz/item/CS_URS_2024_01/721173403" TargetMode="External" /><Relationship Id="rId20" Type="http://schemas.openxmlformats.org/officeDocument/2006/relationships/hyperlink" Target="https://podminky.urs.cz/item/CS_URS_2024_01/721173404" TargetMode="External" /><Relationship Id="rId21" Type="http://schemas.openxmlformats.org/officeDocument/2006/relationships/hyperlink" Target="https://podminky.urs.cz/item/CS_URS_2024_01/721174004" TargetMode="External" /><Relationship Id="rId22" Type="http://schemas.openxmlformats.org/officeDocument/2006/relationships/hyperlink" Target="https://podminky.urs.cz/item/CS_URS_2024_01/721174005" TargetMode="External" /><Relationship Id="rId23" Type="http://schemas.openxmlformats.org/officeDocument/2006/relationships/hyperlink" Target="https://podminky.urs.cz/item/CS_URS_2024_01/721174024" TargetMode="External" /><Relationship Id="rId24" Type="http://schemas.openxmlformats.org/officeDocument/2006/relationships/hyperlink" Target="https://podminky.urs.cz/item/CS_URS_2024_01/721174025" TargetMode="External" /><Relationship Id="rId25" Type="http://schemas.openxmlformats.org/officeDocument/2006/relationships/hyperlink" Target="https://podminky.urs.cz/item/CS_URS_2024_01/721174042" TargetMode="External" /><Relationship Id="rId26" Type="http://schemas.openxmlformats.org/officeDocument/2006/relationships/hyperlink" Target="https://podminky.urs.cz/item/CS_URS_2024_01/721174043" TargetMode="External" /><Relationship Id="rId27" Type="http://schemas.openxmlformats.org/officeDocument/2006/relationships/hyperlink" Target="https://podminky.urs.cz/item/CS_URS_2024_01/721194104" TargetMode="External" /><Relationship Id="rId28" Type="http://schemas.openxmlformats.org/officeDocument/2006/relationships/hyperlink" Target="https://podminky.urs.cz/item/CS_URS_2024_01/721194105" TargetMode="External" /><Relationship Id="rId29" Type="http://schemas.openxmlformats.org/officeDocument/2006/relationships/hyperlink" Target="https://podminky.urs.cz/item/CS_URS_2024_01/721194109" TargetMode="External" /><Relationship Id="rId30" Type="http://schemas.openxmlformats.org/officeDocument/2006/relationships/hyperlink" Target="https://podminky.urs.cz/item/CS_URS_2024_01/721210812" TargetMode="External" /><Relationship Id="rId31" Type="http://schemas.openxmlformats.org/officeDocument/2006/relationships/hyperlink" Target="https://podminky.urs.cz/item/CS_URS_2024_01/721210813" TargetMode="External" /><Relationship Id="rId32" Type="http://schemas.openxmlformats.org/officeDocument/2006/relationships/hyperlink" Target="https://podminky.urs.cz/item/CS_URS_2024_01/721211422" TargetMode="External" /><Relationship Id="rId33" Type="http://schemas.openxmlformats.org/officeDocument/2006/relationships/hyperlink" Target="https://podminky.urs.cz/item/CS_URS_2024_01/721290111" TargetMode="External" /><Relationship Id="rId34" Type="http://schemas.openxmlformats.org/officeDocument/2006/relationships/hyperlink" Target="https://podminky.urs.cz/item/CS_URS_2024_01/721290112" TargetMode="External" /><Relationship Id="rId35" Type="http://schemas.openxmlformats.org/officeDocument/2006/relationships/hyperlink" Target="https://podminky.urs.cz/item/CS_URS_2024_01/721910922" TargetMode="External" /><Relationship Id="rId36" Type="http://schemas.openxmlformats.org/officeDocument/2006/relationships/hyperlink" Target="https://podminky.urs.cz/item/CS_URS_2024_01/998721201" TargetMode="External" /><Relationship Id="rId37" Type="http://schemas.openxmlformats.org/officeDocument/2006/relationships/hyperlink" Target="https://podminky.urs.cz/item/CS_URS_2024_01/722130801" TargetMode="External" /><Relationship Id="rId38" Type="http://schemas.openxmlformats.org/officeDocument/2006/relationships/hyperlink" Target="https://podminky.urs.cz/item/CS_URS_2024_01/722130802" TargetMode="External" /><Relationship Id="rId39" Type="http://schemas.openxmlformats.org/officeDocument/2006/relationships/hyperlink" Target="https://podminky.urs.cz/item/CS_URS_2024_01/722130913" TargetMode="External" /><Relationship Id="rId40" Type="http://schemas.openxmlformats.org/officeDocument/2006/relationships/hyperlink" Target="https://podminky.urs.cz/item/CS_URS_2024_01/722130916" TargetMode="External" /><Relationship Id="rId41" Type="http://schemas.openxmlformats.org/officeDocument/2006/relationships/hyperlink" Target="https://podminky.urs.cz/item/CS_URS_2024_01/722131933" TargetMode="External" /><Relationship Id="rId42" Type="http://schemas.openxmlformats.org/officeDocument/2006/relationships/hyperlink" Target="https://podminky.urs.cz/item/CS_URS_2024_01/722170801" TargetMode="External" /><Relationship Id="rId43" Type="http://schemas.openxmlformats.org/officeDocument/2006/relationships/hyperlink" Target="https://podminky.urs.cz/item/CS_URS_2024_01/722174004" TargetMode="External" /><Relationship Id="rId44" Type="http://schemas.openxmlformats.org/officeDocument/2006/relationships/hyperlink" Target="https://podminky.urs.cz/item/CS_URS_2024_01/722181232" TargetMode="External" /><Relationship Id="rId45" Type="http://schemas.openxmlformats.org/officeDocument/2006/relationships/hyperlink" Target="https://podminky.urs.cz/item/CS_URS_2024_01/722181241" TargetMode="External" /><Relationship Id="rId46" Type="http://schemas.openxmlformats.org/officeDocument/2006/relationships/hyperlink" Target="https://podminky.urs.cz/item/CS_URS_2024_01/722181242" TargetMode="External" /><Relationship Id="rId47" Type="http://schemas.openxmlformats.org/officeDocument/2006/relationships/hyperlink" Target="https://podminky.urs.cz/item/CS_URS_2024_01/722181812" TargetMode="External" /><Relationship Id="rId48" Type="http://schemas.openxmlformats.org/officeDocument/2006/relationships/hyperlink" Target="https://podminky.urs.cz/item/CS_URS_2024_01/722181851" TargetMode="External" /><Relationship Id="rId49" Type="http://schemas.openxmlformats.org/officeDocument/2006/relationships/hyperlink" Target="https://podminky.urs.cz/item/CS_URS_2024_01/722220121" TargetMode="External" /><Relationship Id="rId50" Type="http://schemas.openxmlformats.org/officeDocument/2006/relationships/hyperlink" Target="https://podminky.urs.cz/item/CS_URS_2024_01/722220851" TargetMode="External" /><Relationship Id="rId51" Type="http://schemas.openxmlformats.org/officeDocument/2006/relationships/hyperlink" Target="https://podminky.urs.cz/item/CS_URS_2024_01/722220862" TargetMode="External" /><Relationship Id="rId52" Type="http://schemas.openxmlformats.org/officeDocument/2006/relationships/hyperlink" Target="https://podminky.urs.cz/item/CS_URS_2024_01/722220863" TargetMode="External" /><Relationship Id="rId53" Type="http://schemas.openxmlformats.org/officeDocument/2006/relationships/hyperlink" Target="https://podminky.urs.cz/item/CS_URS_2024_01/722224115" TargetMode="External" /><Relationship Id="rId54" Type="http://schemas.openxmlformats.org/officeDocument/2006/relationships/hyperlink" Target="https://podminky.urs.cz/item/CS_URS_2024_01/722224152" TargetMode="External" /><Relationship Id="rId55" Type="http://schemas.openxmlformats.org/officeDocument/2006/relationships/hyperlink" Target="https://podminky.urs.cz/item/CS_URS_2024_01/722231072" TargetMode="External" /><Relationship Id="rId56" Type="http://schemas.openxmlformats.org/officeDocument/2006/relationships/hyperlink" Target="https://podminky.urs.cz/item/CS_URS_2024_01/722231074" TargetMode="External" /><Relationship Id="rId57" Type="http://schemas.openxmlformats.org/officeDocument/2006/relationships/hyperlink" Target="https://podminky.urs.cz/item/CS_URS_2024_01/722231221" TargetMode="External" /><Relationship Id="rId58" Type="http://schemas.openxmlformats.org/officeDocument/2006/relationships/hyperlink" Target="https://podminky.urs.cz/item/CS_URS_2024_01/722232043" TargetMode="External" /><Relationship Id="rId59" Type="http://schemas.openxmlformats.org/officeDocument/2006/relationships/hyperlink" Target="https://podminky.urs.cz/item/CS_URS_2024_01/722232044" TargetMode="External" /><Relationship Id="rId60" Type="http://schemas.openxmlformats.org/officeDocument/2006/relationships/hyperlink" Target="https://podminky.urs.cz/item/CS_URS_2024_01/722232045" TargetMode="External" /><Relationship Id="rId61" Type="http://schemas.openxmlformats.org/officeDocument/2006/relationships/hyperlink" Target="https://podminky.urs.cz/item/CS_URS_2024_01/722232061" TargetMode="External" /><Relationship Id="rId62" Type="http://schemas.openxmlformats.org/officeDocument/2006/relationships/hyperlink" Target="https://podminky.urs.cz/item/CS_URS_2024_01/722232062" TargetMode="External" /><Relationship Id="rId63" Type="http://schemas.openxmlformats.org/officeDocument/2006/relationships/hyperlink" Target="https://podminky.urs.cz/item/CS_URS_2024_01/722232063" TargetMode="External" /><Relationship Id="rId64" Type="http://schemas.openxmlformats.org/officeDocument/2006/relationships/hyperlink" Target="https://podminky.urs.cz/item/CS_URS_2024_01/722290234" TargetMode="External" /><Relationship Id="rId65" Type="http://schemas.openxmlformats.org/officeDocument/2006/relationships/hyperlink" Target="https://podminky.urs.cz/item/CS_URS_2024_01/725110814" TargetMode="External" /><Relationship Id="rId66" Type="http://schemas.openxmlformats.org/officeDocument/2006/relationships/hyperlink" Target="https://podminky.urs.cz/item/CS_URS_2024_01/725112022" TargetMode="External" /><Relationship Id="rId67" Type="http://schemas.openxmlformats.org/officeDocument/2006/relationships/hyperlink" Target="https://podminky.urs.cz/item/CS_URS_2024_01/725119125" TargetMode="External" /><Relationship Id="rId68" Type="http://schemas.openxmlformats.org/officeDocument/2006/relationships/hyperlink" Target="https://podminky.urs.cz/item/CS_URS_2024_01/725121525" TargetMode="External" /><Relationship Id="rId69" Type="http://schemas.openxmlformats.org/officeDocument/2006/relationships/hyperlink" Target="https://podminky.urs.cz/item/CS_URS_2024_01/725122817" TargetMode="External" /><Relationship Id="rId70" Type="http://schemas.openxmlformats.org/officeDocument/2006/relationships/hyperlink" Target="https://podminky.urs.cz/item/CS_URS_2024_01/725210821" TargetMode="External" /><Relationship Id="rId71" Type="http://schemas.openxmlformats.org/officeDocument/2006/relationships/hyperlink" Target="https://podminky.urs.cz/item/CS_URS_2024_01/725211651" TargetMode="External" /><Relationship Id="rId72" Type="http://schemas.openxmlformats.org/officeDocument/2006/relationships/hyperlink" Target="https://podminky.urs.cz/item/CS_URS_2024_01/725211681" TargetMode="External" /><Relationship Id="rId73" Type="http://schemas.openxmlformats.org/officeDocument/2006/relationships/hyperlink" Target="https://podminky.urs.cz/item/CS_URS_2024_01/725291652" TargetMode="External" /><Relationship Id="rId74" Type="http://schemas.openxmlformats.org/officeDocument/2006/relationships/hyperlink" Target="https://podminky.urs.cz/item/CS_URS_2024_01/725291653" TargetMode="External" /><Relationship Id="rId75" Type="http://schemas.openxmlformats.org/officeDocument/2006/relationships/hyperlink" Target="https://podminky.urs.cz/item/CS_URS_2024_01/725291654" TargetMode="External" /><Relationship Id="rId76" Type="http://schemas.openxmlformats.org/officeDocument/2006/relationships/hyperlink" Target="https://podminky.urs.cz/item/CS_URS_2024_01/725291670" TargetMode="External" /><Relationship Id="rId77" Type="http://schemas.openxmlformats.org/officeDocument/2006/relationships/hyperlink" Target="https://podminky.urs.cz/item/CS_URS_2024_01/725291674" TargetMode="External" /><Relationship Id="rId78" Type="http://schemas.openxmlformats.org/officeDocument/2006/relationships/hyperlink" Target="https://podminky.urs.cz/item/CS_URS_2024_01/725291680" TargetMode="External" /><Relationship Id="rId79" Type="http://schemas.openxmlformats.org/officeDocument/2006/relationships/hyperlink" Target="https://podminky.urs.cz/item/CS_URS_2024_01/725330820" TargetMode="External" /><Relationship Id="rId80" Type="http://schemas.openxmlformats.org/officeDocument/2006/relationships/hyperlink" Target="https://podminky.urs.cz/item/CS_URS_2024_01/725331111" TargetMode="External" /><Relationship Id="rId81" Type="http://schemas.openxmlformats.org/officeDocument/2006/relationships/hyperlink" Target="https://podminky.urs.cz/item/CS_URS_2024_01/725810811" TargetMode="External" /><Relationship Id="rId82" Type="http://schemas.openxmlformats.org/officeDocument/2006/relationships/hyperlink" Target="https://podminky.urs.cz/item/CS_URS_2024_01/725820801" TargetMode="External" /><Relationship Id="rId83" Type="http://schemas.openxmlformats.org/officeDocument/2006/relationships/hyperlink" Target="https://podminky.urs.cz/item/CS_URS_2024_01/725821316" TargetMode="External" /><Relationship Id="rId84" Type="http://schemas.openxmlformats.org/officeDocument/2006/relationships/hyperlink" Target="https://podminky.urs.cz/item/CS_URS_2024_01/725822654" TargetMode="External" /><Relationship Id="rId85" Type="http://schemas.openxmlformats.org/officeDocument/2006/relationships/hyperlink" Target="https://podminky.urs.cz/item/CS_URS_2024_01/725829131" TargetMode="External" /><Relationship Id="rId86" Type="http://schemas.openxmlformats.org/officeDocument/2006/relationships/hyperlink" Target="https://podminky.urs.cz/item/CS_URS_2024_01/725860811" TargetMode="External" /><Relationship Id="rId87" Type="http://schemas.openxmlformats.org/officeDocument/2006/relationships/hyperlink" Target="https://podminky.urs.cz/item/CS_URS_2024_01/725861312" TargetMode="External" /><Relationship Id="rId88" Type="http://schemas.openxmlformats.org/officeDocument/2006/relationships/hyperlink" Target="https://podminky.urs.cz/item/CS_URS_2024_01/725865411" TargetMode="External" /><Relationship Id="rId89" Type="http://schemas.openxmlformats.org/officeDocument/2006/relationships/hyperlink" Target="https://podminky.urs.cz/item/CS_URS_2024_01/725869101" TargetMode="External" /><Relationship Id="rId90" Type="http://schemas.openxmlformats.org/officeDocument/2006/relationships/hyperlink" Target="https://podminky.urs.cz/item/CS_URS_2024_01/725869218" TargetMode="External" /><Relationship Id="rId91" Type="http://schemas.openxmlformats.org/officeDocument/2006/relationships/hyperlink" Target="https://podminky.urs.cz/item/CS_URS_2024_01/725980122" TargetMode="External" /><Relationship Id="rId92" Type="http://schemas.openxmlformats.org/officeDocument/2006/relationships/hyperlink" Target="https://podminky.urs.cz/item/CS_URS_2024_01/726131041" TargetMode="External" /><Relationship Id="rId93" Type="http://schemas.openxmlformats.org/officeDocument/2006/relationships/hyperlink" Target="https://podminky.urs.cz/item/CS_URS_2024_01/726131043" TargetMode="External" /><Relationship Id="rId94" Type="http://schemas.openxmlformats.org/officeDocument/2006/relationships/hyperlink" Target="https://podminky.urs.cz/item/CS_URS_2024_01/998726211" TargetMode="External" /><Relationship Id="rId95" Type="http://schemas.openxmlformats.org/officeDocument/2006/relationships/hyperlink" Target="https://podminky.urs.cz/item/CS_URS_2024_01/732331101" TargetMode="External" /><Relationship Id="rId96" Type="http://schemas.openxmlformats.org/officeDocument/2006/relationships/hyperlink" Target="https://podminky.urs.cz/item/CS_URS_2024_01/732421201" TargetMode="External" /><Relationship Id="rId97" Type="http://schemas.openxmlformats.org/officeDocument/2006/relationships/hyperlink" Target="https://podminky.urs.cz/item/CS_URS_2024_01/998732201" TargetMode="External" /><Relationship Id="rId98" Type="http://schemas.openxmlformats.org/officeDocument/2006/relationships/hyperlink" Target="https://podminky.urs.cz/item/CS_URS_2024_01/734211127" TargetMode="External" /><Relationship Id="rId99" Type="http://schemas.openxmlformats.org/officeDocument/2006/relationships/hyperlink" Target="https://podminky.urs.cz/item/CS_URS_2024_01/998734202" TargetMode="External" /><Relationship Id="rId10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7013151" TargetMode="External" /><Relationship Id="rId2" Type="http://schemas.openxmlformats.org/officeDocument/2006/relationships/hyperlink" Target="https://podminky.urs.cz/item/CS_URS_2024_01/997013501" TargetMode="External" /><Relationship Id="rId3" Type="http://schemas.openxmlformats.org/officeDocument/2006/relationships/hyperlink" Target="https://podminky.urs.cz/item/CS_URS_2024_01/997013509" TargetMode="External" /><Relationship Id="rId4" Type="http://schemas.openxmlformats.org/officeDocument/2006/relationships/hyperlink" Target="https://podminky.urs.cz/item/CS_URS_2024_01/997013631" TargetMode="External" /><Relationship Id="rId5" Type="http://schemas.openxmlformats.org/officeDocument/2006/relationships/hyperlink" Target="https://podminky.urs.cz/item/CS_URS_2024_01/731200832" TargetMode="External" /><Relationship Id="rId6" Type="http://schemas.openxmlformats.org/officeDocument/2006/relationships/hyperlink" Target="https://podminky.urs.cz/item/CS_URS_2024_01/731244492" TargetMode="External" /><Relationship Id="rId7" Type="http://schemas.openxmlformats.org/officeDocument/2006/relationships/hyperlink" Target="https://podminky.urs.cz/item/CS_URS_2024_01/731391811" TargetMode="External" /><Relationship Id="rId8" Type="http://schemas.openxmlformats.org/officeDocument/2006/relationships/hyperlink" Target="https://podminky.urs.cz/item/CS_URS_2024_01/731810302" TargetMode="External" /><Relationship Id="rId9" Type="http://schemas.openxmlformats.org/officeDocument/2006/relationships/hyperlink" Target="https://podminky.urs.cz/item/CS_URS_2024_01/731810342" TargetMode="External" /><Relationship Id="rId10" Type="http://schemas.openxmlformats.org/officeDocument/2006/relationships/hyperlink" Target="https://podminky.urs.cz/item/CS_URS_2024_01/998731201" TargetMode="External" /><Relationship Id="rId11" Type="http://schemas.openxmlformats.org/officeDocument/2006/relationships/hyperlink" Target="https://podminky.urs.cz/item/CS_URS_2024_01/732219301" TargetMode="External" /><Relationship Id="rId12" Type="http://schemas.openxmlformats.org/officeDocument/2006/relationships/hyperlink" Target="https://podminky.urs.cz/item/CS_URS_2024_01/998732201" TargetMode="External" /><Relationship Id="rId13" Type="http://schemas.openxmlformats.org/officeDocument/2006/relationships/hyperlink" Target="https://podminky.urs.cz/item/CS_URS_2024_01/733110806" TargetMode="External" /><Relationship Id="rId14" Type="http://schemas.openxmlformats.org/officeDocument/2006/relationships/hyperlink" Target="https://podminky.urs.cz/item/CS_URS_2024_01/733193810" TargetMode="External" /><Relationship Id="rId15" Type="http://schemas.openxmlformats.org/officeDocument/2006/relationships/hyperlink" Target="https://podminky.urs.cz/item/CS_URS_2024_01/733222103" TargetMode="External" /><Relationship Id="rId16" Type="http://schemas.openxmlformats.org/officeDocument/2006/relationships/hyperlink" Target="https://podminky.urs.cz/item/CS_URS_2024_01/733222104" TargetMode="External" /><Relationship Id="rId17" Type="http://schemas.openxmlformats.org/officeDocument/2006/relationships/hyperlink" Target="https://podminky.urs.cz/item/CS_URS_2024_01/733224204" TargetMode="External" /><Relationship Id="rId18" Type="http://schemas.openxmlformats.org/officeDocument/2006/relationships/hyperlink" Target="https://podminky.urs.cz/item/CS_URS_2024_01/733224223" TargetMode="External" /><Relationship Id="rId19" Type="http://schemas.openxmlformats.org/officeDocument/2006/relationships/hyperlink" Target="https://podminky.urs.cz/item/CS_URS_2024_01/733224224" TargetMode="External" /><Relationship Id="rId20" Type="http://schemas.openxmlformats.org/officeDocument/2006/relationships/hyperlink" Target="https://podminky.urs.cz/item/CS_URS_2024_01/733291101" TargetMode="External" /><Relationship Id="rId21" Type="http://schemas.openxmlformats.org/officeDocument/2006/relationships/hyperlink" Target="https://podminky.urs.cz/item/CS_URS_2024_01/733811231" TargetMode="External" /><Relationship Id="rId22" Type="http://schemas.openxmlformats.org/officeDocument/2006/relationships/hyperlink" Target="https://podminky.urs.cz/item/CS_URS_2024_01/998733201" TargetMode="External" /><Relationship Id="rId23" Type="http://schemas.openxmlformats.org/officeDocument/2006/relationships/hyperlink" Target="https://podminky.urs.cz/item/CS_URS_2024_01/734200811" TargetMode="External" /><Relationship Id="rId24" Type="http://schemas.openxmlformats.org/officeDocument/2006/relationships/hyperlink" Target="https://podminky.urs.cz/item/CS_URS_2024_01/734200821" TargetMode="External" /><Relationship Id="rId25" Type="http://schemas.openxmlformats.org/officeDocument/2006/relationships/hyperlink" Target="https://podminky.urs.cz/item/CS_URS_2024_01/734200822" TargetMode="External" /><Relationship Id="rId26" Type="http://schemas.openxmlformats.org/officeDocument/2006/relationships/hyperlink" Target="https://podminky.urs.cz/item/CS_URS_2024_01/734209102" TargetMode="External" /><Relationship Id="rId27" Type="http://schemas.openxmlformats.org/officeDocument/2006/relationships/hyperlink" Target="https://podminky.urs.cz/item/CS_URS_2024_01/734209104" TargetMode="External" /><Relationship Id="rId28" Type="http://schemas.openxmlformats.org/officeDocument/2006/relationships/hyperlink" Target="https://podminky.urs.cz/item/CS_URS_2024_01/734261403" TargetMode="External" /><Relationship Id="rId29" Type="http://schemas.openxmlformats.org/officeDocument/2006/relationships/hyperlink" Target="https://podminky.urs.cz/item/CS_URS_2024_01/734291123" TargetMode="External" /><Relationship Id="rId30" Type="http://schemas.openxmlformats.org/officeDocument/2006/relationships/hyperlink" Target="https://podminky.urs.cz/item/CS_URS_2024_01/734291273" TargetMode="External" /><Relationship Id="rId31" Type="http://schemas.openxmlformats.org/officeDocument/2006/relationships/hyperlink" Target="https://podminky.urs.cz/item/CS_URS_2024_01/734292714" TargetMode="External" /><Relationship Id="rId32" Type="http://schemas.openxmlformats.org/officeDocument/2006/relationships/hyperlink" Target="https://podminky.urs.cz/item/CS_URS_2024_01/998734201" TargetMode="External" /><Relationship Id="rId33" Type="http://schemas.openxmlformats.org/officeDocument/2006/relationships/hyperlink" Target="https://podminky.urs.cz/item/CS_URS_2024_01/735000912" TargetMode="External" /><Relationship Id="rId34" Type="http://schemas.openxmlformats.org/officeDocument/2006/relationships/hyperlink" Target="https://podminky.urs.cz/item/CS_URS_2024_01/735111810" TargetMode="External" /><Relationship Id="rId35" Type="http://schemas.openxmlformats.org/officeDocument/2006/relationships/hyperlink" Target="https://podminky.urs.cz/item/CS_URS_2024_01/735121810" TargetMode="External" /><Relationship Id="rId36" Type="http://schemas.openxmlformats.org/officeDocument/2006/relationships/hyperlink" Target="https://podminky.urs.cz/item/CS_URS_2024_01/735151821" TargetMode="External" /><Relationship Id="rId37" Type="http://schemas.openxmlformats.org/officeDocument/2006/relationships/hyperlink" Target="https://podminky.urs.cz/item/CS_URS_2024_01/735152597" TargetMode="External" /><Relationship Id="rId38" Type="http://schemas.openxmlformats.org/officeDocument/2006/relationships/hyperlink" Target="https://podminky.urs.cz/item/CS_URS_2024_01/735152599" TargetMode="External" /><Relationship Id="rId39" Type="http://schemas.openxmlformats.org/officeDocument/2006/relationships/hyperlink" Target="https://podminky.urs.cz/item/CS_URS_2024_01/735152600" TargetMode="External" /><Relationship Id="rId40" Type="http://schemas.openxmlformats.org/officeDocument/2006/relationships/hyperlink" Target="https://podminky.urs.cz/item/CS_URS_2024_01/735152601" TargetMode="External" /><Relationship Id="rId41" Type="http://schemas.openxmlformats.org/officeDocument/2006/relationships/hyperlink" Target="https://podminky.urs.cz/item/CS_URS_2024_01/735191905" TargetMode="External" /><Relationship Id="rId42" Type="http://schemas.openxmlformats.org/officeDocument/2006/relationships/hyperlink" Target="https://podminky.urs.cz/item/CS_URS_2024_01/735191910" TargetMode="External" /><Relationship Id="rId43" Type="http://schemas.openxmlformats.org/officeDocument/2006/relationships/hyperlink" Target="https://podminky.urs.cz/item/CS_URS_2024_01/735291800" TargetMode="External" /><Relationship Id="rId44" Type="http://schemas.openxmlformats.org/officeDocument/2006/relationships/hyperlink" Target="https://podminky.urs.cz/item/CS_URS_2024_01/735494811" TargetMode="External" /><Relationship Id="rId45" Type="http://schemas.openxmlformats.org/officeDocument/2006/relationships/hyperlink" Target="https://podminky.urs.cz/item/CS_URS_2024_01/998735201" TargetMode="External" /><Relationship Id="rId46" Type="http://schemas.openxmlformats.org/officeDocument/2006/relationships/hyperlink" Target="https://podminky.urs.cz/item/CS_URS_2024_01/HZS2212" TargetMode="External" /><Relationship Id="rId47" Type="http://schemas.openxmlformats.org/officeDocument/2006/relationships/hyperlink" Target="https://podminky.urs.cz/item/CS_URS_2024_01/HZS2222" TargetMode="External" /><Relationship Id="rId48" Type="http://schemas.openxmlformats.org/officeDocument/2006/relationships/hyperlink" Target="https://podminky.urs.cz/item/CS_URS_2024_01/HZS2491" TargetMode="External" /><Relationship Id="rId4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7221551" TargetMode="External" /><Relationship Id="rId2" Type="http://schemas.openxmlformats.org/officeDocument/2006/relationships/hyperlink" Target="https://podminky.urs.cz/item/CS_URS_2024_01/997221559" TargetMode="External" /><Relationship Id="rId3" Type="http://schemas.openxmlformats.org/officeDocument/2006/relationships/hyperlink" Target="https://podminky.urs.cz/item/CS_URS_2024_01/997221611" TargetMode="External" /><Relationship Id="rId4" Type="http://schemas.openxmlformats.org/officeDocument/2006/relationships/hyperlink" Target="https://podminky.urs.cz/item/CS_URS_2024_01/997221875" TargetMode="External" /><Relationship Id="rId5" Type="http://schemas.openxmlformats.org/officeDocument/2006/relationships/hyperlink" Target="https://podminky.urs.cz/item/CS_URS_2024_01/722220862" TargetMode="External" /><Relationship Id="rId6" Type="http://schemas.openxmlformats.org/officeDocument/2006/relationships/hyperlink" Target="https://podminky.urs.cz/item/CS_URS_2024_01/723120804" TargetMode="External" /><Relationship Id="rId7" Type="http://schemas.openxmlformats.org/officeDocument/2006/relationships/hyperlink" Target="https://podminky.urs.cz/item/CS_URS_2024_01/723150365" TargetMode="External" /><Relationship Id="rId8" Type="http://schemas.openxmlformats.org/officeDocument/2006/relationships/hyperlink" Target="https://podminky.urs.cz/item/CS_URS_2024_01/723160204" TargetMode="External" /><Relationship Id="rId9" Type="http://schemas.openxmlformats.org/officeDocument/2006/relationships/hyperlink" Target="https://podminky.urs.cz/item/CS_URS_2024_01/723160334" TargetMode="External" /><Relationship Id="rId10" Type="http://schemas.openxmlformats.org/officeDocument/2006/relationships/hyperlink" Target="https://podminky.urs.cz/item/CS_URS_2024_01/723160804" TargetMode="External" /><Relationship Id="rId11" Type="http://schemas.openxmlformats.org/officeDocument/2006/relationships/hyperlink" Target="https://podminky.urs.cz/item/CS_URS_2024_01/723160831" TargetMode="External" /><Relationship Id="rId12" Type="http://schemas.openxmlformats.org/officeDocument/2006/relationships/hyperlink" Target="https://podminky.urs.cz/item/CS_URS_2024_01/723181013" TargetMode="External" /><Relationship Id="rId13" Type="http://schemas.openxmlformats.org/officeDocument/2006/relationships/hyperlink" Target="https://podminky.urs.cz/item/CS_URS_2024_01/723190252" TargetMode="External" /><Relationship Id="rId14" Type="http://schemas.openxmlformats.org/officeDocument/2006/relationships/hyperlink" Target="https://podminky.urs.cz/item/CS_URS_2024_01/723190907" TargetMode="External" /><Relationship Id="rId15" Type="http://schemas.openxmlformats.org/officeDocument/2006/relationships/hyperlink" Target="https://podminky.urs.cz/item/CS_URS_2024_01/723190909" TargetMode="External" /><Relationship Id="rId16" Type="http://schemas.openxmlformats.org/officeDocument/2006/relationships/hyperlink" Target="https://podminky.urs.cz/item/CS_URS_2024_01/723190915" TargetMode="External" /><Relationship Id="rId17" Type="http://schemas.openxmlformats.org/officeDocument/2006/relationships/hyperlink" Target="https://podminky.urs.cz/item/CS_URS_2024_01/723230103" TargetMode="External" /><Relationship Id="rId18" Type="http://schemas.openxmlformats.org/officeDocument/2006/relationships/hyperlink" Target="https://podminky.urs.cz/item/CS_URS_2024_01/723230153" TargetMode="External" /><Relationship Id="rId19" Type="http://schemas.openxmlformats.org/officeDocument/2006/relationships/hyperlink" Target="https://podminky.urs.cz/item/CS_URS_2024_01/723231164" TargetMode="External" /><Relationship Id="rId20" Type="http://schemas.openxmlformats.org/officeDocument/2006/relationships/hyperlink" Target="https://podminky.urs.cz/item/CS_URS_2024_01/723260801" TargetMode="External" /><Relationship Id="rId21" Type="http://schemas.openxmlformats.org/officeDocument/2006/relationships/hyperlink" Target="https://podminky.urs.cz/item/CS_URS_2024_01/723261912" TargetMode="External" /><Relationship Id="rId22" Type="http://schemas.openxmlformats.org/officeDocument/2006/relationships/hyperlink" Target="https://podminky.urs.cz/item/CS_URS_2024_01/998723201" TargetMode="External" /><Relationship Id="rId23" Type="http://schemas.openxmlformats.org/officeDocument/2006/relationships/hyperlink" Target="https://podminky.urs.cz/item/CS_URS_2024_01/783624551" TargetMode="External" /><Relationship Id="rId24" Type="http://schemas.openxmlformats.org/officeDocument/2006/relationships/hyperlink" Target="https://podminky.urs.cz/item/CS_URS_2024_01/783627611" TargetMode="External" /><Relationship Id="rId25" Type="http://schemas.openxmlformats.org/officeDocument/2006/relationships/hyperlink" Target="https://podminky.urs.cz/item/CS_URS_2024_01/HZS2232" TargetMode="External" /><Relationship Id="rId26" Type="http://schemas.openxmlformats.org/officeDocument/2006/relationships/hyperlink" Target="https://podminky.urs.cz/item/CS_URS_2024_01/HZS2491" TargetMode="External" /><Relationship Id="rId27" Type="http://schemas.openxmlformats.org/officeDocument/2006/relationships/hyperlink" Target="https://podminky.urs.cz/item/CS_URS_2024_01/HZS4212" TargetMode="External" /><Relationship Id="rId2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3254000" TargetMode="External" /><Relationship Id="rId2" Type="http://schemas.openxmlformats.org/officeDocument/2006/relationships/hyperlink" Target="https://podminky.urs.cz/item/CS_URS_2021_01/032903000.1" TargetMode="External" /><Relationship Id="rId3" Type="http://schemas.openxmlformats.org/officeDocument/2006/relationships/hyperlink" Target="https://podminky.urs.cz/item/CS_URS_2024_01/034103000" TargetMode="External" /><Relationship Id="rId4" Type="http://schemas.openxmlformats.org/officeDocument/2006/relationships/hyperlink" Target="https://podminky.urs.cz/item/CS_URS_2021_01/034103000.1" TargetMode="External" /><Relationship Id="rId5" Type="http://schemas.openxmlformats.org/officeDocument/2006/relationships/hyperlink" Target="https://podminky.urs.cz/item/CS_URS_2024_01/034303000" TargetMode="External" /><Relationship Id="rId6" Type="http://schemas.openxmlformats.org/officeDocument/2006/relationships/hyperlink" Target="https://podminky.urs.cz/item/CS_URS_2021_01/034703000.1" TargetMode="External" /><Relationship Id="rId7" Type="http://schemas.openxmlformats.org/officeDocument/2006/relationships/hyperlink" Target="https://podminky.urs.cz/item/CS_URS_2021_01/039103000.1" TargetMode="External" /><Relationship Id="rId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24905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Stavební úpravy veřejných WC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Libušina p.č. 1290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19. 7. 2024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40.0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Kutná Hora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Kutnohorská stavební projekce - ing Zuzana Hádková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Hádková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ROUND(SUM(AG55:AG60),2)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ROUND(SUM(AS55:AS60),2)</f>
        <v>0</v>
      </c>
      <c r="AT54" s="107">
        <f>ROUND(SUM(AV54:AW54),2)</f>
        <v>0</v>
      </c>
      <c r="AU54" s="108">
        <f>ROUND(SUM(AU55:AU60),5)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ROUND(SUM(AZ55:AZ60),2)</f>
        <v>0</v>
      </c>
      <c r="BA54" s="107">
        <f>ROUND(SUM(BA55:BA60),2)</f>
        <v>0</v>
      </c>
      <c r="BB54" s="107">
        <f>ROUND(SUM(BB55:BB60),2)</f>
        <v>0</v>
      </c>
      <c r="BC54" s="107">
        <f>ROUND(SUM(BC55:BC60),2)</f>
        <v>0</v>
      </c>
      <c r="BD54" s="109">
        <f>ROUND(SUM(BD55:BD60),2)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'24905ST - stavební část'!J30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'24905ST - stavební část'!P103</f>
        <v>0</v>
      </c>
      <c r="AV55" s="121">
        <f>'24905ST - stavební část'!J33</f>
        <v>0</v>
      </c>
      <c r="AW55" s="121">
        <f>'24905ST - stavební část'!J34</f>
        <v>0</v>
      </c>
      <c r="AX55" s="121">
        <f>'24905ST - stavební část'!J35</f>
        <v>0</v>
      </c>
      <c r="AY55" s="121">
        <f>'24905ST - stavební část'!J36</f>
        <v>0</v>
      </c>
      <c r="AZ55" s="121">
        <f>'24905ST - stavební část'!F33</f>
        <v>0</v>
      </c>
      <c r="BA55" s="121">
        <f>'24905ST - stavební část'!F34</f>
        <v>0</v>
      </c>
      <c r="BB55" s="121">
        <f>'24905ST - stavební část'!F35</f>
        <v>0</v>
      </c>
      <c r="BC55" s="121">
        <f>'24905ST - stavební část'!F36</f>
        <v>0</v>
      </c>
      <c r="BD55" s="123">
        <f>'24905ST - stavební část'!F37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'24905ZT - Zdravotní technika'!J30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'24905ZT - Zdravotní technika'!P90</f>
        <v>0</v>
      </c>
      <c r="AV56" s="121">
        <f>'24905ZT - Zdravotní technika'!J33</f>
        <v>0</v>
      </c>
      <c r="AW56" s="121">
        <f>'24905ZT - Zdravotní technika'!J34</f>
        <v>0</v>
      </c>
      <c r="AX56" s="121">
        <f>'24905ZT - Zdravotní technika'!J35</f>
        <v>0</v>
      </c>
      <c r="AY56" s="121">
        <f>'24905ZT - Zdravotní technika'!J36</f>
        <v>0</v>
      </c>
      <c r="AZ56" s="121">
        <f>'24905ZT - Zdravotní technika'!F33</f>
        <v>0</v>
      </c>
      <c r="BA56" s="121">
        <f>'24905ZT - Zdravotní technika'!F34</f>
        <v>0</v>
      </c>
      <c r="BB56" s="121">
        <f>'24905ZT - Zdravotní technika'!F35</f>
        <v>0</v>
      </c>
      <c r="BC56" s="121">
        <f>'24905ZT - Zdravotní technika'!F36</f>
        <v>0</v>
      </c>
      <c r="BD56" s="123">
        <f>'24905ZT - Zdravotní technika'!F37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24.7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'24905UT - ústřední vytápění'!J30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'24905UT - ústřední vytápění'!P88</f>
        <v>0</v>
      </c>
      <c r="AV57" s="121">
        <f>'24905UT - ústřední vytápění'!J33</f>
        <v>0</v>
      </c>
      <c r="AW57" s="121">
        <f>'24905UT - ústřední vytápění'!J34</f>
        <v>0</v>
      </c>
      <c r="AX57" s="121">
        <f>'24905UT - ústřední vytápění'!J35</f>
        <v>0</v>
      </c>
      <c r="AY57" s="121">
        <f>'24905UT - ústřední vytápění'!J36</f>
        <v>0</v>
      </c>
      <c r="AZ57" s="121">
        <f>'24905UT - ústřední vytápění'!F33</f>
        <v>0</v>
      </c>
      <c r="BA57" s="121">
        <f>'24905UT - ústřední vytápění'!F34</f>
        <v>0</v>
      </c>
      <c r="BB57" s="121">
        <f>'24905UT - ústřední vytápění'!F35</f>
        <v>0</v>
      </c>
      <c r="BC57" s="121">
        <f>'24905UT - ústřední vytápění'!F36</f>
        <v>0</v>
      </c>
      <c r="BD57" s="123">
        <f>'24905UT - ústřední vytápění'!F37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16.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'24905EL - Elektroinstalace'!J30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'24905EL - Elektroinstalace'!P84</f>
        <v>0</v>
      </c>
      <c r="AV58" s="121">
        <f>'24905EL - Elektroinstalace'!J33</f>
        <v>0</v>
      </c>
      <c r="AW58" s="121">
        <f>'24905EL - Elektroinstalace'!J34</f>
        <v>0</v>
      </c>
      <c r="AX58" s="121">
        <f>'24905EL - Elektroinstalace'!J35</f>
        <v>0</v>
      </c>
      <c r="AY58" s="121">
        <f>'24905EL - Elektroinstalace'!J36</f>
        <v>0</v>
      </c>
      <c r="AZ58" s="121">
        <f>'24905EL - Elektroinstalace'!F33</f>
        <v>0</v>
      </c>
      <c r="BA58" s="121">
        <f>'24905EL - Elektroinstalace'!F34</f>
        <v>0</v>
      </c>
      <c r="BB58" s="121">
        <f>'24905EL - Elektroinstalace'!F35</f>
        <v>0</v>
      </c>
      <c r="BC58" s="121">
        <f>'24905EL - Elektroinstalace'!F36</f>
        <v>0</v>
      </c>
      <c r="BD58" s="123">
        <f>'24905EL - Elektroinstalace'!F37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'24905PL - Vnitřní plynovod'!J30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'24905PL - Vnitřní plynovod'!P85</f>
        <v>0</v>
      </c>
      <c r="AV59" s="121">
        <f>'24905PL - Vnitřní plynovod'!J33</f>
        <v>0</v>
      </c>
      <c r="AW59" s="121">
        <f>'24905PL - Vnitřní plynovod'!J34</f>
        <v>0</v>
      </c>
      <c r="AX59" s="121">
        <f>'24905PL - Vnitřní plynovod'!J35</f>
        <v>0</v>
      </c>
      <c r="AY59" s="121">
        <f>'24905PL - Vnitřní plynovod'!J36</f>
        <v>0</v>
      </c>
      <c r="AZ59" s="121">
        <f>'24905PL - Vnitřní plynovod'!F33</f>
        <v>0</v>
      </c>
      <c r="BA59" s="121">
        <f>'24905PL - Vnitřní plynovod'!F34</f>
        <v>0</v>
      </c>
      <c r="BB59" s="121">
        <f>'24905PL - Vnitřní plynovod'!F35</f>
        <v>0</v>
      </c>
      <c r="BC59" s="121">
        <f>'24905PL - Vnitřní plynovod'!F36</f>
        <v>0</v>
      </c>
      <c r="BD59" s="123">
        <f>'24905PL - Vnitřní plynovod'!F37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24.7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'24905VRN - vedlejší rozpo...'!J30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5">
        <v>0</v>
      </c>
      <c r="AT60" s="126">
        <f>ROUND(SUM(AV60:AW60),2)</f>
        <v>0</v>
      </c>
      <c r="AU60" s="127">
        <f>'24905VRN - vedlejší rozpo...'!P82</f>
        <v>0</v>
      </c>
      <c r="AV60" s="126">
        <f>'24905VRN - vedlejší rozpo...'!J33</f>
        <v>0</v>
      </c>
      <c r="AW60" s="126">
        <f>'24905VRN - vedlejší rozpo...'!J34</f>
        <v>0</v>
      </c>
      <c r="AX60" s="126">
        <f>'24905VRN - vedlejší rozpo...'!J35</f>
        <v>0</v>
      </c>
      <c r="AY60" s="126">
        <f>'24905VRN - vedlejší rozpo...'!J36</f>
        <v>0</v>
      </c>
      <c r="AZ60" s="126">
        <f>'24905VRN - vedlejší rozpo...'!F33</f>
        <v>0</v>
      </c>
      <c r="BA60" s="126">
        <f>'24905VRN - vedlejší rozpo...'!F34</f>
        <v>0</v>
      </c>
      <c r="BB60" s="126">
        <f>'24905VRN - vedlejší rozpo...'!F35</f>
        <v>0</v>
      </c>
      <c r="BC60" s="126">
        <f>'24905VRN - vedlejší rozpo...'!F36</f>
        <v>0</v>
      </c>
      <c r="BD60" s="128">
        <f>'24905VRN - vedlejší rozpo...'!F37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4WDjUDwEzB8nfoqfE0kkEHIs8dSWeEjrieAfk1VzMyv/qF6n7T5GHATwT3fCkTroPM6KCRQtavnt8UF7ifUpxA==" hashValue="LP/r+1bUtHcZqILRbaaC2lkUL8D0j6RNm39MfJagJEsBDFfqnPhkwquRpMcA/NY1X471QcCWpb1b790/XTOvW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4905ST - stavební část'!C2" display="/"/>
    <hyperlink ref="A56" location="'24905ZT - Zdravotní technika'!C2" display="/"/>
    <hyperlink ref="A57" location="'24905UT - ústřední vytápění'!C2" display="/"/>
    <hyperlink ref="A58" location="'24905EL - Elektroinstalace'!C2" display="/"/>
    <hyperlink ref="A59" location="'24905PL - Vnitřní plynovod'!C2" display="/"/>
    <hyperlink ref="A60" location="'24905VRN - vedlejší rozp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  <c r="AZ2" s="129" t="s">
        <v>100</v>
      </c>
      <c r="BA2" s="129" t="s">
        <v>101</v>
      </c>
      <c r="BB2" s="129" t="s">
        <v>19</v>
      </c>
      <c r="BC2" s="129" t="s">
        <v>102</v>
      </c>
      <c r="BD2" s="12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  <c r="AZ3" s="129" t="s">
        <v>103</v>
      </c>
      <c r="BA3" s="129" t="s">
        <v>104</v>
      </c>
      <c r="BB3" s="129" t="s">
        <v>19</v>
      </c>
      <c r="BC3" s="129" t="s">
        <v>105</v>
      </c>
      <c r="BD3" s="129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  <c r="AZ4" s="129" t="s">
        <v>107</v>
      </c>
      <c r="BA4" s="129" t="s">
        <v>108</v>
      </c>
      <c r="BB4" s="129" t="s">
        <v>19</v>
      </c>
      <c r="BC4" s="129" t="s">
        <v>109</v>
      </c>
      <c r="BD4" s="129" t="s">
        <v>84</v>
      </c>
    </row>
    <row r="5" s="1" customFormat="1" ht="6.96" customHeight="1">
      <c r="B5" s="21"/>
      <c r="L5" s="21"/>
      <c r="AZ5" s="129" t="s">
        <v>110</v>
      </c>
      <c r="BA5" s="129" t="s">
        <v>111</v>
      </c>
      <c r="BB5" s="129" t="s">
        <v>19</v>
      </c>
      <c r="BC5" s="129" t="s">
        <v>112</v>
      </c>
      <c r="BD5" s="129" t="s">
        <v>113</v>
      </c>
    </row>
    <row r="6" s="1" customFormat="1" ht="12" customHeight="1">
      <c r="B6" s="21"/>
      <c r="D6" s="134" t="s">
        <v>16</v>
      </c>
      <c r="L6" s="21"/>
      <c r="AZ6" s="129" t="s">
        <v>114</v>
      </c>
      <c r="BA6" s="129" t="s">
        <v>115</v>
      </c>
      <c r="BB6" s="129" t="s">
        <v>19</v>
      </c>
      <c r="BC6" s="129" t="s">
        <v>116</v>
      </c>
      <c r="BD6" s="129" t="s">
        <v>113</v>
      </c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  <c r="AZ7" s="129" t="s">
        <v>117</v>
      </c>
      <c r="BA7" s="129" t="s">
        <v>118</v>
      </c>
      <c r="BB7" s="129" t="s">
        <v>19</v>
      </c>
      <c r="BC7" s="129" t="s">
        <v>119</v>
      </c>
      <c r="BD7" s="129" t="s">
        <v>113</v>
      </c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121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ROUND(J103,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ROUND((SUM(BE103:BE529)),  2)</f>
        <v>0</v>
      </c>
      <c r="G33" s="39"/>
      <c r="H33" s="39"/>
      <c r="I33" s="150">
        <v>0.20999999999999999</v>
      </c>
      <c r="J33" s="149">
        <f>ROUND(((SUM(BE103:BE529))*I33),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ROUND((SUM(BF103:BF529)),  2)</f>
        <v>0</v>
      </c>
      <c r="G34" s="39"/>
      <c r="H34" s="39"/>
      <c r="I34" s="150">
        <v>0.12</v>
      </c>
      <c r="J34" s="149">
        <f>ROUND(((SUM(BF103:BF529))*I34),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ROUND((SUM(BG103:BG529)),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ROUND((SUM(BH103:BH529)),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ROUND((SUM(BI103:BI529)),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24905ST - stavební část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J103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126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127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128</v>
      </c>
      <c r="E62" s="176"/>
      <c r="F62" s="176"/>
      <c r="G62" s="176"/>
      <c r="H62" s="176"/>
      <c r="I62" s="176"/>
      <c r="J62" s="177">
        <f>J132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129</v>
      </c>
      <c r="E63" s="176"/>
      <c r="F63" s="176"/>
      <c r="G63" s="176"/>
      <c r="H63" s="176"/>
      <c r="I63" s="176"/>
      <c r="J63" s="177">
        <f>J145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130</v>
      </c>
      <c r="E64" s="176"/>
      <c r="F64" s="176"/>
      <c r="G64" s="176"/>
      <c r="H64" s="176"/>
      <c r="I64" s="176"/>
      <c r="J64" s="177">
        <f>J158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131</v>
      </c>
      <c r="E65" s="176"/>
      <c r="F65" s="176"/>
      <c r="G65" s="176"/>
      <c r="H65" s="176"/>
      <c r="I65" s="176"/>
      <c r="J65" s="177">
        <f>J175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132</v>
      </c>
      <c r="E66" s="176"/>
      <c r="F66" s="176"/>
      <c r="G66" s="176"/>
      <c r="H66" s="176"/>
      <c r="I66" s="176"/>
      <c r="J66" s="177">
        <f>J226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133</v>
      </c>
      <c r="E67" s="176"/>
      <c r="F67" s="176"/>
      <c r="G67" s="176"/>
      <c r="H67" s="176"/>
      <c r="I67" s="176"/>
      <c r="J67" s="177">
        <f>J276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134</v>
      </c>
      <c r="E68" s="170"/>
      <c r="F68" s="170"/>
      <c r="G68" s="170"/>
      <c r="H68" s="170"/>
      <c r="I68" s="170"/>
      <c r="J68" s="171">
        <f>J288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135</v>
      </c>
      <c r="E69" s="176"/>
      <c r="F69" s="176"/>
      <c r="G69" s="176"/>
      <c r="H69" s="176"/>
      <c r="I69" s="176"/>
      <c r="J69" s="177">
        <f>J289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136</v>
      </c>
      <c r="E70" s="176"/>
      <c r="F70" s="176"/>
      <c r="G70" s="176"/>
      <c r="H70" s="176"/>
      <c r="I70" s="176"/>
      <c r="J70" s="177">
        <f>J315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137</v>
      </c>
      <c r="E71" s="176"/>
      <c r="F71" s="176"/>
      <c r="G71" s="176"/>
      <c r="H71" s="176"/>
      <c r="I71" s="176"/>
      <c r="J71" s="177">
        <f>J321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138</v>
      </c>
      <c r="E72" s="176"/>
      <c r="F72" s="176"/>
      <c r="G72" s="176"/>
      <c r="H72" s="176"/>
      <c r="I72" s="176"/>
      <c r="J72" s="177">
        <f>J336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139</v>
      </c>
      <c r="E73" s="176"/>
      <c r="F73" s="176"/>
      <c r="G73" s="176"/>
      <c r="H73" s="176"/>
      <c r="I73" s="176"/>
      <c r="J73" s="177">
        <f>J338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140</v>
      </c>
      <c r="E74" s="176"/>
      <c r="F74" s="176"/>
      <c r="G74" s="176"/>
      <c r="H74" s="176"/>
      <c r="I74" s="176"/>
      <c r="J74" s="177">
        <f>J384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141</v>
      </c>
      <c r="E75" s="176"/>
      <c r="F75" s="176"/>
      <c r="G75" s="176"/>
      <c r="H75" s="176"/>
      <c r="I75" s="176"/>
      <c r="J75" s="177">
        <f>J387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142</v>
      </c>
      <c r="E76" s="176"/>
      <c r="F76" s="176"/>
      <c r="G76" s="176"/>
      <c r="H76" s="176"/>
      <c r="I76" s="176"/>
      <c r="J76" s="177">
        <f>J401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143</v>
      </c>
      <c r="E77" s="176"/>
      <c r="F77" s="176"/>
      <c r="G77" s="176"/>
      <c r="H77" s="176"/>
      <c r="I77" s="176"/>
      <c r="J77" s="177">
        <f>J427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144</v>
      </c>
      <c r="E78" s="176"/>
      <c r="F78" s="176"/>
      <c r="G78" s="176"/>
      <c r="H78" s="176"/>
      <c r="I78" s="176"/>
      <c r="J78" s="177">
        <f>J438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145</v>
      </c>
      <c r="E79" s="176"/>
      <c r="F79" s="176"/>
      <c r="G79" s="176"/>
      <c r="H79" s="176"/>
      <c r="I79" s="176"/>
      <c r="J79" s="177">
        <f>J466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146</v>
      </c>
      <c r="E80" s="176"/>
      <c r="F80" s="176"/>
      <c r="G80" s="176"/>
      <c r="H80" s="176"/>
      <c r="I80" s="176"/>
      <c r="J80" s="177">
        <f>J476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147</v>
      </c>
      <c r="E81" s="176"/>
      <c r="F81" s="176"/>
      <c r="G81" s="176"/>
      <c r="H81" s="176"/>
      <c r="I81" s="176"/>
      <c r="J81" s="177">
        <f>J503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148</v>
      </c>
      <c r="E82" s="176"/>
      <c r="F82" s="176"/>
      <c r="G82" s="176"/>
      <c r="H82" s="176"/>
      <c r="I82" s="176"/>
      <c r="J82" s="177">
        <f>J508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7"/>
      <c r="C83" s="168"/>
      <c r="D83" s="169" t="s">
        <v>149</v>
      </c>
      <c r="E83" s="170"/>
      <c r="F83" s="170"/>
      <c r="G83" s="170"/>
      <c r="H83" s="170"/>
      <c r="I83" s="170"/>
      <c r="J83" s="171">
        <f>J521</f>
        <v>0</v>
      </c>
      <c r="K83" s="168"/>
      <c r="L83" s="172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9" s="2" customFormat="1" ht="6.96" customHeight="1">
      <c r="A89" s="39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13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4.96" customHeight="1">
      <c r="A90" s="39"/>
      <c r="B90" s="40"/>
      <c r="C90" s="24" t="s">
        <v>150</v>
      </c>
      <c r="D90" s="41"/>
      <c r="E90" s="41"/>
      <c r="F90" s="41"/>
      <c r="G90" s="41"/>
      <c r="H90" s="41"/>
      <c r="I90" s="41"/>
      <c r="J90" s="41"/>
      <c r="K90" s="41"/>
      <c r="L90" s="13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16</v>
      </c>
      <c r="D92" s="41"/>
      <c r="E92" s="41"/>
      <c r="F92" s="41"/>
      <c r="G92" s="41"/>
      <c r="H92" s="41"/>
      <c r="I92" s="41"/>
      <c r="J92" s="41"/>
      <c r="K92" s="41"/>
      <c r="L92" s="13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41"/>
      <c r="D93" s="41"/>
      <c r="E93" s="162" t="str">
        <f>E7</f>
        <v>Stavební úpravy veřejných WC</v>
      </c>
      <c r="F93" s="33"/>
      <c r="G93" s="33"/>
      <c r="H93" s="33"/>
      <c r="I93" s="41"/>
      <c r="J93" s="41"/>
      <c r="K93" s="41"/>
      <c r="L93" s="13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120</v>
      </c>
      <c r="D94" s="41"/>
      <c r="E94" s="41"/>
      <c r="F94" s="41"/>
      <c r="G94" s="41"/>
      <c r="H94" s="41"/>
      <c r="I94" s="41"/>
      <c r="J94" s="41"/>
      <c r="K94" s="41"/>
      <c r="L94" s="136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70" t="str">
        <f>E9</f>
        <v>24905ST - stavební část</v>
      </c>
      <c r="F95" s="41"/>
      <c r="G95" s="41"/>
      <c r="H95" s="41"/>
      <c r="I95" s="41"/>
      <c r="J95" s="41"/>
      <c r="K95" s="41"/>
      <c r="L95" s="136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36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2" customHeight="1">
      <c r="A97" s="39"/>
      <c r="B97" s="40"/>
      <c r="C97" s="33" t="s">
        <v>21</v>
      </c>
      <c r="D97" s="41"/>
      <c r="E97" s="41"/>
      <c r="F97" s="28" t="str">
        <f>F12</f>
        <v>Libušina p.č. 1290</v>
      </c>
      <c r="G97" s="41"/>
      <c r="H97" s="41"/>
      <c r="I97" s="33" t="s">
        <v>23</v>
      </c>
      <c r="J97" s="73" t="str">
        <f>IF(J12="","",J12)</f>
        <v>19. 7. 2024</v>
      </c>
      <c r="K97" s="41"/>
      <c r="L97" s="136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36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40.05" customHeight="1">
      <c r="A99" s="39"/>
      <c r="B99" s="40"/>
      <c r="C99" s="33" t="s">
        <v>25</v>
      </c>
      <c r="D99" s="41"/>
      <c r="E99" s="41"/>
      <c r="F99" s="28" t="str">
        <f>E15</f>
        <v>Město Kutná Hora</v>
      </c>
      <c r="G99" s="41"/>
      <c r="H99" s="41"/>
      <c r="I99" s="33" t="s">
        <v>32</v>
      </c>
      <c r="J99" s="37" t="str">
        <f>E21</f>
        <v>Kutnohorská stavební projekce - ing Zuzana Hádková</v>
      </c>
      <c r="K99" s="41"/>
      <c r="L99" s="136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30</v>
      </c>
      <c r="D100" s="41"/>
      <c r="E100" s="41"/>
      <c r="F100" s="28" t="str">
        <f>IF(E18="","",E18)</f>
        <v>Vyplň údaj</v>
      </c>
      <c r="G100" s="41"/>
      <c r="H100" s="41"/>
      <c r="I100" s="33" t="s">
        <v>36</v>
      </c>
      <c r="J100" s="37" t="str">
        <f>E24</f>
        <v>Hádková</v>
      </c>
      <c r="K100" s="41"/>
      <c r="L100" s="136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0.32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136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1" customFormat="1" ht="29.28" customHeight="1">
      <c r="A102" s="179"/>
      <c r="B102" s="180"/>
      <c r="C102" s="181" t="s">
        <v>151</v>
      </c>
      <c r="D102" s="182" t="s">
        <v>59</v>
      </c>
      <c r="E102" s="182" t="s">
        <v>55</v>
      </c>
      <c r="F102" s="182" t="s">
        <v>56</v>
      </c>
      <c r="G102" s="182" t="s">
        <v>152</v>
      </c>
      <c r="H102" s="182" t="s">
        <v>153</v>
      </c>
      <c r="I102" s="182" t="s">
        <v>154</v>
      </c>
      <c r="J102" s="182" t="s">
        <v>124</v>
      </c>
      <c r="K102" s="183" t="s">
        <v>155</v>
      </c>
      <c r="L102" s="184"/>
      <c r="M102" s="93" t="s">
        <v>19</v>
      </c>
      <c r="N102" s="94" t="s">
        <v>44</v>
      </c>
      <c r="O102" s="94" t="s">
        <v>156</v>
      </c>
      <c r="P102" s="94" t="s">
        <v>157</v>
      </c>
      <c r="Q102" s="94" t="s">
        <v>158</v>
      </c>
      <c r="R102" s="94" t="s">
        <v>159</v>
      </c>
      <c r="S102" s="94" t="s">
        <v>160</v>
      </c>
      <c r="T102" s="95" t="s">
        <v>161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39"/>
      <c r="B103" s="40"/>
      <c r="C103" s="100" t="s">
        <v>162</v>
      </c>
      <c r="D103" s="41"/>
      <c r="E103" s="41"/>
      <c r="F103" s="41"/>
      <c r="G103" s="41"/>
      <c r="H103" s="41"/>
      <c r="I103" s="41"/>
      <c r="J103" s="185">
        <f>BK103</f>
        <v>0</v>
      </c>
      <c r="K103" s="41"/>
      <c r="L103" s="45"/>
      <c r="M103" s="96"/>
      <c r="N103" s="186"/>
      <c r="O103" s="97"/>
      <c r="P103" s="187">
        <f>P104+P288+P521</f>
        <v>0</v>
      </c>
      <c r="Q103" s="97"/>
      <c r="R103" s="187">
        <f>R104+R288+R521</f>
        <v>67.583973280000009</v>
      </c>
      <c r="S103" s="97"/>
      <c r="T103" s="188">
        <f>T104+T288+T521</f>
        <v>106.790302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73</v>
      </c>
      <c r="AU103" s="18" t="s">
        <v>125</v>
      </c>
      <c r="BK103" s="189">
        <f>BK104+BK288+BK521</f>
        <v>0</v>
      </c>
    </row>
    <row r="104" s="12" customFormat="1" ht="25.92" customHeight="1">
      <c r="A104" s="12"/>
      <c r="B104" s="190"/>
      <c r="C104" s="191"/>
      <c r="D104" s="192" t="s">
        <v>73</v>
      </c>
      <c r="E104" s="193" t="s">
        <v>163</v>
      </c>
      <c r="F104" s="193" t="s">
        <v>164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P105+P132+P145+P158+P175+P226+P276</f>
        <v>0</v>
      </c>
      <c r="Q104" s="198"/>
      <c r="R104" s="199">
        <f>R105+R132+R145+R158+R175+R226+R276</f>
        <v>51.850813190000004</v>
      </c>
      <c r="S104" s="198"/>
      <c r="T104" s="200">
        <f>T105+T132+T145+T158+T175+T226+T276</f>
        <v>81.268556000000004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73</v>
      </c>
      <c r="AU104" s="202" t="s">
        <v>74</v>
      </c>
      <c r="AY104" s="201" t="s">
        <v>165</v>
      </c>
      <c r="BK104" s="203">
        <f>BK105+BK132+BK145+BK158+BK175+BK226+BK276</f>
        <v>0</v>
      </c>
    </row>
    <row r="105" s="12" customFormat="1" ht="22.8" customHeight="1">
      <c r="A105" s="12"/>
      <c r="B105" s="190"/>
      <c r="C105" s="191"/>
      <c r="D105" s="192" t="s">
        <v>73</v>
      </c>
      <c r="E105" s="204" t="s">
        <v>82</v>
      </c>
      <c r="F105" s="204" t="s">
        <v>166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SUM(P106:P131)</f>
        <v>0</v>
      </c>
      <c r="Q105" s="198"/>
      <c r="R105" s="199">
        <f>SUM(R106:R131)</f>
        <v>0.0034610000000000001</v>
      </c>
      <c r="S105" s="198"/>
      <c r="T105" s="200">
        <f>SUM(T106:T131)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82</v>
      </c>
      <c r="AT105" s="202" t="s">
        <v>73</v>
      </c>
      <c r="AU105" s="202" t="s">
        <v>82</v>
      </c>
      <c r="AY105" s="201" t="s">
        <v>165</v>
      </c>
      <c r="BK105" s="203">
        <f>SUM(BK106:BK131)</f>
        <v>0</v>
      </c>
    </row>
    <row r="106" s="2" customFormat="1" ht="16.5" customHeight="1">
      <c r="A106" s="39"/>
      <c r="B106" s="40"/>
      <c r="C106" s="206" t="s">
        <v>82</v>
      </c>
      <c r="D106" s="206" t="s">
        <v>167</v>
      </c>
      <c r="E106" s="207" t="s">
        <v>168</v>
      </c>
      <c r="F106" s="208" t="s">
        <v>169</v>
      </c>
      <c r="G106" s="209" t="s">
        <v>170</v>
      </c>
      <c r="H106" s="210">
        <v>7.9800000000000004</v>
      </c>
      <c r="I106" s="211"/>
      <c r="J106" s="212">
        <f>ROUND(I106*H106,2)</f>
        <v>0</v>
      </c>
      <c r="K106" s="208" t="s">
        <v>171</v>
      </c>
      <c r="L106" s="45"/>
      <c r="M106" s="213" t="s">
        <v>19</v>
      </c>
      <c r="N106" s="214" t="s">
        <v>45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172</v>
      </c>
      <c r="AT106" s="217" t="s">
        <v>167</v>
      </c>
      <c r="AU106" s="217" t="s">
        <v>84</v>
      </c>
      <c r="AY106" s="18" t="s">
        <v>165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82</v>
      </c>
      <c r="BK106" s="218">
        <f>ROUND(I106*H106,2)</f>
        <v>0</v>
      </c>
      <c r="BL106" s="18" t="s">
        <v>172</v>
      </c>
      <c r="BM106" s="217" t="s">
        <v>173</v>
      </c>
    </row>
    <row r="107" s="2" customFormat="1">
      <c r="A107" s="39"/>
      <c r="B107" s="40"/>
      <c r="C107" s="41"/>
      <c r="D107" s="219" t="s">
        <v>174</v>
      </c>
      <c r="E107" s="41"/>
      <c r="F107" s="220" t="s">
        <v>175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174</v>
      </c>
      <c r="AU107" s="18" t="s">
        <v>84</v>
      </c>
    </row>
    <row r="108" s="13" customFormat="1">
      <c r="A108" s="13"/>
      <c r="B108" s="224"/>
      <c r="C108" s="225"/>
      <c r="D108" s="226" t="s">
        <v>176</v>
      </c>
      <c r="E108" s="227" t="s">
        <v>19</v>
      </c>
      <c r="F108" s="228" t="s">
        <v>177</v>
      </c>
      <c r="G108" s="225"/>
      <c r="H108" s="229">
        <v>7.9800000000000004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176</v>
      </c>
      <c r="AU108" s="235" t="s">
        <v>84</v>
      </c>
      <c r="AV108" s="13" t="s">
        <v>84</v>
      </c>
      <c r="AW108" s="13" t="s">
        <v>35</v>
      </c>
      <c r="AX108" s="13" t="s">
        <v>82</v>
      </c>
      <c r="AY108" s="235" t="s">
        <v>165</v>
      </c>
    </row>
    <row r="109" s="2" customFormat="1" ht="21.75" customHeight="1">
      <c r="A109" s="39"/>
      <c r="B109" s="40"/>
      <c r="C109" s="206" t="s">
        <v>84</v>
      </c>
      <c r="D109" s="206" t="s">
        <v>167</v>
      </c>
      <c r="E109" s="207" t="s">
        <v>178</v>
      </c>
      <c r="F109" s="208" t="s">
        <v>179</v>
      </c>
      <c r="G109" s="209" t="s">
        <v>170</v>
      </c>
      <c r="H109" s="210">
        <v>86.530000000000001</v>
      </c>
      <c r="I109" s="211"/>
      <c r="J109" s="212">
        <f>ROUND(I109*H109,2)</f>
        <v>0</v>
      </c>
      <c r="K109" s="208" t="s">
        <v>171</v>
      </c>
      <c r="L109" s="45"/>
      <c r="M109" s="213" t="s">
        <v>19</v>
      </c>
      <c r="N109" s="214" t="s">
        <v>45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172</v>
      </c>
      <c r="AT109" s="217" t="s">
        <v>167</v>
      </c>
      <c r="AU109" s="217" t="s">
        <v>84</v>
      </c>
      <c r="AY109" s="18" t="s">
        <v>165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172</v>
      </c>
      <c r="BM109" s="217" t="s">
        <v>180</v>
      </c>
    </row>
    <row r="110" s="2" customFormat="1">
      <c r="A110" s="39"/>
      <c r="B110" s="40"/>
      <c r="C110" s="41"/>
      <c r="D110" s="219" t="s">
        <v>174</v>
      </c>
      <c r="E110" s="41"/>
      <c r="F110" s="220" t="s">
        <v>181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174</v>
      </c>
      <c r="AU110" s="18" t="s">
        <v>84</v>
      </c>
    </row>
    <row r="111" s="13" customFormat="1">
      <c r="A111" s="13"/>
      <c r="B111" s="224"/>
      <c r="C111" s="225"/>
      <c r="D111" s="226" t="s">
        <v>176</v>
      </c>
      <c r="E111" s="227" t="s">
        <v>19</v>
      </c>
      <c r="F111" s="228" t="s">
        <v>182</v>
      </c>
      <c r="G111" s="225"/>
      <c r="H111" s="229">
        <v>86.530000000000001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176</v>
      </c>
      <c r="AU111" s="235" t="s">
        <v>84</v>
      </c>
      <c r="AV111" s="13" t="s">
        <v>84</v>
      </c>
      <c r="AW111" s="13" t="s">
        <v>35</v>
      </c>
      <c r="AX111" s="13" t="s">
        <v>82</v>
      </c>
      <c r="AY111" s="235" t="s">
        <v>165</v>
      </c>
    </row>
    <row r="112" s="2" customFormat="1" ht="37.8" customHeight="1">
      <c r="A112" s="39"/>
      <c r="B112" s="40"/>
      <c r="C112" s="206" t="s">
        <v>113</v>
      </c>
      <c r="D112" s="206" t="s">
        <v>167</v>
      </c>
      <c r="E112" s="207" t="s">
        <v>183</v>
      </c>
      <c r="F112" s="208" t="s">
        <v>184</v>
      </c>
      <c r="G112" s="209" t="s">
        <v>170</v>
      </c>
      <c r="H112" s="210">
        <v>138.44800000000001</v>
      </c>
      <c r="I112" s="211"/>
      <c r="J112" s="212">
        <f>ROUND(I112*H112,2)</f>
        <v>0</v>
      </c>
      <c r="K112" s="208" t="s">
        <v>171</v>
      </c>
      <c r="L112" s="45"/>
      <c r="M112" s="213" t="s">
        <v>19</v>
      </c>
      <c r="N112" s="214" t="s">
        <v>45</v>
      </c>
      <c r="O112" s="85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172</v>
      </c>
      <c r="AT112" s="217" t="s">
        <v>167</v>
      </c>
      <c r="AU112" s="217" t="s">
        <v>84</v>
      </c>
      <c r="AY112" s="18" t="s">
        <v>165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82</v>
      </c>
      <c r="BK112" s="218">
        <f>ROUND(I112*H112,2)</f>
        <v>0</v>
      </c>
      <c r="BL112" s="18" t="s">
        <v>172</v>
      </c>
      <c r="BM112" s="217" t="s">
        <v>185</v>
      </c>
    </row>
    <row r="113" s="2" customFormat="1">
      <c r="A113" s="39"/>
      <c r="B113" s="40"/>
      <c r="C113" s="41"/>
      <c r="D113" s="219" t="s">
        <v>174</v>
      </c>
      <c r="E113" s="41"/>
      <c r="F113" s="220" t="s">
        <v>186</v>
      </c>
      <c r="G113" s="41"/>
      <c r="H113" s="41"/>
      <c r="I113" s="221"/>
      <c r="J113" s="41"/>
      <c r="K113" s="41"/>
      <c r="L113" s="45"/>
      <c r="M113" s="222"/>
      <c r="N113" s="223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174</v>
      </c>
      <c r="AU113" s="18" t="s">
        <v>84</v>
      </c>
    </row>
    <row r="114" s="13" customFormat="1">
      <c r="A114" s="13"/>
      <c r="B114" s="224"/>
      <c r="C114" s="225"/>
      <c r="D114" s="226" t="s">
        <v>176</v>
      </c>
      <c r="E114" s="227" t="s">
        <v>19</v>
      </c>
      <c r="F114" s="228" t="s">
        <v>187</v>
      </c>
      <c r="G114" s="225"/>
      <c r="H114" s="229">
        <v>138.44800000000001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176</v>
      </c>
      <c r="AU114" s="235" t="s">
        <v>84</v>
      </c>
      <c r="AV114" s="13" t="s">
        <v>84</v>
      </c>
      <c r="AW114" s="13" t="s">
        <v>35</v>
      </c>
      <c r="AX114" s="13" t="s">
        <v>82</v>
      </c>
      <c r="AY114" s="235" t="s">
        <v>165</v>
      </c>
    </row>
    <row r="115" s="2" customFormat="1" ht="37.8" customHeight="1">
      <c r="A115" s="39"/>
      <c r="B115" s="40"/>
      <c r="C115" s="206" t="s">
        <v>172</v>
      </c>
      <c r="D115" s="206" t="s">
        <v>167</v>
      </c>
      <c r="E115" s="207" t="s">
        <v>188</v>
      </c>
      <c r="F115" s="208" t="s">
        <v>189</v>
      </c>
      <c r="G115" s="209" t="s">
        <v>170</v>
      </c>
      <c r="H115" s="210">
        <v>25.286000000000001</v>
      </c>
      <c r="I115" s="211"/>
      <c r="J115" s="212">
        <f>ROUND(I115*H115,2)</f>
        <v>0</v>
      </c>
      <c r="K115" s="208" t="s">
        <v>171</v>
      </c>
      <c r="L115" s="45"/>
      <c r="M115" s="213" t="s">
        <v>19</v>
      </c>
      <c r="N115" s="214" t="s">
        <v>45</v>
      </c>
      <c r="O115" s="85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172</v>
      </c>
      <c r="AT115" s="217" t="s">
        <v>167</v>
      </c>
      <c r="AU115" s="217" t="s">
        <v>84</v>
      </c>
      <c r="AY115" s="18" t="s">
        <v>165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82</v>
      </c>
      <c r="BK115" s="218">
        <f>ROUND(I115*H115,2)</f>
        <v>0</v>
      </c>
      <c r="BL115" s="18" t="s">
        <v>172</v>
      </c>
      <c r="BM115" s="217" t="s">
        <v>190</v>
      </c>
    </row>
    <row r="116" s="2" customFormat="1">
      <c r="A116" s="39"/>
      <c r="B116" s="40"/>
      <c r="C116" s="41"/>
      <c r="D116" s="219" t="s">
        <v>174</v>
      </c>
      <c r="E116" s="41"/>
      <c r="F116" s="220" t="s">
        <v>191</v>
      </c>
      <c r="G116" s="41"/>
      <c r="H116" s="41"/>
      <c r="I116" s="221"/>
      <c r="J116" s="41"/>
      <c r="K116" s="41"/>
      <c r="L116" s="45"/>
      <c r="M116" s="222"/>
      <c r="N116" s="223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174</v>
      </c>
      <c r="AU116" s="18" t="s">
        <v>84</v>
      </c>
    </row>
    <row r="117" s="13" customFormat="1">
      <c r="A117" s="13"/>
      <c r="B117" s="224"/>
      <c r="C117" s="225"/>
      <c r="D117" s="226" t="s">
        <v>176</v>
      </c>
      <c r="E117" s="227" t="s">
        <v>19</v>
      </c>
      <c r="F117" s="228" t="s">
        <v>192</v>
      </c>
      <c r="G117" s="225"/>
      <c r="H117" s="229">
        <v>25.286000000000001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176</v>
      </c>
      <c r="AU117" s="235" t="s">
        <v>84</v>
      </c>
      <c r="AV117" s="13" t="s">
        <v>84</v>
      </c>
      <c r="AW117" s="13" t="s">
        <v>35</v>
      </c>
      <c r="AX117" s="13" t="s">
        <v>82</v>
      </c>
      <c r="AY117" s="235" t="s">
        <v>165</v>
      </c>
    </row>
    <row r="118" s="2" customFormat="1" ht="24.15" customHeight="1">
      <c r="A118" s="39"/>
      <c r="B118" s="40"/>
      <c r="C118" s="206" t="s">
        <v>193</v>
      </c>
      <c r="D118" s="206" t="s">
        <v>167</v>
      </c>
      <c r="E118" s="207" t="s">
        <v>194</v>
      </c>
      <c r="F118" s="208" t="s">
        <v>195</v>
      </c>
      <c r="G118" s="209" t="s">
        <v>170</v>
      </c>
      <c r="H118" s="210">
        <v>69.224000000000004</v>
      </c>
      <c r="I118" s="211"/>
      <c r="J118" s="212">
        <f>ROUND(I118*H118,2)</f>
        <v>0</v>
      </c>
      <c r="K118" s="208" t="s">
        <v>171</v>
      </c>
      <c r="L118" s="45"/>
      <c r="M118" s="213" t="s">
        <v>19</v>
      </c>
      <c r="N118" s="214" t="s">
        <v>45</v>
      </c>
      <c r="O118" s="85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172</v>
      </c>
      <c r="AT118" s="217" t="s">
        <v>167</v>
      </c>
      <c r="AU118" s="217" t="s">
        <v>84</v>
      </c>
      <c r="AY118" s="18" t="s">
        <v>165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82</v>
      </c>
      <c r="BK118" s="218">
        <f>ROUND(I118*H118,2)</f>
        <v>0</v>
      </c>
      <c r="BL118" s="18" t="s">
        <v>172</v>
      </c>
      <c r="BM118" s="217" t="s">
        <v>196</v>
      </c>
    </row>
    <row r="119" s="2" customFormat="1">
      <c r="A119" s="39"/>
      <c r="B119" s="40"/>
      <c r="C119" s="41"/>
      <c r="D119" s="219" t="s">
        <v>174</v>
      </c>
      <c r="E119" s="41"/>
      <c r="F119" s="220" t="s">
        <v>197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174</v>
      </c>
      <c r="AU119" s="18" t="s">
        <v>84</v>
      </c>
    </row>
    <row r="120" s="13" customFormat="1">
      <c r="A120" s="13"/>
      <c r="B120" s="224"/>
      <c r="C120" s="225"/>
      <c r="D120" s="226" t="s">
        <v>176</v>
      </c>
      <c r="E120" s="227" t="s">
        <v>19</v>
      </c>
      <c r="F120" s="228" t="s">
        <v>198</v>
      </c>
      <c r="G120" s="225"/>
      <c r="H120" s="229">
        <v>69.224000000000004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176</v>
      </c>
      <c r="AU120" s="235" t="s">
        <v>84</v>
      </c>
      <c r="AV120" s="13" t="s">
        <v>84</v>
      </c>
      <c r="AW120" s="13" t="s">
        <v>35</v>
      </c>
      <c r="AX120" s="13" t="s">
        <v>82</v>
      </c>
      <c r="AY120" s="235" t="s">
        <v>165</v>
      </c>
    </row>
    <row r="121" s="2" customFormat="1" ht="24.15" customHeight="1">
      <c r="A121" s="39"/>
      <c r="B121" s="40"/>
      <c r="C121" s="206" t="s">
        <v>199</v>
      </c>
      <c r="D121" s="206" t="s">
        <v>167</v>
      </c>
      <c r="E121" s="207" t="s">
        <v>200</v>
      </c>
      <c r="F121" s="208" t="s">
        <v>201</v>
      </c>
      <c r="G121" s="209" t="s">
        <v>202</v>
      </c>
      <c r="H121" s="210">
        <v>40.457999999999998</v>
      </c>
      <c r="I121" s="211"/>
      <c r="J121" s="212">
        <f>ROUND(I121*H121,2)</f>
        <v>0</v>
      </c>
      <c r="K121" s="208" t="s">
        <v>171</v>
      </c>
      <c r="L121" s="45"/>
      <c r="M121" s="213" t="s">
        <v>19</v>
      </c>
      <c r="N121" s="214" t="s">
        <v>45</v>
      </c>
      <c r="O121" s="85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172</v>
      </c>
      <c r="AT121" s="217" t="s">
        <v>167</v>
      </c>
      <c r="AU121" s="217" t="s">
        <v>84</v>
      </c>
      <c r="AY121" s="18" t="s">
        <v>165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82</v>
      </c>
      <c r="BK121" s="218">
        <f>ROUND(I121*H121,2)</f>
        <v>0</v>
      </c>
      <c r="BL121" s="18" t="s">
        <v>172</v>
      </c>
      <c r="BM121" s="217" t="s">
        <v>203</v>
      </c>
    </row>
    <row r="122" s="2" customFormat="1">
      <c r="A122" s="39"/>
      <c r="B122" s="40"/>
      <c r="C122" s="41"/>
      <c r="D122" s="219" t="s">
        <v>174</v>
      </c>
      <c r="E122" s="41"/>
      <c r="F122" s="220" t="s">
        <v>204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174</v>
      </c>
      <c r="AU122" s="18" t="s">
        <v>84</v>
      </c>
    </row>
    <row r="123" s="13" customFormat="1">
      <c r="A123" s="13"/>
      <c r="B123" s="224"/>
      <c r="C123" s="225"/>
      <c r="D123" s="226" t="s">
        <v>176</v>
      </c>
      <c r="E123" s="227" t="s">
        <v>19</v>
      </c>
      <c r="F123" s="228" t="s">
        <v>205</v>
      </c>
      <c r="G123" s="225"/>
      <c r="H123" s="229">
        <v>40.457999999999998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176</v>
      </c>
      <c r="AU123" s="235" t="s">
        <v>84</v>
      </c>
      <c r="AV123" s="13" t="s">
        <v>84</v>
      </c>
      <c r="AW123" s="13" t="s">
        <v>35</v>
      </c>
      <c r="AX123" s="13" t="s">
        <v>82</v>
      </c>
      <c r="AY123" s="235" t="s">
        <v>165</v>
      </c>
    </row>
    <row r="124" s="2" customFormat="1" ht="24.15" customHeight="1">
      <c r="A124" s="39"/>
      <c r="B124" s="40"/>
      <c r="C124" s="206" t="s">
        <v>206</v>
      </c>
      <c r="D124" s="206" t="s">
        <v>167</v>
      </c>
      <c r="E124" s="207" t="s">
        <v>207</v>
      </c>
      <c r="F124" s="208" t="s">
        <v>208</v>
      </c>
      <c r="G124" s="209" t="s">
        <v>209</v>
      </c>
      <c r="H124" s="210">
        <v>173.06</v>
      </c>
      <c r="I124" s="211"/>
      <c r="J124" s="212">
        <f>ROUND(I124*H124,2)</f>
        <v>0</v>
      </c>
      <c r="K124" s="208" t="s">
        <v>171</v>
      </c>
      <c r="L124" s="45"/>
      <c r="M124" s="213" t="s">
        <v>19</v>
      </c>
      <c r="N124" s="214" t="s">
        <v>45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172</v>
      </c>
      <c r="AT124" s="217" t="s">
        <v>167</v>
      </c>
      <c r="AU124" s="217" t="s">
        <v>84</v>
      </c>
      <c r="AY124" s="18" t="s">
        <v>165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82</v>
      </c>
      <c r="BK124" s="218">
        <f>ROUND(I124*H124,2)</f>
        <v>0</v>
      </c>
      <c r="BL124" s="18" t="s">
        <v>172</v>
      </c>
      <c r="BM124" s="217" t="s">
        <v>210</v>
      </c>
    </row>
    <row r="125" s="2" customFormat="1">
      <c r="A125" s="39"/>
      <c r="B125" s="40"/>
      <c r="C125" s="41"/>
      <c r="D125" s="219" t="s">
        <v>174</v>
      </c>
      <c r="E125" s="41"/>
      <c r="F125" s="220" t="s">
        <v>211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174</v>
      </c>
      <c r="AU125" s="18" t="s">
        <v>84</v>
      </c>
    </row>
    <row r="126" s="13" customFormat="1">
      <c r="A126" s="13"/>
      <c r="B126" s="224"/>
      <c r="C126" s="225"/>
      <c r="D126" s="226" t="s">
        <v>176</v>
      </c>
      <c r="E126" s="227" t="s">
        <v>19</v>
      </c>
      <c r="F126" s="228" t="s">
        <v>117</v>
      </c>
      <c r="G126" s="225"/>
      <c r="H126" s="229">
        <v>173.06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176</v>
      </c>
      <c r="AU126" s="235" t="s">
        <v>84</v>
      </c>
      <c r="AV126" s="13" t="s">
        <v>84</v>
      </c>
      <c r="AW126" s="13" t="s">
        <v>35</v>
      </c>
      <c r="AX126" s="13" t="s">
        <v>82</v>
      </c>
      <c r="AY126" s="235" t="s">
        <v>165</v>
      </c>
    </row>
    <row r="127" s="2" customFormat="1" ht="16.5" customHeight="1">
      <c r="A127" s="39"/>
      <c r="B127" s="40"/>
      <c r="C127" s="236" t="s">
        <v>212</v>
      </c>
      <c r="D127" s="236" t="s">
        <v>213</v>
      </c>
      <c r="E127" s="237" t="s">
        <v>214</v>
      </c>
      <c r="F127" s="238" t="s">
        <v>215</v>
      </c>
      <c r="G127" s="239" t="s">
        <v>216</v>
      </c>
      <c r="H127" s="240">
        <v>3.4609999999999999</v>
      </c>
      <c r="I127" s="241"/>
      <c r="J127" s="242">
        <f>ROUND(I127*H127,2)</f>
        <v>0</v>
      </c>
      <c r="K127" s="238" t="s">
        <v>171</v>
      </c>
      <c r="L127" s="243"/>
      <c r="M127" s="244" t="s">
        <v>19</v>
      </c>
      <c r="N127" s="245" t="s">
        <v>45</v>
      </c>
      <c r="O127" s="85"/>
      <c r="P127" s="215">
        <f>O127*H127</f>
        <v>0</v>
      </c>
      <c r="Q127" s="215">
        <v>0.001</v>
      </c>
      <c r="R127" s="215">
        <f>Q127*H127</f>
        <v>0.0034610000000000001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212</v>
      </c>
      <c r="AT127" s="217" t="s">
        <v>213</v>
      </c>
      <c r="AU127" s="217" t="s">
        <v>84</v>
      </c>
      <c r="AY127" s="18" t="s">
        <v>165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82</v>
      </c>
      <c r="BK127" s="218">
        <f>ROUND(I127*H127,2)</f>
        <v>0</v>
      </c>
      <c r="BL127" s="18" t="s">
        <v>172</v>
      </c>
      <c r="BM127" s="217" t="s">
        <v>217</v>
      </c>
    </row>
    <row r="128" s="13" customFormat="1">
      <c r="A128" s="13"/>
      <c r="B128" s="224"/>
      <c r="C128" s="225"/>
      <c r="D128" s="226" t="s">
        <v>176</v>
      </c>
      <c r="E128" s="225"/>
      <c r="F128" s="228" t="s">
        <v>218</v>
      </c>
      <c r="G128" s="225"/>
      <c r="H128" s="229">
        <v>3.4609999999999999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176</v>
      </c>
      <c r="AU128" s="235" t="s">
        <v>84</v>
      </c>
      <c r="AV128" s="13" t="s">
        <v>84</v>
      </c>
      <c r="AW128" s="13" t="s">
        <v>4</v>
      </c>
      <c r="AX128" s="13" t="s">
        <v>82</v>
      </c>
      <c r="AY128" s="235" t="s">
        <v>165</v>
      </c>
    </row>
    <row r="129" s="2" customFormat="1" ht="21.75" customHeight="1">
      <c r="A129" s="39"/>
      <c r="B129" s="40"/>
      <c r="C129" s="206" t="s">
        <v>219</v>
      </c>
      <c r="D129" s="206" t="s">
        <v>167</v>
      </c>
      <c r="E129" s="207" t="s">
        <v>220</v>
      </c>
      <c r="F129" s="208" t="s">
        <v>221</v>
      </c>
      <c r="G129" s="209" t="s">
        <v>209</v>
      </c>
      <c r="H129" s="210">
        <v>173.06</v>
      </c>
      <c r="I129" s="211"/>
      <c r="J129" s="212">
        <f>ROUND(I129*H129,2)</f>
        <v>0</v>
      </c>
      <c r="K129" s="208" t="s">
        <v>171</v>
      </c>
      <c r="L129" s="45"/>
      <c r="M129" s="213" t="s">
        <v>19</v>
      </c>
      <c r="N129" s="214" t="s">
        <v>45</v>
      </c>
      <c r="O129" s="85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172</v>
      </c>
      <c r="AT129" s="217" t="s">
        <v>167</v>
      </c>
      <c r="AU129" s="217" t="s">
        <v>84</v>
      </c>
      <c r="AY129" s="18" t="s">
        <v>165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82</v>
      </c>
      <c r="BK129" s="218">
        <f>ROUND(I129*H129,2)</f>
        <v>0</v>
      </c>
      <c r="BL129" s="18" t="s">
        <v>172</v>
      </c>
      <c r="BM129" s="217" t="s">
        <v>222</v>
      </c>
    </row>
    <row r="130" s="2" customFormat="1">
      <c r="A130" s="39"/>
      <c r="B130" s="40"/>
      <c r="C130" s="41"/>
      <c r="D130" s="219" t="s">
        <v>174</v>
      </c>
      <c r="E130" s="41"/>
      <c r="F130" s="220" t="s">
        <v>223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174</v>
      </c>
      <c r="AU130" s="18" t="s">
        <v>84</v>
      </c>
    </row>
    <row r="131" s="13" customFormat="1">
      <c r="A131" s="13"/>
      <c r="B131" s="224"/>
      <c r="C131" s="225"/>
      <c r="D131" s="226" t="s">
        <v>176</v>
      </c>
      <c r="E131" s="227" t="s">
        <v>19</v>
      </c>
      <c r="F131" s="228" t="s">
        <v>117</v>
      </c>
      <c r="G131" s="225"/>
      <c r="H131" s="229">
        <v>173.06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176</v>
      </c>
      <c r="AU131" s="235" t="s">
        <v>84</v>
      </c>
      <c r="AV131" s="13" t="s">
        <v>84</v>
      </c>
      <c r="AW131" s="13" t="s">
        <v>35</v>
      </c>
      <c r="AX131" s="13" t="s">
        <v>82</v>
      </c>
      <c r="AY131" s="235" t="s">
        <v>165</v>
      </c>
    </row>
    <row r="132" s="12" customFormat="1" ht="22.8" customHeight="1">
      <c r="A132" s="12"/>
      <c r="B132" s="190"/>
      <c r="C132" s="191"/>
      <c r="D132" s="192" t="s">
        <v>73</v>
      </c>
      <c r="E132" s="204" t="s">
        <v>84</v>
      </c>
      <c r="F132" s="204" t="s">
        <v>224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SUM(P133:P144)</f>
        <v>0</v>
      </c>
      <c r="Q132" s="198"/>
      <c r="R132" s="199">
        <f>SUM(R133:R144)</f>
        <v>2.7217956999999999</v>
      </c>
      <c r="S132" s="198"/>
      <c r="T132" s="200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82</v>
      </c>
      <c r="AT132" s="202" t="s">
        <v>73</v>
      </c>
      <c r="AU132" s="202" t="s">
        <v>82</v>
      </c>
      <c r="AY132" s="201" t="s">
        <v>165</v>
      </c>
      <c r="BK132" s="203">
        <f>SUM(BK133:BK144)</f>
        <v>0</v>
      </c>
    </row>
    <row r="133" s="2" customFormat="1" ht="24.15" customHeight="1">
      <c r="A133" s="39"/>
      <c r="B133" s="40"/>
      <c r="C133" s="206" t="s">
        <v>225</v>
      </c>
      <c r="D133" s="206" t="s">
        <v>167</v>
      </c>
      <c r="E133" s="207" t="s">
        <v>226</v>
      </c>
      <c r="F133" s="208" t="s">
        <v>227</v>
      </c>
      <c r="G133" s="209" t="s">
        <v>209</v>
      </c>
      <c r="H133" s="210">
        <v>519.17999999999995</v>
      </c>
      <c r="I133" s="211"/>
      <c r="J133" s="212">
        <f>ROUND(I133*H133,2)</f>
        <v>0</v>
      </c>
      <c r="K133" s="208" t="s">
        <v>171</v>
      </c>
      <c r="L133" s="45"/>
      <c r="M133" s="213" t="s">
        <v>19</v>
      </c>
      <c r="N133" s="214" t="s">
        <v>45</v>
      </c>
      <c r="O133" s="85"/>
      <c r="P133" s="215">
        <f>O133*H133</f>
        <v>0</v>
      </c>
      <c r="Q133" s="215">
        <v>0.00013999999999999999</v>
      </c>
      <c r="R133" s="215">
        <f>Q133*H133</f>
        <v>0.072685199999999991</v>
      </c>
      <c r="S133" s="215">
        <v>0</v>
      </c>
      <c r="T133" s="21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172</v>
      </c>
      <c r="AT133" s="217" t="s">
        <v>167</v>
      </c>
      <c r="AU133" s="217" t="s">
        <v>84</v>
      </c>
      <c r="AY133" s="18" t="s">
        <v>165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82</v>
      </c>
      <c r="BK133" s="218">
        <f>ROUND(I133*H133,2)</f>
        <v>0</v>
      </c>
      <c r="BL133" s="18" t="s">
        <v>172</v>
      </c>
      <c r="BM133" s="217" t="s">
        <v>228</v>
      </c>
    </row>
    <row r="134" s="2" customFormat="1">
      <c r="A134" s="39"/>
      <c r="B134" s="40"/>
      <c r="C134" s="41"/>
      <c r="D134" s="219" t="s">
        <v>174</v>
      </c>
      <c r="E134" s="41"/>
      <c r="F134" s="220" t="s">
        <v>229</v>
      </c>
      <c r="G134" s="41"/>
      <c r="H134" s="41"/>
      <c r="I134" s="221"/>
      <c r="J134" s="41"/>
      <c r="K134" s="41"/>
      <c r="L134" s="45"/>
      <c r="M134" s="222"/>
      <c r="N134" s="223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174</v>
      </c>
      <c r="AU134" s="18" t="s">
        <v>84</v>
      </c>
    </row>
    <row r="135" s="13" customFormat="1">
      <c r="A135" s="13"/>
      <c r="B135" s="224"/>
      <c r="C135" s="225"/>
      <c r="D135" s="226" t="s">
        <v>176</v>
      </c>
      <c r="E135" s="227" t="s">
        <v>19</v>
      </c>
      <c r="F135" s="228" t="s">
        <v>230</v>
      </c>
      <c r="G135" s="225"/>
      <c r="H135" s="229">
        <v>519.17999999999995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176</v>
      </c>
      <c r="AU135" s="235" t="s">
        <v>84</v>
      </c>
      <c r="AV135" s="13" t="s">
        <v>84</v>
      </c>
      <c r="AW135" s="13" t="s">
        <v>35</v>
      </c>
      <c r="AX135" s="13" t="s">
        <v>82</v>
      </c>
      <c r="AY135" s="235" t="s">
        <v>165</v>
      </c>
    </row>
    <row r="136" s="2" customFormat="1" ht="16.5" customHeight="1">
      <c r="A136" s="39"/>
      <c r="B136" s="40"/>
      <c r="C136" s="236" t="s">
        <v>231</v>
      </c>
      <c r="D136" s="236" t="s">
        <v>213</v>
      </c>
      <c r="E136" s="237" t="s">
        <v>232</v>
      </c>
      <c r="F136" s="238" t="s">
        <v>233</v>
      </c>
      <c r="G136" s="239" t="s">
        <v>209</v>
      </c>
      <c r="H136" s="240">
        <v>409.97899999999998</v>
      </c>
      <c r="I136" s="241"/>
      <c r="J136" s="242">
        <f>ROUND(I136*H136,2)</f>
        <v>0</v>
      </c>
      <c r="K136" s="238" t="s">
        <v>171</v>
      </c>
      <c r="L136" s="243"/>
      <c r="M136" s="244" t="s">
        <v>19</v>
      </c>
      <c r="N136" s="245" t="s">
        <v>45</v>
      </c>
      <c r="O136" s="85"/>
      <c r="P136" s="215">
        <f>O136*H136</f>
        <v>0</v>
      </c>
      <c r="Q136" s="215">
        <v>0.00029999999999999997</v>
      </c>
      <c r="R136" s="215">
        <f>Q136*H136</f>
        <v>0.12299369999999998</v>
      </c>
      <c r="S136" s="215">
        <v>0</v>
      </c>
      <c r="T136" s="21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7" t="s">
        <v>212</v>
      </c>
      <c r="AT136" s="217" t="s">
        <v>213</v>
      </c>
      <c r="AU136" s="217" t="s">
        <v>84</v>
      </c>
      <c r="AY136" s="18" t="s">
        <v>165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82</v>
      </c>
      <c r="BK136" s="218">
        <f>ROUND(I136*H136,2)</f>
        <v>0</v>
      </c>
      <c r="BL136" s="18" t="s">
        <v>172</v>
      </c>
      <c r="BM136" s="217" t="s">
        <v>234</v>
      </c>
    </row>
    <row r="137" s="13" customFormat="1">
      <c r="A137" s="13"/>
      <c r="B137" s="224"/>
      <c r="C137" s="225"/>
      <c r="D137" s="226" t="s">
        <v>176</v>
      </c>
      <c r="E137" s="227" t="s">
        <v>19</v>
      </c>
      <c r="F137" s="228" t="s">
        <v>235</v>
      </c>
      <c r="G137" s="225"/>
      <c r="H137" s="229">
        <v>346.12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176</v>
      </c>
      <c r="AU137" s="235" t="s">
        <v>84</v>
      </c>
      <c r="AV137" s="13" t="s">
        <v>84</v>
      </c>
      <c r="AW137" s="13" t="s">
        <v>35</v>
      </c>
      <c r="AX137" s="13" t="s">
        <v>82</v>
      </c>
      <c r="AY137" s="235" t="s">
        <v>165</v>
      </c>
    </row>
    <row r="138" s="13" customFormat="1">
      <c r="A138" s="13"/>
      <c r="B138" s="224"/>
      <c r="C138" s="225"/>
      <c r="D138" s="226" t="s">
        <v>176</v>
      </c>
      <c r="E138" s="225"/>
      <c r="F138" s="228" t="s">
        <v>236</v>
      </c>
      <c r="G138" s="225"/>
      <c r="H138" s="229">
        <v>409.97899999999998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176</v>
      </c>
      <c r="AU138" s="235" t="s">
        <v>84</v>
      </c>
      <c r="AV138" s="13" t="s">
        <v>84</v>
      </c>
      <c r="AW138" s="13" t="s">
        <v>4</v>
      </c>
      <c r="AX138" s="13" t="s">
        <v>82</v>
      </c>
      <c r="AY138" s="235" t="s">
        <v>165</v>
      </c>
    </row>
    <row r="139" s="2" customFormat="1" ht="16.5" customHeight="1">
      <c r="A139" s="39"/>
      <c r="B139" s="40"/>
      <c r="C139" s="236" t="s">
        <v>8</v>
      </c>
      <c r="D139" s="236" t="s">
        <v>213</v>
      </c>
      <c r="E139" s="237" t="s">
        <v>237</v>
      </c>
      <c r="F139" s="238" t="s">
        <v>238</v>
      </c>
      <c r="G139" s="239" t="s">
        <v>209</v>
      </c>
      <c r="H139" s="240">
        <v>205.07599999999999</v>
      </c>
      <c r="I139" s="241"/>
      <c r="J139" s="242">
        <f>ROUND(I139*H139,2)</f>
        <v>0</v>
      </c>
      <c r="K139" s="238" t="s">
        <v>171</v>
      </c>
      <c r="L139" s="243"/>
      <c r="M139" s="244" t="s">
        <v>19</v>
      </c>
      <c r="N139" s="245" t="s">
        <v>45</v>
      </c>
      <c r="O139" s="85"/>
      <c r="P139" s="215">
        <f>O139*H139</f>
        <v>0</v>
      </c>
      <c r="Q139" s="215">
        <v>0.00020000000000000001</v>
      </c>
      <c r="R139" s="215">
        <f>Q139*H139</f>
        <v>0.041015200000000002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212</v>
      </c>
      <c r="AT139" s="217" t="s">
        <v>213</v>
      </c>
      <c r="AU139" s="217" t="s">
        <v>84</v>
      </c>
      <c r="AY139" s="18" t="s">
        <v>165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82</v>
      </c>
      <c r="BK139" s="218">
        <f>ROUND(I139*H139,2)</f>
        <v>0</v>
      </c>
      <c r="BL139" s="18" t="s">
        <v>172</v>
      </c>
      <c r="BM139" s="217" t="s">
        <v>239</v>
      </c>
    </row>
    <row r="140" s="13" customFormat="1">
      <c r="A140" s="13"/>
      <c r="B140" s="224"/>
      <c r="C140" s="225"/>
      <c r="D140" s="226" t="s">
        <v>176</v>
      </c>
      <c r="E140" s="227" t="s">
        <v>19</v>
      </c>
      <c r="F140" s="228" t="s">
        <v>117</v>
      </c>
      <c r="G140" s="225"/>
      <c r="H140" s="229">
        <v>173.06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176</v>
      </c>
      <c r="AU140" s="235" t="s">
        <v>84</v>
      </c>
      <c r="AV140" s="13" t="s">
        <v>84</v>
      </c>
      <c r="AW140" s="13" t="s">
        <v>35</v>
      </c>
      <c r="AX140" s="13" t="s">
        <v>82</v>
      </c>
      <c r="AY140" s="235" t="s">
        <v>165</v>
      </c>
    </row>
    <row r="141" s="13" customFormat="1">
      <c r="A141" s="13"/>
      <c r="B141" s="224"/>
      <c r="C141" s="225"/>
      <c r="D141" s="226" t="s">
        <v>176</v>
      </c>
      <c r="E141" s="225"/>
      <c r="F141" s="228" t="s">
        <v>240</v>
      </c>
      <c r="G141" s="225"/>
      <c r="H141" s="229">
        <v>205.07599999999999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176</v>
      </c>
      <c r="AU141" s="235" t="s">
        <v>84</v>
      </c>
      <c r="AV141" s="13" t="s">
        <v>84</v>
      </c>
      <c r="AW141" s="13" t="s">
        <v>4</v>
      </c>
      <c r="AX141" s="13" t="s">
        <v>82</v>
      </c>
      <c r="AY141" s="235" t="s">
        <v>165</v>
      </c>
    </row>
    <row r="142" s="2" customFormat="1" ht="16.5" customHeight="1">
      <c r="A142" s="39"/>
      <c r="B142" s="40"/>
      <c r="C142" s="206" t="s">
        <v>241</v>
      </c>
      <c r="D142" s="206" t="s">
        <v>167</v>
      </c>
      <c r="E142" s="207" t="s">
        <v>242</v>
      </c>
      <c r="F142" s="208" t="s">
        <v>243</v>
      </c>
      <c r="G142" s="209" t="s">
        <v>170</v>
      </c>
      <c r="H142" s="210">
        <v>1.0800000000000001</v>
      </c>
      <c r="I142" s="211"/>
      <c r="J142" s="212">
        <f>ROUND(I142*H142,2)</f>
        <v>0</v>
      </c>
      <c r="K142" s="208" t="s">
        <v>171</v>
      </c>
      <c r="L142" s="45"/>
      <c r="M142" s="213" t="s">
        <v>19</v>
      </c>
      <c r="N142" s="214" t="s">
        <v>45</v>
      </c>
      <c r="O142" s="85"/>
      <c r="P142" s="215">
        <f>O142*H142</f>
        <v>0</v>
      </c>
      <c r="Q142" s="215">
        <v>2.3010199999999998</v>
      </c>
      <c r="R142" s="215">
        <f>Q142*H142</f>
        <v>2.4851016000000001</v>
      </c>
      <c r="S142" s="215">
        <v>0</v>
      </c>
      <c r="T142" s="21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7" t="s">
        <v>172</v>
      </c>
      <c r="AT142" s="217" t="s">
        <v>167</v>
      </c>
      <c r="AU142" s="217" t="s">
        <v>84</v>
      </c>
      <c r="AY142" s="18" t="s">
        <v>165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82</v>
      </c>
      <c r="BK142" s="218">
        <f>ROUND(I142*H142,2)</f>
        <v>0</v>
      </c>
      <c r="BL142" s="18" t="s">
        <v>172</v>
      </c>
      <c r="BM142" s="217" t="s">
        <v>244</v>
      </c>
    </row>
    <row r="143" s="2" customFormat="1">
      <c r="A143" s="39"/>
      <c r="B143" s="40"/>
      <c r="C143" s="41"/>
      <c r="D143" s="219" t="s">
        <v>174</v>
      </c>
      <c r="E143" s="41"/>
      <c r="F143" s="220" t="s">
        <v>245</v>
      </c>
      <c r="G143" s="41"/>
      <c r="H143" s="41"/>
      <c r="I143" s="221"/>
      <c r="J143" s="41"/>
      <c r="K143" s="41"/>
      <c r="L143" s="45"/>
      <c r="M143" s="222"/>
      <c r="N143" s="223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84</v>
      </c>
    </row>
    <row r="144" s="13" customFormat="1">
      <c r="A144" s="13"/>
      <c r="B144" s="224"/>
      <c r="C144" s="225"/>
      <c r="D144" s="226" t="s">
        <v>176</v>
      </c>
      <c r="E144" s="227" t="s">
        <v>19</v>
      </c>
      <c r="F144" s="228" t="s">
        <v>246</v>
      </c>
      <c r="G144" s="225"/>
      <c r="H144" s="229">
        <v>1.0800000000000001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176</v>
      </c>
      <c r="AU144" s="235" t="s">
        <v>84</v>
      </c>
      <c r="AV144" s="13" t="s">
        <v>84</v>
      </c>
      <c r="AW144" s="13" t="s">
        <v>35</v>
      </c>
      <c r="AX144" s="13" t="s">
        <v>82</v>
      </c>
      <c r="AY144" s="235" t="s">
        <v>165</v>
      </c>
    </row>
    <row r="145" s="12" customFormat="1" ht="22.8" customHeight="1">
      <c r="A145" s="12"/>
      <c r="B145" s="190"/>
      <c r="C145" s="191"/>
      <c r="D145" s="192" t="s">
        <v>73</v>
      </c>
      <c r="E145" s="204" t="s">
        <v>113</v>
      </c>
      <c r="F145" s="204" t="s">
        <v>247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SUM(P146:P157)</f>
        <v>0</v>
      </c>
      <c r="Q145" s="198"/>
      <c r="R145" s="199">
        <f>SUM(R146:R157)</f>
        <v>4.2320874000000002</v>
      </c>
      <c r="S145" s="198"/>
      <c r="T145" s="200">
        <f>SUM(T146:T157)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82</v>
      </c>
      <c r="AT145" s="202" t="s">
        <v>73</v>
      </c>
      <c r="AU145" s="202" t="s">
        <v>82</v>
      </c>
      <c r="AY145" s="201" t="s">
        <v>165</v>
      </c>
      <c r="BK145" s="203">
        <f>SUM(BK146:BK157)</f>
        <v>0</v>
      </c>
    </row>
    <row r="146" s="2" customFormat="1" ht="21.75" customHeight="1">
      <c r="A146" s="39"/>
      <c r="B146" s="40"/>
      <c r="C146" s="206" t="s">
        <v>248</v>
      </c>
      <c r="D146" s="206" t="s">
        <v>167</v>
      </c>
      <c r="E146" s="207" t="s">
        <v>249</v>
      </c>
      <c r="F146" s="208" t="s">
        <v>250</v>
      </c>
      <c r="G146" s="209" t="s">
        <v>251</v>
      </c>
      <c r="H146" s="210">
        <v>1</v>
      </c>
      <c r="I146" s="211"/>
      <c r="J146" s="212">
        <f>ROUND(I146*H146,2)</f>
        <v>0</v>
      </c>
      <c r="K146" s="208" t="s">
        <v>171</v>
      </c>
      <c r="L146" s="45"/>
      <c r="M146" s="213" t="s">
        <v>19</v>
      </c>
      <c r="N146" s="214" t="s">
        <v>45</v>
      </c>
      <c r="O146" s="85"/>
      <c r="P146" s="215">
        <f>O146*H146</f>
        <v>0</v>
      </c>
      <c r="Q146" s="215">
        <v>0.022780000000000002</v>
      </c>
      <c r="R146" s="215">
        <f>Q146*H146</f>
        <v>0.022780000000000002</v>
      </c>
      <c r="S146" s="215">
        <v>0</v>
      </c>
      <c r="T146" s="21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172</v>
      </c>
      <c r="AT146" s="217" t="s">
        <v>167</v>
      </c>
      <c r="AU146" s="217" t="s">
        <v>84</v>
      </c>
      <c r="AY146" s="18" t="s">
        <v>165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82</v>
      </c>
      <c r="BK146" s="218">
        <f>ROUND(I146*H146,2)</f>
        <v>0</v>
      </c>
      <c r="BL146" s="18" t="s">
        <v>172</v>
      </c>
      <c r="BM146" s="217" t="s">
        <v>252</v>
      </c>
    </row>
    <row r="147" s="2" customFormat="1">
      <c r="A147" s="39"/>
      <c r="B147" s="40"/>
      <c r="C147" s="41"/>
      <c r="D147" s="219" t="s">
        <v>174</v>
      </c>
      <c r="E147" s="41"/>
      <c r="F147" s="220" t="s">
        <v>253</v>
      </c>
      <c r="G147" s="41"/>
      <c r="H147" s="41"/>
      <c r="I147" s="221"/>
      <c r="J147" s="41"/>
      <c r="K147" s="41"/>
      <c r="L147" s="45"/>
      <c r="M147" s="222"/>
      <c r="N147" s="223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84</v>
      </c>
    </row>
    <row r="148" s="2" customFormat="1" ht="24.15" customHeight="1">
      <c r="A148" s="39"/>
      <c r="B148" s="40"/>
      <c r="C148" s="206" t="s">
        <v>254</v>
      </c>
      <c r="D148" s="206" t="s">
        <v>167</v>
      </c>
      <c r="E148" s="207" t="s">
        <v>255</v>
      </c>
      <c r="F148" s="208" t="s">
        <v>256</v>
      </c>
      <c r="G148" s="209" t="s">
        <v>209</v>
      </c>
      <c r="H148" s="210">
        <v>1</v>
      </c>
      <c r="I148" s="211"/>
      <c r="J148" s="212">
        <f>ROUND(I148*H148,2)</f>
        <v>0</v>
      </c>
      <c r="K148" s="208" t="s">
        <v>171</v>
      </c>
      <c r="L148" s="45"/>
      <c r="M148" s="213" t="s">
        <v>19</v>
      </c>
      <c r="N148" s="214" t="s">
        <v>45</v>
      </c>
      <c r="O148" s="85"/>
      <c r="P148" s="215">
        <f>O148*H148</f>
        <v>0</v>
      </c>
      <c r="Q148" s="215">
        <v>0.1094</v>
      </c>
      <c r="R148" s="215">
        <f>Q148*H148</f>
        <v>0.1094</v>
      </c>
      <c r="S148" s="215">
        <v>0</v>
      </c>
      <c r="T148" s="21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7" t="s">
        <v>172</v>
      </c>
      <c r="AT148" s="217" t="s">
        <v>167</v>
      </c>
      <c r="AU148" s="217" t="s">
        <v>84</v>
      </c>
      <c r="AY148" s="18" t="s">
        <v>165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82</v>
      </c>
      <c r="BK148" s="218">
        <f>ROUND(I148*H148,2)</f>
        <v>0</v>
      </c>
      <c r="BL148" s="18" t="s">
        <v>172</v>
      </c>
      <c r="BM148" s="217" t="s">
        <v>257</v>
      </c>
    </row>
    <row r="149" s="2" customFormat="1">
      <c r="A149" s="39"/>
      <c r="B149" s="40"/>
      <c r="C149" s="41"/>
      <c r="D149" s="219" t="s">
        <v>174</v>
      </c>
      <c r="E149" s="41"/>
      <c r="F149" s="220" t="s">
        <v>258</v>
      </c>
      <c r="G149" s="41"/>
      <c r="H149" s="41"/>
      <c r="I149" s="221"/>
      <c r="J149" s="41"/>
      <c r="K149" s="41"/>
      <c r="L149" s="45"/>
      <c r="M149" s="222"/>
      <c r="N149" s="223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84</v>
      </c>
    </row>
    <row r="150" s="2" customFormat="1" ht="24.15" customHeight="1">
      <c r="A150" s="39"/>
      <c r="B150" s="40"/>
      <c r="C150" s="206" t="s">
        <v>259</v>
      </c>
      <c r="D150" s="206" t="s">
        <v>167</v>
      </c>
      <c r="E150" s="207" t="s">
        <v>260</v>
      </c>
      <c r="F150" s="208" t="s">
        <v>261</v>
      </c>
      <c r="G150" s="209" t="s">
        <v>209</v>
      </c>
      <c r="H150" s="210">
        <v>15.960000000000001</v>
      </c>
      <c r="I150" s="211"/>
      <c r="J150" s="212">
        <f>ROUND(I150*H150,2)</f>
        <v>0</v>
      </c>
      <c r="K150" s="208" t="s">
        <v>171</v>
      </c>
      <c r="L150" s="45"/>
      <c r="M150" s="213" t="s">
        <v>19</v>
      </c>
      <c r="N150" s="214" t="s">
        <v>45</v>
      </c>
      <c r="O150" s="85"/>
      <c r="P150" s="215">
        <f>O150*H150</f>
        <v>0</v>
      </c>
      <c r="Q150" s="215">
        <v>0.23458000000000001</v>
      </c>
      <c r="R150" s="215">
        <f>Q150*H150</f>
        <v>3.7438968000000004</v>
      </c>
      <c r="S150" s="215">
        <v>0</v>
      </c>
      <c r="T150" s="21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7" t="s">
        <v>172</v>
      </c>
      <c r="AT150" s="217" t="s">
        <v>167</v>
      </c>
      <c r="AU150" s="217" t="s">
        <v>84</v>
      </c>
      <c r="AY150" s="18" t="s">
        <v>165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82</v>
      </c>
      <c r="BK150" s="218">
        <f>ROUND(I150*H150,2)</f>
        <v>0</v>
      </c>
      <c r="BL150" s="18" t="s">
        <v>172</v>
      </c>
      <c r="BM150" s="217" t="s">
        <v>262</v>
      </c>
    </row>
    <row r="151" s="2" customFormat="1">
      <c r="A151" s="39"/>
      <c r="B151" s="40"/>
      <c r="C151" s="41"/>
      <c r="D151" s="219" t="s">
        <v>174</v>
      </c>
      <c r="E151" s="41"/>
      <c r="F151" s="220" t="s">
        <v>263</v>
      </c>
      <c r="G151" s="41"/>
      <c r="H151" s="41"/>
      <c r="I151" s="221"/>
      <c r="J151" s="41"/>
      <c r="K151" s="41"/>
      <c r="L151" s="45"/>
      <c r="M151" s="222"/>
      <c r="N151" s="223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174</v>
      </c>
      <c r="AU151" s="18" t="s">
        <v>84</v>
      </c>
    </row>
    <row r="152" s="13" customFormat="1">
      <c r="A152" s="13"/>
      <c r="B152" s="224"/>
      <c r="C152" s="225"/>
      <c r="D152" s="226" t="s">
        <v>176</v>
      </c>
      <c r="E152" s="227" t="s">
        <v>19</v>
      </c>
      <c r="F152" s="228" t="s">
        <v>264</v>
      </c>
      <c r="G152" s="225"/>
      <c r="H152" s="229">
        <v>6.2699999999999996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176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165</v>
      </c>
    </row>
    <row r="153" s="13" customFormat="1">
      <c r="A153" s="13"/>
      <c r="B153" s="224"/>
      <c r="C153" s="225"/>
      <c r="D153" s="226" t="s">
        <v>176</v>
      </c>
      <c r="E153" s="227" t="s">
        <v>19</v>
      </c>
      <c r="F153" s="228" t="s">
        <v>265</v>
      </c>
      <c r="G153" s="225"/>
      <c r="H153" s="229">
        <v>9.6899999999999995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176</v>
      </c>
      <c r="AU153" s="235" t="s">
        <v>84</v>
      </c>
      <c r="AV153" s="13" t="s">
        <v>84</v>
      </c>
      <c r="AW153" s="13" t="s">
        <v>35</v>
      </c>
      <c r="AX153" s="13" t="s">
        <v>74</v>
      </c>
      <c r="AY153" s="235" t="s">
        <v>165</v>
      </c>
    </row>
    <row r="154" s="14" customFormat="1">
      <c r="A154" s="14"/>
      <c r="B154" s="246"/>
      <c r="C154" s="247"/>
      <c r="D154" s="226" t="s">
        <v>176</v>
      </c>
      <c r="E154" s="248" t="s">
        <v>19</v>
      </c>
      <c r="F154" s="249" t="s">
        <v>266</v>
      </c>
      <c r="G154" s="247"/>
      <c r="H154" s="250">
        <v>15.960000000000001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176</v>
      </c>
      <c r="AU154" s="256" t="s">
        <v>84</v>
      </c>
      <c r="AV154" s="14" t="s">
        <v>172</v>
      </c>
      <c r="AW154" s="14" t="s">
        <v>35</v>
      </c>
      <c r="AX154" s="14" t="s">
        <v>82</v>
      </c>
      <c r="AY154" s="256" t="s">
        <v>165</v>
      </c>
    </row>
    <row r="155" s="2" customFormat="1" ht="24.15" customHeight="1">
      <c r="A155" s="39"/>
      <c r="B155" s="40"/>
      <c r="C155" s="206" t="s">
        <v>267</v>
      </c>
      <c r="D155" s="206" t="s">
        <v>167</v>
      </c>
      <c r="E155" s="207" t="s">
        <v>268</v>
      </c>
      <c r="F155" s="208" t="s">
        <v>269</v>
      </c>
      <c r="G155" s="209" t="s">
        <v>209</v>
      </c>
      <c r="H155" s="210">
        <v>4.8449999999999998</v>
      </c>
      <c r="I155" s="211"/>
      <c r="J155" s="212">
        <f>ROUND(I155*H155,2)</f>
        <v>0</v>
      </c>
      <c r="K155" s="208" t="s">
        <v>171</v>
      </c>
      <c r="L155" s="45"/>
      <c r="M155" s="213" t="s">
        <v>19</v>
      </c>
      <c r="N155" s="214" t="s">
        <v>45</v>
      </c>
      <c r="O155" s="85"/>
      <c r="P155" s="215">
        <f>O155*H155</f>
        <v>0</v>
      </c>
      <c r="Q155" s="215">
        <v>0.073480000000000004</v>
      </c>
      <c r="R155" s="215">
        <f>Q155*H155</f>
        <v>0.35601060000000001</v>
      </c>
      <c r="S155" s="215">
        <v>0</v>
      </c>
      <c r="T155" s="21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7" t="s">
        <v>172</v>
      </c>
      <c r="AT155" s="217" t="s">
        <v>167</v>
      </c>
      <c r="AU155" s="217" t="s">
        <v>84</v>
      </c>
      <c r="AY155" s="18" t="s">
        <v>165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82</v>
      </c>
      <c r="BK155" s="218">
        <f>ROUND(I155*H155,2)</f>
        <v>0</v>
      </c>
      <c r="BL155" s="18" t="s">
        <v>172</v>
      </c>
      <c r="BM155" s="217" t="s">
        <v>270</v>
      </c>
    </row>
    <row r="156" s="2" customFormat="1">
      <c r="A156" s="39"/>
      <c r="B156" s="40"/>
      <c r="C156" s="41"/>
      <c r="D156" s="219" t="s">
        <v>174</v>
      </c>
      <c r="E156" s="41"/>
      <c r="F156" s="220" t="s">
        <v>271</v>
      </c>
      <c r="G156" s="41"/>
      <c r="H156" s="41"/>
      <c r="I156" s="221"/>
      <c r="J156" s="41"/>
      <c r="K156" s="41"/>
      <c r="L156" s="45"/>
      <c r="M156" s="222"/>
      <c r="N156" s="223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174</v>
      </c>
      <c r="AU156" s="18" t="s">
        <v>84</v>
      </c>
    </row>
    <row r="157" s="13" customFormat="1">
      <c r="A157" s="13"/>
      <c r="B157" s="224"/>
      <c r="C157" s="225"/>
      <c r="D157" s="226" t="s">
        <v>176</v>
      </c>
      <c r="E157" s="227" t="s">
        <v>19</v>
      </c>
      <c r="F157" s="228" t="s">
        <v>272</v>
      </c>
      <c r="G157" s="225"/>
      <c r="H157" s="229">
        <v>4.8449999999999998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176</v>
      </c>
      <c r="AU157" s="235" t="s">
        <v>84</v>
      </c>
      <c r="AV157" s="13" t="s">
        <v>84</v>
      </c>
      <c r="AW157" s="13" t="s">
        <v>35</v>
      </c>
      <c r="AX157" s="13" t="s">
        <v>82</v>
      </c>
      <c r="AY157" s="235" t="s">
        <v>165</v>
      </c>
    </row>
    <row r="158" s="12" customFormat="1" ht="22.8" customHeight="1">
      <c r="A158" s="12"/>
      <c r="B158" s="190"/>
      <c r="C158" s="191"/>
      <c r="D158" s="192" t="s">
        <v>73</v>
      </c>
      <c r="E158" s="204" t="s">
        <v>172</v>
      </c>
      <c r="F158" s="204" t="s">
        <v>273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SUM(P159:P174)</f>
        <v>0</v>
      </c>
      <c r="Q158" s="198"/>
      <c r="R158" s="199">
        <f>SUM(R159:R174)</f>
        <v>2.2420940299999996</v>
      </c>
      <c r="S158" s="198"/>
      <c r="T158" s="200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82</v>
      </c>
      <c r="AT158" s="202" t="s">
        <v>73</v>
      </c>
      <c r="AU158" s="202" t="s">
        <v>82</v>
      </c>
      <c r="AY158" s="201" t="s">
        <v>165</v>
      </c>
      <c r="BK158" s="203">
        <f>SUM(BK159:BK174)</f>
        <v>0</v>
      </c>
    </row>
    <row r="159" s="2" customFormat="1" ht="24.15" customHeight="1">
      <c r="A159" s="39"/>
      <c r="B159" s="40"/>
      <c r="C159" s="206" t="s">
        <v>274</v>
      </c>
      <c r="D159" s="206" t="s">
        <v>167</v>
      </c>
      <c r="E159" s="207" t="s">
        <v>275</v>
      </c>
      <c r="F159" s="208" t="s">
        <v>276</v>
      </c>
      <c r="G159" s="209" t="s">
        <v>170</v>
      </c>
      <c r="H159" s="210">
        <v>0.73899999999999999</v>
      </c>
      <c r="I159" s="211"/>
      <c r="J159" s="212">
        <f>ROUND(I159*H159,2)</f>
        <v>0</v>
      </c>
      <c r="K159" s="208" t="s">
        <v>171</v>
      </c>
      <c r="L159" s="45"/>
      <c r="M159" s="213" t="s">
        <v>19</v>
      </c>
      <c r="N159" s="214" t="s">
        <v>45</v>
      </c>
      <c r="O159" s="85"/>
      <c r="P159" s="215">
        <f>O159*H159</f>
        <v>0</v>
      </c>
      <c r="Q159" s="215">
        <v>2.3010999999999999</v>
      </c>
      <c r="R159" s="215">
        <f>Q159*H159</f>
        <v>1.7005128999999999</v>
      </c>
      <c r="S159" s="215">
        <v>0</v>
      </c>
      <c r="T159" s="21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7" t="s">
        <v>172</v>
      </c>
      <c r="AT159" s="217" t="s">
        <v>167</v>
      </c>
      <c r="AU159" s="217" t="s">
        <v>84</v>
      </c>
      <c r="AY159" s="18" t="s">
        <v>165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82</v>
      </c>
      <c r="BK159" s="218">
        <f>ROUND(I159*H159,2)</f>
        <v>0</v>
      </c>
      <c r="BL159" s="18" t="s">
        <v>172</v>
      </c>
      <c r="BM159" s="217" t="s">
        <v>277</v>
      </c>
    </row>
    <row r="160" s="2" customFormat="1">
      <c r="A160" s="39"/>
      <c r="B160" s="40"/>
      <c r="C160" s="41"/>
      <c r="D160" s="219" t="s">
        <v>174</v>
      </c>
      <c r="E160" s="41"/>
      <c r="F160" s="220" t="s">
        <v>278</v>
      </c>
      <c r="G160" s="41"/>
      <c r="H160" s="41"/>
      <c r="I160" s="221"/>
      <c r="J160" s="41"/>
      <c r="K160" s="41"/>
      <c r="L160" s="45"/>
      <c r="M160" s="222"/>
      <c r="N160" s="223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174</v>
      </c>
      <c r="AU160" s="18" t="s">
        <v>84</v>
      </c>
    </row>
    <row r="161" s="13" customFormat="1">
      <c r="A161" s="13"/>
      <c r="B161" s="224"/>
      <c r="C161" s="225"/>
      <c r="D161" s="226" t="s">
        <v>176</v>
      </c>
      <c r="E161" s="227" t="s">
        <v>19</v>
      </c>
      <c r="F161" s="228" t="s">
        <v>279</v>
      </c>
      <c r="G161" s="225"/>
      <c r="H161" s="229">
        <v>0.73899999999999999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176</v>
      </c>
      <c r="AU161" s="235" t="s">
        <v>84</v>
      </c>
      <c r="AV161" s="13" t="s">
        <v>84</v>
      </c>
      <c r="AW161" s="13" t="s">
        <v>35</v>
      </c>
      <c r="AX161" s="13" t="s">
        <v>82</v>
      </c>
      <c r="AY161" s="235" t="s">
        <v>165</v>
      </c>
    </row>
    <row r="162" s="2" customFormat="1" ht="24.15" customHeight="1">
      <c r="A162" s="39"/>
      <c r="B162" s="40"/>
      <c r="C162" s="206" t="s">
        <v>280</v>
      </c>
      <c r="D162" s="206" t="s">
        <v>167</v>
      </c>
      <c r="E162" s="207" t="s">
        <v>281</v>
      </c>
      <c r="F162" s="208" t="s">
        <v>282</v>
      </c>
      <c r="G162" s="209" t="s">
        <v>202</v>
      </c>
      <c r="H162" s="210">
        <v>0.029000000000000001</v>
      </c>
      <c r="I162" s="211"/>
      <c r="J162" s="212">
        <f>ROUND(I162*H162,2)</f>
        <v>0</v>
      </c>
      <c r="K162" s="208" t="s">
        <v>171</v>
      </c>
      <c r="L162" s="45"/>
      <c r="M162" s="213" t="s">
        <v>19</v>
      </c>
      <c r="N162" s="214" t="s">
        <v>45</v>
      </c>
      <c r="O162" s="85"/>
      <c r="P162" s="215">
        <f>O162*H162</f>
        <v>0</v>
      </c>
      <c r="Q162" s="215">
        <v>1.06277</v>
      </c>
      <c r="R162" s="215">
        <f>Q162*H162</f>
        <v>0.03082033</v>
      </c>
      <c r="S162" s="215">
        <v>0</v>
      </c>
      <c r="T162" s="21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7" t="s">
        <v>172</v>
      </c>
      <c r="AT162" s="217" t="s">
        <v>167</v>
      </c>
      <c r="AU162" s="217" t="s">
        <v>84</v>
      </c>
      <c r="AY162" s="18" t="s">
        <v>165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82</v>
      </c>
      <c r="BK162" s="218">
        <f>ROUND(I162*H162,2)</f>
        <v>0</v>
      </c>
      <c r="BL162" s="18" t="s">
        <v>172</v>
      </c>
      <c r="BM162" s="217" t="s">
        <v>283</v>
      </c>
    </row>
    <row r="163" s="2" customFormat="1">
      <c r="A163" s="39"/>
      <c r="B163" s="40"/>
      <c r="C163" s="41"/>
      <c r="D163" s="219" t="s">
        <v>174</v>
      </c>
      <c r="E163" s="41"/>
      <c r="F163" s="220" t="s">
        <v>284</v>
      </c>
      <c r="G163" s="41"/>
      <c r="H163" s="41"/>
      <c r="I163" s="221"/>
      <c r="J163" s="41"/>
      <c r="K163" s="41"/>
      <c r="L163" s="45"/>
      <c r="M163" s="222"/>
      <c r="N163" s="223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174</v>
      </c>
      <c r="AU163" s="18" t="s">
        <v>84</v>
      </c>
    </row>
    <row r="164" s="13" customFormat="1">
      <c r="A164" s="13"/>
      <c r="B164" s="224"/>
      <c r="C164" s="225"/>
      <c r="D164" s="226" t="s">
        <v>176</v>
      </c>
      <c r="E164" s="227" t="s">
        <v>19</v>
      </c>
      <c r="F164" s="228" t="s">
        <v>285</v>
      </c>
      <c r="G164" s="225"/>
      <c r="H164" s="229">
        <v>0.0030000000000000001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176</v>
      </c>
      <c r="AU164" s="235" t="s">
        <v>84</v>
      </c>
      <c r="AV164" s="13" t="s">
        <v>84</v>
      </c>
      <c r="AW164" s="13" t="s">
        <v>35</v>
      </c>
      <c r="AX164" s="13" t="s">
        <v>74</v>
      </c>
      <c r="AY164" s="235" t="s">
        <v>165</v>
      </c>
    </row>
    <row r="165" s="13" customFormat="1">
      <c r="A165" s="13"/>
      <c r="B165" s="224"/>
      <c r="C165" s="225"/>
      <c r="D165" s="226" t="s">
        <v>176</v>
      </c>
      <c r="E165" s="227" t="s">
        <v>19</v>
      </c>
      <c r="F165" s="228" t="s">
        <v>286</v>
      </c>
      <c r="G165" s="225"/>
      <c r="H165" s="229">
        <v>0.025999999999999999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176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165</v>
      </c>
    </row>
    <row r="166" s="14" customFormat="1">
      <c r="A166" s="14"/>
      <c r="B166" s="246"/>
      <c r="C166" s="247"/>
      <c r="D166" s="226" t="s">
        <v>176</v>
      </c>
      <c r="E166" s="248" t="s">
        <v>19</v>
      </c>
      <c r="F166" s="249" t="s">
        <v>266</v>
      </c>
      <c r="G166" s="247"/>
      <c r="H166" s="250">
        <v>0.029000000000000001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176</v>
      </c>
      <c r="AU166" s="256" t="s">
        <v>84</v>
      </c>
      <c r="AV166" s="14" t="s">
        <v>172</v>
      </c>
      <c r="AW166" s="14" t="s">
        <v>35</v>
      </c>
      <c r="AX166" s="14" t="s">
        <v>82</v>
      </c>
      <c r="AY166" s="256" t="s">
        <v>165</v>
      </c>
    </row>
    <row r="167" s="2" customFormat="1" ht="24.15" customHeight="1">
      <c r="A167" s="39"/>
      <c r="B167" s="40"/>
      <c r="C167" s="206" t="s">
        <v>287</v>
      </c>
      <c r="D167" s="206" t="s">
        <v>167</v>
      </c>
      <c r="E167" s="207" t="s">
        <v>288</v>
      </c>
      <c r="F167" s="208" t="s">
        <v>289</v>
      </c>
      <c r="G167" s="209" t="s">
        <v>290</v>
      </c>
      <c r="H167" s="210">
        <v>4.9500000000000002</v>
      </c>
      <c r="I167" s="211"/>
      <c r="J167" s="212">
        <f>ROUND(I167*H167,2)</f>
        <v>0</v>
      </c>
      <c r="K167" s="208" t="s">
        <v>171</v>
      </c>
      <c r="L167" s="45"/>
      <c r="M167" s="213" t="s">
        <v>19</v>
      </c>
      <c r="N167" s="214" t="s">
        <v>45</v>
      </c>
      <c r="O167" s="85"/>
      <c r="P167" s="215">
        <f>O167*H167</f>
        <v>0</v>
      </c>
      <c r="Q167" s="215">
        <v>0.1016</v>
      </c>
      <c r="R167" s="215">
        <f>Q167*H167</f>
        <v>0.50292000000000003</v>
      </c>
      <c r="S167" s="215">
        <v>0</v>
      </c>
      <c r="T167" s="21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7" t="s">
        <v>172</v>
      </c>
      <c r="AT167" s="217" t="s">
        <v>167</v>
      </c>
      <c r="AU167" s="217" t="s">
        <v>84</v>
      </c>
      <c r="AY167" s="18" t="s">
        <v>165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82</v>
      </c>
      <c r="BK167" s="218">
        <f>ROUND(I167*H167,2)</f>
        <v>0</v>
      </c>
      <c r="BL167" s="18" t="s">
        <v>172</v>
      </c>
      <c r="BM167" s="217" t="s">
        <v>291</v>
      </c>
    </row>
    <row r="168" s="2" customFormat="1">
      <c r="A168" s="39"/>
      <c r="B168" s="40"/>
      <c r="C168" s="41"/>
      <c r="D168" s="219" t="s">
        <v>174</v>
      </c>
      <c r="E168" s="41"/>
      <c r="F168" s="220" t="s">
        <v>292</v>
      </c>
      <c r="G168" s="41"/>
      <c r="H168" s="41"/>
      <c r="I168" s="221"/>
      <c r="J168" s="41"/>
      <c r="K168" s="41"/>
      <c r="L168" s="45"/>
      <c r="M168" s="222"/>
      <c r="N168" s="223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174</v>
      </c>
      <c r="AU168" s="18" t="s">
        <v>84</v>
      </c>
    </row>
    <row r="169" s="13" customFormat="1">
      <c r="A169" s="13"/>
      <c r="B169" s="224"/>
      <c r="C169" s="225"/>
      <c r="D169" s="226" t="s">
        <v>176</v>
      </c>
      <c r="E169" s="227" t="s">
        <v>19</v>
      </c>
      <c r="F169" s="228" t="s">
        <v>293</v>
      </c>
      <c r="G169" s="225"/>
      <c r="H169" s="229">
        <v>4.9500000000000002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176</v>
      </c>
      <c r="AU169" s="235" t="s">
        <v>84</v>
      </c>
      <c r="AV169" s="13" t="s">
        <v>84</v>
      </c>
      <c r="AW169" s="13" t="s">
        <v>35</v>
      </c>
      <c r="AX169" s="13" t="s">
        <v>82</v>
      </c>
      <c r="AY169" s="235" t="s">
        <v>165</v>
      </c>
    </row>
    <row r="170" s="2" customFormat="1" ht="21.75" customHeight="1">
      <c r="A170" s="39"/>
      <c r="B170" s="40"/>
      <c r="C170" s="206" t="s">
        <v>7</v>
      </c>
      <c r="D170" s="206" t="s">
        <v>167</v>
      </c>
      <c r="E170" s="207" t="s">
        <v>294</v>
      </c>
      <c r="F170" s="208" t="s">
        <v>295</v>
      </c>
      <c r="G170" s="209" t="s">
        <v>209</v>
      </c>
      <c r="H170" s="210">
        <v>0.98999999999999999</v>
      </c>
      <c r="I170" s="211"/>
      <c r="J170" s="212">
        <f>ROUND(I170*H170,2)</f>
        <v>0</v>
      </c>
      <c r="K170" s="208" t="s">
        <v>171</v>
      </c>
      <c r="L170" s="45"/>
      <c r="M170" s="213" t="s">
        <v>19</v>
      </c>
      <c r="N170" s="214" t="s">
        <v>45</v>
      </c>
      <c r="O170" s="85"/>
      <c r="P170" s="215">
        <f>O170*H170</f>
        <v>0</v>
      </c>
      <c r="Q170" s="215">
        <v>0.00792</v>
      </c>
      <c r="R170" s="215">
        <f>Q170*H170</f>
        <v>0.0078408000000000002</v>
      </c>
      <c r="S170" s="215">
        <v>0</v>
      </c>
      <c r="T170" s="21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7" t="s">
        <v>172</v>
      </c>
      <c r="AT170" s="217" t="s">
        <v>167</v>
      </c>
      <c r="AU170" s="217" t="s">
        <v>84</v>
      </c>
      <c r="AY170" s="18" t="s">
        <v>165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82</v>
      </c>
      <c r="BK170" s="218">
        <f>ROUND(I170*H170,2)</f>
        <v>0</v>
      </c>
      <c r="BL170" s="18" t="s">
        <v>172</v>
      </c>
      <c r="BM170" s="217" t="s">
        <v>296</v>
      </c>
    </row>
    <row r="171" s="2" customFormat="1">
      <c r="A171" s="39"/>
      <c r="B171" s="40"/>
      <c r="C171" s="41"/>
      <c r="D171" s="219" t="s">
        <v>174</v>
      </c>
      <c r="E171" s="41"/>
      <c r="F171" s="220" t="s">
        <v>297</v>
      </c>
      <c r="G171" s="41"/>
      <c r="H171" s="41"/>
      <c r="I171" s="221"/>
      <c r="J171" s="41"/>
      <c r="K171" s="41"/>
      <c r="L171" s="45"/>
      <c r="M171" s="222"/>
      <c r="N171" s="223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174</v>
      </c>
      <c r="AU171" s="18" t="s">
        <v>84</v>
      </c>
    </row>
    <row r="172" s="13" customFormat="1">
      <c r="A172" s="13"/>
      <c r="B172" s="224"/>
      <c r="C172" s="225"/>
      <c r="D172" s="226" t="s">
        <v>176</v>
      </c>
      <c r="E172" s="227" t="s">
        <v>19</v>
      </c>
      <c r="F172" s="228" t="s">
        <v>298</v>
      </c>
      <c r="G172" s="225"/>
      <c r="H172" s="229">
        <v>0.98999999999999999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176</v>
      </c>
      <c r="AU172" s="235" t="s">
        <v>84</v>
      </c>
      <c r="AV172" s="13" t="s">
        <v>84</v>
      </c>
      <c r="AW172" s="13" t="s">
        <v>35</v>
      </c>
      <c r="AX172" s="13" t="s">
        <v>82</v>
      </c>
      <c r="AY172" s="235" t="s">
        <v>165</v>
      </c>
    </row>
    <row r="173" s="2" customFormat="1" ht="21.75" customHeight="1">
      <c r="A173" s="39"/>
      <c r="B173" s="40"/>
      <c r="C173" s="206" t="s">
        <v>299</v>
      </c>
      <c r="D173" s="206" t="s">
        <v>167</v>
      </c>
      <c r="E173" s="207" t="s">
        <v>300</v>
      </c>
      <c r="F173" s="208" t="s">
        <v>301</v>
      </c>
      <c r="G173" s="209" t="s">
        <v>209</v>
      </c>
      <c r="H173" s="210">
        <v>0.98999999999999999</v>
      </c>
      <c r="I173" s="211"/>
      <c r="J173" s="212">
        <f>ROUND(I173*H173,2)</f>
        <v>0</v>
      </c>
      <c r="K173" s="208" t="s">
        <v>171</v>
      </c>
      <c r="L173" s="45"/>
      <c r="M173" s="213" t="s">
        <v>19</v>
      </c>
      <c r="N173" s="214" t="s">
        <v>45</v>
      </c>
      <c r="O173" s="85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7" t="s">
        <v>172</v>
      </c>
      <c r="AT173" s="217" t="s">
        <v>167</v>
      </c>
      <c r="AU173" s="217" t="s">
        <v>84</v>
      </c>
      <c r="AY173" s="18" t="s">
        <v>165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82</v>
      </c>
      <c r="BK173" s="218">
        <f>ROUND(I173*H173,2)</f>
        <v>0</v>
      </c>
      <c r="BL173" s="18" t="s">
        <v>172</v>
      </c>
      <c r="BM173" s="217" t="s">
        <v>302</v>
      </c>
    </row>
    <row r="174" s="2" customFormat="1">
      <c r="A174" s="39"/>
      <c r="B174" s="40"/>
      <c r="C174" s="41"/>
      <c r="D174" s="219" t="s">
        <v>174</v>
      </c>
      <c r="E174" s="41"/>
      <c r="F174" s="220" t="s">
        <v>303</v>
      </c>
      <c r="G174" s="41"/>
      <c r="H174" s="41"/>
      <c r="I174" s="221"/>
      <c r="J174" s="41"/>
      <c r="K174" s="41"/>
      <c r="L174" s="45"/>
      <c r="M174" s="222"/>
      <c r="N174" s="223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174</v>
      </c>
      <c r="AU174" s="18" t="s">
        <v>84</v>
      </c>
    </row>
    <row r="175" s="12" customFormat="1" ht="22.8" customHeight="1">
      <c r="A175" s="12"/>
      <c r="B175" s="190"/>
      <c r="C175" s="191"/>
      <c r="D175" s="192" t="s">
        <v>73</v>
      </c>
      <c r="E175" s="204" t="s">
        <v>199</v>
      </c>
      <c r="F175" s="204" t="s">
        <v>304</v>
      </c>
      <c r="G175" s="191"/>
      <c r="H175" s="191"/>
      <c r="I175" s="194"/>
      <c r="J175" s="205">
        <f>BK175</f>
        <v>0</v>
      </c>
      <c r="K175" s="191"/>
      <c r="L175" s="196"/>
      <c r="M175" s="197"/>
      <c r="N175" s="198"/>
      <c r="O175" s="198"/>
      <c r="P175" s="199">
        <f>SUM(P176:P225)</f>
        <v>0</v>
      </c>
      <c r="Q175" s="198"/>
      <c r="R175" s="199">
        <f>SUM(R176:R225)</f>
        <v>42.245821059999997</v>
      </c>
      <c r="S175" s="198"/>
      <c r="T175" s="200">
        <f>SUM(T176:T225)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82</v>
      </c>
      <c r="AT175" s="202" t="s">
        <v>73</v>
      </c>
      <c r="AU175" s="202" t="s">
        <v>82</v>
      </c>
      <c r="AY175" s="201" t="s">
        <v>165</v>
      </c>
      <c r="BK175" s="203">
        <f>SUM(BK176:BK225)</f>
        <v>0</v>
      </c>
    </row>
    <row r="176" s="2" customFormat="1" ht="16.5" customHeight="1">
      <c r="A176" s="39"/>
      <c r="B176" s="40"/>
      <c r="C176" s="206" t="s">
        <v>305</v>
      </c>
      <c r="D176" s="206" t="s">
        <v>167</v>
      </c>
      <c r="E176" s="207" t="s">
        <v>306</v>
      </c>
      <c r="F176" s="208" t="s">
        <v>307</v>
      </c>
      <c r="G176" s="209" t="s">
        <v>209</v>
      </c>
      <c r="H176" s="210">
        <v>98.5</v>
      </c>
      <c r="I176" s="211"/>
      <c r="J176" s="212">
        <f>ROUND(I176*H176,2)</f>
        <v>0</v>
      </c>
      <c r="K176" s="208" t="s">
        <v>171</v>
      </c>
      <c r="L176" s="45"/>
      <c r="M176" s="213" t="s">
        <v>19</v>
      </c>
      <c r="N176" s="214" t="s">
        <v>45</v>
      </c>
      <c r="O176" s="85"/>
      <c r="P176" s="215">
        <f>O176*H176</f>
        <v>0</v>
      </c>
      <c r="Q176" s="215">
        <v>0.00025999999999999998</v>
      </c>
      <c r="R176" s="215">
        <f>Q176*H176</f>
        <v>0.025609999999999997</v>
      </c>
      <c r="S176" s="215">
        <v>0</v>
      </c>
      <c r="T176" s="21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7" t="s">
        <v>172</v>
      </c>
      <c r="AT176" s="217" t="s">
        <v>167</v>
      </c>
      <c r="AU176" s="217" t="s">
        <v>84</v>
      </c>
      <c r="AY176" s="18" t="s">
        <v>165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82</v>
      </c>
      <c r="BK176" s="218">
        <f>ROUND(I176*H176,2)</f>
        <v>0</v>
      </c>
      <c r="BL176" s="18" t="s">
        <v>172</v>
      </c>
      <c r="BM176" s="217" t="s">
        <v>308</v>
      </c>
    </row>
    <row r="177" s="2" customFormat="1">
      <c r="A177" s="39"/>
      <c r="B177" s="40"/>
      <c r="C177" s="41"/>
      <c r="D177" s="219" t="s">
        <v>174</v>
      </c>
      <c r="E177" s="41"/>
      <c r="F177" s="220" t="s">
        <v>309</v>
      </c>
      <c r="G177" s="41"/>
      <c r="H177" s="41"/>
      <c r="I177" s="221"/>
      <c r="J177" s="41"/>
      <c r="K177" s="41"/>
      <c r="L177" s="45"/>
      <c r="M177" s="222"/>
      <c r="N177" s="223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174</v>
      </c>
      <c r="AU177" s="18" t="s">
        <v>84</v>
      </c>
    </row>
    <row r="178" s="2" customFormat="1" ht="24.15" customHeight="1">
      <c r="A178" s="39"/>
      <c r="B178" s="40"/>
      <c r="C178" s="206" t="s">
        <v>310</v>
      </c>
      <c r="D178" s="206" t="s">
        <v>167</v>
      </c>
      <c r="E178" s="207" t="s">
        <v>311</v>
      </c>
      <c r="F178" s="208" t="s">
        <v>312</v>
      </c>
      <c r="G178" s="209" t="s">
        <v>209</v>
      </c>
      <c r="H178" s="210">
        <v>98.5</v>
      </c>
      <c r="I178" s="211"/>
      <c r="J178" s="212">
        <f>ROUND(I178*H178,2)</f>
        <v>0</v>
      </c>
      <c r="K178" s="208" t="s">
        <v>171</v>
      </c>
      <c r="L178" s="45"/>
      <c r="M178" s="213" t="s">
        <v>19</v>
      </c>
      <c r="N178" s="214" t="s">
        <v>45</v>
      </c>
      <c r="O178" s="85"/>
      <c r="P178" s="215">
        <f>O178*H178</f>
        <v>0</v>
      </c>
      <c r="Q178" s="215">
        <v>0.021000000000000001</v>
      </c>
      <c r="R178" s="215">
        <f>Q178*H178</f>
        <v>2.0685000000000002</v>
      </c>
      <c r="S178" s="215">
        <v>0</v>
      </c>
      <c r="T178" s="21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7" t="s">
        <v>172</v>
      </c>
      <c r="AT178" s="217" t="s">
        <v>167</v>
      </c>
      <c r="AU178" s="217" t="s">
        <v>84</v>
      </c>
      <c r="AY178" s="18" t="s">
        <v>165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82</v>
      </c>
      <c r="BK178" s="218">
        <f>ROUND(I178*H178,2)</f>
        <v>0</v>
      </c>
      <c r="BL178" s="18" t="s">
        <v>172</v>
      </c>
      <c r="BM178" s="217" t="s">
        <v>313</v>
      </c>
    </row>
    <row r="179" s="2" customFormat="1">
      <c r="A179" s="39"/>
      <c r="B179" s="40"/>
      <c r="C179" s="41"/>
      <c r="D179" s="219" t="s">
        <v>174</v>
      </c>
      <c r="E179" s="41"/>
      <c r="F179" s="220" t="s">
        <v>314</v>
      </c>
      <c r="G179" s="41"/>
      <c r="H179" s="41"/>
      <c r="I179" s="221"/>
      <c r="J179" s="41"/>
      <c r="K179" s="41"/>
      <c r="L179" s="45"/>
      <c r="M179" s="222"/>
      <c r="N179" s="223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174</v>
      </c>
      <c r="AU179" s="18" t="s">
        <v>84</v>
      </c>
    </row>
    <row r="180" s="13" customFormat="1">
      <c r="A180" s="13"/>
      <c r="B180" s="224"/>
      <c r="C180" s="225"/>
      <c r="D180" s="226" t="s">
        <v>176</v>
      </c>
      <c r="E180" s="227" t="s">
        <v>19</v>
      </c>
      <c r="F180" s="228" t="s">
        <v>114</v>
      </c>
      <c r="G180" s="225"/>
      <c r="H180" s="229">
        <v>98.5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176</v>
      </c>
      <c r="AU180" s="235" t="s">
        <v>84</v>
      </c>
      <c r="AV180" s="13" t="s">
        <v>84</v>
      </c>
      <c r="AW180" s="13" t="s">
        <v>35</v>
      </c>
      <c r="AX180" s="13" t="s">
        <v>82</v>
      </c>
      <c r="AY180" s="235" t="s">
        <v>165</v>
      </c>
    </row>
    <row r="181" s="2" customFormat="1" ht="16.5" customHeight="1">
      <c r="A181" s="39"/>
      <c r="B181" s="40"/>
      <c r="C181" s="206" t="s">
        <v>315</v>
      </c>
      <c r="D181" s="206" t="s">
        <v>167</v>
      </c>
      <c r="E181" s="207" t="s">
        <v>316</v>
      </c>
      <c r="F181" s="208" t="s">
        <v>317</v>
      </c>
      <c r="G181" s="209" t="s">
        <v>209</v>
      </c>
      <c r="H181" s="210">
        <v>25.628</v>
      </c>
      <c r="I181" s="211"/>
      <c r="J181" s="212">
        <f>ROUND(I181*H181,2)</f>
        <v>0</v>
      </c>
      <c r="K181" s="208" t="s">
        <v>171</v>
      </c>
      <c r="L181" s="45"/>
      <c r="M181" s="213" t="s">
        <v>19</v>
      </c>
      <c r="N181" s="214" t="s">
        <v>45</v>
      </c>
      <c r="O181" s="85"/>
      <c r="P181" s="215">
        <f>O181*H181</f>
        <v>0</v>
      </c>
      <c r="Q181" s="215">
        <v>0.0080000000000000002</v>
      </c>
      <c r="R181" s="215">
        <f>Q181*H181</f>
        <v>0.20502400000000001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172</v>
      </c>
      <c r="AT181" s="217" t="s">
        <v>167</v>
      </c>
      <c r="AU181" s="217" t="s">
        <v>84</v>
      </c>
      <c r="AY181" s="18" t="s">
        <v>165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82</v>
      </c>
      <c r="BK181" s="218">
        <f>ROUND(I181*H181,2)</f>
        <v>0</v>
      </c>
      <c r="BL181" s="18" t="s">
        <v>172</v>
      </c>
      <c r="BM181" s="217" t="s">
        <v>318</v>
      </c>
    </row>
    <row r="182" s="2" customFormat="1">
      <c r="A182" s="39"/>
      <c r="B182" s="40"/>
      <c r="C182" s="41"/>
      <c r="D182" s="219" t="s">
        <v>174</v>
      </c>
      <c r="E182" s="41"/>
      <c r="F182" s="220" t="s">
        <v>319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84</v>
      </c>
    </row>
    <row r="183" s="2" customFormat="1" ht="16.5" customHeight="1">
      <c r="A183" s="39"/>
      <c r="B183" s="40"/>
      <c r="C183" s="206" t="s">
        <v>320</v>
      </c>
      <c r="D183" s="206" t="s">
        <v>167</v>
      </c>
      <c r="E183" s="207" t="s">
        <v>321</v>
      </c>
      <c r="F183" s="208" t="s">
        <v>322</v>
      </c>
      <c r="G183" s="209" t="s">
        <v>209</v>
      </c>
      <c r="H183" s="210">
        <v>11.965</v>
      </c>
      <c r="I183" s="211"/>
      <c r="J183" s="212">
        <f>ROUND(I183*H183,2)</f>
        <v>0</v>
      </c>
      <c r="K183" s="208" t="s">
        <v>171</v>
      </c>
      <c r="L183" s="45"/>
      <c r="M183" s="213" t="s">
        <v>19</v>
      </c>
      <c r="N183" s="214" t="s">
        <v>45</v>
      </c>
      <c r="O183" s="85"/>
      <c r="P183" s="215">
        <f>O183*H183</f>
        <v>0</v>
      </c>
      <c r="Q183" s="215">
        <v>0.029600000000000001</v>
      </c>
      <c r="R183" s="215">
        <f>Q183*H183</f>
        <v>0.35416400000000003</v>
      </c>
      <c r="S183" s="215">
        <v>0</v>
      </c>
      <c r="T183" s="21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7" t="s">
        <v>172</v>
      </c>
      <c r="AT183" s="217" t="s">
        <v>167</v>
      </c>
      <c r="AU183" s="217" t="s">
        <v>84</v>
      </c>
      <c r="AY183" s="18" t="s">
        <v>165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82</v>
      </c>
      <c r="BK183" s="218">
        <f>ROUND(I183*H183,2)</f>
        <v>0</v>
      </c>
      <c r="BL183" s="18" t="s">
        <v>172</v>
      </c>
      <c r="BM183" s="217" t="s">
        <v>323</v>
      </c>
    </row>
    <row r="184" s="2" customFormat="1">
      <c r="A184" s="39"/>
      <c r="B184" s="40"/>
      <c r="C184" s="41"/>
      <c r="D184" s="219" t="s">
        <v>174</v>
      </c>
      <c r="E184" s="41"/>
      <c r="F184" s="220" t="s">
        <v>324</v>
      </c>
      <c r="G184" s="41"/>
      <c r="H184" s="41"/>
      <c r="I184" s="221"/>
      <c r="J184" s="41"/>
      <c r="K184" s="41"/>
      <c r="L184" s="45"/>
      <c r="M184" s="222"/>
      <c r="N184" s="223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174</v>
      </c>
      <c r="AU184" s="18" t="s">
        <v>84</v>
      </c>
    </row>
    <row r="185" s="13" customFormat="1">
      <c r="A185" s="13"/>
      <c r="B185" s="224"/>
      <c r="C185" s="225"/>
      <c r="D185" s="226" t="s">
        <v>176</v>
      </c>
      <c r="E185" s="227" t="s">
        <v>19</v>
      </c>
      <c r="F185" s="228" t="s">
        <v>325</v>
      </c>
      <c r="G185" s="225"/>
      <c r="H185" s="229">
        <v>2.835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176</v>
      </c>
      <c r="AU185" s="235" t="s">
        <v>84</v>
      </c>
      <c r="AV185" s="13" t="s">
        <v>84</v>
      </c>
      <c r="AW185" s="13" t="s">
        <v>35</v>
      </c>
      <c r="AX185" s="13" t="s">
        <v>74</v>
      </c>
      <c r="AY185" s="235" t="s">
        <v>165</v>
      </c>
    </row>
    <row r="186" s="13" customFormat="1">
      <c r="A186" s="13"/>
      <c r="B186" s="224"/>
      <c r="C186" s="225"/>
      <c r="D186" s="226" t="s">
        <v>176</v>
      </c>
      <c r="E186" s="227" t="s">
        <v>19</v>
      </c>
      <c r="F186" s="228" t="s">
        <v>326</v>
      </c>
      <c r="G186" s="225"/>
      <c r="H186" s="229">
        <v>3.21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176</v>
      </c>
      <c r="AU186" s="235" t="s">
        <v>84</v>
      </c>
      <c r="AV186" s="13" t="s">
        <v>84</v>
      </c>
      <c r="AW186" s="13" t="s">
        <v>35</v>
      </c>
      <c r="AX186" s="13" t="s">
        <v>74</v>
      </c>
      <c r="AY186" s="235" t="s">
        <v>165</v>
      </c>
    </row>
    <row r="187" s="13" customFormat="1">
      <c r="A187" s="13"/>
      <c r="B187" s="224"/>
      <c r="C187" s="225"/>
      <c r="D187" s="226" t="s">
        <v>176</v>
      </c>
      <c r="E187" s="227" t="s">
        <v>19</v>
      </c>
      <c r="F187" s="228" t="s">
        <v>327</v>
      </c>
      <c r="G187" s="225"/>
      <c r="H187" s="229">
        <v>5.9199999999999999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176</v>
      </c>
      <c r="AU187" s="235" t="s">
        <v>84</v>
      </c>
      <c r="AV187" s="13" t="s">
        <v>84</v>
      </c>
      <c r="AW187" s="13" t="s">
        <v>35</v>
      </c>
      <c r="AX187" s="13" t="s">
        <v>74</v>
      </c>
      <c r="AY187" s="235" t="s">
        <v>165</v>
      </c>
    </row>
    <row r="188" s="14" customFormat="1">
      <c r="A188" s="14"/>
      <c r="B188" s="246"/>
      <c r="C188" s="247"/>
      <c r="D188" s="226" t="s">
        <v>176</v>
      </c>
      <c r="E188" s="248" t="s">
        <v>19</v>
      </c>
      <c r="F188" s="249" t="s">
        <v>266</v>
      </c>
      <c r="G188" s="247"/>
      <c r="H188" s="250">
        <v>11.965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176</v>
      </c>
      <c r="AU188" s="256" t="s">
        <v>84</v>
      </c>
      <c r="AV188" s="14" t="s">
        <v>172</v>
      </c>
      <c r="AW188" s="14" t="s">
        <v>35</v>
      </c>
      <c r="AX188" s="14" t="s">
        <v>82</v>
      </c>
      <c r="AY188" s="256" t="s">
        <v>165</v>
      </c>
    </row>
    <row r="189" s="2" customFormat="1" ht="21.75" customHeight="1">
      <c r="A189" s="39"/>
      <c r="B189" s="40"/>
      <c r="C189" s="206" t="s">
        <v>328</v>
      </c>
      <c r="D189" s="206" t="s">
        <v>167</v>
      </c>
      <c r="E189" s="207" t="s">
        <v>329</v>
      </c>
      <c r="F189" s="208" t="s">
        <v>330</v>
      </c>
      <c r="G189" s="209" t="s">
        <v>209</v>
      </c>
      <c r="H189" s="210">
        <v>25.628</v>
      </c>
      <c r="I189" s="211"/>
      <c r="J189" s="212">
        <f>ROUND(I189*H189,2)</f>
        <v>0</v>
      </c>
      <c r="K189" s="208" t="s">
        <v>171</v>
      </c>
      <c r="L189" s="45"/>
      <c r="M189" s="213" t="s">
        <v>19</v>
      </c>
      <c r="N189" s="214" t="s">
        <v>45</v>
      </c>
      <c r="O189" s="85"/>
      <c r="P189" s="215">
        <f>O189*H189</f>
        <v>0</v>
      </c>
      <c r="Q189" s="215">
        <v>0.016199999999999999</v>
      </c>
      <c r="R189" s="215">
        <f>Q189*H189</f>
        <v>0.41517359999999998</v>
      </c>
      <c r="S189" s="215">
        <v>0</v>
      </c>
      <c r="T189" s="21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7" t="s">
        <v>172</v>
      </c>
      <c r="AT189" s="217" t="s">
        <v>167</v>
      </c>
      <c r="AU189" s="217" t="s">
        <v>84</v>
      </c>
      <c r="AY189" s="18" t="s">
        <v>165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82</v>
      </c>
      <c r="BK189" s="218">
        <f>ROUND(I189*H189,2)</f>
        <v>0</v>
      </c>
      <c r="BL189" s="18" t="s">
        <v>172</v>
      </c>
      <c r="BM189" s="217" t="s">
        <v>331</v>
      </c>
    </row>
    <row r="190" s="2" customFormat="1">
      <c r="A190" s="39"/>
      <c r="B190" s="40"/>
      <c r="C190" s="41"/>
      <c r="D190" s="219" t="s">
        <v>174</v>
      </c>
      <c r="E190" s="41"/>
      <c r="F190" s="220" t="s">
        <v>332</v>
      </c>
      <c r="G190" s="41"/>
      <c r="H190" s="41"/>
      <c r="I190" s="221"/>
      <c r="J190" s="41"/>
      <c r="K190" s="41"/>
      <c r="L190" s="45"/>
      <c r="M190" s="222"/>
      <c r="N190" s="223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84</v>
      </c>
    </row>
    <row r="191" s="13" customFormat="1">
      <c r="A191" s="13"/>
      <c r="B191" s="224"/>
      <c r="C191" s="225"/>
      <c r="D191" s="226" t="s">
        <v>176</v>
      </c>
      <c r="E191" s="227" t="s">
        <v>19</v>
      </c>
      <c r="F191" s="228" t="s">
        <v>333</v>
      </c>
      <c r="G191" s="225"/>
      <c r="H191" s="229">
        <v>17.468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176</v>
      </c>
      <c r="AU191" s="235" t="s">
        <v>84</v>
      </c>
      <c r="AV191" s="13" t="s">
        <v>84</v>
      </c>
      <c r="AW191" s="13" t="s">
        <v>35</v>
      </c>
      <c r="AX191" s="13" t="s">
        <v>74</v>
      </c>
      <c r="AY191" s="235" t="s">
        <v>165</v>
      </c>
    </row>
    <row r="192" s="13" customFormat="1">
      <c r="A192" s="13"/>
      <c r="B192" s="224"/>
      <c r="C192" s="225"/>
      <c r="D192" s="226" t="s">
        <v>176</v>
      </c>
      <c r="E192" s="227" t="s">
        <v>19</v>
      </c>
      <c r="F192" s="228" t="s">
        <v>334</v>
      </c>
      <c r="G192" s="225"/>
      <c r="H192" s="229">
        <v>8.1600000000000001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176</v>
      </c>
      <c r="AU192" s="235" t="s">
        <v>84</v>
      </c>
      <c r="AV192" s="13" t="s">
        <v>84</v>
      </c>
      <c r="AW192" s="13" t="s">
        <v>35</v>
      </c>
      <c r="AX192" s="13" t="s">
        <v>74</v>
      </c>
      <c r="AY192" s="235" t="s">
        <v>165</v>
      </c>
    </row>
    <row r="193" s="14" customFormat="1">
      <c r="A193" s="14"/>
      <c r="B193" s="246"/>
      <c r="C193" s="247"/>
      <c r="D193" s="226" t="s">
        <v>176</v>
      </c>
      <c r="E193" s="248" t="s">
        <v>19</v>
      </c>
      <c r="F193" s="249" t="s">
        <v>266</v>
      </c>
      <c r="G193" s="247"/>
      <c r="H193" s="250">
        <v>25.628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176</v>
      </c>
      <c r="AU193" s="256" t="s">
        <v>84</v>
      </c>
      <c r="AV193" s="14" t="s">
        <v>172</v>
      </c>
      <c r="AW193" s="14" t="s">
        <v>35</v>
      </c>
      <c r="AX193" s="14" t="s">
        <v>82</v>
      </c>
      <c r="AY193" s="256" t="s">
        <v>165</v>
      </c>
    </row>
    <row r="194" s="2" customFormat="1" ht="16.5" customHeight="1">
      <c r="A194" s="39"/>
      <c r="B194" s="40"/>
      <c r="C194" s="206" t="s">
        <v>335</v>
      </c>
      <c r="D194" s="206" t="s">
        <v>167</v>
      </c>
      <c r="E194" s="207" t="s">
        <v>336</v>
      </c>
      <c r="F194" s="208" t="s">
        <v>337</v>
      </c>
      <c r="G194" s="209" t="s">
        <v>209</v>
      </c>
      <c r="H194" s="210">
        <v>25.628</v>
      </c>
      <c r="I194" s="211"/>
      <c r="J194" s="212">
        <f>ROUND(I194*H194,2)</f>
        <v>0</v>
      </c>
      <c r="K194" s="208" t="s">
        <v>171</v>
      </c>
      <c r="L194" s="45"/>
      <c r="M194" s="213" t="s">
        <v>19</v>
      </c>
      <c r="N194" s="214" t="s">
        <v>45</v>
      </c>
      <c r="O194" s="85"/>
      <c r="P194" s="215">
        <f>O194*H194</f>
        <v>0</v>
      </c>
      <c r="Q194" s="215">
        <v>0.0040000000000000001</v>
      </c>
      <c r="R194" s="215">
        <f>Q194*H194</f>
        <v>0.10251200000000001</v>
      </c>
      <c r="S194" s="215">
        <v>0</v>
      </c>
      <c r="T194" s="21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7" t="s">
        <v>172</v>
      </c>
      <c r="AT194" s="217" t="s">
        <v>167</v>
      </c>
      <c r="AU194" s="217" t="s">
        <v>84</v>
      </c>
      <c r="AY194" s="18" t="s">
        <v>165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82</v>
      </c>
      <c r="BK194" s="218">
        <f>ROUND(I194*H194,2)</f>
        <v>0</v>
      </c>
      <c r="BL194" s="18" t="s">
        <v>172</v>
      </c>
      <c r="BM194" s="217" t="s">
        <v>338</v>
      </c>
    </row>
    <row r="195" s="2" customFormat="1">
      <c r="A195" s="39"/>
      <c r="B195" s="40"/>
      <c r="C195" s="41"/>
      <c r="D195" s="219" t="s">
        <v>174</v>
      </c>
      <c r="E195" s="41"/>
      <c r="F195" s="220" t="s">
        <v>339</v>
      </c>
      <c r="G195" s="41"/>
      <c r="H195" s="41"/>
      <c r="I195" s="221"/>
      <c r="J195" s="41"/>
      <c r="K195" s="41"/>
      <c r="L195" s="45"/>
      <c r="M195" s="222"/>
      <c r="N195" s="223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174</v>
      </c>
      <c r="AU195" s="18" t="s">
        <v>84</v>
      </c>
    </row>
    <row r="196" s="2" customFormat="1" ht="24.15" customHeight="1">
      <c r="A196" s="39"/>
      <c r="B196" s="40"/>
      <c r="C196" s="206" t="s">
        <v>340</v>
      </c>
      <c r="D196" s="206" t="s">
        <v>167</v>
      </c>
      <c r="E196" s="207" t="s">
        <v>341</v>
      </c>
      <c r="F196" s="208" t="s">
        <v>342</v>
      </c>
      <c r="G196" s="209" t="s">
        <v>209</v>
      </c>
      <c r="H196" s="210">
        <v>222.21000000000001</v>
      </c>
      <c r="I196" s="211"/>
      <c r="J196" s="212">
        <f>ROUND(I196*H196,2)</f>
        <v>0</v>
      </c>
      <c r="K196" s="208" t="s">
        <v>171</v>
      </c>
      <c r="L196" s="45"/>
      <c r="M196" s="213" t="s">
        <v>19</v>
      </c>
      <c r="N196" s="214" t="s">
        <v>45</v>
      </c>
      <c r="O196" s="85"/>
      <c r="P196" s="215">
        <f>O196*H196</f>
        <v>0</v>
      </c>
      <c r="Q196" s="215">
        <v>0.021000000000000001</v>
      </c>
      <c r="R196" s="215">
        <f>Q196*H196</f>
        <v>4.6664100000000008</v>
      </c>
      <c r="S196" s="215">
        <v>0</v>
      </c>
      <c r="T196" s="21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7" t="s">
        <v>172</v>
      </c>
      <c r="AT196" s="217" t="s">
        <v>167</v>
      </c>
      <c r="AU196" s="217" t="s">
        <v>84</v>
      </c>
      <c r="AY196" s="18" t="s">
        <v>165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8" t="s">
        <v>82</v>
      </c>
      <c r="BK196" s="218">
        <f>ROUND(I196*H196,2)</f>
        <v>0</v>
      </c>
      <c r="BL196" s="18" t="s">
        <v>172</v>
      </c>
      <c r="BM196" s="217" t="s">
        <v>343</v>
      </c>
    </row>
    <row r="197" s="2" customFormat="1">
      <c r="A197" s="39"/>
      <c r="B197" s="40"/>
      <c r="C197" s="41"/>
      <c r="D197" s="219" t="s">
        <v>174</v>
      </c>
      <c r="E197" s="41"/>
      <c r="F197" s="220" t="s">
        <v>344</v>
      </c>
      <c r="G197" s="41"/>
      <c r="H197" s="41"/>
      <c r="I197" s="221"/>
      <c r="J197" s="41"/>
      <c r="K197" s="41"/>
      <c r="L197" s="45"/>
      <c r="M197" s="222"/>
      <c r="N197" s="223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174</v>
      </c>
      <c r="AU197" s="18" t="s">
        <v>84</v>
      </c>
    </row>
    <row r="198" s="13" customFormat="1">
      <c r="A198" s="13"/>
      <c r="B198" s="224"/>
      <c r="C198" s="225"/>
      <c r="D198" s="226" t="s">
        <v>176</v>
      </c>
      <c r="E198" s="227" t="s">
        <v>19</v>
      </c>
      <c r="F198" s="228" t="s">
        <v>345</v>
      </c>
      <c r="G198" s="225"/>
      <c r="H198" s="229">
        <v>222.21000000000001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176</v>
      </c>
      <c r="AU198" s="235" t="s">
        <v>84</v>
      </c>
      <c r="AV198" s="13" t="s">
        <v>84</v>
      </c>
      <c r="AW198" s="13" t="s">
        <v>35</v>
      </c>
      <c r="AX198" s="13" t="s">
        <v>82</v>
      </c>
      <c r="AY198" s="235" t="s">
        <v>165</v>
      </c>
    </row>
    <row r="199" s="2" customFormat="1" ht="16.5" customHeight="1">
      <c r="A199" s="39"/>
      <c r="B199" s="40"/>
      <c r="C199" s="206" t="s">
        <v>346</v>
      </c>
      <c r="D199" s="206" t="s">
        <v>167</v>
      </c>
      <c r="E199" s="207" t="s">
        <v>347</v>
      </c>
      <c r="F199" s="208" t="s">
        <v>348</v>
      </c>
      <c r="G199" s="209" t="s">
        <v>209</v>
      </c>
      <c r="H199" s="210">
        <v>40.159999999999997</v>
      </c>
      <c r="I199" s="211"/>
      <c r="J199" s="212">
        <f>ROUND(I199*H199,2)</f>
        <v>0</v>
      </c>
      <c r="K199" s="208" t="s">
        <v>171</v>
      </c>
      <c r="L199" s="45"/>
      <c r="M199" s="213" t="s">
        <v>19</v>
      </c>
      <c r="N199" s="214" t="s">
        <v>45</v>
      </c>
      <c r="O199" s="85"/>
      <c r="P199" s="215">
        <f>O199*H199</f>
        <v>0</v>
      </c>
      <c r="Q199" s="215">
        <v>0.0089999999999999993</v>
      </c>
      <c r="R199" s="215">
        <f>Q199*H199</f>
        <v>0.36143999999999993</v>
      </c>
      <c r="S199" s="215">
        <v>0</v>
      </c>
      <c r="T199" s="21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7" t="s">
        <v>172</v>
      </c>
      <c r="AT199" s="217" t="s">
        <v>167</v>
      </c>
      <c r="AU199" s="217" t="s">
        <v>84</v>
      </c>
      <c r="AY199" s="18" t="s">
        <v>165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82</v>
      </c>
      <c r="BK199" s="218">
        <f>ROUND(I199*H199,2)</f>
        <v>0</v>
      </c>
      <c r="BL199" s="18" t="s">
        <v>172</v>
      </c>
      <c r="BM199" s="217" t="s">
        <v>349</v>
      </c>
    </row>
    <row r="200" s="2" customFormat="1">
      <c r="A200" s="39"/>
      <c r="B200" s="40"/>
      <c r="C200" s="41"/>
      <c r="D200" s="219" t="s">
        <v>174</v>
      </c>
      <c r="E200" s="41"/>
      <c r="F200" s="220" t="s">
        <v>350</v>
      </c>
      <c r="G200" s="41"/>
      <c r="H200" s="41"/>
      <c r="I200" s="221"/>
      <c r="J200" s="41"/>
      <c r="K200" s="41"/>
      <c r="L200" s="45"/>
      <c r="M200" s="222"/>
      <c r="N200" s="223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84</v>
      </c>
    </row>
    <row r="201" s="13" customFormat="1">
      <c r="A201" s="13"/>
      <c r="B201" s="224"/>
      <c r="C201" s="225"/>
      <c r="D201" s="226" t="s">
        <v>176</v>
      </c>
      <c r="E201" s="227" t="s">
        <v>19</v>
      </c>
      <c r="F201" s="228" t="s">
        <v>351</v>
      </c>
      <c r="G201" s="225"/>
      <c r="H201" s="229">
        <v>40.159999999999997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176</v>
      </c>
      <c r="AU201" s="235" t="s">
        <v>84</v>
      </c>
      <c r="AV201" s="13" t="s">
        <v>84</v>
      </c>
      <c r="AW201" s="13" t="s">
        <v>35</v>
      </c>
      <c r="AX201" s="13" t="s">
        <v>82</v>
      </c>
      <c r="AY201" s="235" t="s">
        <v>165</v>
      </c>
    </row>
    <row r="202" s="2" customFormat="1" ht="37.8" customHeight="1">
      <c r="A202" s="39"/>
      <c r="B202" s="40"/>
      <c r="C202" s="206" t="s">
        <v>352</v>
      </c>
      <c r="D202" s="206" t="s">
        <v>167</v>
      </c>
      <c r="E202" s="207" t="s">
        <v>353</v>
      </c>
      <c r="F202" s="208" t="s">
        <v>354</v>
      </c>
      <c r="G202" s="209" t="s">
        <v>209</v>
      </c>
      <c r="H202" s="210">
        <v>31.388000000000002</v>
      </c>
      <c r="I202" s="211"/>
      <c r="J202" s="212">
        <f>ROUND(I202*H202,2)</f>
        <v>0</v>
      </c>
      <c r="K202" s="208" t="s">
        <v>171</v>
      </c>
      <c r="L202" s="45"/>
      <c r="M202" s="213" t="s">
        <v>19</v>
      </c>
      <c r="N202" s="214" t="s">
        <v>45</v>
      </c>
      <c r="O202" s="85"/>
      <c r="P202" s="215">
        <f>O202*H202</f>
        <v>0</v>
      </c>
      <c r="Q202" s="215">
        <v>0.01244</v>
      </c>
      <c r="R202" s="215">
        <f>Q202*H202</f>
        <v>0.39046671999999999</v>
      </c>
      <c r="S202" s="215">
        <v>0</v>
      </c>
      <c r="T202" s="21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7" t="s">
        <v>172</v>
      </c>
      <c r="AT202" s="217" t="s">
        <v>167</v>
      </c>
      <c r="AU202" s="217" t="s">
        <v>84</v>
      </c>
      <c r="AY202" s="18" t="s">
        <v>165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8" t="s">
        <v>82</v>
      </c>
      <c r="BK202" s="218">
        <f>ROUND(I202*H202,2)</f>
        <v>0</v>
      </c>
      <c r="BL202" s="18" t="s">
        <v>172</v>
      </c>
      <c r="BM202" s="217" t="s">
        <v>355</v>
      </c>
    </row>
    <row r="203" s="2" customFormat="1">
      <c r="A203" s="39"/>
      <c r="B203" s="40"/>
      <c r="C203" s="41"/>
      <c r="D203" s="219" t="s">
        <v>174</v>
      </c>
      <c r="E203" s="41"/>
      <c r="F203" s="220" t="s">
        <v>356</v>
      </c>
      <c r="G203" s="41"/>
      <c r="H203" s="41"/>
      <c r="I203" s="221"/>
      <c r="J203" s="41"/>
      <c r="K203" s="41"/>
      <c r="L203" s="45"/>
      <c r="M203" s="222"/>
      <c r="N203" s="223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174</v>
      </c>
      <c r="AU203" s="18" t="s">
        <v>84</v>
      </c>
    </row>
    <row r="204" s="13" customFormat="1">
      <c r="A204" s="13"/>
      <c r="B204" s="224"/>
      <c r="C204" s="225"/>
      <c r="D204" s="226" t="s">
        <v>176</v>
      </c>
      <c r="E204" s="227" t="s">
        <v>19</v>
      </c>
      <c r="F204" s="228" t="s">
        <v>357</v>
      </c>
      <c r="G204" s="225"/>
      <c r="H204" s="229">
        <v>31.388000000000002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176</v>
      </c>
      <c r="AU204" s="235" t="s">
        <v>84</v>
      </c>
      <c r="AV204" s="13" t="s">
        <v>84</v>
      </c>
      <c r="AW204" s="13" t="s">
        <v>35</v>
      </c>
      <c r="AX204" s="13" t="s">
        <v>82</v>
      </c>
      <c r="AY204" s="235" t="s">
        <v>165</v>
      </c>
    </row>
    <row r="205" s="2" customFormat="1" ht="16.5" customHeight="1">
      <c r="A205" s="39"/>
      <c r="B205" s="40"/>
      <c r="C205" s="236" t="s">
        <v>358</v>
      </c>
      <c r="D205" s="236" t="s">
        <v>213</v>
      </c>
      <c r="E205" s="237" t="s">
        <v>359</v>
      </c>
      <c r="F205" s="238" t="s">
        <v>360</v>
      </c>
      <c r="G205" s="239" t="s">
        <v>209</v>
      </c>
      <c r="H205" s="240">
        <v>32.957000000000001</v>
      </c>
      <c r="I205" s="241"/>
      <c r="J205" s="242">
        <f>ROUND(I205*H205,2)</f>
        <v>0</v>
      </c>
      <c r="K205" s="238" t="s">
        <v>171</v>
      </c>
      <c r="L205" s="243"/>
      <c r="M205" s="244" t="s">
        <v>19</v>
      </c>
      <c r="N205" s="245" t="s">
        <v>45</v>
      </c>
      <c r="O205" s="85"/>
      <c r="P205" s="215">
        <f>O205*H205</f>
        <v>0</v>
      </c>
      <c r="Q205" s="215">
        <v>0.014489999999999999</v>
      </c>
      <c r="R205" s="215">
        <f>Q205*H205</f>
        <v>0.47754692999999998</v>
      </c>
      <c r="S205" s="215">
        <v>0</v>
      </c>
      <c r="T205" s="21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7" t="s">
        <v>212</v>
      </c>
      <c r="AT205" s="217" t="s">
        <v>213</v>
      </c>
      <c r="AU205" s="217" t="s">
        <v>84</v>
      </c>
      <c r="AY205" s="18" t="s">
        <v>165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8" t="s">
        <v>82</v>
      </c>
      <c r="BK205" s="218">
        <f>ROUND(I205*H205,2)</f>
        <v>0</v>
      </c>
      <c r="BL205" s="18" t="s">
        <v>172</v>
      </c>
      <c r="BM205" s="217" t="s">
        <v>361</v>
      </c>
    </row>
    <row r="206" s="13" customFormat="1">
      <c r="A206" s="13"/>
      <c r="B206" s="224"/>
      <c r="C206" s="225"/>
      <c r="D206" s="226" t="s">
        <v>176</v>
      </c>
      <c r="E206" s="225"/>
      <c r="F206" s="228" t="s">
        <v>362</v>
      </c>
      <c r="G206" s="225"/>
      <c r="H206" s="229">
        <v>32.957000000000001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176</v>
      </c>
      <c r="AU206" s="235" t="s">
        <v>84</v>
      </c>
      <c r="AV206" s="13" t="s">
        <v>84</v>
      </c>
      <c r="AW206" s="13" t="s">
        <v>4</v>
      </c>
      <c r="AX206" s="13" t="s">
        <v>82</v>
      </c>
      <c r="AY206" s="235" t="s">
        <v>165</v>
      </c>
    </row>
    <row r="207" s="2" customFormat="1" ht="16.5" customHeight="1">
      <c r="A207" s="39"/>
      <c r="B207" s="40"/>
      <c r="C207" s="206" t="s">
        <v>363</v>
      </c>
      <c r="D207" s="206" t="s">
        <v>167</v>
      </c>
      <c r="E207" s="207" t="s">
        <v>364</v>
      </c>
      <c r="F207" s="208" t="s">
        <v>365</v>
      </c>
      <c r="G207" s="209" t="s">
        <v>209</v>
      </c>
      <c r="H207" s="210">
        <v>40.159999999999997</v>
      </c>
      <c r="I207" s="211"/>
      <c r="J207" s="212">
        <f>ROUND(I207*H207,2)</f>
        <v>0</v>
      </c>
      <c r="K207" s="208" t="s">
        <v>171</v>
      </c>
      <c r="L207" s="45"/>
      <c r="M207" s="213" t="s">
        <v>19</v>
      </c>
      <c r="N207" s="214" t="s">
        <v>45</v>
      </c>
      <c r="O207" s="85"/>
      <c r="P207" s="215">
        <f>O207*H207</f>
        <v>0</v>
      </c>
      <c r="Q207" s="215">
        <v>0.016199999999999999</v>
      </c>
      <c r="R207" s="215">
        <f>Q207*H207</f>
        <v>0.65059199999999995</v>
      </c>
      <c r="S207" s="215">
        <v>0</v>
      </c>
      <c r="T207" s="21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7" t="s">
        <v>172</v>
      </c>
      <c r="AT207" s="217" t="s">
        <v>167</v>
      </c>
      <c r="AU207" s="217" t="s">
        <v>84</v>
      </c>
      <c r="AY207" s="18" t="s">
        <v>165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82</v>
      </c>
      <c r="BK207" s="218">
        <f>ROUND(I207*H207,2)</f>
        <v>0</v>
      </c>
      <c r="BL207" s="18" t="s">
        <v>172</v>
      </c>
      <c r="BM207" s="217" t="s">
        <v>366</v>
      </c>
    </row>
    <row r="208" s="2" customFormat="1">
      <c r="A208" s="39"/>
      <c r="B208" s="40"/>
      <c r="C208" s="41"/>
      <c r="D208" s="219" t="s">
        <v>174</v>
      </c>
      <c r="E208" s="41"/>
      <c r="F208" s="220" t="s">
        <v>367</v>
      </c>
      <c r="G208" s="41"/>
      <c r="H208" s="41"/>
      <c r="I208" s="221"/>
      <c r="J208" s="41"/>
      <c r="K208" s="41"/>
      <c r="L208" s="45"/>
      <c r="M208" s="222"/>
      <c r="N208" s="223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174</v>
      </c>
      <c r="AU208" s="18" t="s">
        <v>84</v>
      </c>
    </row>
    <row r="209" s="2" customFormat="1" ht="16.5" customHeight="1">
      <c r="A209" s="39"/>
      <c r="B209" s="40"/>
      <c r="C209" s="206" t="s">
        <v>368</v>
      </c>
      <c r="D209" s="206" t="s">
        <v>167</v>
      </c>
      <c r="E209" s="207" t="s">
        <v>369</v>
      </c>
      <c r="F209" s="208" t="s">
        <v>370</v>
      </c>
      <c r="G209" s="209" t="s">
        <v>209</v>
      </c>
      <c r="H209" s="210">
        <v>40.159999999999997</v>
      </c>
      <c r="I209" s="211"/>
      <c r="J209" s="212">
        <f>ROUND(I209*H209,2)</f>
        <v>0</v>
      </c>
      <c r="K209" s="208" t="s">
        <v>171</v>
      </c>
      <c r="L209" s="45"/>
      <c r="M209" s="213" t="s">
        <v>19</v>
      </c>
      <c r="N209" s="214" t="s">
        <v>45</v>
      </c>
      <c r="O209" s="85"/>
      <c r="P209" s="215">
        <f>O209*H209</f>
        <v>0</v>
      </c>
      <c r="Q209" s="215">
        <v>0.0040000000000000001</v>
      </c>
      <c r="R209" s="215">
        <f>Q209*H209</f>
        <v>0.16063999999999998</v>
      </c>
      <c r="S209" s="215">
        <v>0</v>
      </c>
      <c r="T209" s="21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7" t="s">
        <v>172</v>
      </c>
      <c r="AT209" s="217" t="s">
        <v>167</v>
      </c>
      <c r="AU209" s="217" t="s">
        <v>84</v>
      </c>
      <c r="AY209" s="18" t="s">
        <v>165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8" t="s">
        <v>82</v>
      </c>
      <c r="BK209" s="218">
        <f>ROUND(I209*H209,2)</f>
        <v>0</v>
      </c>
      <c r="BL209" s="18" t="s">
        <v>172</v>
      </c>
      <c r="BM209" s="217" t="s">
        <v>371</v>
      </c>
    </row>
    <row r="210" s="2" customFormat="1">
      <c r="A210" s="39"/>
      <c r="B210" s="40"/>
      <c r="C210" s="41"/>
      <c r="D210" s="219" t="s">
        <v>174</v>
      </c>
      <c r="E210" s="41"/>
      <c r="F210" s="220" t="s">
        <v>372</v>
      </c>
      <c r="G210" s="41"/>
      <c r="H210" s="41"/>
      <c r="I210" s="221"/>
      <c r="J210" s="41"/>
      <c r="K210" s="41"/>
      <c r="L210" s="45"/>
      <c r="M210" s="222"/>
      <c r="N210" s="223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84</v>
      </c>
    </row>
    <row r="211" s="2" customFormat="1" ht="24.15" customHeight="1">
      <c r="A211" s="39"/>
      <c r="B211" s="40"/>
      <c r="C211" s="206" t="s">
        <v>373</v>
      </c>
      <c r="D211" s="206" t="s">
        <v>167</v>
      </c>
      <c r="E211" s="207" t="s">
        <v>374</v>
      </c>
      <c r="F211" s="208" t="s">
        <v>375</v>
      </c>
      <c r="G211" s="209" t="s">
        <v>209</v>
      </c>
      <c r="H211" s="210">
        <v>25.628</v>
      </c>
      <c r="I211" s="211"/>
      <c r="J211" s="212">
        <f>ROUND(I211*H211,2)</f>
        <v>0</v>
      </c>
      <c r="K211" s="208" t="s">
        <v>171</v>
      </c>
      <c r="L211" s="45"/>
      <c r="M211" s="213" t="s">
        <v>19</v>
      </c>
      <c r="N211" s="214" t="s">
        <v>45</v>
      </c>
      <c r="O211" s="85"/>
      <c r="P211" s="215">
        <f>O211*H211</f>
        <v>0</v>
      </c>
      <c r="Q211" s="215">
        <v>0.0018</v>
      </c>
      <c r="R211" s="215">
        <f>Q211*H211</f>
        <v>0.046130400000000002</v>
      </c>
      <c r="S211" s="215">
        <v>0</v>
      </c>
      <c r="T211" s="21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7" t="s">
        <v>172</v>
      </c>
      <c r="AT211" s="217" t="s">
        <v>167</v>
      </c>
      <c r="AU211" s="217" t="s">
        <v>84</v>
      </c>
      <c r="AY211" s="18" t="s">
        <v>165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8" t="s">
        <v>82</v>
      </c>
      <c r="BK211" s="218">
        <f>ROUND(I211*H211,2)</f>
        <v>0</v>
      </c>
      <c r="BL211" s="18" t="s">
        <v>172</v>
      </c>
      <c r="BM211" s="217" t="s">
        <v>376</v>
      </c>
    </row>
    <row r="212" s="2" customFormat="1">
      <c r="A212" s="39"/>
      <c r="B212" s="40"/>
      <c r="C212" s="41"/>
      <c r="D212" s="219" t="s">
        <v>174</v>
      </c>
      <c r="E212" s="41"/>
      <c r="F212" s="220" t="s">
        <v>377</v>
      </c>
      <c r="G212" s="41"/>
      <c r="H212" s="41"/>
      <c r="I212" s="221"/>
      <c r="J212" s="41"/>
      <c r="K212" s="41"/>
      <c r="L212" s="45"/>
      <c r="M212" s="222"/>
      <c r="N212" s="223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84</v>
      </c>
    </row>
    <row r="213" s="2" customFormat="1" ht="21.75" customHeight="1">
      <c r="A213" s="39"/>
      <c r="B213" s="40"/>
      <c r="C213" s="206" t="s">
        <v>378</v>
      </c>
      <c r="D213" s="206" t="s">
        <v>167</v>
      </c>
      <c r="E213" s="207" t="s">
        <v>379</v>
      </c>
      <c r="F213" s="208" t="s">
        <v>380</v>
      </c>
      <c r="G213" s="209" t="s">
        <v>170</v>
      </c>
      <c r="H213" s="210">
        <v>13.789999999999999</v>
      </c>
      <c r="I213" s="211"/>
      <c r="J213" s="212">
        <f>ROUND(I213*H213,2)</f>
        <v>0</v>
      </c>
      <c r="K213" s="208" t="s">
        <v>171</v>
      </c>
      <c r="L213" s="45"/>
      <c r="M213" s="213" t="s">
        <v>19</v>
      </c>
      <c r="N213" s="214" t="s">
        <v>45</v>
      </c>
      <c r="O213" s="85"/>
      <c r="P213" s="215">
        <f>O213*H213</f>
        <v>0</v>
      </c>
      <c r="Q213" s="215">
        <v>2.3010199999999998</v>
      </c>
      <c r="R213" s="215">
        <f>Q213*H213</f>
        <v>31.731065799999996</v>
      </c>
      <c r="S213" s="215">
        <v>0</v>
      </c>
      <c r="T213" s="21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7" t="s">
        <v>172</v>
      </c>
      <c r="AT213" s="217" t="s">
        <v>167</v>
      </c>
      <c r="AU213" s="217" t="s">
        <v>84</v>
      </c>
      <c r="AY213" s="18" t="s">
        <v>165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82</v>
      </c>
      <c r="BK213" s="218">
        <f>ROUND(I213*H213,2)</f>
        <v>0</v>
      </c>
      <c r="BL213" s="18" t="s">
        <v>172</v>
      </c>
      <c r="BM213" s="217" t="s">
        <v>381</v>
      </c>
    </row>
    <row r="214" s="2" customFormat="1">
      <c r="A214" s="39"/>
      <c r="B214" s="40"/>
      <c r="C214" s="41"/>
      <c r="D214" s="219" t="s">
        <v>174</v>
      </c>
      <c r="E214" s="41"/>
      <c r="F214" s="220" t="s">
        <v>382</v>
      </c>
      <c r="G214" s="41"/>
      <c r="H214" s="41"/>
      <c r="I214" s="221"/>
      <c r="J214" s="41"/>
      <c r="K214" s="41"/>
      <c r="L214" s="45"/>
      <c r="M214" s="222"/>
      <c r="N214" s="223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174</v>
      </c>
      <c r="AU214" s="18" t="s">
        <v>84</v>
      </c>
    </row>
    <row r="215" s="13" customFormat="1">
      <c r="A215" s="13"/>
      <c r="B215" s="224"/>
      <c r="C215" s="225"/>
      <c r="D215" s="226" t="s">
        <v>176</v>
      </c>
      <c r="E215" s="227" t="s">
        <v>19</v>
      </c>
      <c r="F215" s="228" t="s">
        <v>383</v>
      </c>
      <c r="G215" s="225"/>
      <c r="H215" s="229">
        <v>2.6179999999999999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176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165</v>
      </c>
    </row>
    <row r="216" s="13" customFormat="1">
      <c r="A216" s="13"/>
      <c r="B216" s="224"/>
      <c r="C216" s="225"/>
      <c r="D216" s="226" t="s">
        <v>176</v>
      </c>
      <c r="E216" s="227" t="s">
        <v>19</v>
      </c>
      <c r="F216" s="228" t="s">
        <v>384</v>
      </c>
      <c r="G216" s="225"/>
      <c r="H216" s="229">
        <v>11.172000000000001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176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165</v>
      </c>
    </row>
    <row r="217" s="14" customFormat="1">
      <c r="A217" s="14"/>
      <c r="B217" s="246"/>
      <c r="C217" s="247"/>
      <c r="D217" s="226" t="s">
        <v>176</v>
      </c>
      <c r="E217" s="248" t="s">
        <v>19</v>
      </c>
      <c r="F217" s="249" t="s">
        <v>266</v>
      </c>
      <c r="G217" s="247"/>
      <c r="H217" s="250">
        <v>13.789999999999999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176</v>
      </c>
      <c r="AU217" s="256" t="s">
        <v>84</v>
      </c>
      <c r="AV217" s="14" t="s">
        <v>172</v>
      </c>
      <c r="AW217" s="14" t="s">
        <v>35</v>
      </c>
      <c r="AX217" s="14" t="s">
        <v>82</v>
      </c>
      <c r="AY217" s="256" t="s">
        <v>165</v>
      </c>
    </row>
    <row r="218" s="2" customFormat="1" ht="21.75" customHeight="1">
      <c r="A218" s="39"/>
      <c r="B218" s="40"/>
      <c r="C218" s="206" t="s">
        <v>385</v>
      </c>
      <c r="D218" s="206" t="s">
        <v>167</v>
      </c>
      <c r="E218" s="207" t="s">
        <v>386</v>
      </c>
      <c r="F218" s="208" t="s">
        <v>387</v>
      </c>
      <c r="G218" s="209" t="s">
        <v>170</v>
      </c>
      <c r="H218" s="210">
        <v>13.789999999999999</v>
      </c>
      <c r="I218" s="211"/>
      <c r="J218" s="212">
        <f>ROUND(I218*H218,2)</f>
        <v>0</v>
      </c>
      <c r="K218" s="208" t="s">
        <v>171</v>
      </c>
      <c r="L218" s="45"/>
      <c r="M218" s="213" t="s">
        <v>19</v>
      </c>
      <c r="N218" s="214" t="s">
        <v>45</v>
      </c>
      <c r="O218" s="85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7" t="s">
        <v>172</v>
      </c>
      <c r="AT218" s="217" t="s">
        <v>167</v>
      </c>
      <c r="AU218" s="217" t="s">
        <v>84</v>
      </c>
      <c r="AY218" s="18" t="s">
        <v>165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82</v>
      </c>
      <c r="BK218" s="218">
        <f>ROUND(I218*H218,2)</f>
        <v>0</v>
      </c>
      <c r="BL218" s="18" t="s">
        <v>172</v>
      </c>
      <c r="BM218" s="217" t="s">
        <v>388</v>
      </c>
    </row>
    <row r="219" s="2" customFormat="1">
      <c r="A219" s="39"/>
      <c r="B219" s="40"/>
      <c r="C219" s="41"/>
      <c r="D219" s="219" t="s">
        <v>174</v>
      </c>
      <c r="E219" s="41"/>
      <c r="F219" s="220" t="s">
        <v>389</v>
      </c>
      <c r="G219" s="41"/>
      <c r="H219" s="41"/>
      <c r="I219" s="221"/>
      <c r="J219" s="41"/>
      <c r="K219" s="41"/>
      <c r="L219" s="45"/>
      <c r="M219" s="222"/>
      <c r="N219" s="223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174</v>
      </c>
      <c r="AU219" s="18" t="s">
        <v>84</v>
      </c>
    </row>
    <row r="220" s="2" customFormat="1" ht="16.5" customHeight="1">
      <c r="A220" s="39"/>
      <c r="B220" s="40"/>
      <c r="C220" s="206" t="s">
        <v>390</v>
      </c>
      <c r="D220" s="206" t="s">
        <v>167</v>
      </c>
      <c r="E220" s="207" t="s">
        <v>391</v>
      </c>
      <c r="F220" s="208" t="s">
        <v>392</v>
      </c>
      <c r="G220" s="209" t="s">
        <v>202</v>
      </c>
      <c r="H220" s="210">
        <v>0.49299999999999999</v>
      </c>
      <c r="I220" s="211"/>
      <c r="J220" s="212">
        <f>ROUND(I220*H220,2)</f>
        <v>0</v>
      </c>
      <c r="K220" s="208" t="s">
        <v>171</v>
      </c>
      <c r="L220" s="45"/>
      <c r="M220" s="213" t="s">
        <v>19</v>
      </c>
      <c r="N220" s="214" t="s">
        <v>45</v>
      </c>
      <c r="O220" s="85"/>
      <c r="P220" s="215">
        <f>O220*H220</f>
        <v>0</v>
      </c>
      <c r="Q220" s="215">
        <v>1.06277</v>
      </c>
      <c r="R220" s="215">
        <f>Q220*H220</f>
        <v>0.52394560999999995</v>
      </c>
      <c r="S220" s="215">
        <v>0</v>
      </c>
      <c r="T220" s="21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7" t="s">
        <v>172</v>
      </c>
      <c r="AT220" s="217" t="s">
        <v>167</v>
      </c>
      <c r="AU220" s="217" t="s">
        <v>84</v>
      </c>
      <c r="AY220" s="18" t="s">
        <v>165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8" t="s">
        <v>82</v>
      </c>
      <c r="BK220" s="218">
        <f>ROUND(I220*H220,2)</f>
        <v>0</v>
      </c>
      <c r="BL220" s="18" t="s">
        <v>172</v>
      </c>
      <c r="BM220" s="217" t="s">
        <v>393</v>
      </c>
    </row>
    <row r="221" s="2" customFormat="1">
      <c r="A221" s="39"/>
      <c r="B221" s="40"/>
      <c r="C221" s="41"/>
      <c r="D221" s="219" t="s">
        <v>174</v>
      </c>
      <c r="E221" s="41"/>
      <c r="F221" s="220" t="s">
        <v>394</v>
      </c>
      <c r="G221" s="41"/>
      <c r="H221" s="41"/>
      <c r="I221" s="221"/>
      <c r="J221" s="41"/>
      <c r="K221" s="41"/>
      <c r="L221" s="45"/>
      <c r="M221" s="222"/>
      <c r="N221" s="223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174</v>
      </c>
      <c r="AU221" s="18" t="s">
        <v>84</v>
      </c>
    </row>
    <row r="222" s="13" customFormat="1">
      <c r="A222" s="13"/>
      <c r="B222" s="224"/>
      <c r="C222" s="225"/>
      <c r="D222" s="226" t="s">
        <v>176</v>
      </c>
      <c r="E222" s="227" t="s">
        <v>19</v>
      </c>
      <c r="F222" s="228" t="s">
        <v>395</v>
      </c>
      <c r="G222" s="225"/>
      <c r="H222" s="229">
        <v>0.49299999999999999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176</v>
      </c>
      <c r="AU222" s="235" t="s">
        <v>84</v>
      </c>
      <c r="AV222" s="13" t="s">
        <v>84</v>
      </c>
      <c r="AW222" s="13" t="s">
        <v>35</v>
      </c>
      <c r="AX222" s="13" t="s">
        <v>82</v>
      </c>
      <c r="AY222" s="235" t="s">
        <v>165</v>
      </c>
    </row>
    <row r="223" s="2" customFormat="1" ht="24.15" customHeight="1">
      <c r="A223" s="39"/>
      <c r="B223" s="40"/>
      <c r="C223" s="206" t="s">
        <v>396</v>
      </c>
      <c r="D223" s="206" t="s">
        <v>167</v>
      </c>
      <c r="E223" s="207" t="s">
        <v>397</v>
      </c>
      <c r="F223" s="208" t="s">
        <v>398</v>
      </c>
      <c r="G223" s="209" t="s">
        <v>251</v>
      </c>
      <c r="H223" s="210">
        <v>2</v>
      </c>
      <c r="I223" s="211"/>
      <c r="J223" s="212">
        <f>ROUND(I223*H223,2)</f>
        <v>0</v>
      </c>
      <c r="K223" s="208" t="s">
        <v>171</v>
      </c>
      <c r="L223" s="45"/>
      <c r="M223" s="213" t="s">
        <v>19</v>
      </c>
      <c r="N223" s="214" t="s">
        <v>45</v>
      </c>
      <c r="O223" s="85"/>
      <c r="P223" s="215">
        <f>O223*H223</f>
        <v>0</v>
      </c>
      <c r="Q223" s="215">
        <v>0.017770000000000001</v>
      </c>
      <c r="R223" s="215">
        <f>Q223*H223</f>
        <v>0.035540000000000002</v>
      </c>
      <c r="S223" s="215">
        <v>0</v>
      </c>
      <c r="T223" s="21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7" t="s">
        <v>172</v>
      </c>
      <c r="AT223" s="217" t="s">
        <v>167</v>
      </c>
      <c r="AU223" s="217" t="s">
        <v>84</v>
      </c>
      <c r="AY223" s="18" t="s">
        <v>165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8" t="s">
        <v>82</v>
      </c>
      <c r="BK223" s="218">
        <f>ROUND(I223*H223,2)</f>
        <v>0</v>
      </c>
      <c r="BL223" s="18" t="s">
        <v>172</v>
      </c>
      <c r="BM223" s="217" t="s">
        <v>399</v>
      </c>
    </row>
    <row r="224" s="2" customFormat="1">
      <c r="A224" s="39"/>
      <c r="B224" s="40"/>
      <c r="C224" s="41"/>
      <c r="D224" s="219" t="s">
        <v>174</v>
      </c>
      <c r="E224" s="41"/>
      <c r="F224" s="220" t="s">
        <v>400</v>
      </c>
      <c r="G224" s="41"/>
      <c r="H224" s="41"/>
      <c r="I224" s="221"/>
      <c r="J224" s="41"/>
      <c r="K224" s="41"/>
      <c r="L224" s="45"/>
      <c r="M224" s="222"/>
      <c r="N224" s="223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174</v>
      </c>
      <c r="AU224" s="18" t="s">
        <v>84</v>
      </c>
    </row>
    <row r="225" s="2" customFormat="1" ht="16.5" customHeight="1">
      <c r="A225" s="39"/>
      <c r="B225" s="40"/>
      <c r="C225" s="236" t="s">
        <v>401</v>
      </c>
      <c r="D225" s="236" t="s">
        <v>213</v>
      </c>
      <c r="E225" s="237" t="s">
        <v>402</v>
      </c>
      <c r="F225" s="238" t="s">
        <v>403</v>
      </c>
      <c r="G225" s="239" t="s">
        <v>251</v>
      </c>
      <c r="H225" s="240">
        <v>2</v>
      </c>
      <c r="I225" s="241"/>
      <c r="J225" s="242">
        <f>ROUND(I225*H225,2)</f>
        <v>0</v>
      </c>
      <c r="K225" s="238" t="s">
        <v>171</v>
      </c>
      <c r="L225" s="243"/>
      <c r="M225" s="244" t="s">
        <v>19</v>
      </c>
      <c r="N225" s="245" t="s">
        <v>45</v>
      </c>
      <c r="O225" s="85"/>
      <c r="P225" s="215">
        <f>O225*H225</f>
        <v>0</v>
      </c>
      <c r="Q225" s="215">
        <v>0.01553</v>
      </c>
      <c r="R225" s="215">
        <f>Q225*H225</f>
        <v>0.031060000000000001</v>
      </c>
      <c r="S225" s="215">
        <v>0</v>
      </c>
      <c r="T225" s="21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7" t="s">
        <v>212</v>
      </c>
      <c r="AT225" s="217" t="s">
        <v>213</v>
      </c>
      <c r="AU225" s="217" t="s">
        <v>84</v>
      </c>
      <c r="AY225" s="18" t="s">
        <v>165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8" t="s">
        <v>82</v>
      </c>
      <c r="BK225" s="218">
        <f>ROUND(I225*H225,2)</f>
        <v>0</v>
      </c>
      <c r="BL225" s="18" t="s">
        <v>172</v>
      </c>
      <c r="BM225" s="217" t="s">
        <v>404</v>
      </c>
    </row>
    <row r="226" s="12" customFormat="1" ht="22.8" customHeight="1">
      <c r="A226" s="12"/>
      <c r="B226" s="190"/>
      <c r="C226" s="191"/>
      <c r="D226" s="192" t="s">
        <v>73</v>
      </c>
      <c r="E226" s="204" t="s">
        <v>219</v>
      </c>
      <c r="F226" s="204" t="s">
        <v>405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SUM(P227:P275)</f>
        <v>0</v>
      </c>
      <c r="Q226" s="198"/>
      <c r="R226" s="199">
        <f>SUM(R227:R275)</f>
        <v>0.40555399999999997</v>
      </c>
      <c r="S226" s="198"/>
      <c r="T226" s="200">
        <f>SUM(T227:T275)</f>
        <v>81.268556000000004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82</v>
      </c>
      <c r="AT226" s="202" t="s">
        <v>73</v>
      </c>
      <c r="AU226" s="202" t="s">
        <v>82</v>
      </c>
      <c r="AY226" s="201" t="s">
        <v>165</v>
      </c>
      <c r="BK226" s="203">
        <f>SUM(BK227:BK275)</f>
        <v>0</v>
      </c>
    </row>
    <row r="227" s="2" customFormat="1" ht="24.15" customHeight="1">
      <c r="A227" s="39"/>
      <c r="B227" s="40"/>
      <c r="C227" s="206" t="s">
        <v>406</v>
      </c>
      <c r="D227" s="206" t="s">
        <v>167</v>
      </c>
      <c r="E227" s="207" t="s">
        <v>407</v>
      </c>
      <c r="F227" s="208" t="s">
        <v>408</v>
      </c>
      <c r="G227" s="209" t="s">
        <v>209</v>
      </c>
      <c r="H227" s="210">
        <v>99.299999999999997</v>
      </c>
      <c r="I227" s="211"/>
      <c r="J227" s="212">
        <f>ROUND(I227*H227,2)</f>
        <v>0</v>
      </c>
      <c r="K227" s="208" t="s">
        <v>171</v>
      </c>
      <c r="L227" s="45"/>
      <c r="M227" s="213" t="s">
        <v>19</v>
      </c>
      <c r="N227" s="214" t="s">
        <v>45</v>
      </c>
      <c r="O227" s="85"/>
      <c r="P227" s="215">
        <f>O227*H227</f>
        <v>0</v>
      </c>
      <c r="Q227" s="215">
        <v>4.0000000000000003E-05</v>
      </c>
      <c r="R227" s="215">
        <f>Q227*H227</f>
        <v>0.0039719999999999998</v>
      </c>
      <c r="S227" s="215">
        <v>0</v>
      </c>
      <c r="T227" s="21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7" t="s">
        <v>172</v>
      </c>
      <c r="AT227" s="217" t="s">
        <v>167</v>
      </c>
      <c r="AU227" s="217" t="s">
        <v>84</v>
      </c>
      <c r="AY227" s="18" t="s">
        <v>165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8" t="s">
        <v>82</v>
      </c>
      <c r="BK227" s="218">
        <f>ROUND(I227*H227,2)</f>
        <v>0</v>
      </c>
      <c r="BL227" s="18" t="s">
        <v>172</v>
      </c>
      <c r="BM227" s="217" t="s">
        <v>409</v>
      </c>
    </row>
    <row r="228" s="2" customFormat="1">
      <c r="A228" s="39"/>
      <c r="B228" s="40"/>
      <c r="C228" s="41"/>
      <c r="D228" s="219" t="s">
        <v>174</v>
      </c>
      <c r="E228" s="41"/>
      <c r="F228" s="220" t="s">
        <v>410</v>
      </c>
      <c r="G228" s="41"/>
      <c r="H228" s="41"/>
      <c r="I228" s="221"/>
      <c r="J228" s="41"/>
      <c r="K228" s="41"/>
      <c r="L228" s="45"/>
      <c r="M228" s="222"/>
      <c r="N228" s="223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174</v>
      </c>
      <c r="AU228" s="18" t="s">
        <v>84</v>
      </c>
    </row>
    <row r="229" s="2" customFormat="1" ht="16.5" customHeight="1">
      <c r="A229" s="39"/>
      <c r="B229" s="40"/>
      <c r="C229" s="206" t="s">
        <v>411</v>
      </c>
      <c r="D229" s="206" t="s">
        <v>167</v>
      </c>
      <c r="E229" s="207" t="s">
        <v>412</v>
      </c>
      <c r="F229" s="208" t="s">
        <v>413</v>
      </c>
      <c r="G229" s="209" t="s">
        <v>251</v>
      </c>
      <c r="H229" s="210">
        <v>1</v>
      </c>
      <c r="I229" s="211"/>
      <c r="J229" s="212">
        <f>ROUND(I229*H229,2)</f>
        <v>0</v>
      </c>
      <c r="K229" s="208" t="s">
        <v>19</v>
      </c>
      <c r="L229" s="45"/>
      <c r="M229" s="213" t="s">
        <v>19</v>
      </c>
      <c r="N229" s="214" t="s">
        <v>45</v>
      </c>
      <c r="O229" s="85"/>
      <c r="P229" s="215">
        <f>O229*H229</f>
        <v>0</v>
      </c>
      <c r="Q229" s="215">
        <v>0.050000000000000003</v>
      </c>
      <c r="R229" s="215">
        <f>Q229*H229</f>
        <v>0.050000000000000003</v>
      </c>
      <c r="S229" s="215">
        <v>0</v>
      </c>
      <c r="T229" s="21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7" t="s">
        <v>172</v>
      </c>
      <c r="AT229" s="217" t="s">
        <v>167</v>
      </c>
      <c r="AU229" s="217" t="s">
        <v>84</v>
      </c>
      <c r="AY229" s="18" t="s">
        <v>165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82</v>
      </c>
      <c r="BK229" s="218">
        <f>ROUND(I229*H229,2)</f>
        <v>0</v>
      </c>
      <c r="BL229" s="18" t="s">
        <v>172</v>
      </c>
      <c r="BM229" s="217" t="s">
        <v>414</v>
      </c>
    </row>
    <row r="230" s="2" customFormat="1" ht="16.5" customHeight="1">
      <c r="A230" s="39"/>
      <c r="B230" s="40"/>
      <c r="C230" s="206" t="s">
        <v>415</v>
      </c>
      <c r="D230" s="206" t="s">
        <v>167</v>
      </c>
      <c r="E230" s="207" t="s">
        <v>416</v>
      </c>
      <c r="F230" s="208" t="s">
        <v>417</v>
      </c>
      <c r="G230" s="209" t="s">
        <v>251</v>
      </c>
      <c r="H230" s="210">
        <v>2</v>
      </c>
      <c r="I230" s="211"/>
      <c r="J230" s="212">
        <f>ROUND(I230*H230,2)</f>
        <v>0</v>
      </c>
      <c r="K230" s="208" t="s">
        <v>19</v>
      </c>
      <c r="L230" s="45"/>
      <c r="M230" s="213" t="s">
        <v>19</v>
      </c>
      <c r="N230" s="214" t="s">
        <v>45</v>
      </c>
      <c r="O230" s="85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7" t="s">
        <v>172</v>
      </c>
      <c r="AT230" s="217" t="s">
        <v>167</v>
      </c>
      <c r="AU230" s="217" t="s">
        <v>84</v>
      </c>
      <c r="AY230" s="18" t="s">
        <v>165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82</v>
      </c>
      <c r="BK230" s="218">
        <f>ROUND(I230*H230,2)</f>
        <v>0</v>
      </c>
      <c r="BL230" s="18" t="s">
        <v>172</v>
      </c>
      <c r="BM230" s="217" t="s">
        <v>418</v>
      </c>
    </row>
    <row r="231" s="2" customFormat="1" ht="21.75" customHeight="1">
      <c r="A231" s="39"/>
      <c r="B231" s="40"/>
      <c r="C231" s="206" t="s">
        <v>419</v>
      </c>
      <c r="D231" s="206" t="s">
        <v>167</v>
      </c>
      <c r="E231" s="207" t="s">
        <v>420</v>
      </c>
      <c r="F231" s="208" t="s">
        <v>421</v>
      </c>
      <c r="G231" s="209" t="s">
        <v>251</v>
      </c>
      <c r="H231" s="210">
        <v>20</v>
      </c>
      <c r="I231" s="211"/>
      <c r="J231" s="212">
        <f>ROUND(I231*H231,2)</f>
        <v>0</v>
      </c>
      <c r="K231" s="208" t="s">
        <v>19</v>
      </c>
      <c r="L231" s="45"/>
      <c r="M231" s="213" t="s">
        <v>19</v>
      </c>
      <c r="N231" s="214" t="s">
        <v>45</v>
      </c>
      <c r="O231" s="85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7" t="s">
        <v>172</v>
      </c>
      <c r="AT231" s="217" t="s">
        <v>167</v>
      </c>
      <c r="AU231" s="217" t="s">
        <v>84</v>
      </c>
      <c r="AY231" s="18" t="s">
        <v>165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8" t="s">
        <v>82</v>
      </c>
      <c r="BK231" s="218">
        <f>ROUND(I231*H231,2)</f>
        <v>0</v>
      </c>
      <c r="BL231" s="18" t="s">
        <v>172</v>
      </c>
      <c r="BM231" s="217" t="s">
        <v>422</v>
      </c>
    </row>
    <row r="232" s="2" customFormat="1" ht="21.75" customHeight="1">
      <c r="A232" s="39"/>
      <c r="B232" s="40"/>
      <c r="C232" s="206" t="s">
        <v>423</v>
      </c>
      <c r="D232" s="206" t="s">
        <v>167</v>
      </c>
      <c r="E232" s="207" t="s">
        <v>424</v>
      </c>
      <c r="F232" s="208" t="s">
        <v>425</v>
      </c>
      <c r="G232" s="209" t="s">
        <v>170</v>
      </c>
      <c r="H232" s="210">
        <v>0.311</v>
      </c>
      <c r="I232" s="211"/>
      <c r="J232" s="212">
        <f>ROUND(I232*H232,2)</f>
        <v>0</v>
      </c>
      <c r="K232" s="208" t="s">
        <v>171</v>
      </c>
      <c r="L232" s="45"/>
      <c r="M232" s="213" t="s">
        <v>19</v>
      </c>
      <c r="N232" s="214" t="s">
        <v>45</v>
      </c>
      <c r="O232" s="85"/>
      <c r="P232" s="215">
        <f>O232*H232</f>
        <v>0</v>
      </c>
      <c r="Q232" s="215">
        <v>0</v>
      </c>
      <c r="R232" s="215">
        <f>Q232*H232</f>
        <v>0</v>
      </c>
      <c r="S232" s="215">
        <v>2.27</v>
      </c>
      <c r="T232" s="216">
        <f>S232*H232</f>
        <v>0.70596999999999999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7" t="s">
        <v>172</v>
      </c>
      <c r="AT232" s="217" t="s">
        <v>167</v>
      </c>
      <c r="AU232" s="217" t="s">
        <v>84</v>
      </c>
      <c r="AY232" s="18" t="s">
        <v>165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82</v>
      </c>
      <c r="BK232" s="218">
        <f>ROUND(I232*H232,2)</f>
        <v>0</v>
      </c>
      <c r="BL232" s="18" t="s">
        <v>172</v>
      </c>
      <c r="BM232" s="217" t="s">
        <v>426</v>
      </c>
    </row>
    <row r="233" s="2" customFormat="1">
      <c r="A233" s="39"/>
      <c r="B233" s="40"/>
      <c r="C233" s="41"/>
      <c r="D233" s="219" t="s">
        <v>174</v>
      </c>
      <c r="E233" s="41"/>
      <c r="F233" s="220" t="s">
        <v>427</v>
      </c>
      <c r="G233" s="41"/>
      <c r="H233" s="41"/>
      <c r="I233" s="221"/>
      <c r="J233" s="41"/>
      <c r="K233" s="41"/>
      <c r="L233" s="45"/>
      <c r="M233" s="222"/>
      <c r="N233" s="223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174</v>
      </c>
      <c r="AU233" s="18" t="s">
        <v>84</v>
      </c>
    </row>
    <row r="234" s="13" customFormat="1">
      <c r="A234" s="13"/>
      <c r="B234" s="224"/>
      <c r="C234" s="225"/>
      <c r="D234" s="226" t="s">
        <v>176</v>
      </c>
      <c r="E234" s="227" t="s">
        <v>19</v>
      </c>
      <c r="F234" s="228" t="s">
        <v>428</v>
      </c>
      <c r="G234" s="225"/>
      <c r="H234" s="229">
        <v>0.311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176</v>
      </c>
      <c r="AU234" s="235" t="s">
        <v>84</v>
      </c>
      <c r="AV234" s="13" t="s">
        <v>84</v>
      </c>
      <c r="AW234" s="13" t="s">
        <v>35</v>
      </c>
      <c r="AX234" s="13" t="s">
        <v>82</v>
      </c>
      <c r="AY234" s="235" t="s">
        <v>165</v>
      </c>
    </row>
    <row r="235" s="2" customFormat="1" ht="16.5" customHeight="1">
      <c r="A235" s="39"/>
      <c r="B235" s="40"/>
      <c r="C235" s="206" t="s">
        <v>429</v>
      </c>
      <c r="D235" s="206" t="s">
        <v>167</v>
      </c>
      <c r="E235" s="207" t="s">
        <v>430</v>
      </c>
      <c r="F235" s="208" t="s">
        <v>431</v>
      </c>
      <c r="G235" s="209" t="s">
        <v>209</v>
      </c>
      <c r="H235" s="210">
        <v>85.230000000000004</v>
      </c>
      <c r="I235" s="211"/>
      <c r="J235" s="212">
        <f>ROUND(I235*H235,2)</f>
        <v>0</v>
      </c>
      <c r="K235" s="208" t="s">
        <v>171</v>
      </c>
      <c r="L235" s="45"/>
      <c r="M235" s="213" t="s">
        <v>19</v>
      </c>
      <c r="N235" s="214" t="s">
        <v>45</v>
      </c>
      <c r="O235" s="85"/>
      <c r="P235" s="215">
        <f>O235*H235</f>
        <v>0</v>
      </c>
      <c r="Q235" s="215">
        <v>0</v>
      </c>
      <c r="R235" s="215">
        <f>Q235*H235</f>
        <v>0</v>
      </c>
      <c r="S235" s="215">
        <v>0.18099999999999999</v>
      </c>
      <c r="T235" s="216">
        <f>S235*H235</f>
        <v>15.426629999999999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7" t="s">
        <v>172</v>
      </c>
      <c r="AT235" s="217" t="s">
        <v>167</v>
      </c>
      <c r="AU235" s="217" t="s">
        <v>84</v>
      </c>
      <c r="AY235" s="18" t="s">
        <v>165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8" t="s">
        <v>82</v>
      </c>
      <c r="BK235" s="218">
        <f>ROUND(I235*H235,2)</f>
        <v>0</v>
      </c>
      <c r="BL235" s="18" t="s">
        <v>172</v>
      </c>
      <c r="BM235" s="217" t="s">
        <v>432</v>
      </c>
    </row>
    <row r="236" s="2" customFormat="1">
      <c r="A236" s="39"/>
      <c r="B236" s="40"/>
      <c r="C236" s="41"/>
      <c r="D236" s="219" t="s">
        <v>174</v>
      </c>
      <c r="E236" s="41"/>
      <c r="F236" s="220" t="s">
        <v>433</v>
      </c>
      <c r="G236" s="41"/>
      <c r="H236" s="41"/>
      <c r="I236" s="221"/>
      <c r="J236" s="41"/>
      <c r="K236" s="41"/>
      <c r="L236" s="45"/>
      <c r="M236" s="222"/>
      <c r="N236" s="223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174</v>
      </c>
      <c r="AU236" s="18" t="s">
        <v>84</v>
      </c>
    </row>
    <row r="237" s="13" customFormat="1">
      <c r="A237" s="13"/>
      <c r="B237" s="224"/>
      <c r="C237" s="225"/>
      <c r="D237" s="226" t="s">
        <v>176</v>
      </c>
      <c r="E237" s="227" t="s">
        <v>19</v>
      </c>
      <c r="F237" s="228" t="s">
        <v>434</v>
      </c>
      <c r="G237" s="225"/>
      <c r="H237" s="229">
        <v>85.230000000000004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176</v>
      </c>
      <c r="AU237" s="235" t="s">
        <v>84</v>
      </c>
      <c r="AV237" s="13" t="s">
        <v>84</v>
      </c>
      <c r="AW237" s="13" t="s">
        <v>35</v>
      </c>
      <c r="AX237" s="13" t="s">
        <v>82</v>
      </c>
      <c r="AY237" s="235" t="s">
        <v>165</v>
      </c>
    </row>
    <row r="238" s="2" customFormat="1" ht="16.5" customHeight="1">
      <c r="A238" s="39"/>
      <c r="B238" s="40"/>
      <c r="C238" s="206" t="s">
        <v>435</v>
      </c>
      <c r="D238" s="206" t="s">
        <v>167</v>
      </c>
      <c r="E238" s="207" t="s">
        <v>436</v>
      </c>
      <c r="F238" s="208" t="s">
        <v>437</v>
      </c>
      <c r="G238" s="209" t="s">
        <v>209</v>
      </c>
      <c r="H238" s="210">
        <v>5.4000000000000004</v>
      </c>
      <c r="I238" s="211"/>
      <c r="J238" s="212">
        <f>ROUND(I238*H238,2)</f>
        <v>0</v>
      </c>
      <c r="K238" s="208" t="s">
        <v>171</v>
      </c>
      <c r="L238" s="45"/>
      <c r="M238" s="213" t="s">
        <v>19</v>
      </c>
      <c r="N238" s="214" t="s">
        <v>45</v>
      </c>
      <c r="O238" s="85"/>
      <c r="P238" s="215">
        <f>O238*H238</f>
        <v>0</v>
      </c>
      <c r="Q238" s="215">
        <v>0</v>
      </c>
      <c r="R238" s="215">
        <f>Q238*H238</f>
        <v>0</v>
      </c>
      <c r="S238" s="215">
        <v>0.26100000000000001</v>
      </c>
      <c r="T238" s="216">
        <f>S238*H238</f>
        <v>1.4094000000000002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7" t="s">
        <v>172</v>
      </c>
      <c r="AT238" s="217" t="s">
        <v>167</v>
      </c>
      <c r="AU238" s="217" t="s">
        <v>84</v>
      </c>
      <c r="AY238" s="18" t="s">
        <v>165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82</v>
      </c>
      <c r="BK238" s="218">
        <f>ROUND(I238*H238,2)</f>
        <v>0</v>
      </c>
      <c r="BL238" s="18" t="s">
        <v>172</v>
      </c>
      <c r="BM238" s="217" t="s">
        <v>438</v>
      </c>
    </row>
    <row r="239" s="2" customFormat="1">
      <c r="A239" s="39"/>
      <c r="B239" s="40"/>
      <c r="C239" s="41"/>
      <c r="D239" s="219" t="s">
        <v>174</v>
      </c>
      <c r="E239" s="41"/>
      <c r="F239" s="220" t="s">
        <v>439</v>
      </c>
      <c r="G239" s="41"/>
      <c r="H239" s="41"/>
      <c r="I239" s="221"/>
      <c r="J239" s="41"/>
      <c r="K239" s="41"/>
      <c r="L239" s="45"/>
      <c r="M239" s="222"/>
      <c r="N239" s="223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174</v>
      </c>
      <c r="AU239" s="18" t="s">
        <v>84</v>
      </c>
    </row>
    <row r="240" s="13" customFormat="1">
      <c r="A240" s="13"/>
      <c r="B240" s="224"/>
      <c r="C240" s="225"/>
      <c r="D240" s="226" t="s">
        <v>176</v>
      </c>
      <c r="E240" s="227" t="s">
        <v>19</v>
      </c>
      <c r="F240" s="228" t="s">
        <v>440</v>
      </c>
      <c r="G240" s="225"/>
      <c r="H240" s="229">
        <v>5.4000000000000004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176</v>
      </c>
      <c r="AU240" s="235" t="s">
        <v>84</v>
      </c>
      <c r="AV240" s="13" t="s">
        <v>84</v>
      </c>
      <c r="AW240" s="13" t="s">
        <v>35</v>
      </c>
      <c r="AX240" s="13" t="s">
        <v>82</v>
      </c>
      <c r="AY240" s="235" t="s">
        <v>165</v>
      </c>
    </row>
    <row r="241" s="2" customFormat="1" ht="16.5" customHeight="1">
      <c r="A241" s="39"/>
      <c r="B241" s="40"/>
      <c r="C241" s="206" t="s">
        <v>441</v>
      </c>
      <c r="D241" s="206" t="s">
        <v>167</v>
      </c>
      <c r="E241" s="207" t="s">
        <v>442</v>
      </c>
      <c r="F241" s="208" t="s">
        <v>443</v>
      </c>
      <c r="G241" s="209" t="s">
        <v>209</v>
      </c>
      <c r="H241" s="210">
        <v>1.238</v>
      </c>
      <c r="I241" s="211"/>
      <c r="J241" s="212">
        <f>ROUND(I241*H241,2)</f>
        <v>0</v>
      </c>
      <c r="K241" s="208" t="s">
        <v>171</v>
      </c>
      <c r="L241" s="45"/>
      <c r="M241" s="213" t="s">
        <v>19</v>
      </c>
      <c r="N241" s="214" t="s">
        <v>45</v>
      </c>
      <c r="O241" s="85"/>
      <c r="P241" s="215">
        <f>O241*H241</f>
        <v>0</v>
      </c>
      <c r="Q241" s="215">
        <v>0</v>
      </c>
      <c r="R241" s="215">
        <f>Q241*H241</f>
        <v>0</v>
      </c>
      <c r="S241" s="215">
        <v>0.432</v>
      </c>
      <c r="T241" s="216">
        <f>S241*H241</f>
        <v>0.53481599999999996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7" t="s">
        <v>172</v>
      </c>
      <c r="AT241" s="217" t="s">
        <v>167</v>
      </c>
      <c r="AU241" s="217" t="s">
        <v>84</v>
      </c>
      <c r="AY241" s="18" t="s">
        <v>165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8" t="s">
        <v>82</v>
      </c>
      <c r="BK241" s="218">
        <f>ROUND(I241*H241,2)</f>
        <v>0</v>
      </c>
      <c r="BL241" s="18" t="s">
        <v>172</v>
      </c>
      <c r="BM241" s="217" t="s">
        <v>444</v>
      </c>
    </row>
    <row r="242" s="2" customFormat="1">
      <c r="A242" s="39"/>
      <c r="B242" s="40"/>
      <c r="C242" s="41"/>
      <c r="D242" s="219" t="s">
        <v>174</v>
      </c>
      <c r="E242" s="41"/>
      <c r="F242" s="220" t="s">
        <v>445</v>
      </c>
      <c r="G242" s="41"/>
      <c r="H242" s="41"/>
      <c r="I242" s="221"/>
      <c r="J242" s="41"/>
      <c r="K242" s="41"/>
      <c r="L242" s="45"/>
      <c r="M242" s="222"/>
      <c r="N242" s="223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174</v>
      </c>
      <c r="AU242" s="18" t="s">
        <v>84</v>
      </c>
    </row>
    <row r="243" s="13" customFormat="1">
      <c r="A243" s="13"/>
      <c r="B243" s="224"/>
      <c r="C243" s="225"/>
      <c r="D243" s="226" t="s">
        <v>176</v>
      </c>
      <c r="E243" s="227" t="s">
        <v>19</v>
      </c>
      <c r="F243" s="228" t="s">
        <v>446</v>
      </c>
      <c r="G243" s="225"/>
      <c r="H243" s="229">
        <v>1.238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176</v>
      </c>
      <c r="AU243" s="235" t="s">
        <v>84</v>
      </c>
      <c r="AV243" s="13" t="s">
        <v>84</v>
      </c>
      <c r="AW243" s="13" t="s">
        <v>35</v>
      </c>
      <c r="AX243" s="13" t="s">
        <v>82</v>
      </c>
      <c r="AY243" s="235" t="s">
        <v>165</v>
      </c>
    </row>
    <row r="244" s="2" customFormat="1" ht="16.5" customHeight="1">
      <c r="A244" s="39"/>
      <c r="B244" s="40"/>
      <c r="C244" s="206" t="s">
        <v>447</v>
      </c>
      <c r="D244" s="206" t="s">
        <v>167</v>
      </c>
      <c r="E244" s="207" t="s">
        <v>448</v>
      </c>
      <c r="F244" s="208" t="s">
        <v>449</v>
      </c>
      <c r="G244" s="209" t="s">
        <v>170</v>
      </c>
      <c r="H244" s="210">
        <v>19.699999999999999</v>
      </c>
      <c r="I244" s="211"/>
      <c r="J244" s="212">
        <f>ROUND(I244*H244,2)</f>
        <v>0</v>
      </c>
      <c r="K244" s="208" t="s">
        <v>171</v>
      </c>
      <c r="L244" s="45"/>
      <c r="M244" s="213" t="s">
        <v>19</v>
      </c>
      <c r="N244" s="214" t="s">
        <v>45</v>
      </c>
      <c r="O244" s="85"/>
      <c r="P244" s="215">
        <f>O244*H244</f>
        <v>0</v>
      </c>
      <c r="Q244" s="215">
        <v>0</v>
      </c>
      <c r="R244" s="215">
        <f>Q244*H244</f>
        <v>0</v>
      </c>
      <c r="S244" s="215">
        <v>2.2000000000000002</v>
      </c>
      <c r="T244" s="216">
        <f>S244*H244</f>
        <v>43.340000000000003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7" t="s">
        <v>172</v>
      </c>
      <c r="AT244" s="217" t="s">
        <v>167</v>
      </c>
      <c r="AU244" s="217" t="s">
        <v>84</v>
      </c>
      <c r="AY244" s="18" t="s">
        <v>165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8" t="s">
        <v>82</v>
      </c>
      <c r="BK244" s="218">
        <f>ROUND(I244*H244,2)</f>
        <v>0</v>
      </c>
      <c r="BL244" s="18" t="s">
        <v>172</v>
      </c>
      <c r="BM244" s="217" t="s">
        <v>450</v>
      </c>
    </row>
    <row r="245" s="2" customFormat="1">
      <c r="A245" s="39"/>
      <c r="B245" s="40"/>
      <c r="C245" s="41"/>
      <c r="D245" s="219" t="s">
        <v>174</v>
      </c>
      <c r="E245" s="41"/>
      <c r="F245" s="220" t="s">
        <v>451</v>
      </c>
      <c r="G245" s="41"/>
      <c r="H245" s="41"/>
      <c r="I245" s="221"/>
      <c r="J245" s="41"/>
      <c r="K245" s="41"/>
      <c r="L245" s="45"/>
      <c r="M245" s="222"/>
      <c r="N245" s="223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174</v>
      </c>
      <c r="AU245" s="18" t="s">
        <v>84</v>
      </c>
    </row>
    <row r="246" s="13" customFormat="1">
      <c r="A246" s="13"/>
      <c r="B246" s="224"/>
      <c r="C246" s="225"/>
      <c r="D246" s="226" t="s">
        <v>176</v>
      </c>
      <c r="E246" s="227" t="s">
        <v>19</v>
      </c>
      <c r="F246" s="228" t="s">
        <v>452</v>
      </c>
      <c r="G246" s="225"/>
      <c r="H246" s="229">
        <v>3.7400000000000002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176</v>
      </c>
      <c r="AU246" s="235" t="s">
        <v>84</v>
      </c>
      <c r="AV246" s="13" t="s">
        <v>84</v>
      </c>
      <c r="AW246" s="13" t="s">
        <v>35</v>
      </c>
      <c r="AX246" s="13" t="s">
        <v>74</v>
      </c>
      <c r="AY246" s="235" t="s">
        <v>165</v>
      </c>
    </row>
    <row r="247" s="13" customFormat="1">
      <c r="A247" s="13"/>
      <c r="B247" s="224"/>
      <c r="C247" s="225"/>
      <c r="D247" s="226" t="s">
        <v>176</v>
      </c>
      <c r="E247" s="227" t="s">
        <v>19</v>
      </c>
      <c r="F247" s="228" t="s">
        <v>453</v>
      </c>
      <c r="G247" s="225"/>
      <c r="H247" s="229">
        <v>15.960000000000001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176</v>
      </c>
      <c r="AU247" s="235" t="s">
        <v>84</v>
      </c>
      <c r="AV247" s="13" t="s">
        <v>84</v>
      </c>
      <c r="AW247" s="13" t="s">
        <v>35</v>
      </c>
      <c r="AX247" s="13" t="s">
        <v>74</v>
      </c>
      <c r="AY247" s="235" t="s">
        <v>165</v>
      </c>
    </row>
    <row r="248" s="14" customFormat="1">
      <c r="A248" s="14"/>
      <c r="B248" s="246"/>
      <c r="C248" s="247"/>
      <c r="D248" s="226" t="s">
        <v>176</v>
      </c>
      <c r="E248" s="248" t="s">
        <v>19</v>
      </c>
      <c r="F248" s="249" t="s">
        <v>266</v>
      </c>
      <c r="G248" s="247"/>
      <c r="H248" s="250">
        <v>19.699999999999999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176</v>
      </c>
      <c r="AU248" s="256" t="s">
        <v>84</v>
      </c>
      <c r="AV248" s="14" t="s">
        <v>172</v>
      </c>
      <c r="AW248" s="14" t="s">
        <v>35</v>
      </c>
      <c r="AX248" s="14" t="s">
        <v>82</v>
      </c>
      <c r="AY248" s="256" t="s">
        <v>165</v>
      </c>
    </row>
    <row r="249" s="2" customFormat="1" ht="21.75" customHeight="1">
      <c r="A249" s="39"/>
      <c r="B249" s="40"/>
      <c r="C249" s="206" t="s">
        <v>454</v>
      </c>
      <c r="D249" s="206" t="s">
        <v>167</v>
      </c>
      <c r="E249" s="207" t="s">
        <v>455</v>
      </c>
      <c r="F249" s="208" t="s">
        <v>456</v>
      </c>
      <c r="G249" s="209" t="s">
        <v>170</v>
      </c>
      <c r="H249" s="210">
        <v>19.699999999999999</v>
      </c>
      <c r="I249" s="211"/>
      <c r="J249" s="212">
        <f>ROUND(I249*H249,2)</f>
        <v>0</v>
      </c>
      <c r="K249" s="208" t="s">
        <v>171</v>
      </c>
      <c r="L249" s="45"/>
      <c r="M249" s="213" t="s">
        <v>19</v>
      </c>
      <c r="N249" s="214" t="s">
        <v>45</v>
      </c>
      <c r="O249" s="85"/>
      <c r="P249" s="215">
        <f>O249*H249</f>
        <v>0</v>
      </c>
      <c r="Q249" s="215">
        <v>0</v>
      </c>
      <c r="R249" s="215">
        <f>Q249*H249</f>
        <v>0</v>
      </c>
      <c r="S249" s="215">
        <v>0.043999999999999997</v>
      </c>
      <c r="T249" s="216">
        <f>S249*H249</f>
        <v>0.8667999999999999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7" t="s">
        <v>172</v>
      </c>
      <c r="AT249" s="217" t="s">
        <v>167</v>
      </c>
      <c r="AU249" s="217" t="s">
        <v>84</v>
      </c>
      <c r="AY249" s="18" t="s">
        <v>165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82</v>
      </c>
      <c r="BK249" s="218">
        <f>ROUND(I249*H249,2)</f>
        <v>0</v>
      </c>
      <c r="BL249" s="18" t="s">
        <v>172</v>
      </c>
      <c r="BM249" s="217" t="s">
        <v>457</v>
      </c>
    </row>
    <row r="250" s="2" customFormat="1">
      <c r="A250" s="39"/>
      <c r="B250" s="40"/>
      <c r="C250" s="41"/>
      <c r="D250" s="219" t="s">
        <v>174</v>
      </c>
      <c r="E250" s="41"/>
      <c r="F250" s="220" t="s">
        <v>458</v>
      </c>
      <c r="G250" s="41"/>
      <c r="H250" s="41"/>
      <c r="I250" s="221"/>
      <c r="J250" s="41"/>
      <c r="K250" s="41"/>
      <c r="L250" s="45"/>
      <c r="M250" s="222"/>
      <c r="N250" s="223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174</v>
      </c>
      <c r="AU250" s="18" t="s">
        <v>84</v>
      </c>
    </row>
    <row r="251" s="13" customFormat="1">
      <c r="A251" s="13"/>
      <c r="B251" s="224"/>
      <c r="C251" s="225"/>
      <c r="D251" s="226" t="s">
        <v>176</v>
      </c>
      <c r="E251" s="227" t="s">
        <v>19</v>
      </c>
      <c r="F251" s="228" t="s">
        <v>459</v>
      </c>
      <c r="G251" s="225"/>
      <c r="H251" s="229">
        <v>19.699999999999999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176</v>
      </c>
      <c r="AU251" s="235" t="s">
        <v>84</v>
      </c>
      <c r="AV251" s="13" t="s">
        <v>84</v>
      </c>
      <c r="AW251" s="13" t="s">
        <v>35</v>
      </c>
      <c r="AX251" s="13" t="s">
        <v>82</v>
      </c>
      <c r="AY251" s="235" t="s">
        <v>165</v>
      </c>
    </row>
    <row r="252" s="2" customFormat="1" ht="24.15" customHeight="1">
      <c r="A252" s="39"/>
      <c r="B252" s="40"/>
      <c r="C252" s="206" t="s">
        <v>460</v>
      </c>
      <c r="D252" s="206" t="s">
        <v>167</v>
      </c>
      <c r="E252" s="207" t="s">
        <v>461</v>
      </c>
      <c r="F252" s="208" t="s">
        <v>462</v>
      </c>
      <c r="G252" s="209" t="s">
        <v>209</v>
      </c>
      <c r="H252" s="210">
        <v>1.2</v>
      </c>
      <c r="I252" s="211"/>
      <c r="J252" s="212">
        <f>ROUND(I252*H252,2)</f>
        <v>0</v>
      </c>
      <c r="K252" s="208" t="s">
        <v>171</v>
      </c>
      <c r="L252" s="45"/>
      <c r="M252" s="213" t="s">
        <v>19</v>
      </c>
      <c r="N252" s="214" t="s">
        <v>45</v>
      </c>
      <c r="O252" s="85"/>
      <c r="P252" s="215">
        <f>O252*H252</f>
        <v>0</v>
      </c>
      <c r="Q252" s="215">
        <v>0</v>
      </c>
      <c r="R252" s="215">
        <f>Q252*H252</f>
        <v>0</v>
      </c>
      <c r="S252" s="215">
        <v>0.058999999999999997</v>
      </c>
      <c r="T252" s="216">
        <f>S252*H252</f>
        <v>0.070799999999999988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7" t="s">
        <v>172</v>
      </c>
      <c r="AT252" s="217" t="s">
        <v>167</v>
      </c>
      <c r="AU252" s="217" t="s">
        <v>84</v>
      </c>
      <c r="AY252" s="18" t="s">
        <v>165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82</v>
      </c>
      <c r="BK252" s="218">
        <f>ROUND(I252*H252,2)</f>
        <v>0</v>
      </c>
      <c r="BL252" s="18" t="s">
        <v>172</v>
      </c>
      <c r="BM252" s="217" t="s">
        <v>463</v>
      </c>
    </row>
    <row r="253" s="2" customFormat="1">
      <c r="A253" s="39"/>
      <c r="B253" s="40"/>
      <c r="C253" s="41"/>
      <c r="D253" s="219" t="s">
        <v>174</v>
      </c>
      <c r="E253" s="41"/>
      <c r="F253" s="220" t="s">
        <v>464</v>
      </c>
      <c r="G253" s="41"/>
      <c r="H253" s="41"/>
      <c r="I253" s="221"/>
      <c r="J253" s="41"/>
      <c r="K253" s="41"/>
      <c r="L253" s="45"/>
      <c r="M253" s="222"/>
      <c r="N253" s="223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174</v>
      </c>
      <c r="AU253" s="18" t="s">
        <v>84</v>
      </c>
    </row>
    <row r="254" s="13" customFormat="1">
      <c r="A254" s="13"/>
      <c r="B254" s="224"/>
      <c r="C254" s="225"/>
      <c r="D254" s="226" t="s">
        <v>176</v>
      </c>
      <c r="E254" s="227" t="s">
        <v>19</v>
      </c>
      <c r="F254" s="228" t="s">
        <v>465</v>
      </c>
      <c r="G254" s="225"/>
      <c r="H254" s="229">
        <v>1.2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176</v>
      </c>
      <c r="AU254" s="235" t="s">
        <v>84</v>
      </c>
      <c r="AV254" s="13" t="s">
        <v>84</v>
      </c>
      <c r="AW254" s="13" t="s">
        <v>35</v>
      </c>
      <c r="AX254" s="13" t="s">
        <v>82</v>
      </c>
      <c r="AY254" s="235" t="s">
        <v>165</v>
      </c>
    </row>
    <row r="255" s="2" customFormat="1" ht="24.15" customHeight="1">
      <c r="A255" s="39"/>
      <c r="B255" s="40"/>
      <c r="C255" s="206" t="s">
        <v>466</v>
      </c>
      <c r="D255" s="206" t="s">
        <v>167</v>
      </c>
      <c r="E255" s="207" t="s">
        <v>467</v>
      </c>
      <c r="F255" s="208" t="s">
        <v>468</v>
      </c>
      <c r="G255" s="209" t="s">
        <v>209</v>
      </c>
      <c r="H255" s="210">
        <v>3</v>
      </c>
      <c r="I255" s="211"/>
      <c r="J255" s="212">
        <f>ROUND(I255*H255,2)</f>
        <v>0</v>
      </c>
      <c r="K255" s="208" t="s">
        <v>171</v>
      </c>
      <c r="L255" s="45"/>
      <c r="M255" s="213" t="s">
        <v>19</v>
      </c>
      <c r="N255" s="214" t="s">
        <v>45</v>
      </c>
      <c r="O255" s="85"/>
      <c r="P255" s="215">
        <f>O255*H255</f>
        <v>0</v>
      </c>
      <c r="Q255" s="215">
        <v>0</v>
      </c>
      <c r="R255" s="215">
        <f>Q255*H255</f>
        <v>0</v>
      </c>
      <c r="S255" s="215">
        <v>0.041000000000000002</v>
      </c>
      <c r="T255" s="216">
        <f>S255*H255</f>
        <v>0.123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7" t="s">
        <v>172</v>
      </c>
      <c r="AT255" s="217" t="s">
        <v>167</v>
      </c>
      <c r="AU255" s="217" t="s">
        <v>84</v>
      </c>
      <c r="AY255" s="18" t="s">
        <v>165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8" t="s">
        <v>82</v>
      </c>
      <c r="BK255" s="218">
        <f>ROUND(I255*H255,2)</f>
        <v>0</v>
      </c>
      <c r="BL255" s="18" t="s">
        <v>172</v>
      </c>
      <c r="BM255" s="217" t="s">
        <v>469</v>
      </c>
    </row>
    <row r="256" s="2" customFormat="1">
      <c r="A256" s="39"/>
      <c r="B256" s="40"/>
      <c r="C256" s="41"/>
      <c r="D256" s="219" t="s">
        <v>174</v>
      </c>
      <c r="E256" s="41"/>
      <c r="F256" s="220" t="s">
        <v>470</v>
      </c>
      <c r="G256" s="41"/>
      <c r="H256" s="41"/>
      <c r="I256" s="221"/>
      <c r="J256" s="41"/>
      <c r="K256" s="41"/>
      <c r="L256" s="45"/>
      <c r="M256" s="222"/>
      <c r="N256" s="223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174</v>
      </c>
      <c r="AU256" s="18" t="s">
        <v>84</v>
      </c>
    </row>
    <row r="257" s="13" customFormat="1">
      <c r="A257" s="13"/>
      <c r="B257" s="224"/>
      <c r="C257" s="225"/>
      <c r="D257" s="226" t="s">
        <v>176</v>
      </c>
      <c r="E257" s="227" t="s">
        <v>19</v>
      </c>
      <c r="F257" s="228" t="s">
        <v>113</v>
      </c>
      <c r="G257" s="225"/>
      <c r="H257" s="229">
        <v>3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176</v>
      </c>
      <c r="AU257" s="235" t="s">
        <v>84</v>
      </c>
      <c r="AV257" s="13" t="s">
        <v>84</v>
      </c>
      <c r="AW257" s="13" t="s">
        <v>35</v>
      </c>
      <c r="AX257" s="13" t="s">
        <v>82</v>
      </c>
      <c r="AY257" s="235" t="s">
        <v>165</v>
      </c>
    </row>
    <row r="258" s="2" customFormat="1" ht="24.15" customHeight="1">
      <c r="A258" s="39"/>
      <c r="B258" s="40"/>
      <c r="C258" s="206" t="s">
        <v>471</v>
      </c>
      <c r="D258" s="206" t="s">
        <v>167</v>
      </c>
      <c r="E258" s="207" t="s">
        <v>472</v>
      </c>
      <c r="F258" s="208" t="s">
        <v>473</v>
      </c>
      <c r="G258" s="209" t="s">
        <v>209</v>
      </c>
      <c r="H258" s="210">
        <v>7.5999999999999996</v>
      </c>
      <c r="I258" s="211"/>
      <c r="J258" s="212">
        <f>ROUND(I258*H258,2)</f>
        <v>0</v>
      </c>
      <c r="K258" s="208" t="s">
        <v>171</v>
      </c>
      <c r="L258" s="45"/>
      <c r="M258" s="213" t="s">
        <v>19</v>
      </c>
      <c r="N258" s="214" t="s">
        <v>45</v>
      </c>
      <c r="O258" s="85"/>
      <c r="P258" s="215">
        <f>O258*H258</f>
        <v>0</v>
      </c>
      <c r="Q258" s="215">
        <v>0</v>
      </c>
      <c r="R258" s="215">
        <f>Q258*H258</f>
        <v>0</v>
      </c>
      <c r="S258" s="215">
        <v>0.027</v>
      </c>
      <c r="T258" s="216">
        <f>S258*H258</f>
        <v>0.20519999999999999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7" t="s">
        <v>172</v>
      </c>
      <c r="AT258" s="217" t="s">
        <v>167</v>
      </c>
      <c r="AU258" s="217" t="s">
        <v>84</v>
      </c>
      <c r="AY258" s="18" t="s">
        <v>165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82</v>
      </c>
      <c r="BK258" s="218">
        <f>ROUND(I258*H258,2)</f>
        <v>0</v>
      </c>
      <c r="BL258" s="18" t="s">
        <v>172</v>
      </c>
      <c r="BM258" s="217" t="s">
        <v>474</v>
      </c>
    </row>
    <row r="259" s="2" customFormat="1">
      <c r="A259" s="39"/>
      <c r="B259" s="40"/>
      <c r="C259" s="41"/>
      <c r="D259" s="219" t="s">
        <v>174</v>
      </c>
      <c r="E259" s="41"/>
      <c r="F259" s="220" t="s">
        <v>475</v>
      </c>
      <c r="G259" s="41"/>
      <c r="H259" s="41"/>
      <c r="I259" s="221"/>
      <c r="J259" s="41"/>
      <c r="K259" s="41"/>
      <c r="L259" s="45"/>
      <c r="M259" s="222"/>
      <c r="N259" s="223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174</v>
      </c>
      <c r="AU259" s="18" t="s">
        <v>84</v>
      </c>
    </row>
    <row r="260" s="13" customFormat="1">
      <c r="A260" s="13"/>
      <c r="B260" s="224"/>
      <c r="C260" s="225"/>
      <c r="D260" s="226" t="s">
        <v>176</v>
      </c>
      <c r="E260" s="227" t="s">
        <v>19</v>
      </c>
      <c r="F260" s="228" t="s">
        <v>476</v>
      </c>
      <c r="G260" s="225"/>
      <c r="H260" s="229">
        <v>7.5999999999999996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176</v>
      </c>
      <c r="AU260" s="235" t="s">
        <v>84</v>
      </c>
      <c r="AV260" s="13" t="s">
        <v>84</v>
      </c>
      <c r="AW260" s="13" t="s">
        <v>35</v>
      </c>
      <c r="AX260" s="13" t="s">
        <v>82</v>
      </c>
      <c r="AY260" s="235" t="s">
        <v>165</v>
      </c>
    </row>
    <row r="261" s="2" customFormat="1" ht="24.15" customHeight="1">
      <c r="A261" s="39"/>
      <c r="B261" s="40"/>
      <c r="C261" s="206" t="s">
        <v>477</v>
      </c>
      <c r="D261" s="206" t="s">
        <v>167</v>
      </c>
      <c r="E261" s="207" t="s">
        <v>478</v>
      </c>
      <c r="F261" s="208" t="s">
        <v>479</v>
      </c>
      <c r="G261" s="209" t="s">
        <v>209</v>
      </c>
      <c r="H261" s="210">
        <v>20</v>
      </c>
      <c r="I261" s="211"/>
      <c r="J261" s="212">
        <f>ROUND(I261*H261,2)</f>
        <v>0</v>
      </c>
      <c r="K261" s="208" t="s">
        <v>171</v>
      </c>
      <c r="L261" s="45"/>
      <c r="M261" s="213" t="s">
        <v>19</v>
      </c>
      <c r="N261" s="214" t="s">
        <v>45</v>
      </c>
      <c r="O261" s="85"/>
      <c r="P261" s="215">
        <f>O261*H261</f>
        <v>0</v>
      </c>
      <c r="Q261" s="215">
        <v>0</v>
      </c>
      <c r="R261" s="215">
        <f>Q261*H261</f>
        <v>0</v>
      </c>
      <c r="S261" s="215">
        <v>0.075999999999999998</v>
      </c>
      <c r="T261" s="216">
        <f>S261*H261</f>
        <v>1.52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7" t="s">
        <v>172</v>
      </c>
      <c r="AT261" s="217" t="s">
        <v>167</v>
      </c>
      <c r="AU261" s="217" t="s">
        <v>84</v>
      </c>
      <c r="AY261" s="18" t="s">
        <v>165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8" t="s">
        <v>82</v>
      </c>
      <c r="BK261" s="218">
        <f>ROUND(I261*H261,2)</f>
        <v>0</v>
      </c>
      <c r="BL261" s="18" t="s">
        <v>172</v>
      </c>
      <c r="BM261" s="217" t="s">
        <v>480</v>
      </c>
    </row>
    <row r="262" s="2" customFormat="1">
      <c r="A262" s="39"/>
      <c r="B262" s="40"/>
      <c r="C262" s="41"/>
      <c r="D262" s="219" t="s">
        <v>174</v>
      </c>
      <c r="E262" s="41"/>
      <c r="F262" s="220" t="s">
        <v>481</v>
      </c>
      <c r="G262" s="41"/>
      <c r="H262" s="41"/>
      <c r="I262" s="221"/>
      <c r="J262" s="41"/>
      <c r="K262" s="41"/>
      <c r="L262" s="45"/>
      <c r="M262" s="222"/>
      <c r="N262" s="223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174</v>
      </c>
      <c r="AU262" s="18" t="s">
        <v>84</v>
      </c>
    </row>
    <row r="263" s="13" customFormat="1">
      <c r="A263" s="13"/>
      <c r="B263" s="224"/>
      <c r="C263" s="225"/>
      <c r="D263" s="226" t="s">
        <v>176</v>
      </c>
      <c r="E263" s="227" t="s">
        <v>19</v>
      </c>
      <c r="F263" s="228" t="s">
        <v>287</v>
      </c>
      <c r="G263" s="225"/>
      <c r="H263" s="229">
        <v>20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176</v>
      </c>
      <c r="AU263" s="235" t="s">
        <v>84</v>
      </c>
      <c r="AV263" s="13" t="s">
        <v>84</v>
      </c>
      <c r="AW263" s="13" t="s">
        <v>35</v>
      </c>
      <c r="AX263" s="13" t="s">
        <v>82</v>
      </c>
      <c r="AY263" s="235" t="s">
        <v>165</v>
      </c>
    </row>
    <row r="264" s="2" customFormat="1" ht="21.75" customHeight="1">
      <c r="A264" s="39"/>
      <c r="B264" s="40"/>
      <c r="C264" s="206" t="s">
        <v>482</v>
      </c>
      <c r="D264" s="206" t="s">
        <v>167</v>
      </c>
      <c r="E264" s="207" t="s">
        <v>483</v>
      </c>
      <c r="F264" s="208" t="s">
        <v>484</v>
      </c>
      <c r="G264" s="209" t="s">
        <v>290</v>
      </c>
      <c r="H264" s="210">
        <v>15.4</v>
      </c>
      <c r="I264" s="211"/>
      <c r="J264" s="212">
        <f>ROUND(I264*H264,2)</f>
        <v>0</v>
      </c>
      <c r="K264" s="208" t="s">
        <v>171</v>
      </c>
      <c r="L264" s="45"/>
      <c r="M264" s="213" t="s">
        <v>19</v>
      </c>
      <c r="N264" s="214" t="s">
        <v>45</v>
      </c>
      <c r="O264" s="85"/>
      <c r="P264" s="215">
        <f>O264*H264</f>
        <v>0</v>
      </c>
      <c r="Q264" s="215">
        <v>0.02283</v>
      </c>
      <c r="R264" s="215">
        <f>Q264*H264</f>
        <v>0.35158200000000001</v>
      </c>
      <c r="S264" s="215">
        <v>0</v>
      </c>
      <c r="T264" s="21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7" t="s">
        <v>172</v>
      </c>
      <c r="AT264" s="217" t="s">
        <v>167</v>
      </c>
      <c r="AU264" s="217" t="s">
        <v>84</v>
      </c>
      <c r="AY264" s="18" t="s">
        <v>165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8" t="s">
        <v>82</v>
      </c>
      <c r="BK264" s="218">
        <f>ROUND(I264*H264,2)</f>
        <v>0</v>
      </c>
      <c r="BL264" s="18" t="s">
        <v>172</v>
      </c>
      <c r="BM264" s="217" t="s">
        <v>485</v>
      </c>
    </row>
    <row r="265" s="2" customFormat="1">
      <c r="A265" s="39"/>
      <c r="B265" s="40"/>
      <c r="C265" s="41"/>
      <c r="D265" s="219" t="s">
        <v>174</v>
      </c>
      <c r="E265" s="41"/>
      <c r="F265" s="220" t="s">
        <v>486</v>
      </c>
      <c r="G265" s="41"/>
      <c r="H265" s="41"/>
      <c r="I265" s="221"/>
      <c r="J265" s="41"/>
      <c r="K265" s="41"/>
      <c r="L265" s="45"/>
      <c r="M265" s="222"/>
      <c r="N265" s="223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174</v>
      </c>
      <c r="AU265" s="18" t="s">
        <v>84</v>
      </c>
    </row>
    <row r="266" s="13" customFormat="1">
      <c r="A266" s="13"/>
      <c r="B266" s="224"/>
      <c r="C266" s="225"/>
      <c r="D266" s="226" t="s">
        <v>176</v>
      </c>
      <c r="E266" s="227" t="s">
        <v>19</v>
      </c>
      <c r="F266" s="228" t="s">
        <v>487</v>
      </c>
      <c r="G266" s="225"/>
      <c r="H266" s="229">
        <v>15.4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176</v>
      </c>
      <c r="AU266" s="235" t="s">
        <v>84</v>
      </c>
      <c r="AV266" s="13" t="s">
        <v>84</v>
      </c>
      <c r="AW266" s="13" t="s">
        <v>35</v>
      </c>
      <c r="AX266" s="13" t="s">
        <v>82</v>
      </c>
      <c r="AY266" s="235" t="s">
        <v>165</v>
      </c>
    </row>
    <row r="267" s="2" customFormat="1" ht="24.15" customHeight="1">
      <c r="A267" s="39"/>
      <c r="B267" s="40"/>
      <c r="C267" s="206" t="s">
        <v>488</v>
      </c>
      <c r="D267" s="206" t="s">
        <v>167</v>
      </c>
      <c r="E267" s="207" t="s">
        <v>489</v>
      </c>
      <c r="F267" s="208" t="s">
        <v>490</v>
      </c>
      <c r="G267" s="209" t="s">
        <v>209</v>
      </c>
      <c r="H267" s="210">
        <v>28.079999999999998</v>
      </c>
      <c r="I267" s="211"/>
      <c r="J267" s="212">
        <f>ROUND(I267*H267,2)</f>
        <v>0</v>
      </c>
      <c r="K267" s="208" t="s">
        <v>171</v>
      </c>
      <c r="L267" s="45"/>
      <c r="M267" s="213" t="s">
        <v>19</v>
      </c>
      <c r="N267" s="214" t="s">
        <v>45</v>
      </c>
      <c r="O267" s="85"/>
      <c r="P267" s="215">
        <f>O267*H267</f>
        <v>0</v>
      </c>
      <c r="Q267" s="215">
        <v>0</v>
      </c>
      <c r="R267" s="215">
        <f>Q267*H267</f>
        <v>0</v>
      </c>
      <c r="S267" s="215">
        <v>0.045999999999999999</v>
      </c>
      <c r="T267" s="216">
        <f>S267*H267</f>
        <v>1.2916799999999999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7" t="s">
        <v>172</v>
      </c>
      <c r="AT267" s="217" t="s">
        <v>167</v>
      </c>
      <c r="AU267" s="217" t="s">
        <v>84</v>
      </c>
      <c r="AY267" s="18" t="s">
        <v>165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8" t="s">
        <v>82</v>
      </c>
      <c r="BK267" s="218">
        <f>ROUND(I267*H267,2)</f>
        <v>0</v>
      </c>
      <c r="BL267" s="18" t="s">
        <v>172</v>
      </c>
      <c r="BM267" s="217" t="s">
        <v>491</v>
      </c>
    </row>
    <row r="268" s="2" customFormat="1">
      <c r="A268" s="39"/>
      <c r="B268" s="40"/>
      <c r="C268" s="41"/>
      <c r="D268" s="219" t="s">
        <v>174</v>
      </c>
      <c r="E268" s="41"/>
      <c r="F268" s="220" t="s">
        <v>492</v>
      </c>
      <c r="G268" s="41"/>
      <c r="H268" s="41"/>
      <c r="I268" s="221"/>
      <c r="J268" s="41"/>
      <c r="K268" s="41"/>
      <c r="L268" s="45"/>
      <c r="M268" s="222"/>
      <c r="N268" s="223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84</v>
      </c>
    </row>
    <row r="269" s="13" customFormat="1">
      <c r="A269" s="13"/>
      <c r="B269" s="224"/>
      <c r="C269" s="225"/>
      <c r="D269" s="226" t="s">
        <v>176</v>
      </c>
      <c r="E269" s="227" t="s">
        <v>19</v>
      </c>
      <c r="F269" s="228" t="s">
        <v>493</v>
      </c>
      <c r="G269" s="225"/>
      <c r="H269" s="229">
        <v>28.079999999999998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176</v>
      </c>
      <c r="AU269" s="235" t="s">
        <v>84</v>
      </c>
      <c r="AV269" s="13" t="s">
        <v>84</v>
      </c>
      <c r="AW269" s="13" t="s">
        <v>35</v>
      </c>
      <c r="AX269" s="13" t="s">
        <v>82</v>
      </c>
      <c r="AY269" s="235" t="s">
        <v>165</v>
      </c>
    </row>
    <row r="270" s="2" customFormat="1" ht="24.15" customHeight="1">
      <c r="A270" s="39"/>
      <c r="B270" s="40"/>
      <c r="C270" s="206" t="s">
        <v>494</v>
      </c>
      <c r="D270" s="206" t="s">
        <v>167</v>
      </c>
      <c r="E270" s="207" t="s">
        <v>495</v>
      </c>
      <c r="F270" s="208" t="s">
        <v>496</v>
      </c>
      <c r="G270" s="209" t="s">
        <v>209</v>
      </c>
      <c r="H270" s="210">
        <v>63</v>
      </c>
      <c r="I270" s="211"/>
      <c r="J270" s="212">
        <f>ROUND(I270*H270,2)</f>
        <v>0</v>
      </c>
      <c r="K270" s="208" t="s">
        <v>171</v>
      </c>
      <c r="L270" s="45"/>
      <c r="M270" s="213" t="s">
        <v>19</v>
      </c>
      <c r="N270" s="214" t="s">
        <v>45</v>
      </c>
      <c r="O270" s="85"/>
      <c r="P270" s="215">
        <f>O270*H270</f>
        <v>0</v>
      </c>
      <c r="Q270" s="215">
        <v>0</v>
      </c>
      <c r="R270" s="215">
        <f>Q270*H270</f>
        <v>0</v>
      </c>
      <c r="S270" s="215">
        <v>0.058999999999999997</v>
      </c>
      <c r="T270" s="216">
        <f>S270*H270</f>
        <v>3.7169999999999996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7" t="s">
        <v>172</v>
      </c>
      <c r="AT270" s="217" t="s">
        <v>167</v>
      </c>
      <c r="AU270" s="217" t="s">
        <v>84</v>
      </c>
      <c r="AY270" s="18" t="s">
        <v>165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82</v>
      </c>
      <c r="BK270" s="218">
        <f>ROUND(I270*H270,2)</f>
        <v>0</v>
      </c>
      <c r="BL270" s="18" t="s">
        <v>172</v>
      </c>
      <c r="BM270" s="217" t="s">
        <v>497</v>
      </c>
    </row>
    <row r="271" s="2" customFormat="1">
      <c r="A271" s="39"/>
      <c r="B271" s="40"/>
      <c r="C271" s="41"/>
      <c r="D271" s="219" t="s">
        <v>174</v>
      </c>
      <c r="E271" s="41"/>
      <c r="F271" s="220" t="s">
        <v>498</v>
      </c>
      <c r="G271" s="41"/>
      <c r="H271" s="41"/>
      <c r="I271" s="221"/>
      <c r="J271" s="41"/>
      <c r="K271" s="41"/>
      <c r="L271" s="45"/>
      <c r="M271" s="222"/>
      <c r="N271" s="223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174</v>
      </c>
      <c r="AU271" s="18" t="s">
        <v>84</v>
      </c>
    </row>
    <row r="272" s="13" customFormat="1">
      <c r="A272" s="13"/>
      <c r="B272" s="224"/>
      <c r="C272" s="225"/>
      <c r="D272" s="226" t="s">
        <v>176</v>
      </c>
      <c r="E272" s="227" t="s">
        <v>19</v>
      </c>
      <c r="F272" s="228" t="s">
        <v>499</v>
      </c>
      <c r="G272" s="225"/>
      <c r="H272" s="229">
        <v>63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176</v>
      </c>
      <c r="AU272" s="235" t="s">
        <v>84</v>
      </c>
      <c r="AV272" s="13" t="s">
        <v>84</v>
      </c>
      <c r="AW272" s="13" t="s">
        <v>35</v>
      </c>
      <c r="AX272" s="13" t="s">
        <v>82</v>
      </c>
      <c r="AY272" s="235" t="s">
        <v>165</v>
      </c>
    </row>
    <row r="273" s="2" customFormat="1" ht="16.5" customHeight="1">
      <c r="A273" s="39"/>
      <c r="B273" s="40"/>
      <c r="C273" s="206" t="s">
        <v>500</v>
      </c>
      <c r="D273" s="206" t="s">
        <v>167</v>
      </c>
      <c r="E273" s="207" t="s">
        <v>501</v>
      </c>
      <c r="F273" s="208" t="s">
        <v>502</v>
      </c>
      <c r="G273" s="209" t="s">
        <v>209</v>
      </c>
      <c r="H273" s="210">
        <v>197.66</v>
      </c>
      <c r="I273" s="211"/>
      <c r="J273" s="212">
        <f>ROUND(I273*H273,2)</f>
        <v>0</v>
      </c>
      <c r="K273" s="208" t="s">
        <v>171</v>
      </c>
      <c r="L273" s="45"/>
      <c r="M273" s="213" t="s">
        <v>19</v>
      </c>
      <c r="N273" s="214" t="s">
        <v>45</v>
      </c>
      <c r="O273" s="85"/>
      <c r="P273" s="215">
        <f>O273*H273</f>
        <v>0</v>
      </c>
      <c r="Q273" s="215">
        <v>0</v>
      </c>
      <c r="R273" s="215">
        <f>Q273*H273</f>
        <v>0</v>
      </c>
      <c r="S273" s="215">
        <v>0.060999999999999999</v>
      </c>
      <c r="T273" s="216">
        <f>S273*H273</f>
        <v>12.057259999999999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7" t="s">
        <v>172</v>
      </c>
      <c r="AT273" s="217" t="s">
        <v>167</v>
      </c>
      <c r="AU273" s="217" t="s">
        <v>84</v>
      </c>
      <c r="AY273" s="18" t="s">
        <v>165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82</v>
      </c>
      <c r="BK273" s="218">
        <f>ROUND(I273*H273,2)</f>
        <v>0</v>
      </c>
      <c r="BL273" s="18" t="s">
        <v>172</v>
      </c>
      <c r="BM273" s="217" t="s">
        <v>503</v>
      </c>
    </row>
    <row r="274" s="2" customFormat="1">
      <c r="A274" s="39"/>
      <c r="B274" s="40"/>
      <c r="C274" s="41"/>
      <c r="D274" s="219" t="s">
        <v>174</v>
      </c>
      <c r="E274" s="41"/>
      <c r="F274" s="220" t="s">
        <v>504</v>
      </c>
      <c r="G274" s="41"/>
      <c r="H274" s="41"/>
      <c r="I274" s="221"/>
      <c r="J274" s="41"/>
      <c r="K274" s="41"/>
      <c r="L274" s="45"/>
      <c r="M274" s="222"/>
      <c r="N274" s="223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174</v>
      </c>
      <c r="AU274" s="18" t="s">
        <v>84</v>
      </c>
    </row>
    <row r="275" s="13" customFormat="1">
      <c r="A275" s="13"/>
      <c r="B275" s="224"/>
      <c r="C275" s="225"/>
      <c r="D275" s="226" t="s">
        <v>176</v>
      </c>
      <c r="E275" s="227" t="s">
        <v>19</v>
      </c>
      <c r="F275" s="228" t="s">
        <v>505</v>
      </c>
      <c r="G275" s="225"/>
      <c r="H275" s="229">
        <v>197.66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176</v>
      </c>
      <c r="AU275" s="235" t="s">
        <v>84</v>
      </c>
      <c r="AV275" s="13" t="s">
        <v>84</v>
      </c>
      <c r="AW275" s="13" t="s">
        <v>35</v>
      </c>
      <c r="AX275" s="13" t="s">
        <v>82</v>
      </c>
      <c r="AY275" s="235" t="s">
        <v>165</v>
      </c>
    </row>
    <row r="276" s="12" customFormat="1" ht="22.8" customHeight="1">
      <c r="A276" s="12"/>
      <c r="B276" s="190"/>
      <c r="C276" s="191"/>
      <c r="D276" s="192" t="s">
        <v>73</v>
      </c>
      <c r="E276" s="204" t="s">
        <v>506</v>
      </c>
      <c r="F276" s="204" t="s">
        <v>507</v>
      </c>
      <c r="G276" s="191"/>
      <c r="H276" s="191"/>
      <c r="I276" s="194"/>
      <c r="J276" s="205">
        <f>BK276</f>
        <v>0</v>
      </c>
      <c r="K276" s="191"/>
      <c r="L276" s="196"/>
      <c r="M276" s="197"/>
      <c r="N276" s="198"/>
      <c r="O276" s="198"/>
      <c r="P276" s="199">
        <f>SUM(P277:P287)</f>
        <v>0</v>
      </c>
      <c r="Q276" s="198"/>
      <c r="R276" s="199">
        <f>SUM(R277:R287)</f>
        <v>0</v>
      </c>
      <c r="S276" s="198"/>
      <c r="T276" s="200">
        <f>SUM(T277:T287)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1" t="s">
        <v>82</v>
      </c>
      <c r="AT276" s="202" t="s">
        <v>73</v>
      </c>
      <c r="AU276" s="202" t="s">
        <v>82</v>
      </c>
      <c r="AY276" s="201" t="s">
        <v>165</v>
      </c>
      <c r="BK276" s="203">
        <f>SUM(BK277:BK287)</f>
        <v>0</v>
      </c>
    </row>
    <row r="277" s="2" customFormat="1" ht="24.15" customHeight="1">
      <c r="A277" s="39"/>
      <c r="B277" s="40"/>
      <c r="C277" s="206" t="s">
        <v>508</v>
      </c>
      <c r="D277" s="206" t="s">
        <v>167</v>
      </c>
      <c r="E277" s="207" t="s">
        <v>509</v>
      </c>
      <c r="F277" s="208" t="s">
        <v>510</v>
      </c>
      <c r="G277" s="209" t="s">
        <v>202</v>
      </c>
      <c r="H277" s="210">
        <v>106.79000000000001</v>
      </c>
      <c r="I277" s="211"/>
      <c r="J277" s="212">
        <f>ROUND(I277*H277,2)</f>
        <v>0</v>
      </c>
      <c r="K277" s="208" t="s">
        <v>171</v>
      </c>
      <c r="L277" s="45"/>
      <c r="M277" s="213" t="s">
        <v>19</v>
      </c>
      <c r="N277" s="214" t="s">
        <v>45</v>
      </c>
      <c r="O277" s="85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7" t="s">
        <v>172</v>
      </c>
      <c r="AT277" s="217" t="s">
        <v>167</v>
      </c>
      <c r="AU277" s="217" t="s">
        <v>84</v>
      </c>
      <c r="AY277" s="18" t="s">
        <v>165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82</v>
      </c>
      <c r="BK277" s="218">
        <f>ROUND(I277*H277,2)</f>
        <v>0</v>
      </c>
      <c r="BL277" s="18" t="s">
        <v>172</v>
      </c>
      <c r="BM277" s="217" t="s">
        <v>511</v>
      </c>
    </row>
    <row r="278" s="2" customFormat="1">
      <c r="A278" s="39"/>
      <c r="B278" s="40"/>
      <c r="C278" s="41"/>
      <c r="D278" s="219" t="s">
        <v>174</v>
      </c>
      <c r="E278" s="41"/>
      <c r="F278" s="220" t="s">
        <v>512</v>
      </c>
      <c r="G278" s="41"/>
      <c r="H278" s="41"/>
      <c r="I278" s="221"/>
      <c r="J278" s="41"/>
      <c r="K278" s="41"/>
      <c r="L278" s="45"/>
      <c r="M278" s="222"/>
      <c r="N278" s="223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174</v>
      </c>
      <c r="AU278" s="18" t="s">
        <v>84</v>
      </c>
    </row>
    <row r="279" s="2" customFormat="1" ht="21.75" customHeight="1">
      <c r="A279" s="39"/>
      <c r="B279" s="40"/>
      <c r="C279" s="206" t="s">
        <v>513</v>
      </c>
      <c r="D279" s="206" t="s">
        <v>167</v>
      </c>
      <c r="E279" s="207" t="s">
        <v>514</v>
      </c>
      <c r="F279" s="208" t="s">
        <v>515</v>
      </c>
      <c r="G279" s="209" t="s">
        <v>202</v>
      </c>
      <c r="H279" s="210">
        <v>106.79000000000001</v>
      </c>
      <c r="I279" s="211"/>
      <c r="J279" s="212">
        <f>ROUND(I279*H279,2)</f>
        <v>0</v>
      </c>
      <c r="K279" s="208" t="s">
        <v>171</v>
      </c>
      <c r="L279" s="45"/>
      <c r="M279" s="213" t="s">
        <v>19</v>
      </c>
      <c r="N279" s="214" t="s">
        <v>45</v>
      </c>
      <c r="O279" s="85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7" t="s">
        <v>172</v>
      </c>
      <c r="AT279" s="217" t="s">
        <v>167</v>
      </c>
      <c r="AU279" s="217" t="s">
        <v>84</v>
      </c>
      <c r="AY279" s="18" t="s">
        <v>165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82</v>
      </c>
      <c r="BK279" s="218">
        <f>ROUND(I279*H279,2)</f>
        <v>0</v>
      </c>
      <c r="BL279" s="18" t="s">
        <v>172</v>
      </c>
      <c r="BM279" s="217" t="s">
        <v>516</v>
      </c>
    </row>
    <row r="280" s="2" customFormat="1">
      <c r="A280" s="39"/>
      <c r="B280" s="40"/>
      <c r="C280" s="41"/>
      <c r="D280" s="219" t="s">
        <v>174</v>
      </c>
      <c r="E280" s="41"/>
      <c r="F280" s="220" t="s">
        <v>517</v>
      </c>
      <c r="G280" s="41"/>
      <c r="H280" s="41"/>
      <c r="I280" s="221"/>
      <c r="J280" s="41"/>
      <c r="K280" s="41"/>
      <c r="L280" s="45"/>
      <c r="M280" s="222"/>
      <c r="N280" s="223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174</v>
      </c>
      <c r="AU280" s="18" t="s">
        <v>84</v>
      </c>
    </row>
    <row r="281" s="2" customFormat="1" ht="24.15" customHeight="1">
      <c r="A281" s="39"/>
      <c r="B281" s="40"/>
      <c r="C281" s="206" t="s">
        <v>518</v>
      </c>
      <c r="D281" s="206" t="s">
        <v>167</v>
      </c>
      <c r="E281" s="207" t="s">
        <v>519</v>
      </c>
      <c r="F281" s="208" t="s">
        <v>520</v>
      </c>
      <c r="G281" s="209" t="s">
        <v>202</v>
      </c>
      <c r="H281" s="210">
        <v>961.11000000000001</v>
      </c>
      <c r="I281" s="211"/>
      <c r="J281" s="212">
        <f>ROUND(I281*H281,2)</f>
        <v>0</v>
      </c>
      <c r="K281" s="208" t="s">
        <v>171</v>
      </c>
      <c r="L281" s="45"/>
      <c r="M281" s="213" t="s">
        <v>19</v>
      </c>
      <c r="N281" s="214" t="s">
        <v>45</v>
      </c>
      <c r="O281" s="85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7" t="s">
        <v>172</v>
      </c>
      <c r="AT281" s="217" t="s">
        <v>167</v>
      </c>
      <c r="AU281" s="217" t="s">
        <v>84</v>
      </c>
      <c r="AY281" s="18" t="s">
        <v>165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82</v>
      </c>
      <c r="BK281" s="218">
        <f>ROUND(I281*H281,2)</f>
        <v>0</v>
      </c>
      <c r="BL281" s="18" t="s">
        <v>172</v>
      </c>
      <c r="BM281" s="217" t="s">
        <v>521</v>
      </c>
    </row>
    <row r="282" s="2" customFormat="1">
      <c r="A282" s="39"/>
      <c r="B282" s="40"/>
      <c r="C282" s="41"/>
      <c r="D282" s="219" t="s">
        <v>174</v>
      </c>
      <c r="E282" s="41"/>
      <c r="F282" s="220" t="s">
        <v>522</v>
      </c>
      <c r="G282" s="41"/>
      <c r="H282" s="41"/>
      <c r="I282" s="221"/>
      <c r="J282" s="41"/>
      <c r="K282" s="41"/>
      <c r="L282" s="45"/>
      <c r="M282" s="222"/>
      <c r="N282" s="223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174</v>
      </c>
      <c r="AU282" s="18" t="s">
        <v>84</v>
      </c>
    </row>
    <row r="283" s="13" customFormat="1">
      <c r="A283" s="13"/>
      <c r="B283" s="224"/>
      <c r="C283" s="225"/>
      <c r="D283" s="226" t="s">
        <v>176</v>
      </c>
      <c r="E283" s="225"/>
      <c r="F283" s="228" t="s">
        <v>523</v>
      </c>
      <c r="G283" s="225"/>
      <c r="H283" s="229">
        <v>961.11000000000001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176</v>
      </c>
      <c r="AU283" s="235" t="s">
        <v>84</v>
      </c>
      <c r="AV283" s="13" t="s">
        <v>84</v>
      </c>
      <c r="AW283" s="13" t="s">
        <v>4</v>
      </c>
      <c r="AX283" s="13" t="s">
        <v>82</v>
      </c>
      <c r="AY283" s="235" t="s">
        <v>165</v>
      </c>
    </row>
    <row r="284" s="2" customFormat="1" ht="24.15" customHeight="1">
      <c r="A284" s="39"/>
      <c r="B284" s="40"/>
      <c r="C284" s="206" t="s">
        <v>524</v>
      </c>
      <c r="D284" s="206" t="s">
        <v>167</v>
      </c>
      <c r="E284" s="207" t="s">
        <v>525</v>
      </c>
      <c r="F284" s="208" t="s">
        <v>526</v>
      </c>
      <c r="G284" s="209" t="s">
        <v>202</v>
      </c>
      <c r="H284" s="210">
        <v>0.78800000000000003</v>
      </c>
      <c r="I284" s="211"/>
      <c r="J284" s="212">
        <f>ROUND(I284*H284,2)</f>
        <v>0</v>
      </c>
      <c r="K284" s="208" t="s">
        <v>171</v>
      </c>
      <c r="L284" s="45"/>
      <c r="M284" s="213" t="s">
        <v>19</v>
      </c>
      <c r="N284" s="214" t="s">
        <v>45</v>
      </c>
      <c r="O284" s="85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7" t="s">
        <v>172</v>
      </c>
      <c r="AT284" s="217" t="s">
        <v>167</v>
      </c>
      <c r="AU284" s="217" t="s">
        <v>84</v>
      </c>
      <c r="AY284" s="18" t="s">
        <v>165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8" t="s">
        <v>82</v>
      </c>
      <c r="BK284" s="218">
        <f>ROUND(I284*H284,2)</f>
        <v>0</v>
      </c>
      <c r="BL284" s="18" t="s">
        <v>172</v>
      </c>
      <c r="BM284" s="217" t="s">
        <v>527</v>
      </c>
    </row>
    <row r="285" s="2" customFormat="1">
      <c r="A285" s="39"/>
      <c r="B285" s="40"/>
      <c r="C285" s="41"/>
      <c r="D285" s="219" t="s">
        <v>174</v>
      </c>
      <c r="E285" s="41"/>
      <c r="F285" s="220" t="s">
        <v>528</v>
      </c>
      <c r="G285" s="41"/>
      <c r="H285" s="41"/>
      <c r="I285" s="221"/>
      <c r="J285" s="41"/>
      <c r="K285" s="41"/>
      <c r="L285" s="45"/>
      <c r="M285" s="222"/>
      <c r="N285" s="223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174</v>
      </c>
      <c r="AU285" s="18" t="s">
        <v>84</v>
      </c>
    </row>
    <row r="286" s="2" customFormat="1" ht="33" customHeight="1">
      <c r="A286" s="39"/>
      <c r="B286" s="40"/>
      <c r="C286" s="206" t="s">
        <v>529</v>
      </c>
      <c r="D286" s="206" t="s">
        <v>167</v>
      </c>
      <c r="E286" s="207" t="s">
        <v>530</v>
      </c>
      <c r="F286" s="208" t="s">
        <v>531</v>
      </c>
      <c r="G286" s="209" t="s">
        <v>202</v>
      </c>
      <c r="H286" s="210">
        <v>106.79000000000001</v>
      </c>
      <c r="I286" s="211"/>
      <c r="J286" s="212">
        <f>ROUND(I286*H286,2)</f>
        <v>0</v>
      </c>
      <c r="K286" s="208" t="s">
        <v>171</v>
      </c>
      <c r="L286" s="45"/>
      <c r="M286" s="213" t="s">
        <v>19</v>
      </c>
      <c r="N286" s="214" t="s">
        <v>45</v>
      </c>
      <c r="O286" s="85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7" t="s">
        <v>172</v>
      </c>
      <c r="AT286" s="217" t="s">
        <v>167</v>
      </c>
      <c r="AU286" s="217" t="s">
        <v>84</v>
      </c>
      <c r="AY286" s="18" t="s">
        <v>165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8" t="s">
        <v>82</v>
      </c>
      <c r="BK286" s="218">
        <f>ROUND(I286*H286,2)</f>
        <v>0</v>
      </c>
      <c r="BL286" s="18" t="s">
        <v>172</v>
      </c>
      <c r="BM286" s="217" t="s">
        <v>532</v>
      </c>
    </row>
    <row r="287" s="2" customFormat="1">
      <c r="A287" s="39"/>
      <c r="B287" s="40"/>
      <c r="C287" s="41"/>
      <c r="D287" s="219" t="s">
        <v>174</v>
      </c>
      <c r="E287" s="41"/>
      <c r="F287" s="220" t="s">
        <v>533</v>
      </c>
      <c r="G287" s="41"/>
      <c r="H287" s="41"/>
      <c r="I287" s="221"/>
      <c r="J287" s="41"/>
      <c r="K287" s="41"/>
      <c r="L287" s="45"/>
      <c r="M287" s="222"/>
      <c r="N287" s="223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174</v>
      </c>
      <c r="AU287" s="18" t="s">
        <v>84</v>
      </c>
    </row>
    <row r="288" s="12" customFormat="1" ht="25.92" customHeight="1">
      <c r="A288" s="12"/>
      <c r="B288" s="190"/>
      <c r="C288" s="191"/>
      <c r="D288" s="192" t="s">
        <v>73</v>
      </c>
      <c r="E288" s="193" t="s">
        <v>534</v>
      </c>
      <c r="F288" s="193" t="s">
        <v>535</v>
      </c>
      <c r="G288" s="191"/>
      <c r="H288" s="191"/>
      <c r="I288" s="194"/>
      <c r="J288" s="195">
        <f>BK288</f>
        <v>0</v>
      </c>
      <c r="K288" s="191"/>
      <c r="L288" s="196"/>
      <c r="M288" s="197"/>
      <c r="N288" s="198"/>
      <c r="O288" s="198"/>
      <c r="P288" s="199">
        <f>P289+P315+P321+P336+P338+P384+P387+P401+P427+P438+P466+P476+P503+P508</f>
        <v>0</v>
      </c>
      <c r="Q288" s="198"/>
      <c r="R288" s="199">
        <f>R289+R315+R321+R336+R338+R384+R387+R401+R427+R438+R466+R476+R503+R508</f>
        <v>15.733160089999998</v>
      </c>
      <c r="S288" s="198"/>
      <c r="T288" s="200">
        <f>T289+T315+T321+T336+T338+T384+T387+T401+T427+T438+T466+T476+T503+T508</f>
        <v>25.521746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1" t="s">
        <v>84</v>
      </c>
      <c r="AT288" s="202" t="s">
        <v>73</v>
      </c>
      <c r="AU288" s="202" t="s">
        <v>74</v>
      </c>
      <c r="AY288" s="201" t="s">
        <v>165</v>
      </c>
      <c r="BK288" s="203">
        <f>BK289+BK315+BK321+BK336+BK338+BK384+BK387+BK401+BK427+BK438+BK466+BK476+BK503+BK508</f>
        <v>0</v>
      </c>
    </row>
    <row r="289" s="12" customFormat="1" ht="22.8" customHeight="1">
      <c r="A289" s="12"/>
      <c r="B289" s="190"/>
      <c r="C289" s="191"/>
      <c r="D289" s="192" t="s">
        <v>73</v>
      </c>
      <c r="E289" s="204" t="s">
        <v>536</v>
      </c>
      <c r="F289" s="204" t="s">
        <v>537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SUM(P290:P314)</f>
        <v>0</v>
      </c>
      <c r="Q289" s="198"/>
      <c r="R289" s="199">
        <f>SUM(R290:R314)</f>
        <v>0.97312049999999983</v>
      </c>
      <c r="S289" s="198"/>
      <c r="T289" s="200">
        <f>SUM(T290:T314)</f>
        <v>0.78800000000000003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84</v>
      </c>
      <c r="AT289" s="202" t="s">
        <v>73</v>
      </c>
      <c r="AU289" s="202" t="s">
        <v>82</v>
      </c>
      <c r="AY289" s="201" t="s">
        <v>165</v>
      </c>
      <c r="BK289" s="203">
        <f>SUM(BK290:BK314)</f>
        <v>0</v>
      </c>
    </row>
    <row r="290" s="2" customFormat="1" ht="21.75" customHeight="1">
      <c r="A290" s="39"/>
      <c r="B290" s="40"/>
      <c r="C290" s="206" t="s">
        <v>538</v>
      </c>
      <c r="D290" s="206" t="s">
        <v>167</v>
      </c>
      <c r="E290" s="207" t="s">
        <v>539</v>
      </c>
      <c r="F290" s="208" t="s">
        <v>540</v>
      </c>
      <c r="G290" s="209" t="s">
        <v>209</v>
      </c>
      <c r="H290" s="210">
        <v>98.5</v>
      </c>
      <c r="I290" s="211"/>
      <c r="J290" s="212">
        <f>ROUND(I290*H290,2)</f>
        <v>0</v>
      </c>
      <c r="K290" s="208" t="s">
        <v>171</v>
      </c>
      <c r="L290" s="45"/>
      <c r="M290" s="213" t="s">
        <v>19</v>
      </c>
      <c r="N290" s="214" t="s">
        <v>45</v>
      </c>
      <c r="O290" s="85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7" t="s">
        <v>259</v>
      </c>
      <c r="AT290" s="217" t="s">
        <v>167</v>
      </c>
      <c r="AU290" s="217" t="s">
        <v>84</v>
      </c>
      <c r="AY290" s="18" t="s">
        <v>165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8" t="s">
        <v>82</v>
      </c>
      <c r="BK290" s="218">
        <f>ROUND(I290*H290,2)</f>
        <v>0</v>
      </c>
      <c r="BL290" s="18" t="s">
        <v>259</v>
      </c>
      <c r="BM290" s="217" t="s">
        <v>541</v>
      </c>
    </row>
    <row r="291" s="2" customFormat="1">
      <c r="A291" s="39"/>
      <c r="B291" s="40"/>
      <c r="C291" s="41"/>
      <c r="D291" s="219" t="s">
        <v>174</v>
      </c>
      <c r="E291" s="41"/>
      <c r="F291" s="220" t="s">
        <v>542</v>
      </c>
      <c r="G291" s="41"/>
      <c r="H291" s="41"/>
      <c r="I291" s="221"/>
      <c r="J291" s="41"/>
      <c r="K291" s="41"/>
      <c r="L291" s="45"/>
      <c r="M291" s="222"/>
      <c r="N291" s="223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174</v>
      </c>
      <c r="AU291" s="18" t="s">
        <v>84</v>
      </c>
    </row>
    <row r="292" s="13" customFormat="1">
      <c r="A292" s="13"/>
      <c r="B292" s="224"/>
      <c r="C292" s="225"/>
      <c r="D292" s="226" t="s">
        <v>176</v>
      </c>
      <c r="E292" s="227" t="s">
        <v>19</v>
      </c>
      <c r="F292" s="228" t="s">
        <v>100</v>
      </c>
      <c r="G292" s="225"/>
      <c r="H292" s="229">
        <v>79.799999999999997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176</v>
      </c>
      <c r="AU292" s="235" t="s">
        <v>84</v>
      </c>
      <c r="AV292" s="13" t="s">
        <v>84</v>
      </c>
      <c r="AW292" s="13" t="s">
        <v>35</v>
      </c>
      <c r="AX292" s="13" t="s">
        <v>74</v>
      </c>
      <c r="AY292" s="235" t="s">
        <v>165</v>
      </c>
    </row>
    <row r="293" s="13" customFormat="1">
      <c r="A293" s="13"/>
      <c r="B293" s="224"/>
      <c r="C293" s="225"/>
      <c r="D293" s="226" t="s">
        <v>176</v>
      </c>
      <c r="E293" s="227" t="s">
        <v>19</v>
      </c>
      <c r="F293" s="228" t="s">
        <v>103</v>
      </c>
      <c r="G293" s="225"/>
      <c r="H293" s="229">
        <v>18.699999999999999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176</v>
      </c>
      <c r="AU293" s="235" t="s">
        <v>84</v>
      </c>
      <c r="AV293" s="13" t="s">
        <v>84</v>
      </c>
      <c r="AW293" s="13" t="s">
        <v>35</v>
      </c>
      <c r="AX293" s="13" t="s">
        <v>74</v>
      </c>
      <c r="AY293" s="235" t="s">
        <v>165</v>
      </c>
    </row>
    <row r="294" s="14" customFormat="1">
      <c r="A294" s="14"/>
      <c r="B294" s="246"/>
      <c r="C294" s="247"/>
      <c r="D294" s="226" t="s">
        <v>176</v>
      </c>
      <c r="E294" s="248" t="s">
        <v>19</v>
      </c>
      <c r="F294" s="249" t="s">
        <v>266</v>
      </c>
      <c r="G294" s="247"/>
      <c r="H294" s="250">
        <v>98.5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176</v>
      </c>
      <c r="AU294" s="256" t="s">
        <v>84</v>
      </c>
      <c r="AV294" s="14" t="s">
        <v>172</v>
      </c>
      <c r="AW294" s="14" t="s">
        <v>35</v>
      </c>
      <c r="AX294" s="14" t="s">
        <v>82</v>
      </c>
      <c r="AY294" s="256" t="s">
        <v>165</v>
      </c>
    </row>
    <row r="295" s="2" customFormat="1" ht="16.5" customHeight="1">
      <c r="A295" s="39"/>
      <c r="B295" s="40"/>
      <c r="C295" s="236" t="s">
        <v>543</v>
      </c>
      <c r="D295" s="236" t="s">
        <v>213</v>
      </c>
      <c r="E295" s="237" t="s">
        <v>544</v>
      </c>
      <c r="F295" s="238" t="s">
        <v>545</v>
      </c>
      <c r="G295" s="239" t="s">
        <v>202</v>
      </c>
      <c r="H295" s="240">
        <v>0.19700000000000001</v>
      </c>
      <c r="I295" s="241"/>
      <c r="J295" s="242">
        <f>ROUND(I295*H295,2)</f>
        <v>0</v>
      </c>
      <c r="K295" s="238" t="s">
        <v>171</v>
      </c>
      <c r="L295" s="243"/>
      <c r="M295" s="244" t="s">
        <v>19</v>
      </c>
      <c r="N295" s="245" t="s">
        <v>45</v>
      </c>
      <c r="O295" s="85"/>
      <c r="P295" s="215">
        <f>O295*H295</f>
        <v>0</v>
      </c>
      <c r="Q295" s="215">
        <v>1</v>
      </c>
      <c r="R295" s="215">
        <f>Q295*H295</f>
        <v>0.19700000000000001</v>
      </c>
      <c r="S295" s="215">
        <v>0</v>
      </c>
      <c r="T295" s="216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7" t="s">
        <v>358</v>
      </c>
      <c r="AT295" s="217" t="s">
        <v>213</v>
      </c>
      <c r="AU295" s="217" t="s">
        <v>84</v>
      </c>
      <c r="AY295" s="18" t="s">
        <v>165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8" t="s">
        <v>82</v>
      </c>
      <c r="BK295" s="218">
        <f>ROUND(I295*H295,2)</f>
        <v>0</v>
      </c>
      <c r="BL295" s="18" t="s">
        <v>259</v>
      </c>
      <c r="BM295" s="217" t="s">
        <v>546</v>
      </c>
    </row>
    <row r="296" s="13" customFormat="1">
      <c r="A296" s="13"/>
      <c r="B296" s="224"/>
      <c r="C296" s="225"/>
      <c r="D296" s="226" t="s">
        <v>176</v>
      </c>
      <c r="E296" s="227" t="s">
        <v>19</v>
      </c>
      <c r="F296" s="228" t="s">
        <v>547</v>
      </c>
      <c r="G296" s="225"/>
      <c r="H296" s="229">
        <v>0.19700000000000001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176</v>
      </c>
      <c r="AU296" s="235" t="s">
        <v>84</v>
      </c>
      <c r="AV296" s="13" t="s">
        <v>84</v>
      </c>
      <c r="AW296" s="13" t="s">
        <v>35</v>
      </c>
      <c r="AX296" s="13" t="s">
        <v>74</v>
      </c>
      <c r="AY296" s="235" t="s">
        <v>165</v>
      </c>
    </row>
    <row r="297" s="14" customFormat="1">
      <c r="A297" s="14"/>
      <c r="B297" s="246"/>
      <c r="C297" s="247"/>
      <c r="D297" s="226" t="s">
        <v>176</v>
      </c>
      <c r="E297" s="248" t="s">
        <v>19</v>
      </c>
      <c r="F297" s="249" t="s">
        <v>266</v>
      </c>
      <c r="G297" s="247"/>
      <c r="H297" s="250">
        <v>0.19700000000000001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176</v>
      </c>
      <c r="AU297" s="256" t="s">
        <v>84</v>
      </c>
      <c r="AV297" s="14" t="s">
        <v>172</v>
      </c>
      <c r="AW297" s="14" t="s">
        <v>35</v>
      </c>
      <c r="AX297" s="14" t="s">
        <v>82</v>
      </c>
      <c r="AY297" s="256" t="s">
        <v>165</v>
      </c>
    </row>
    <row r="298" s="2" customFormat="1" ht="16.5" customHeight="1">
      <c r="A298" s="39"/>
      <c r="B298" s="40"/>
      <c r="C298" s="206" t="s">
        <v>548</v>
      </c>
      <c r="D298" s="206" t="s">
        <v>167</v>
      </c>
      <c r="E298" s="207" t="s">
        <v>549</v>
      </c>
      <c r="F298" s="208" t="s">
        <v>550</v>
      </c>
      <c r="G298" s="209" t="s">
        <v>209</v>
      </c>
      <c r="H298" s="210">
        <v>197</v>
      </c>
      <c r="I298" s="211"/>
      <c r="J298" s="212">
        <f>ROUND(I298*H298,2)</f>
        <v>0</v>
      </c>
      <c r="K298" s="208" t="s">
        <v>171</v>
      </c>
      <c r="L298" s="45"/>
      <c r="M298" s="213" t="s">
        <v>19</v>
      </c>
      <c r="N298" s="214" t="s">
        <v>45</v>
      </c>
      <c r="O298" s="85"/>
      <c r="P298" s="215">
        <f>O298*H298</f>
        <v>0</v>
      </c>
      <c r="Q298" s="215">
        <v>0</v>
      </c>
      <c r="R298" s="215">
        <f>Q298*H298</f>
        <v>0</v>
      </c>
      <c r="S298" s="215">
        <v>0.0040000000000000001</v>
      </c>
      <c r="T298" s="216">
        <f>S298*H298</f>
        <v>0.78800000000000003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7" t="s">
        <v>259</v>
      </c>
      <c r="AT298" s="217" t="s">
        <v>167</v>
      </c>
      <c r="AU298" s="217" t="s">
        <v>84</v>
      </c>
      <c r="AY298" s="18" t="s">
        <v>165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82</v>
      </c>
      <c r="BK298" s="218">
        <f>ROUND(I298*H298,2)</f>
        <v>0</v>
      </c>
      <c r="BL298" s="18" t="s">
        <v>259</v>
      </c>
      <c r="BM298" s="217" t="s">
        <v>551</v>
      </c>
    </row>
    <row r="299" s="2" customFormat="1">
      <c r="A299" s="39"/>
      <c r="B299" s="40"/>
      <c r="C299" s="41"/>
      <c r="D299" s="219" t="s">
        <v>174</v>
      </c>
      <c r="E299" s="41"/>
      <c r="F299" s="220" t="s">
        <v>552</v>
      </c>
      <c r="G299" s="41"/>
      <c r="H299" s="41"/>
      <c r="I299" s="221"/>
      <c r="J299" s="41"/>
      <c r="K299" s="41"/>
      <c r="L299" s="45"/>
      <c r="M299" s="222"/>
      <c r="N299" s="223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174</v>
      </c>
      <c r="AU299" s="18" t="s">
        <v>84</v>
      </c>
    </row>
    <row r="300" s="2" customFormat="1" ht="24.15" customHeight="1">
      <c r="A300" s="39"/>
      <c r="B300" s="40"/>
      <c r="C300" s="206" t="s">
        <v>553</v>
      </c>
      <c r="D300" s="206" t="s">
        <v>167</v>
      </c>
      <c r="E300" s="207" t="s">
        <v>554</v>
      </c>
      <c r="F300" s="208" t="s">
        <v>555</v>
      </c>
      <c r="G300" s="209" t="s">
        <v>209</v>
      </c>
      <c r="H300" s="210">
        <v>173.06</v>
      </c>
      <c r="I300" s="211"/>
      <c r="J300" s="212">
        <f>ROUND(I300*H300,2)</f>
        <v>0</v>
      </c>
      <c r="K300" s="208" t="s">
        <v>171</v>
      </c>
      <c r="L300" s="45"/>
      <c r="M300" s="213" t="s">
        <v>19</v>
      </c>
      <c r="N300" s="214" t="s">
        <v>45</v>
      </c>
      <c r="O300" s="85"/>
      <c r="P300" s="215">
        <f>O300*H300</f>
        <v>0</v>
      </c>
      <c r="Q300" s="215">
        <v>0.00075000000000000002</v>
      </c>
      <c r="R300" s="215">
        <f>Q300*H300</f>
        <v>0.12979499999999999</v>
      </c>
      <c r="S300" s="215">
        <v>0</v>
      </c>
      <c r="T300" s="21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7" t="s">
        <v>259</v>
      </c>
      <c r="AT300" s="217" t="s">
        <v>167</v>
      </c>
      <c r="AU300" s="217" t="s">
        <v>84</v>
      </c>
      <c r="AY300" s="18" t="s">
        <v>165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8" t="s">
        <v>82</v>
      </c>
      <c r="BK300" s="218">
        <f>ROUND(I300*H300,2)</f>
        <v>0</v>
      </c>
      <c r="BL300" s="18" t="s">
        <v>259</v>
      </c>
      <c r="BM300" s="217" t="s">
        <v>556</v>
      </c>
    </row>
    <row r="301" s="2" customFormat="1">
      <c r="A301" s="39"/>
      <c r="B301" s="40"/>
      <c r="C301" s="41"/>
      <c r="D301" s="219" t="s">
        <v>174</v>
      </c>
      <c r="E301" s="41"/>
      <c r="F301" s="220" t="s">
        <v>557</v>
      </c>
      <c r="G301" s="41"/>
      <c r="H301" s="41"/>
      <c r="I301" s="221"/>
      <c r="J301" s="41"/>
      <c r="K301" s="41"/>
      <c r="L301" s="45"/>
      <c r="M301" s="222"/>
      <c r="N301" s="223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174</v>
      </c>
      <c r="AU301" s="18" t="s">
        <v>84</v>
      </c>
    </row>
    <row r="302" s="13" customFormat="1">
      <c r="A302" s="13"/>
      <c r="B302" s="224"/>
      <c r="C302" s="225"/>
      <c r="D302" s="226" t="s">
        <v>176</v>
      </c>
      <c r="E302" s="227" t="s">
        <v>19</v>
      </c>
      <c r="F302" s="228" t="s">
        <v>117</v>
      </c>
      <c r="G302" s="225"/>
      <c r="H302" s="229">
        <v>173.06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176</v>
      </c>
      <c r="AU302" s="235" t="s">
        <v>84</v>
      </c>
      <c r="AV302" s="13" t="s">
        <v>84</v>
      </c>
      <c r="AW302" s="13" t="s">
        <v>35</v>
      </c>
      <c r="AX302" s="13" t="s">
        <v>82</v>
      </c>
      <c r="AY302" s="235" t="s">
        <v>165</v>
      </c>
    </row>
    <row r="303" s="2" customFormat="1" ht="21.75" customHeight="1">
      <c r="A303" s="39"/>
      <c r="B303" s="40"/>
      <c r="C303" s="206" t="s">
        <v>558</v>
      </c>
      <c r="D303" s="206" t="s">
        <v>167</v>
      </c>
      <c r="E303" s="207" t="s">
        <v>559</v>
      </c>
      <c r="F303" s="208" t="s">
        <v>560</v>
      </c>
      <c r="G303" s="209" t="s">
        <v>209</v>
      </c>
      <c r="H303" s="210">
        <v>98.5</v>
      </c>
      <c r="I303" s="211"/>
      <c r="J303" s="212">
        <f>ROUND(I303*H303,2)</f>
        <v>0</v>
      </c>
      <c r="K303" s="208" t="s">
        <v>171</v>
      </c>
      <c r="L303" s="45"/>
      <c r="M303" s="213" t="s">
        <v>19</v>
      </c>
      <c r="N303" s="214" t="s">
        <v>45</v>
      </c>
      <c r="O303" s="85"/>
      <c r="P303" s="215">
        <f>O303*H303</f>
        <v>0</v>
      </c>
      <c r="Q303" s="215">
        <v>0.00040000000000000002</v>
      </c>
      <c r="R303" s="215">
        <f>Q303*H303</f>
        <v>0.039400000000000004</v>
      </c>
      <c r="S303" s="215">
        <v>0</v>
      </c>
      <c r="T303" s="21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7" t="s">
        <v>259</v>
      </c>
      <c r="AT303" s="217" t="s">
        <v>167</v>
      </c>
      <c r="AU303" s="217" t="s">
        <v>84</v>
      </c>
      <c r="AY303" s="18" t="s">
        <v>165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8" t="s">
        <v>82</v>
      </c>
      <c r="BK303" s="218">
        <f>ROUND(I303*H303,2)</f>
        <v>0</v>
      </c>
      <c r="BL303" s="18" t="s">
        <v>259</v>
      </c>
      <c r="BM303" s="217" t="s">
        <v>561</v>
      </c>
    </row>
    <row r="304" s="2" customFormat="1">
      <c r="A304" s="39"/>
      <c r="B304" s="40"/>
      <c r="C304" s="41"/>
      <c r="D304" s="219" t="s">
        <v>174</v>
      </c>
      <c r="E304" s="41"/>
      <c r="F304" s="220" t="s">
        <v>562</v>
      </c>
      <c r="G304" s="41"/>
      <c r="H304" s="41"/>
      <c r="I304" s="221"/>
      <c r="J304" s="41"/>
      <c r="K304" s="41"/>
      <c r="L304" s="45"/>
      <c r="M304" s="222"/>
      <c r="N304" s="223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174</v>
      </c>
      <c r="AU304" s="18" t="s">
        <v>84</v>
      </c>
    </row>
    <row r="305" s="13" customFormat="1">
      <c r="A305" s="13"/>
      <c r="B305" s="224"/>
      <c r="C305" s="225"/>
      <c r="D305" s="226" t="s">
        <v>176</v>
      </c>
      <c r="E305" s="227" t="s">
        <v>19</v>
      </c>
      <c r="F305" s="228" t="s">
        <v>114</v>
      </c>
      <c r="G305" s="225"/>
      <c r="H305" s="229">
        <v>98.5</v>
      </c>
      <c r="I305" s="230"/>
      <c r="J305" s="225"/>
      <c r="K305" s="225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176</v>
      </c>
      <c r="AU305" s="235" t="s">
        <v>84</v>
      </c>
      <c r="AV305" s="13" t="s">
        <v>84</v>
      </c>
      <c r="AW305" s="13" t="s">
        <v>35</v>
      </c>
      <c r="AX305" s="13" t="s">
        <v>82</v>
      </c>
      <c r="AY305" s="235" t="s">
        <v>165</v>
      </c>
    </row>
    <row r="306" s="2" customFormat="1" ht="21.75" customHeight="1">
      <c r="A306" s="39"/>
      <c r="B306" s="40"/>
      <c r="C306" s="206" t="s">
        <v>563</v>
      </c>
      <c r="D306" s="206" t="s">
        <v>167</v>
      </c>
      <c r="E306" s="207" t="s">
        <v>564</v>
      </c>
      <c r="F306" s="208" t="s">
        <v>565</v>
      </c>
      <c r="G306" s="209" t="s">
        <v>209</v>
      </c>
      <c r="H306" s="210">
        <v>15.15</v>
      </c>
      <c r="I306" s="211"/>
      <c r="J306" s="212">
        <f>ROUND(I306*H306,2)</f>
        <v>0</v>
      </c>
      <c r="K306" s="208" t="s">
        <v>171</v>
      </c>
      <c r="L306" s="45"/>
      <c r="M306" s="213" t="s">
        <v>19</v>
      </c>
      <c r="N306" s="214" t="s">
        <v>45</v>
      </c>
      <c r="O306" s="85"/>
      <c r="P306" s="215">
        <f>O306*H306</f>
        <v>0</v>
      </c>
      <c r="Q306" s="215">
        <v>0.00040000000000000002</v>
      </c>
      <c r="R306" s="215">
        <f>Q306*H306</f>
        <v>0.0060600000000000003</v>
      </c>
      <c r="S306" s="215">
        <v>0</v>
      </c>
      <c r="T306" s="21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7" t="s">
        <v>259</v>
      </c>
      <c r="AT306" s="217" t="s">
        <v>167</v>
      </c>
      <c r="AU306" s="217" t="s">
        <v>84</v>
      </c>
      <c r="AY306" s="18" t="s">
        <v>165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8" t="s">
        <v>82</v>
      </c>
      <c r="BK306" s="218">
        <f>ROUND(I306*H306,2)</f>
        <v>0</v>
      </c>
      <c r="BL306" s="18" t="s">
        <v>259</v>
      </c>
      <c r="BM306" s="217" t="s">
        <v>566</v>
      </c>
    </row>
    <row r="307" s="2" customFormat="1">
      <c r="A307" s="39"/>
      <c r="B307" s="40"/>
      <c r="C307" s="41"/>
      <c r="D307" s="219" t="s">
        <v>174</v>
      </c>
      <c r="E307" s="41"/>
      <c r="F307" s="220" t="s">
        <v>567</v>
      </c>
      <c r="G307" s="41"/>
      <c r="H307" s="41"/>
      <c r="I307" s="221"/>
      <c r="J307" s="41"/>
      <c r="K307" s="41"/>
      <c r="L307" s="45"/>
      <c r="M307" s="222"/>
      <c r="N307" s="223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174</v>
      </c>
      <c r="AU307" s="18" t="s">
        <v>84</v>
      </c>
    </row>
    <row r="308" s="13" customFormat="1">
      <c r="A308" s="13"/>
      <c r="B308" s="224"/>
      <c r="C308" s="225"/>
      <c r="D308" s="226" t="s">
        <v>176</v>
      </c>
      <c r="E308" s="227" t="s">
        <v>19</v>
      </c>
      <c r="F308" s="228" t="s">
        <v>568</v>
      </c>
      <c r="G308" s="225"/>
      <c r="H308" s="229">
        <v>15.15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176</v>
      </c>
      <c r="AU308" s="235" t="s">
        <v>84</v>
      </c>
      <c r="AV308" s="13" t="s">
        <v>84</v>
      </c>
      <c r="AW308" s="13" t="s">
        <v>35</v>
      </c>
      <c r="AX308" s="13" t="s">
        <v>82</v>
      </c>
      <c r="AY308" s="235" t="s">
        <v>165</v>
      </c>
    </row>
    <row r="309" s="2" customFormat="1" ht="24.15" customHeight="1">
      <c r="A309" s="39"/>
      <c r="B309" s="40"/>
      <c r="C309" s="236" t="s">
        <v>569</v>
      </c>
      <c r="D309" s="236" t="s">
        <v>213</v>
      </c>
      <c r="E309" s="237" t="s">
        <v>570</v>
      </c>
      <c r="F309" s="238" t="s">
        <v>571</v>
      </c>
      <c r="G309" s="239" t="s">
        <v>209</v>
      </c>
      <c r="H309" s="240">
        <v>132.459</v>
      </c>
      <c r="I309" s="241"/>
      <c r="J309" s="242">
        <f>ROUND(I309*H309,2)</f>
        <v>0</v>
      </c>
      <c r="K309" s="238" t="s">
        <v>171</v>
      </c>
      <c r="L309" s="243"/>
      <c r="M309" s="244" t="s">
        <v>19</v>
      </c>
      <c r="N309" s="245" t="s">
        <v>45</v>
      </c>
      <c r="O309" s="85"/>
      <c r="P309" s="215">
        <f>O309*H309</f>
        <v>0</v>
      </c>
      <c r="Q309" s="215">
        <v>0.0044999999999999997</v>
      </c>
      <c r="R309" s="215">
        <f>Q309*H309</f>
        <v>0.59606549999999991</v>
      </c>
      <c r="S309" s="215">
        <v>0</v>
      </c>
      <c r="T309" s="21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7" t="s">
        <v>358</v>
      </c>
      <c r="AT309" s="217" t="s">
        <v>213</v>
      </c>
      <c r="AU309" s="217" t="s">
        <v>84</v>
      </c>
      <c r="AY309" s="18" t="s">
        <v>165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82</v>
      </c>
      <c r="BK309" s="218">
        <f>ROUND(I309*H309,2)</f>
        <v>0</v>
      </c>
      <c r="BL309" s="18" t="s">
        <v>259</v>
      </c>
      <c r="BM309" s="217" t="s">
        <v>572</v>
      </c>
    </row>
    <row r="310" s="13" customFormat="1">
      <c r="A310" s="13"/>
      <c r="B310" s="224"/>
      <c r="C310" s="225"/>
      <c r="D310" s="226" t="s">
        <v>176</v>
      </c>
      <c r="E310" s="227" t="s">
        <v>19</v>
      </c>
      <c r="F310" s="228" t="s">
        <v>573</v>
      </c>
      <c r="G310" s="225"/>
      <c r="H310" s="229">
        <v>113.65000000000001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176</v>
      </c>
      <c r="AU310" s="235" t="s">
        <v>84</v>
      </c>
      <c r="AV310" s="13" t="s">
        <v>84</v>
      </c>
      <c r="AW310" s="13" t="s">
        <v>35</v>
      </c>
      <c r="AX310" s="13" t="s">
        <v>82</v>
      </c>
      <c r="AY310" s="235" t="s">
        <v>165</v>
      </c>
    </row>
    <row r="311" s="13" customFormat="1">
      <c r="A311" s="13"/>
      <c r="B311" s="224"/>
      <c r="C311" s="225"/>
      <c r="D311" s="226" t="s">
        <v>176</v>
      </c>
      <c r="E311" s="225"/>
      <c r="F311" s="228" t="s">
        <v>574</v>
      </c>
      <c r="G311" s="225"/>
      <c r="H311" s="229">
        <v>132.459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176</v>
      </c>
      <c r="AU311" s="235" t="s">
        <v>84</v>
      </c>
      <c r="AV311" s="13" t="s">
        <v>84</v>
      </c>
      <c r="AW311" s="13" t="s">
        <v>4</v>
      </c>
      <c r="AX311" s="13" t="s">
        <v>82</v>
      </c>
      <c r="AY311" s="235" t="s">
        <v>165</v>
      </c>
    </row>
    <row r="312" s="2" customFormat="1" ht="24.15" customHeight="1">
      <c r="A312" s="39"/>
      <c r="B312" s="40"/>
      <c r="C312" s="206" t="s">
        <v>575</v>
      </c>
      <c r="D312" s="206" t="s">
        <v>167</v>
      </c>
      <c r="E312" s="207" t="s">
        <v>576</v>
      </c>
      <c r="F312" s="208" t="s">
        <v>577</v>
      </c>
      <c r="G312" s="209" t="s">
        <v>251</v>
      </c>
      <c r="H312" s="210">
        <v>16</v>
      </c>
      <c r="I312" s="211"/>
      <c r="J312" s="212">
        <f>ROUND(I312*H312,2)</f>
        <v>0</v>
      </c>
      <c r="K312" s="208" t="s">
        <v>171</v>
      </c>
      <c r="L312" s="45"/>
      <c r="M312" s="213" t="s">
        <v>19</v>
      </c>
      <c r="N312" s="214" t="s">
        <v>45</v>
      </c>
      <c r="O312" s="85"/>
      <c r="P312" s="215">
        <f>O312*H312</f>
        <v>0</v>
      </c>
      <c r="Q312" s="215">
        <v>0.00029999999999999997</v>
      </c>
      <c r="R312" s="215">
        <f>Q312*H312</f>
        <v>0.0047999999999999996</v>
      </c>
      <c r="S312" s="215">
        <v>0</v>
      </c>
      <c r="T312" s="21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7" t="s">
        <v>259</v>
      </c>
      <c r="AT312" s="217" t="s">
        <v>167</v>
      </c>
      <c r="AU312" s="217" t="s">
        <v>84</v>
      </c>
      <c r="AY312" s="18" t="s">
        <v>165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82</v>
      </c>
      <c r="BK312" s="218">
        <f>ROUND(I312*H312,2)</f>
        <v>0</v>
      </c>
      <c r="BL312" s="18" t="s">
        <v>259</v>
      </c>
      <c r="BM312" s="217" t="s">
        <v>578</v>
      </c>
    </row>
    <row r="313" s="2" customFormat="1">
      <c r="A313" s="39"/>
      <c r="B313" s="40"/>
      <c r="C313" s="41"/>
      <c r="D313" s="219" t="s">
        <v>174</v>
      </c>
      <c r="E313" s="41"/>
      <c r="F313" s="220" t="s">
        <v>579</v>
      </c>
      <c r="G313" s="41"/>
      <c r="H313" s="41"/>
      <c r="I313" s="221"/>
      <c r="J313" s="41"/>
      <c r="K313" s="41"/>
      <c r="L313" s="45"/>
      <c r="M313" s="222"/>
      <c r="N313" s="223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174</v>
      </c>
      <c r="AU313" s="18" t="s">
        <v>84</v>
      </c>
    </row>
    <row r="314" s="13" customFormat="1">
      <c r="A314" s="13"/>
      <c r="B314" s="224"/>
      <c r="C314" s="225"/>
      <c r="D314" s="226" t="s">
        <v>176</v>
      </c>
      <c r="E314" s="227" t="s">
        <v>19</v>
      </c>
      <c r="F314" s="228" t="s">
        <v>580</v>
      </c>
      <c r="G314" s="225"/>
      <c r="H314" s="229">
        <v>16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176</v>
      </c>
      <c r="AU314" s="235" t="s">
        <v>84</v>
      </c>
      <c r="AV314" s="13" t="s">
        <v>84</v>
      </c>
      <c r="AW314" s="13" t="s">
        <v>35</v>
      </c>
      <c r="AX314" s="13" t="s">
        <v>82</v>
      </c>
      <c r="AY314" s="235" t="s">
        <v>165</v>
      </c>
    </row>
    <row r="315" s="12" customFormat="1" ht="22.8" customHeight="1">
      <c r="A315" s="12"/>
      <c r="B315" s="190"/>
      <c r="C315" s="191"/>
      <c r="D315" s="192" t="s">
        <v>73</v>
      </c>
      <c r="E315" s="204" t="s">
        <v>581</v>
      </c>
      <c r="F315" s="204" t="s">
        <v>582</v>
      </c>
      <c r="G315" s="191"/>
      <c r="H315" s="191"/>
      <c r="I315" s="194"/>
      <c r="J315" s="205">
        <f>BK315</f>
        <v>0</v>
      </c>
      <c r="K315" s="191"/>
      <c r="L315" s="196"/>
      <c r="M315" s="197"/>
      <c r="N315" s="198"/>
      <c r="O315" s="198"/>
      <c r="P315" s="199">
        <f>SUM(P316:P320)</f>
        <v>0</v>
      </c>
      <c r="Q315" s="198"/>
      <c r="R315" s="199">
        <f>SUM(R316:R320)</f>
        <v>0.39188490000000004</v>
      </c>
      <c r="S315" s="198"/>
      <c r="T315" s="200">
        <f>SUM(T316:T320)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1" t="s">
        <v>84</v>
      </c>
      <c r="AT315" s="202" t="s">
        <v>73</v>
      </c>
      <c r="AU315" s="202" t="s">
        <v>82</v>
      </c>
      <c r="AY315" s="201" t="s">
        <v>165</v>
      </c>
      <c r="BK315" s="203">
        <f>SUM(BK316:BK320)</f>
        <v>0</v>
      </c>
    </row>
    <row r="316" s="2" customFormat="1" ht="37.8" customHeight="1">
      <c r="A316" s="39"/>
      <c r="B316" s="40"/>
      <c r="C316" s="206" t="s">
        <v>583</v>
      </c>
      <c r="D316" s="206" t="s">
        <v>167</v>
      </c>
      <c r="E316" s="207" t="s">
        <v>584</v>
      </c>
      <c r="F316" s="208" t="s">
        <v>585</v>
      </c>
      <c r="G316" s="209" t="s">
        <v>209</v>
      </c>
      <c r="H316" s="210">
        <v>173.06</v>
      </c>
      <c r="I316" s="211"/>
      <c r="J316" s="212">
        <f>ROUND(I316*H316,2)</f>
        <v>0</v>
      </c>
      <c r="K316" s="208" t="s">
        <v>171</v>
      </c>
      <c r="L316" s="45"/>
      <c r="M316" s="213" t="s">
        <v>19</v>
      </c>
      <c r="N316" s="214" t="s">
        <v>45</v>
      </c>
      <c r="O316" s="85"/>
      <c r="P316" s="215">
        <f>O316*H316</f>
        <v>0</v>
      </c>
      <c r="Q316" s="215">
        <v>5.0000000000000002E-05</v>
      </c>
      <c r="R316" s="215">
        <f>Q316*H316</f>
        <v>0.008653000000000001</v>
      </c>
      <c r="S316" s="215">
        <v>0</v>
      </c>
      <c r="T316" s="216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7" t="s">
        <v>259</v>
      </c>
      <c r="AT316" s="217" t="s">
        <v>167</v>
      </c>
      <c r="AU316" s="217" t="s">
        <v>84</v>
      </c>
      <c r="AY316" s="18" t="s">
        <v>165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82</v>
      </c>
      <c r="BK316" s="218">
        <f>ROUND(I316*H316,2)</f>
        <v>0</v>
      </c>
      <c r="BL316" s="18" t="s">
        <v>259</v>
      </c>
      <c r="BM316" s="217" t="s">
        <v>586</v>
      </c>
    </row>
    <row r="317" s="2" customFormat="1">
      <c r="A317" s="39"/>
      <c r="B317" s="40"/>
      <c r="C317" s="41"/>
      <c r="D317" s="219" t="s">
        <v>174</v>
      </c>
      <c r="E317" s="41"/>
      <c r="F317" s="220" t="s">
        <v>587</v>
      </c>
      <c r="G317" s="41"/>
      <c r="H317" s="41"/>
      <c r="I317" s="221"/>
      <c r="J317" s="41"/>
      <c r="K317" s="41"/>
      <c r="L317" s="45"/>
      <c r="M317" s="222"/>
      <c r="N317" s="223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174</v>
      </c>
      <c r="AU317" s="18" t="s">
        <v>84</v>
      </c>
    </row>
    <row r="318" s="13" customFormat="1">
      <c r="A318" s="13"/>
      <c r="B318" s="224"/>
      <c r="C318" s="225"/>
      <c r="D318" s="226" t="s">
        <v>176</v>
      </c>
      <c r="E318" s="227" t="s">
        <v>19</v>
      </c>
      <c r="F318" s="228" t="s">
        <v>117</v>
      </c>
      <c r="G318" s="225"/>
      <c r="H318" s="229">
        <v>173.06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176</v>
      </c>
      <c r="AU318" s="235" t="s">
        <v>84</v>
      </c>
      <c r="AV318" s="13" t="s">
        <v>84</v>
      </c>
      <c r="AW318" s="13" t="s">
        <v>35</v>
      </c>
      <c r="AX318" s="13" t="s">
        <v>82</v>
      </c>
      <c r="AY318" s="235" t="s">
        <v>165</v>
      </c>
    </row>
    <row r="319" s="2" customFormat="1" ht="16.5" customHeight="1">
      <c r="A319" s="39"/>
      <c r="B319" s="40"/>
      <c r="C319" s="236" t="s">
        <v>588</v>
      </c>
      <c r="D319" s="236" t="s">
        <v>213</v>
      </c>
      <c r="E319" s="237" t="s">
        <v>589</v>
      </c>
      <c r="F319" s="238" t="s">
        <v>590</v>
      </c>
      <c r="G319" s="239" t="s">
        <v>209</v>
      </c>
      <c r="H319" s="240">
        <v>201.70099999999999</v>
      </c>
      <c r="I319" s="241"/>
      <c r="J319" s="242">
        <f>ROUND(I319*H319,2)</f>
        <v>0</v>
      </c>
      <c r="K319" s="238" t="s">
        <v>171</v>
      </c>
      <c r="L319" s="243"/>
      <c r="M319" s="244" t="s">
        <v>19</v>
      </c>
      <c r="N319" s="245" t="s">
        <v>45</v>
      </c>
      <c r="O319" s="85"/>
      <c r="P319" s="215">
        <f>O319*H319</f>
        <v>0</v>
      </c>
      <c r="Q319" s="215">
        <v>0.0019</v>
      </c>
      <c r="R319" s="215">
        <f>Q319*H319</f>
        <v>0.38323190000000001</v>
      </c>
      <c r="S319" s="215">
        <v>0</v>
      </c>
      <c r="T319" s="21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7" t="s">
        <v>358</v>
      </c>
      <c r="AT319" s="217" t="s">
        <v>213</v>
      </c>
      <c r="AU319" s="217" t="s">
        <v>84</v>
      </c>
      <c r="AY319" s="18" t="s">
        <v>165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82</v>
      </c>
      <c r="BK319" s="218">
        <f>ROUND(I319*H319,2)</f>
        <v>0</v>
      </c>
      <c r="BL319" s="18" t="s">
        <v>259</v>
      </c>
      <c r="BM319" s="217" t="s">
        <v>591</v>
      </c>
    </row>
    <row r="320" s="13" customFormat="1">
      <c r="A320" s="13"/>
      <c r="B320" s="224"/>
      <c r="C320" s="225"/>
      <c r="D320" s="226" t="s">
        <v>176</v>
      </c>
      <c r="E320" s="225"/>
      <c r="F320" s="228" t="s">
        <v>592</v>
      </c>
      <c r="G320" s="225"/>
      <c r="H320" s="229">
        <v>201.70099999999999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176</v>
      </c>
      <c r="AU320" s="235" t="s">
        <v>84</v>
      </c>
      <c r="AV320" s="13" t="s">
        <v>84</v>
      </c>
      <c r="AW320" s="13" t="s">
        <v>4</v>
      </c>
      <c r="AX320" s="13" t="s">
        <v>82</v>
      </c>
      <c r="AY320" s="235" t="s">
        <v>165</v>
      </c>
    </row>
    <row r="321" s="12" customFormat="1" ht="22.8" customHeight="1">
      <c r="A321" s="12"/>
      <c r="B321" s="190"/>
      <c r="C321" s="191"/>
      <c r="D321" s="192" t="s">
        <v>73</v>
      </c>
      <c r="E321" s="204" t="s">
        <v>593</v>
      </c>
      <c r="F321" s="204" t="s">
        <v>594</v>
      </c>
      <c r="G321" s="191"/>
      <c r="H321" s="191"/>
      <c r="I321" s="194"/>
      <c r="J321" s="205">
        <f>BK321</f>
        <v>0</v>
      </c>
      <c r="K321" s="191"/>
      <c r="L321" s="196"/>
      <c r="M321" s="197"/>
      <c r="N321" s="198"/>
      <c r="O321" s="198"/>
      <c r="P321" s="199">
        <f>SUM(P322:P335)</f>
        <v>0</v>
      </c>
      <c r="Q321" s="198"/>
      <c r="R321" s="199">
        <f>SUM(R322:R335)</f>
        <v>0.93119014</v>
      </c>
      <c r="S321" s="198"/>
      <c r="T321" s="200">
        <f>SUM(T322:T335)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1" t="s">
        <v>84</v>
      </c>
      <c r="AT321" s="202" t="s">
        <v>73</v>
      </c>
      <c r="AU321" s="202" t="s">
        <v>82</v>
      </c>
      <c r="AY321" s="201" t="s">
        <v>165</v>
      </c>
      <c r="BK321" s="203">
        <f>SUM(BK322:BK335)</f>
        <v>0</v>
      </c>
    </row>
    <row r="322" s="2" customFormat="1" ht="24.15" customHeight="1">
      <c r="A322" s="39"/>
      <c r="B322" s="40"/>
      <c r="C322" s="206" t="s">
        <v>595</v>
      </c>
      <c r="D322" s="206" t="s">
        <v>167</v>
      </c>
      <c r="E322" s="207" t="s">
        <v>596</v>
      </c>
      <c r="F322" s="208" t="s">
        <v>597</v>
      </c>
      <c r="G322" s="209" t="s">
        <v>209</v>
      </c>
      <c r="H322" s="210">
        <v>79.799999999999997</v>
      </c>
      <c r="I322" s="211"/>
      <c r="J322" s="212">
        <f>ROUND(I322*H322,2)</f>
        <v>0</v>
      </c>
      <c r="K322" s="208" t="s">
        <v>171</v>
      </c>
      <c r="L322" s="45"/>
      <c r="M322" s="213" t="s">
        <v>19</v>
      </c>
      <c r="N322" s="214" t="s">
        <v>45</v>
      </c>
      <c r="O322" s="85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7" t="s">
        <v>259</v>
      </c>
      <c r="AT322" s="217" t="s">
        <v>167</v>
      </c>
      <c r="AU322" s="217" t="s">
        <v>84</v>
      </c>
      <c r="AY322" s="18" t="s">
        <v>165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8" t="s">
        <v>82</v>
      </c>
      <c r="BK322" s="218">
        <f>ROUND(I322*H322,2)</f>
        <v>0</v>
      </c>
      <c r="BL322" s="18" t="s">
        <v>259</v>
      </c>
      <c r="BM322" s="217" t="s">
        <v>598</v>
      </c>
    </row>
    <row r="323" s="2" customFormat="1">
      <c r="A323" s="39"/>
      <c r="B323" s="40"/>
      <c r="C323" s="41"/>
      <c r="D323" s="219" t="s">
        <v>174</v>
      </c>
      <c r="E323" s="41"/>
      <c r="F323" s="220" t="s">
        <v>599</v>
      </c>
      <c r="G323" s="41"/>
      <c r="H323" s="41"/>
      <c r="I323" s="221"/>
      <c r="J323" s="41"/>
      <c r="K323" s="41"/>
      <c r="L323" s="45"/>
      <c r="M323" s="222"/>
      <c r="N323" s="223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174</v>
      </c>
      <c r="AU323" s="18" t="s">
        <v>84</v>
      </c>
    </row>
    <row r="324" s="13" customFormat="1">
      <c r="A324" s="13"/>
      <c r="B324" s="224"/>
      <c r="C324" s="225"/>
      <c r="D324" s="226" t="s">
        <v>176</v>
      </c>
      <c r="E324" s="227" t="s">
        <v>19</v>
      </c>
      <c r="F324" s="228" t="s">
        <v>100</v>
      </c>
      <c r="G324" s="225"/>
      <c r="H324" s="229">
        <v>79.799999999999997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176</v>
      </c>
      <c r="AU324" s="235" t="s">
        <v>84</v>
      </c>
      <c r="AV324" s="13" t="s">
        <v>84</v>
      </c>
      <c r="AW324" s="13" t="s">
        <v>35</v>
      </c>
      <c r="AX324" s="13" t="s">
        <v>82</v>
      </c>
      <c r="AY324" s="235" t="s">
        <v>165</v>
      </c>
    </row>
    <row r="325" s="2" customFormat="1" ht="16.5" customHeight="1">
      <c r="A325" s="39"/>
      <c r="B325" s="40"/>
      <c r="C325" s="236" t="s">
        <v>600</v>
      </c>
      <c r="D325" s="236" t="s">
        <v>213</v>
      </c>
      <c r="E325" s="237" t="s">
        <v>601</v>
      </c>
      <c r="F325" s="238" t="s">
        <v>602</v>
      </c>
      <c r="G325" s="239" t="s">
        <v>209</v>
      </c>
      <c r="H325" s="240">
        <v>83.790000000000006</v>
      </c>
      <c r="I325" s="241"/>
      <c r="J325" s="242">
        <f>ROUND(I325*H325,2)</f>
        <v>0</v>
      </c>
      <c r="K325" s="238" t="s">
        <v>171</v>
      </c>
      <c r="L325" s="243"/>
      <c r="M325" s="244" t="s">
        <v>19</v>
      </c>
      <c r="N325" s="245" t="s">
        <v>45</v>
      </c>
      <c r="O325" s="85"/>
      <c r="P325" s="215">
        <f>O325*H325</f>
        <v>0</v>
      </c>
      <c r="Q325" s="215">
        <v>0.0030000000000000001</v>
      </c>
      <c r="R325" s="215">
        <f>Q325*H325</f>
        <v>0.25137000000000004</v>
      </c>
      <c r="S325" s="215">
        <v>0</v>
      </c>
      <c r="T325" s="216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7" t="s">
        <v>358</v>
      </c>
      <c r="AT325" s="217" t="s">
        <v>213</v>
      </c>
      <c r="AU325" s="217" t="s">
        <v>84</v>
      </c>
      <c r="AY325" s="18" t="s">
        <v>165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8" t="s">
        <v>82</v>
      </c>
      <c r="BK325" s="218">
        <f>ROUND(I325*H325,2)</f>
        <v>0</v>
      </c>
      <c r="BL325" s="18" t="s">
        <v>259</v>
      </c>
      <c r="BM325" s="217" t="s">
        <v>603</v>
      </c>
    </row>
    <row r="326" s="13" customFormat="1">
      <c r="A326" s="13"/>
      <c r="B326" s="224"/>
      <c r="C326" s="225"/>
      <c r="D326" s="226" t="s">
        <v>176</v>
      </c>
      <c r="E326" s="225"/>
      <c r="F326" s="228" t="s">
        <v>604</v>
      </c>
      <c r="G326" s="225"/>
      <c r="H326" s="229">
        <v>83.790000000000006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176</v>
      </c>
      <c r="AU326" s="235" t="s">
        <v>84</v>
      </c>
      <c r="AV326" s="13" t="s">
        <v>84</v>
      </c>
      <c r="AW326" s="13" t="s">
        <v>4</v>
      </c>
      <c r="AX326" s="13" t="s">
        <v>82</v>
      </c>
      <c r="AY326" s="235" t="s">
        <v>165</v>
      </c>
    </row>
    <row r="327" s="2" customFormat="1" ht="24.15" customHeight="1">
      <c r="A327" s="39"/>
      <c r="B327" s="40"/>
      <c r="C327" s="206" t="s">
        <v>605</v>
      </c>
      <c r="D327" s="206" t="s">
        <v>167</v>
      </c>
      <c r="E327" s="207" t="s">
        <v>606</v>
      </c>
      <c r="F327" s="208" t="s">
        <v>607</v>
      </c>
      <c r="G327" s="209" t="s">
        <v>209</v>
      </c>
      <c r="H327" s="210">
        <v>173.06</v>
      </c>
      <c r="I327" s="211"/>
      <c r="J327" s="212">
        <f>ROUND(I327*H327,2)</f>
        <v>0</v>
      </c>
      <c r="K327" s="208" t="s">
        <v>171</v>
      </c>
      <c r="L327" s="45"/>
      <c r="M327" s="213" t="s">
        <v>19</v>
      </c>
      <c r="N327" s="214" t="s">
        <v>45</v>
      </c>
      <c r="O327" s="85"/>
      <c r="P327" s="215">
        <f>O327*H327</f>
        <v>0</v>
      </c>
      <c r="Q327" s="215">
        <v>3.0000000000000001E-05</v>
      </c>
      <c r="R327" s="215">
        <f>Q327*H327</f>
        <v>0.0051917999999999999</v>
      </c>
      <c r="S327" s="215">
        <v>0</v>
      </c>
      <c r="T327" s="216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7" t="s">
        <v>259</v>
      </c>
      <c r="AT327" s="217" t="s">
        <v>167</v>
      </c>
      <c r="AU327" s="217" t="s">
        <v>84</v>
      </c>
      <c r="AY327" s="18" t="s">
        <v>165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8" t="s">
        <v>82</v>
      </c>
      <c r="BK327" s="218">
        <f>ROUND(I327*H327,2)</f>
        <v>0</v>
      </c>
      <c r="BL327" s="18" t="s">
        <v>259</v>
      </c>
      <c r="BM327" s="217" t="s">
        <v>608</v>
      </c>
    </row>
    <row r="328" s="2" customFormat="1">
      <c r="A328" s="39"/>
      <c r="B328" s="40"/>
      <c r="C328" s="41"/>
      <c r="D328" s="219" t="s">
        <v>174</v>
      </c>
      <c r="E328" s="41"/>
      <c r="F328" s="220" t="s">
        <v>609</v>
      </c>
      <c r="G328" s="41"/>
      <c r="H328" s="41"/>
      <c r="I328" s="221"/>
      <c r="J328" s="41"/>
      <c r="K328" s="41"/>
      <c r="L328" s="45"/>
      <c r="M328" s="222"/>
      <c r="N328" s="223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174</v>
      </c>
      <c r="AU328" s="18" t="s">
        <v>84</v>
      </c>
    </row>
    <row r="329" s="13" customFormat="1">
      <c r="A329" s="13"/>
      <c r="B329" s="224"/>
      <c r="C329" s="225"/>
      <c r="D329" s="226" t="s">
        <v>176</v>
      </c>
      <c r="E329" s="227" t="s">
        <v>19</v>
      </c>
      <c r="F329" s="228" t="s">
        <v>117</v>
      </c>
      <c r="G329" s="225"/>
      <c r="H329" s="229">
        <v>173.06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176</v>
      </c>
      <c r="AU329" s="235" t="s">
        <v>84</v>
      </c>
      <c r="AV329" s="13" t="s">
        <v>84</v>
      </c>
      <c r="AW329" s="13" t="s">
        <v>35</v>
      </c>
      <c r="AX329" s="13" t="s">
        <v>82</v>
      </c>
      <c r="AY329" s="235" t="s">
        <v>165</v>
      </c>
    </row>
    <row r="330" s="2" customFormat="1" ht="16.5" customHeight="1">
      <c r="A330" s="39"/>
      <c r="B330" s="40"/>
      <c r="C330" s="236" t="s">
        <v>610</v>
      </c>
      <c r="D330" s="236" t="s">
        <v>213</v>
      </c>
      <c r="E330" s="237" t="s">
        <v>611</v>
      </c>
      <c r="F330" s="238" t="s">
        <v>612</v>
      </c>
      <c r="G330" s="239" t="s">
        <v>209</v>
      </c>
      <c r="H330" s="240">
        <v>181.71299999999999</v>
      </c>
      <c r="I330" s="241"/>
      <c r="J330" s="242">
        <f>ROUND(I330*H330,2)</f>
        <v>0</v>
      </c>
      <c r="K330" s="238" t="s">
        <v>171</v>
      </c>
      <c r="L330" s="243"/>
      <c r="M330" s="244" t="s">
        <v>19</v>
      </c>
      <c r="N330" s="245" t="s">
        <v>45</v>
      </c>
      <c r="O330" s="85"/>
      <c r="P330" s="215">
        <f>O330*H330</f>
        <v>0</v>
      </c>
      <c r="Q330" s="215">
        <v>0.0035999999999999999</v>
      </c>
      <c r="R330" s="215">
        <f>Q330*H330</f>
        <v>0.65416679999999994</v>
      </c>
      <c r="S330" s="215">
        <v>0</v>
      </c>
      <c r="T330" s="21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7" t="s">
        <v>358</v>
      </c>
      <c r="AT330" s="217" t="s">
        <v>213</v>
      </c>
      <c r="AU330" s="217" t="s">
        <v>84</v>
      </c>
      <c r="AY330" s="18" t="s">
        <v>165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8" t="s">
        <v>82</v>
      </c>
      <c r="BK330" s="218">
        <f>ROUND(I330*H330,2)</f>
        <v>0</v>
      </c>
      <c r="BL330" s="18" t="s">
        <v>259</v>
      </c>
      <c r="BM330" s="217" t="s">
        <v>613</v>
      </c>
    </row>
    <row r="331" s="13" customFormat="1">
      <c r="A331" s="13"/>
      <c r="B331" s="224"/>
      <c r="C331" s="225"/>
      <c r="D331" s="226" t="s">
        <v>176</v>
      </c>
      <c r="E331" s="225"/>
      <c r="F331" s="228" t="s">
        <v>614</v>
      </c>
      <c r="G331" s="225"/>
      <c r="H331" s="229">
        <v>181.71299999999999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176</v>
      </c>
      <c r="AU331" s="235" t="s">
        <v>84</v>
      </c>
      <c r="AV331" s="13" t="s">
        <v>84</v>
      </c>
      <c r="AW331" s="13" t="s">
        <v>4</v>
      </c>
      <c r="AX331" s="13" t="s">
        <v>82</v>
      </c>
      <c r="AY331" s="235" t="s">
        <v>165</v>
      </c>
    </row>
    <row r="332" s="2" customFormat="1" ht="24.15" customHeight="1">
      <c r="A332" s="39"/>
      <c r="B332" s="40"/>
      <c r="C332" s="206" t="s">
        <v>615</v>
      </c>
      <c r="D332" s="206" t="s">
        <v>167</v>
      </c>
      <c r="E332" s="207" t="s">
        <v>616</v>
      </c>
      <c r="F332" s="208" t="s">
        <v>617</v>
      </c>
      <c r="G332" s="209" t="s">
        <v>209</v>
      </c>
      <c r="H332" s="210">
        <v>79.799999999999997</v>
      </c>
      <c r="I332" s="211"/>
      <c r="J332" s="212">
        <f>ROUND(I332*H332,2)</f>
        <v>0</v>
      </c>
      <c r="K332" s="208" t="s">
        <v>171</v>
      </c>
      <c r="L332" s="45"/>
      <c r="M332" s="213" t="s">
        <v>19</v>
      </c>
      <c r="N332" s="214" t="s">
        <v>45</v>
      </c>
      <c r="O332" s="85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7" t="s">
        <v>259</v>
      </c>
      <c r="AT332" s="217" t="s">
        <v>167</v>
      </c>
      <c r="AU332" s="217" t="s">
        <v>84</v>
      </c>
      <c r="AY332" s="18" t="s">
        <v>165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8" t="s">
        <v>82</v>
      </c>
      <c r="BK332" s="218">
        <f>ROUND(I332*H332,2)</f>
        <v>0</v>
      </c>
      <c r="BL332" s="18" t="s">
        <v>259</v>
      </c>
      <c r="BM332" s="217" t="s">
        <v>618</v>
      </c>
    </row>
    <row r="333" s="2" customFormat="1">
      <c r="A333" s="39"/>
      <c r="B333" s="40"/>
      <c r="C333" s="41"/>
      <c r="D333" s="219" t="s">
        <v>174</v>
      </c>
      <c r="E333" s="41"/>
      <c r="F333" s="220" t="s">
        <v>619</v>
      </c>
      <c r="G333" s="41"/>
      <c r="H333" s="41"/>
      <c r="I333" s="221"/>
      <c r="J333" s="41"/>
      <c r="K333" s="41"/>
      <c r="L333" s="45"/>
      <c r="M333" s="222"/>
      <c r="N333" s="223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174</v>
      </c>
      <c r="AU333" s="18" t="s">
        <v>84</v>
      </c>
    </row>
    <row r="334" s="2" customFormat="1" ht="16.5" customHeight="1">
      <c r="A334" s="39"/>
      <c r="B334" s="40"/>
      <c r="C334" s="236" t="s">
        <v>620</v>
      </c>
      <c r="D334" s="236" t="s">
        <v>213</v>
      </c>
      <c r="E334" s="237" t="s">
        <v>621</v>
      </c>
      <c r="F334" s="238" t="s">
        <v>622</v>
      </c>
      <c r="G334" s="239" t="s">
        <v>209</v>
      </c>
      <c r="H334" s="240">
        <v>93.007000000000005</v>
      </c>
      <c r="I334" s="241"/>
      <c r="J334" s="242">
        <f>ROUND(I334*H334,2)</f>
        <v>0</v>
      </c>
      <c r="K334" s="238" t="s">
        <v>171</v>
      </c>
      <c r="L334" s="243"/>
      <c r="M334" s="244" t="s">
        <v>19</v>
      </c>
      <c r="N334" s="245" t="s">
        <v>45</v>
      </c>
      <c r="O334" s="85"/>
      <c r="P334" s="215">
        <f>O334*H334</f>
        <v>0</v>
      </c>
      <c r="Q334" s="215">
        <v>0.00022000000000000001</v>
      </c>
      <c r="R334" s="215">
        <f>Q334*H334</f>
        <v>0.02046154</v>
      </c>
      <c r="S334" s="215">
        <v>0</v>
      </c>
      <c r="T334" s="21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7" t="s">
        <v>358</v>
      </c>
      <c r="AT334" s="217" t="s">
        <v>213</v>
      </c>
      <c r="AU334" s="217" t="s">
        <v>84</v>
      </c>
      <c r="AY334" s="18" t="s">
        <v>165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8" t="s">
        <v>82</v>
      </c>
      <c r="BK334" s="218">
        <f>ROUND(I334*H334,2)</f>
        <v>0</v>
      </c>
      <c r="BL334" s="18" t="s">
        <v>259</v>
      </c>
      <c r="BM334" s="217" t="s">
        <v>623</v>
      </c>
    </row>
    <row r="335" s="13" customFormat="1">
      <c r="A335" s="13"/>
      <c r="B335" s="224"/>
      <c r="C335" s="225"/>
      <c r="D335" s="226" t="s">
        <v>176</v>
      </c>
      <c r="E335" s="225"/>
      <c r="F335" s="228" t="s">
        <v>624</v>
      </c>
      <c r="G335" s="225"/>
      <c r="H335" s="229">
        <v>93.007000000000005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176</v>
      </c>
      <c r="AU335" s="235" t="s">
        <v>84</v>
      </c>
      <c r="AV335" s="13" t="s">
        <v>84</v>
      </c>
      <c r="AW335" s="13" t="s">
        <v>4</v>
      </c>
      <c r="AX335" s="13" t="s">
        <v>82</v>
      </c>
      <c r="AY335" s="235" t="s">
        <v>165</v>
      </c>
    </row>
    <row r="336" s="12" customFormat="1" ht="22.8" customHeight="1">
      <c r="A336" s="12"/>
      <c r="B336" s="190"/>
      <c r="C336" s="191"/>
      <c r="D336" s="192" t="s">
        <v>73</v>
      </c>
      <c r="E336" s="204" t="s">
        <v>625</v>
      </c>
      <c r="F336" s="204" t="s">
        <v>626</v>
      </c>
      <c r="G336" s="191"/>
      <c r="H336" s="191"/>
      <c r="I336" s="194"/>
      <c r="J336" s="205">
        <f>BK336</f>
        <v>0</v>
      </c>
      <c r="K336" s="191"/>
      <c r="L336" s="196"/>
      <c r="M336" s="197"/>
      <c r="N336" s="198"/>
      <c r="O336" s="198"/>
      <c r="P336" s="199">
        <f>P337</f>
        <v>0</v>
      </c>
      <c r="Q336" s="198"/>
      <c r="R336" s="199">
        <f>R337</f>
        <v>0</v>
      </c>
      <c r="S336" s="198"/>
      <c r="T336" s="200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1" t="s">
        <v>84</v>
      </c>
      <c r="AT336" s="202" t="s">
        <v>73</v>
      </c>
      <c r="AU336" s="202" t="s">
        <v>82</v>
      </c>
      <c r="AY336" s="201" t="s">
        <v>165</v>
      </c>
      <c r="BK336" s="203">
        <f>BK337</f>
        <v>0</v>
      </c>
    </row>
    <row r="337" s="2" customFormat="1" ht="16.5" customHeight="1">
      <c r="A337" s="39"/>
      <c r="B337" s="40"/>
      <c r="C337" s="206" t="s">
        <v>627</v>
      </c>
      <c r="D337" s="206" t="s">
        <v>167</v>
      </c>
      <c r="E337" s="207" t="s">
        <v>628</v>
      </c>
      <c r="F337" s="208" t="s">
        <v>629</v>
      </c>
      <c r="G337" s="209" t="s">
        <v>251</v>
      </c>
      <c r="H337" s="210">
        <v>2</v>
      </c>
      <c r="I337" s="211"/>
      <c r="J337" s="212">
        <f>ROUND(I337*H337,2)</f>
        <v>0</v>
      </c>
      <c r="K337" s="208" t="s">
        <v>19</v>
      </c>
      <c r="L337" s="45"/>
      <c r="M337" s="213" t="s">
        <v>19</v>
      </c>
      <c r="N337" s="214" t="s">
        <v>45</v>
      </c>
      <c r="O337" s="85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7" t="s">
        <v>259</v>
      </c>
      <c r="AT337" s="217" t="s">
        <v>167</v>
      </c>
      <c r="AU337" s="217" t="s">
        <v>84</v>
      </c>
      <c r="AY337" s="18" t="s">
        <v>165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8" t="s">
        <v>82</v>
      </c>
      <c r="BK337" s="218">
        <f>ROUND(I337*H337,2)</f>
        <v>0</v>
      </c>
      <c r="BL337" s="18" t="s">
        <v>259</v>
      </c>
      <c r="BM337" s="217" t="s">
        <v>630</v>
      </c>
    </row>
    <row r="338" s="12" customFormat="1" ht="22.8" customHeight="1">
      <c r="A338" s="12"/>
      <c r="B338" s="190"/>
      <c r="C338" s="191"/>
      <c r="D338" s="192" t="s">
        <v>73</v>
      </c>
      <c r="E338" s="204" t="s">
        <v>631</v>
      </c>
      <c r="F338" s="204" t="s">
        <v>632</v>
      </c>
      <c r="G338" s="191"/>
      <c r="H338" s="191"/>
      <c r="I338" s="194"/>
      <c r="J338" s="205">
        <f>BK338</f>
        <v>0</v>
      </c>
      <c r="K338" s="191"/>
      <c r="L338" s="196"/>
      <c r="M338" s="197"/>
      <c r="N338" s="198"/>
      <c r="O338" s="198"/>
      <c r="P338" s="199">
        <f>SUM(P339:P383)</f>
        <v>0</v>
      </c>
      <c r="Q338" s="198"/>
      <c r="R338" s="199">
        <f>SUM(R339:R383)</f>
        <v>0.10815999999999999</v>
      </c>
      <c r="S338" s="198"/>
      <c r="T338" s="200">
        <f>SUM(T339:T383)</f>
        <v>0.21862999999999999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1" t="s">
        <v>84</v>
      </c>
      <c r="AT338" s="202" t="s">
        <v>73</v>
      </c>
      <c r="AU338" s="202" t="s">
        <v>82</v>
      </c>
      <c r="AY338" s="201" t="s">
        <v>165</v>
      </c>
      <c r="BK338" s="203">
        <f>SUM(BK339:BK383)</f>
        <v>0</v>
      </c>
    </row>
    <row r="339" s="2" customFormat="1" ht="16.5" customHeight="1">
      <c r="A339" s="39"/>
      <c r="B339" s="40"/>
      <c r="C339" s="206" t="s">
        <v>633</v>
      </c>
      <c r="D339" s="206" t="s">
        <v>167</v>
      </c>
      <c r="E339" s="207" t="s">
        <v>634</v>
      </c>
      <c r="F339" s="208" t="s">
        <v>635</v>
      </c>
      <c r="G339" s="209" t="s">
        <v>251</v>
      </c>
      <c r="H339" s="210">
        <v>1</v>
      </c>
      <c r="I339" s="211"/>
      <c r="J339" s="212">
        <f>ROUND(I339*H339,2)</f>
        <v>0</v>
      </c>
      <c r="K339" s="208" t="s">
        <v>171</v>
      </c>
      <c r="L339" s="45"/>
      <c r="M339" s="213" t="s">
        <v>19</v>
      </c>
      <c r="N339" s="214" t="s">
        <v>45</v>
      </c>
      <c r="O339" s="85"/>
      <c r="P339" s="215">
        <f>O339*H339</f>
        <v>0</v>
      </c>
      <c r="Q339" s="215">
        <v>0</v>
      </c>
      <c r="R339" s="215">
        <f>Q339*H339</f>
        <v>0</v>
      </c>
      <c r="S339" s="215">
        <v>0.031</v>
      </c>
      <c r="T339" s="216">
        <f>S339*H339</f>
        <v>0.031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7" t="s">
        <v>259</v>
      </c>
      <c r="AT339" s="217" t="s">
        <v>167</v>
      </c>
      <c r="AU339" s="217" t="s">
        <v>84</v>
      </c>
      <c r="AY339" s="18" t="s">
        <v>165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8" t="s">
        <v>82</v>
      </c>
      <c r="BK339" s="218">
        <f>ROUND(I339*H339,2)</f>
        <v>0</v>
      </c>
      <c r="BL339" s="18" t="s">
        <v>259</v>
      </c>
      <c r="BM339" s="217" t="s">
        <v>636</v>
      </c>
    </row>
    <row r="340" s="2" customFormat="1">
      <c r="A340" s="39"/>
      <c r="B340" s="40"/>
      <c r="C340" s="41"/>
      <c r="D340" s="219" t="s">
        <v>174</v>
      </c>
      <c r="E340" s="41"/>
      <c r="F340" s="220" t="s">
        <v>637</v>
      </c>
      <c r="G340" s="41"/>
      <c r="H340" s="41"/>
      <c r="I340" s="221"/>
      <c r="J340" s="41"/>
      <c r="K340" s="41"/>
      <c r="L340" s="45"/>
      <c r="M340" s="222"/>
      <c r="N340" s="223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174</v>
      </c>
      <c r="AU340" s="18" t="s">
        <v>84</v>
      </c>
    </row>
    <row r="341" s="2" customFormat="1" ht="21.75" customHeight="1">
      <c r="A341" s="39"/>
      <c r="B341" s="40"/>
      <c r="C341" s="206" t="s">
        <v>638</v>
      </c>
      <c r="D341" s="206" t="s">
        <v>167</v>
      </c>
      <c r="E341" s="207" t="s">
        <v>639</v>
      </c>
      <c r="F341" s="208" t="s">
        <v>640</v>
      </c>
      <c r="G341" s="209" t="s">
        <v>251</v>
      </c>
      <c r="H341" s="210">
        <v>2</v>
      </c>
      <c r="I341" s="211"/>
      <c r="J341" s="212">
        <f>ROUND(I341*H341,2)</f>
        <v>0</v>
      </c>
      <c r="K341" s="208" t="s">
        <v>171</v>
      </c>
      <c r="L341" s="45"/>
      <c r="M341" s="213" t="s">
        <v>19</v>
      </c>
      <c r="N341" s="214" t="s">
        <v>45</v>
      </c>
      <c r="O341" s="85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7" t="s">
        <v>259</v>
      </c>
      <c r="AT341" s="217" t="s">
        <v>167</v>
      </c>
      <c r="AU341" s="217" t="s">
        <v>84</v>
      </c>
      <c r="AY341" s="18" t="s">
        <v>165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8" t="s">
        <v>82</v>
      </c>
      <c r="BK341" s="218">
        <f>ROUND(I341*H341,2)</f>
        <v>0</v>
      </c>
      <c r="BL341" s="18" t="s">
        <v>259</v>
      </c>
      <c r="BM341" s="217" t="s">
        <v>641</v>
      </c>
    </row>
    <row r="342" s="2" customFormat="1">
      <c r="A342" s="39"/>
      <c r="B342" s="40"/>
      <c r="C342" s="41"/>
      <c r="D342" s="219" t="s">
        <v>174</v>
      </c>
      <c r="E342" s="41"/>
      <c r="F342" s="220" t="s">
        <v>642</v>
      </c>
      <c r="G342" s="41"/>
      <c r="H342" s="41"/>
      <c r="I342" s="221"/>
      <c r="J342" s="41"/>
      <c r="K342" s="41"/>
      <c r="L342" s="45"/>
      <c r="M342" s="222"/>
      <c r="N342" s="223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174</v>
      </c>
      <c r="AU342" s="18" t="s">
        <v>84</v>
      </c>
    </row>
    <row r="343" s="2" customFormat="1" ht="24.15" customHeight="1">
      <c r="A343" s="39"/>
      <c r="B343" s="40"/>
      <c r="C343" s="236" t="s">
        <v>643</v>
      </c>
      <c r="D343" s="236" t="s">
        <v>213</v>
      </c>
      <c r="E343" s="237" t="s">
        <v>644</v>
      </c>
      <c r="F343" s="238" t="s">
        <v>645</v>
      </c>
      <c r="G343" s="239" t="s">
        <v>251</v>
      </c>
      <c r="H343" s="240">
        <v>2</v>
      </c>
      <c r="I343" s="241"/>
      <c r="J343" s="242">
        <f>ROUND(I343*H343,2)</f>
        <v>0</v>
      </c>
      <c r="K343" s="238" t="s">
        <v>171</v>
      </c>
      <c r="L343" s="243"/>
      <c r="M343" s="244" t="s">
        <v>19</v>
      </c>
      <c r="N343" s="245" t="s">
        <v>45</v>
      </c>
      <c r="O343" s="85"/>
      <c r="P343" s="215">
        <f>O343*H343</f>
        <v>0</v>
      </c>
      <c r="Q343" s="215">
        <v>0.0048999999999999998</v>
      </c>
      <c r="R343" s="215">
        <f>Q343*H343</f>
        <v>0.0097999999999999997</v>
      </c>
      <c r="S343" s="215">
        <v>0</v>
      </c>
      <c r="T343" s="216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7" t="s">
        <v>358</v>
      </c>
      <c r="AT343" s="217" t="s">
        <v>213</v>
      </c>
      <c r="AU343" s="217" t="s">
        <v>84</v>
      </c>
      <c r="AY343" s="18" t="s">
        <v>165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8" t="s">
        <v>82</v>
      </c>
      <c r="BK343" s="218">
        <f>ROUND(I343*H343,2)</f>
        <v>0</v>
      </c>
      <c r="BL343" s="18" t="s">
        <v>259</v>
      </c>
      <c r="BM343" s="217" t="s">
        <v>646</v>
      </c>
    </row>
    <row r="344" s="2" customFormat="1" ht="16.5" customHeight="1">
      <c r="A344" s="39"/>
      <c r="B344" s="40"/>
      <c r="C344" s="206" t="s">
        <v>647</v>
      </c>
      <c r="D344" s="206" t="s">
        <v>167</v>
      </c>
      <c r="E344" s="207" t="s">
        <v>648</v>
      </c>
      <c r="F344" s="208" t="s">
        <v>649</v>
      </c>
      <c r="G344" s="209" t="s">
        <v>251</v>
      </c>
      <c r="H344" s="210">
        <v>14</v>
      </c>
      <c r="I344" s="211"/>
      <c r="J344" s="212">
        <f>ROUND(I344*H344,2)</f>
        <v>0</v>
      </c>
      <c r="K344" s="208" t="s">
        <v>171</v>
      </c>
      <c r="L344" s="45"/>
      <c r="M344" s="213" t="s">
        <v>19</v>
      </c>
      <c r="N344" s="214" t="s">
        <v>45</v>
      </c>
      <c r="O344" s="85"/>
      <c r="P344" s="215">
        <f>O344*H344</f>
        <v>0</v>
      </c>
      <c r="Q344" s="215">
        <v>0</v>
      </c>
      <c r="R344" s="215">
        <f>Q344*H344</f>
        <v>0</v>
      </c>
      <c r="S344" s="215">
        <v>0.00050000000000000001</v>
      </c>
      <c r="T344" s="216">
        <f>S344*H344</f>
        <v>0.0070000000000000001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7" t="s">
        <v>259</v>
      </c>
      <c r="AT344" s="217" t="s">
        <v>167</v>
      </c>
      <c r="AU344" s="217" t="s">
        <v>84</v>
      </c>
      <c r="AY344" s="18" t="s">
        <v>165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8" t="s">
        <v>82</v>
      </c>
      <c r="BK344" s="218">
        <f>ROUND(I344*H344,2)</f>
        <v>0</v>
      </c>
      <c r="BL344" s="18" t="s">
        <v>259</v>
      </c>
      <c r="BM344" s="217" t="s">
        <v>650</v>
      </c>
    </row>
    <row r="345" s="2" customFormat="1">
      <c r="A345" s="39"/>
      <c r="B345" s="40"/>
      <c r="C345" s="41"/>
      <c r="D345" s="219" t="s">
        <v>174</v>
      </c>
      <c r="E345" s="41"/>
      <c r="F345" s="220" t="s">
        <v>651</v>
      </c>
      <c r="G345" s="41"/>
      <c r="H345" s="41"/>
      <c r="I345" s="221"/>
      <c r="J345" s="41"/>
      <c r="K345" s="41"/>
      <c r="L345" s="45"/>
      <c r="M345" s="222"/>
      <c r="N345" s="223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174</v>
      </c>
      <c r="AU345" s="18" t="s">
        <v>84</v>
      </c>
    </row>
    <row r="346" s="2" customFormat="1" ht="21.75" customHeight="1">
      <c r="A346" s="39"/>
      <c r="B346" s="40"/>
      <c r="C346" s="206" t="s">
        <v>652</v>
      </c>
      <c r="D346" s="206" t="s">
        <v>167</v>
      </c>
      <c r="E346" s="207" t="s">
        <v>653</v>
      </c>
      <c r="F346" s="208" t="s">
        <v>654</v>
      </c>
      <c r="G346" s="209" t="s">
        <v>251</v>
      </c>
      <c r="H346" s="210">
        <v>10</v>
      </c>
      <c r="I346" s="211"/>
      <c r="J346" s="212">
        <f>ROUND(I346*H346,2)</f>
        <v>0</v>
      </c>
      <c r="K346" s="208" t="s">
        <v>171</v>
      </c>
      <c r="L346" s="45"/>
      <c r="M346" s="213" t="s">
        <v>19</v>
      </c>
      <c r="N346" s="214" t="s">
        <v>45</v>
      </c>
      <c r="O346" s="85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7" t="s">
        <v>259</v>
      </c>
      <c r="AT346" s="217" t="s">
        <v>167</v>
      </c>
      <c r="AU346" s="217" t="s">
        <v>84</v>
      </c>
      <c r="AY346" s="18" t="s">
        <v>165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8" t="s">
        <v>82</v>
      </c>
      <c r="BK346" s="218">
        <f>ROUND(I346*H346,2)</f>
        <v>0</v>
      </c>
      <c r="BL346" s="18" t="s">
        <v>259</v>
      </c>
      <c r="BM346" s="217" t="s">
        <v>655</v>
      </c>
    </row>
    <row r="347" s="2" customFormat="1">
      <c r="A347" s="39"/>
      <c r="B347" s="40"/>
      <c r="C347" s="41"/>
      <c r="D347" s="219" t="s">
        <v>174</v>
      </c>
      <c r="E347" s="41"/>
      <c r="F347" s="220" t="s">
        <v>656</v>
      </c>
      <c r="G347" s="41"/>
      <c r="H347" s="41"/>
      <c r="I347" s="221"/>
      <c r="J347" s="41"/>
      <c r="K347" s="41"/>
      <c r="L347" s="45"/>
      <c r="M347" s="222"/>
      <c r="N347" s="223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174</v>
      </c>
      <c r="AU347" s="18" t="s">
        <v>84</v>
      </c>
    </row>
    <row r="348" s="2" customFormat="1" ht="16.5" customHeight="1">
      <c r="A348" s="39"/>
      <c r="B348" s="40"/>
      <c r="C348" s="236" t="s">
        <v>657</v>
      </c>
      <c r="D348" s="236" t="s">
        <v>213</v>
      </c>
      <c r="E348" s="237" t="s">
        <v>658</v>
      </c>
      <c r="F348" s="238" t="s">
        <v>659</v>
      </c>
      <c r="G348" s="239" t="s">
        <v>251</v>
      </c>
      <c r="H348" s="240">
        <v>10</v>
      </c>
      <c r="I348" s="241"/>
      <c r="J348" s="242">
        <f>ROUND(I348*H348,2)</f>
        <v>0</v>
      </c>
      <c r="K348" s="238" t="s">
        <v>171</v>
      </c>
      <c r="L348" s="243"/>
      <c r="M348" s="244" t="s">
        <v>19</v>
      </c>
      <c r="N348" s="245" t="s">
        <v>45</v>
      </c>
      <c r="O348" s="85"/>
      <c r="P348" s="215">
        <f>O348*H348</f>
        <v>0</v>
      </c>
      <c r="Q348" s="215">
        <v>0.00020000000000000001</v>
      </c>
      <c r="R348" s="215">
        <f>Q348*H348</f>
        <v>0.002</v>
      </c>
      <c r="S348" s="215">
        <v>0</v>
      </c>
      <c r="T348" s="216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7" t="s">
        <v>358</v>
      </c>
      <c r="AT348" s="217" t="s">
        <v>213</v>
      </c>
      <c r="AU348" s="217" t="s">
        <v>84</v>
      </c>
      <c r="AY348" s="18" t="s">
        <v>165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8" t="s">
        <v>82</v>
      </c>
      <c r="BK348" s="218">
        <f>ROUND(I348*H348,2)</f>
        <v>0</v>
      </c>
      <c r="BL348" s="18" t="s">
        <v>259</v>
      </c>
      <c r="BM348" s="217" t="s">
        <v>660</v>
      </c>
    </row>
    <row r="349" s="2" customFormat="1" ht="16.5" customHeight="1">
      <c r="A349" s="39"/>
      <c r="B349" s="40"/>
      <c r="C349" s="236" t="s">
        <v>661</v>
      </c>
      <c r="D349" s="236" t="s">
        <v>213</v>
      </c>
      <c r="E349" s="237" t="s">
        <v>662</v>
      </c>
      <c r="F349" s="238" t="s">
        <v>663</v>
      </c>
      <c r="G349" s="239" t="s">
        <v>664</v>
      </c>
      <c r="H349" s="240">
        <v>10</v>
      </c>
      <c r="I349" s="241"/>
      <c r="J349" s="242">
        <f>ROUND(I349*H349,2)</f>
        <v>0</v>
      </c>
      <c r="K349" s="238" t="s">
        <v>171</v>
      </c>
      <c r="L349" s="243"/>
      <c r="M349" s="244" t="s">
        <v>19</v>
      </c>
      <c r="N349" s="245" t="s">
        <v>45</v>
      </c>
      <c r="O349" s="85"/>
      <c r="P349" s="215">
        <f>O349*H349</f>
        <v>0</v>
      </c>
      <c r="Q349" s="215">
        <v>2.0000000000000002E-05</v>
      </c>
      <c r="R349" s="215">
        <f>Q349*H349</f>
        <v>0.00020000000000000001</v>
      </c>
      <c r="S349" s="215">
        <v>0</v>
      </c>
      <c r="T349" s="216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7" t="s">
        <v>358</v>
      </c>
      <c r="AT349" s="217" t="s">
        <v>213</v>
      </c>
      <c r="AU349" s="217" t="s">
        <v>84</v>
      </c>
      <c r="AY349" s="18" t="s">
        <v>165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8" t="s">
        <v>82</v>
      </c>
      <c r="BK349" s="218">
        <f>ROUND(I349*H349,2)</f>
        <v>0</v>
      </c>
      <c r="BL349" s="18" t="s">
        <v>259</v>
      </c>
      <c r="BM349" s="217" t="s">
        <v>665</v>
      </c>
    </row>
    <row r="350" s="2" customFormat="1" ht="16.5" customHeight="1">
      <c r="A350" s="39"/>
      <c r="B350" s="40"/>
      <c r="C350" s="236" t="s">
        <v>666</v>
      </c>
      <c r="D350" s="236" t="s">
        <v>213</v>
      </c>
      <c r="E350" s="237" t="s">
        <v>667</v>
      </c>
      <c r="F350" s="238" t="s">
        <v>668</v>
      </c>
      <c r="G350" s="239" t="s">
        <v>251</v>
      </c>
      <c r="H350" s="240">
        <v>10</v>
      </c>
      <c r="I350" s="241"/>
      <c r="J350" s="242">
        <f>ROUND(I350*H350,2)</f>
        <v>0</v>
      </c>
      <c r="K350" s="238" t="s">
        <v>171</v>
      </c>
      <c r="L350" s="243"/>
      <c r="M350" s="244" t="s">
        <v>19</v>
      </c>
      <c r="N350" s="245" t="s">
        <v>45</v>
      </c>
      <c r="O350" s="85"/>
      <c r="P350" s="215">
        <f>O350*H350</f>
        <v>0</v>
      </c>
      <c r="Q350" s="215">
        <v>2.0000000000000002E-05</v>
      </c>
      <c r="R350" s="215">
        <f>Q350*H350</f>
        <v>0.00020000000000000001</v>
      </c>
      <c r="S350" s="215">
        <v>0</v>
      </c>
      <c r="T350" s="216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7" t="s">
        <v>358</v>
      </c>
      <c r="AT350" s="217" t="s">
        <v>213</v>
      </c>
      <c r="AU350" s="217" t="s">
        <v>84</v>
      </c>
      <c r="AY350" s="18" t="s">
        <v>165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8" t="s">
        <v>82</v>
      </c>
      <c r="BK350" s="218">
        <f>ROUND(I350*H350,2)</f>
        <v>0</v>
      </c>
      <c r="BL350" s="18" t="s">
        <v>259</v>
      </c>
      <c r="BM350" s="217" t="s">
        <v>669</v>
      </c>
    </row>
    <row r="351" s="2" customFormat="1" ht="16.5" customHeight="1">
      <c r="A351" s="39"/>
      <c r="B351" s="40"/>
      <c r="C351" s="206" t="s">
        <v>670</v>
      </c>
      <c r="D351" s="206" t="s">
        <v>167</v>
      </c>
      <c r="E351" s="207" t="s">
        <v>671</v>
      </c>
      <c r="F351" s="208" t="s">
        <v>672</v>
      </c>
      <c r="G351" s="209" t="s">
        <v>251</v>
      </c>
      <c r="H351" s="210">
        <v>4</v>
      </c>
      <c r="I351" s="211"/>
      <c r="J351" s="212">
        <f>ROUND(I351*H351,2)</f>
        <v>0</v>
      </c>
      <c r="K351" s="208" t="s">
        <v>171</v>
      </c>
      <c r="L351" s="45"/>
      <c r="M351" s="213" t="s">
        <v>19</v>
      </c>
      <c r="N351" s="214" t="s">
        <v>45</v>
      </c>
      <c r="O351" s="85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7" t="s">
        <v>259</v>
      </c>
      <c r="AT351" s="217" t="s">
        <v>167</v>
      </c>
      <c r="AU351" s="217" t="s">
        <v>84</v>
      </c>
      <c r="AY351" s="18" t="s">
        <v>165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8" t="s">
        <v>82</v>
      </c>
      <c r="BK351" s="218">
        <f>ROUND(I351*H351,2)</f>
        <v>0</v>
      </c>
      <c r="BL351" s="18" t="s">
        <v>259</v>
      </c>
      <c r="BM351" s="217" t="s">
        <v>673</v>
      </c>
    </row>
    <row r="352" s="2" customFormat="1">
      <c r="A352" s="39"/>
      <c r="B352" s="40"/>
      <c r="C352" s="41"/>
      <c r="D352" s="219" t="s">
        <v>174</v>
      </c>
      <c r="E352" s="41"/>
      <c r="F352" s="220" t="s">
        <v>674</v>
      </c>
      <c r="G352" s="41"/>
      <c r="H352" s="41"/>
      <c r="I352" s="221"/>
      <c r="J352" s="41"/>
      <c r="K352" s="41"/>
      <c r="L352" s="45"/>
      <c r="M352" s="222"/>
      <c r="N352" s="223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174</v>
      </c>
      <c r="AU352" s="18" t="s">
        <v>84</v>
      </c>
    </row>
    <row r="353" s="2" customFormat="1" ht="16.5" customHeight="1">
      <c r="A353" s="39"/>
      <c r="B353" s="40"/>
      <c r="C353" s="236" t="s">
        <v>675</v>
      </c>
      <c r="D353" s="236" t="s">
        <v>213</v>
      </c>
      <c r="E353" s="237" t="s">
        <v>676</v>
      </c>
      <c r="F353" s="238" t="s">
        <v>677</v>
      </c>
      <c r="G353" s="239" t="s">
        <v>251</v>
      </c>
      <c r="H353" s="240">
        <v>4</v>
      </c>
      <c r="I353" s="241"/>
      <c r="J353" s="242">
        <f>ROUND(I353*H353,2)</f>
        <v>0</v>
      </c>
      <c r="K353" s="238" t="s">
        <v>171</v>
      </c>
      <c r="L353" s="243"/>
      <c r="M353" s="244" t="s">
        <v>19</v>
      </c>
      <c r="N353" s="245" t="s">
        <v>45</v>
      </c>
      <c r="O353" s="85"/>
      <c r="P353" s="215">
        <f>O353*H353</f>
        <v>0</v>
      </c>
      <c r="Q353" s="215">
        <v>0.00073999999999999999</v>
      </c>
      <c r="R353" s="215">
        <f>Q353*H353</f>
        <v>0.00296</v>
      </c>
      <c r="S353" s="215">
        <v>0</v>
      </c>
      <c r="T353" s="216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7" t="s">
        <v>358</v>
      </c>
      <c r="AT353" s="217" t="s">
        <v>213</v>
      </c>
      <c r="AU353" s="217" t="s">
        <v>84</v>
      </c>
      <c r="AY353" s="18" t="s">
        <v>165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8" t="s">
        <v>82</v>
      </c>
      <c r="BK353" s="218">
        <f>ROUND(I353*H353,2)</f>
        <v>0</v>
      </c>
      <c r="BL353" s="18" t="s">
        <v>259</v>
      </c>
      <c r="BM353" s="217" t="s">
        <v>678</v>
      </c>
    </row>
    <row r="354" s="2" customFormat="1" ht="21.75" customHeight="1">
      <c r="A354" s="39"/>
      <c r="B354" s="40"/>
      <c r="C354" s="206" t="s">
        <v>679</v>
      </c>
      <c r="D354" s="206" t="s">
        <v>167</v>
      </c>
      <c r="E354" s="207" t="s">
        <v>680</v>
      </c>
      <c r="F354" s="208" t="s">
        <v>681</v>
      </c>
      <c r="G354" s="209" t="s">
        <v>290</v>
      </c>
      <c r="H354" s="210">
        <v>2</v>
      </c>
      <c r="I354" s="211"/>
      <c r="J354" s="212">
        <f>ROUND(I354*H354,2)</f>
        <v>0</v>
      </c>
      <c r="K354" s="208" t="s">
        <v>171</v>
      </c>
      <c r="L354" s="45"/>
      <c r="M354" s="213" t="s">
        <v>19</v>
      </c>
      <c r="N354" s="214" t="s">
        <v>45</v>
      </c>
      <c r="O354" s="85"/>
      <c r="P354" s="215">
        <f>O354*H354</f>
        <v>0</v>
      </c>
      <c r="Q354" s="215">
        <v>0</v>
      </c>
      <c r="R354" s="215">
        <f>Q354*H354</f>
        <v>0</v>
      </c>
      <c r="S354" s="215">
        <v>0.00381</v>
      </c>
      <c r="T354" s="216">
        <f>S354*H354</f>
        <v>0.00762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7" t="s">
        <v>259</v>
      </c>
      <c r="AT354" s="217" t="s">
        <v>167</v>
      </c>
      <c r="AU354" s="217" t="s">
        <v>84</v>
      </c>
      <c r="AY354" s="18" t="s">
        <v>165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8" t="s">
        <v>82</v>
      </c>
      <c r="BK354" s="218">
        <f>ROUND(I354*H354,2)</f>
        <v>0</v>
      </c>
      <c r="BL354" s="18" t="s">
        <v>259</v>
      </c>
      <c r="BM354" s="217" t="s">
        <v>682</v>
      </c>
    </row>
    <row r="355" s="2" customFormat="1">
      <c r="A355" s="39"/>
      <c r="B355" s="40"/>
      <c r="C355" s="41"/>
      <c r="D355" s="219" t="s">
        <v>174</v>
      </c>
      <c r="E355" s="41"/>
      <c r="F355" s="220" t="s">
        <v>683</v>
      </c>
      <c r="G355" s="41"/>
      <c r="H355" s="41"/>
      <c r="I355" s="221"/>
      <c r="J355" s="41"/>
      <c r="K355" s="41"/>
      <c r="L355" s="45"/>
      <c r="M355" s="222"/>
      <c r="N355" s="223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174</v>
      </c>
      <c r="AU355" s="18" t="s">
        <v>84</v>
      </c>
    </row>
    <row r="356" s="2" customFormat="1" ht="24.15" customHeight="1">
      <c r="A356" s="39"/>
      <c r="B356" s="40"/>
      <c r="C356" s="206" t="s">
        <v>684</v>
      </c>
      <c r="D356" s="206" t="s">
        <v>167</v>
      </c>
      <c r="E356" s="207" t="s">
        <v>685</v>
      </c>
      <c r="F356" s="208" t="s">
        <v>686</v>
      </c>
      <c r="G356" s="209" t="s">
        <v>290</v>
      </c>
      <c r="H356" s="210">
        <v>21</v>
      </c>
      <c r="I356" s="211"/>
      <c r="J356" s="212">
        <f>ROUND(I356*H356,2)</f>
        <v>0</v>
      </c>
      <c r="K356" s="208" t="s">
        <v>171</v>
      </c>
      <c r="L356" s="45"/>
      <c r="M356" s="213" t="s">
        <v>19</v>
      </c>
      <c r="N356" s="214" t="s">
        <v>45</v>
      </c>
      <c r="O356" s="85"/>
      <c r="P356" s="215">
        <f>O356*H356</f>
        <v>0</v>
      </c>
      <c r="Q356" s="215">
        <v>0</v>
      </c>
      <c r="R356" s="215">
        <f>Q356*H356</f>
        <v>0</v>
      </c>
      <c r="S356" s="215">
        <v>0.0082100000000000003</v>
      </c>
      <c r="T356" s="216">
        <f>S356*H356</f>
        <v>0.17241000000000001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7" t="s">
        <v>259</v>
      </c>
      <c r="AT356" s="217" t="s">
        <v>167</v>
      </c>
      <c r="AU356" s="217" t="s">
        <v>84</v>
      </c>
      <c r="AY356" s="18" t="s">
        <v>165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8" t="s">
        <v>82</v>
      </c>
      <c r="BK356" s="218">
        <f>ROUND(I356*H356,2)</f>
        <v>0</v>
      </c>
      <c r="BL356" s="18" t="s">
        <v>259</v>
      </c>
      <c r="BM356" s="217" t="s">
        <v>687</v>
      </c>
    </row>
    <row r="357" s="2" customFormat="1">
      <c r="A357" s="39"/>
      <c r="B357" s="40"/>
      <c r="C357" s="41"/>
      <c r="D357" s="219" t="s">
        <v>174</v>
      </c>
      <c r="E357" s="41"/>
      <c r="F357" s="220" t="s">
        <v>688</v>
      </c>
      <c r="G357" s="41"/>
      <c r="H357" s="41"/>
      <c r="I357" s="221"/>
      <c r="J357" s="41"/>
      <c r="K357" s="41"/>
      <c r="L357" s="45"/>
      <c r="M357" s="222"/>
      <c r="N357" s="223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174</v>
      </c>
      <c r="AU357" s="18" t="s">
        <v>84</v>
      </c>
    </row>
    <row r="358" s="2" customFormat="1" ht="24.15" customHeight="1">
      <c r="A358" s="39"/>
      <c r="B358" s="40"/>
      <c r="C358" s="206" t="s">
        <v>689</v>
      </c>
      <c r="D358" s="206" t="s">
        <v>167</v>
      </c>
      <c r="E358" s="207" t="s">
        <v>690</v>
      </c>
      <c r="F358" s="208" t="s">
        <v>691</v>
      </c>
      <c r="G358" s="209" t="s">
        <v>290</v>
      </c>
      <c r="H358" s="210">
        <v>23</v>
      </c>
      <c r="I358" s="211"/>
      <c r="J358" s="212">
        <f>ROUND(I358*H358,2)</f>
        <v>0</v>
      </c>
      <c r="K358" s="208" t="s">
        <v>171</v>
      </c>
      <c r="L358" s="45"/>
      <c r="M358" s="213" t="s">
        <v>19</v>
      </c>
      <c r="N358" s="214" t="s">
        <v>45</v>
      </c>
      <c r="O358" s="85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7" t="s">
        <v>259</v>
      </c>
      <c r="AT358" s="217" t="s">
        <v>167</v>
      </c>
      <c r="AU358" s="217" t="s">
        <v>84</v>
      </c>
      <c r="AY358" s="18" t="s">
        <v>165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8" t="s">
        <v>82</v>
      </c>
      <c r="BK358" s="218">
        <f>ROUND(I358*H358,2)</f>
        <v>0</v>
      </c>
      <c r="BL358" s="18" t="s">
        <v>259</v>
      </c>
      <c r="BM358" s="217" t="s">
        <v>692</v>
      </c>
    </row>
    <row r="359" s="2" customFormat="1">
      <c r="A359" s="39"/>
      <c r="B359" s="40"/>
      <c r="C359" s="41"/>
      <c r="D359" s="219" t="s">
        <v>174</v>
      </c>
      <c r="E359" s="41"/>
      <c r="F359" s="220" t="s">
        <v>693</v>
      </c>
      <c r="G359" s="41"/>
      <c r="H359" s="41"/>
      <c r="I359" s="221"/>
      <c r="J359" s="41"/>
      <c r="K359" s="41"/>
      <c r="L359" s="45"/>
      <c r="M359" s="222"/>
      <c r="N359" s="223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174</v>
      </c>
      <c r="AU359" s="18" t="s">
        <v>84</v>
      </c>
    </row>
    <row r="360" s="2" customFormat="1" ht="16.5" customHeight="1">
      <c r="A360" s="39"/>
      <c r="B360" s="40"/>
      <c r="C360" s="236" t="s">
        <v>694</v>
      </c>
      <c r="D360" s="236" t="s">
        <v>213</v>
      </c>
      <c r="E360" s="237" t="s">
        <v>695</v>
      </c>
      <c r="F360" s="238" t="s">
        <v>696</v>
      </c>
      <c r="G360" s="239" t="s">
        <v>290</v>
      </c>
      <c r="H360" s="240">
        <v>23</v>
      </c>
      <c r="I360" s="241"/>
      <c r="J360" s="242">
        <f>ROUND(I360*H360,2)</f>
        <v>0</v>
      </c>
      <c r="K360" s="238" t="s">
        <v>171</v>
      </c>
      <c r="L360" s="243"/>
      <c r="M360" s="244" t="s">
        <v>19</v>
      </c>
      <c r="N360" s="245" t="s">
        <v>45</v>
      </c>
      <c r="O360" s="85"/>
      <c r="P360" s="215">
        <f>O360*H360</f>
        <v>0</v>
      </c>
      <c r="Q360" s="215">
        <v>0.0023999999999999998</v>
      </c>
      <c r="R360" s="215">
        <f>Q360*H360</f>
        <v>0.055199999999999992</v>
      </c>
      <c r="S360" s="215">
        <v>0</v>
      </c>
      <c r="T360" s="216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7" t="s">
        <v>358</v>
      </c>
      <c r="AT360" s="217" t="s">
        <v>213</v>
      </c>
      <c r="AU360" s="217" t="s">
        <v>84</v>
      </c>
      <c r="AY360" s="18" t="s">
        <v>165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8" t="s">
        <v>82</v>
      </c>
      <c r="BK360" s="218">
        <f>ROUND(I360*H360,2)</f>
        <v>0</v>
      </c>
      <c r="BL360" s="18" t="s">
        <v>259</v>
      </c>
      <c r="BM360" s="217" t="s">
        <v>697</v>
      </c>
    </row>
    <row r="361" s="2" customFormat="1" ht="16.5" customHeight="1">
      <c r="A361" s="39"/>
      <c r="B361" s="40"/>
      <c r="C361" s="206" t="s">
        <v>698</v>
      </c>
      <c r="D361" s="206" t="s">
        <v>167</v>
      </c>
      <c r="E361" s="207" t="s">
        <v>699</v>
      </c>
      <c r="F361" s="208" t="s">
        <v>700</v>
      </c>
      <c r="G361" s="209" t="s">
        <v>251</v>
      </c>
      <c r="H361" s="210">
        <v>4</v>
      </c>
      <c r="I361" s="211"/>
      <c r="J361" s="212">
        <f>ROUND(I361*H361,2)</f>
        <v>0</v>
      </c>
      <c r="K361" s="208" t="s">
        <v>171</v>
      </c>
      <c r="L361" s="45"/>
      <c r="M361" s="213" t="s">
        <v>19</v>
      </c>
      <c r="N361" s="214" t="s">
        <v>45</v>
      </c>
      <c r="O361" s="85"/>
      <c r="P361" s="215">
        <f>O361*H361</f>
        <v>0</v>
      </c>
      <c r="Q361" s="215">
        <v>0</v>
      </c>
      <c r="R361" s="215">
        <f>Q361*H361</f>
        <v>0</v>
      </c>
      <c r="S361" s="215">
        <v>0</v>
      </c>
      <c r="T361" s="216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7" t="s">
        <v>259</v>
      </c>
      <c r="AT361" s="217" t="s">
        <v>167</v>
      </c>
      <c r="AU361" s="217" t="s">
        <v>84</v>
      </c>
      <c r="AY361" s="18" t="s">
        <v>165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8" t="s">
        <v>82</v>
      </c>
      <c r="BK361" s="218">
        <f>ROUND(I361*H361,2)</f>
        <v>0</v>
      </c>
      <c r="BL361" s="18" t="s">
        <v>259</v>
      </c>
      <c r="BM361" s="217" t="s">
        <v>701</v>
      </c>
    </row>
    <row r="362" s="2" customFormat="1">
      <c r="A362" s="39"/>
      <c r="B362" s="40"/>
      <c r="C362" s="41"/>
      <c r="D362" s="219" t="s">
        <v>174</v>
      </c>
      <c r="E362" s="41"/>
      <c r="F362" s="220" t="s">
        <v>702</v>
      </c>
      <c r="G362" s="41"/>
      <c r="H362" s="41"/>
      <c r="I362" s="221"/>
      <c r="J362" s="41"/>
      <c r="K362" s="41"/>
      <c r="L362" s="45"/>
      <c r="M362" s="222"/>
      <c r="N362" s="223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174</v>
      </c>
      <c r="AU362" s="18" t="s">
        <v>84</v>
      </c>
    </row>
    <row r="363" s="2" customFormat="1" ht="16.5" customHeight="1">
      <c r="A363" s="39"/>
      <c r="B363" s="40"/>
      <c r="C363" s="236" t="s">
        <v>703</v>
      </c>
      <c r="D363" s="236" t="s">
        <v>213</v>
      </c>
      <c r="E363" s="237" t="s">
        <v>704</v>
      </c>
      <c r="F363" s="238" t="s">
        <v>705</v>
      </c>
      <c r="G363" s="239" t="s">
        <v>251</v>
      </c>
      <c r="H363" s="240">
        <v>2</v>
      </c>
      <c r="I363" s="241"/>
      <c r="J363" s="242">
        <f>ROUND(I363*H363,2)</f>
        <v>0</v>
      </c>
      <c r="K363" s="238" t="s">
        <v>171</v>
      </c>
      <c r="L363" s="243"/>
      <c r="M363" s="244" t="s">
        <v>19</v>
      </c>
      <c r="N363" s="245" t="s">
        <v>45</v>
      </c>
      <c r="O363" s="85"/>
      <c r="P363" s="215">
        <f>O363*H363</f>
        <v>0</v>
      </c>
      <c r="Q363" s="215">
        <v>0.0016000000000000001</v>
      </c>
      <c r="R363" s="215">
        <f>Q363*H363</f>
        <v>0.0032000000000000002</v>
      </c>
      <c r="S363" s="215">
        <v>0</v>
      </c>
      <c r="T363" s="216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7" t="s">
        <v>358</v>
      </c>
      <c r="AT363" s="217" t="s">
        <v>213</v>
      </c>
      <c r="AU363" s="217" t="s">
        <v>84</v>
      </c>
      <c r="AY363" s="18" t="s">
        <v>165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8" t="s">
        <v>82</v>
      </c>
      <c r="BK363" s="218">
        <f>ROUND(I363*H363,2)</f>
        <v>0</v>
      </c>
      <c r="BL363" s="18" t="s">
        <v>259</v>
      </c>
      <c r="BM363" s="217" t="s">
        <v>706</v>
      </c>
    </row>
    <row r="364" s="2" customFormat="1" ht="16.5" customHeight="1">
      <c r="A364" s="39"/>
      <c r="B364" s="40"/>
      <c r="C364" s="236" t="s">
        <v>707</v>
      </c>
      <c r="D364" s="236" t="s">
        <v>213</v>
      </c>
      <c r="E364" s="237" t="s">
        <v>708</v>
      </c>
      <c r="F364" s="238" t="s">
        <v>709</v>
      </c>
      <c r="G364" s="239" t="s">
        <v>251</v>
      </c>
      <c r="H364" s="240">
        <v>2</v>
      </c>
      <c r="I364" s="241"/>
      <c r="J364" s="242">
        <f>ROUND(I364*H364,2)</f>
        <v>0</v>
      </c>
      <c r="K364" s="238" t="s">
        <v>171</v>
      </c>
      <c r="L364" s="243"/>
      <c r="M364" s="244" t="s">
        <v>19</v>
      </c>
      <c r="N364" s="245" t="s">
        <v>45</v>
      </c>
      <c r="O364" s="85"/>
      <c r="P364" s="215">
        <f>O364*H364</f>
        <v>0</v>
      </c>
      <c r="Q364" s="215">
        <v>0.00089999999999999998</v>
      </c>
      <c r="R364" s="215">
        <f>Q364*H364</f>
        <v>0.0018</v>
      </c>
      <c r="S364" s="215">
        <v>0</v>
      </c>
      <c r="T364" s="216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7" t="s">
        <v>358</v>
      </c>
      <c r="AT364" s="217" t="s">
        <v>213</v>
      </c>
      <c r="AU364" s="217" t="s">
        <v>84</v>
      </c>
      <c r="AY364" s="18" t="s">
        <v>165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8" t="s">
        <v>82</v>
      </c>
      <c r="BK364" s="218">
        <f>ROUND(I364*H364,2)</f>
        <v>0</v>
      </c>
      <c r="BL364" s="18" t="s">
        <v>259</v>
      </c>
      <c r="BM364" s="217" t="s">
        <v>710</v>
      </c>
    </row>
    <row r="365" s="2" customFormat="1" ht="21.75" customHeight="1">
      <c r="A365" s="39"/>
      <c r="B365" s="40"/>
      <c r="C365" s="206" t="s">
        <v>711</v>
      </c>
      <c r="D365" s="206" t="s">
        <v>167</v>
      </c>
      <c r="E365" s="207" t="s">
        <v>712</v>
      </c>
      <c r="F365" s="208" t="s">
        <v>713</v>
      </c>
      <c r="G365" s="209" t="s">
        <v>251</v>
      </c>
      <c r="H365" s="210">
        <v>10</v>
      </c>
      <c r="I365" s="211"/>
      <c r="J365" s="212">
        <f>ROUND(I365*H365,2)</f>
        <v>0</v>
      </c>
      <c r="K365" s="208" t="s">
        <v>171</v>
      </c>
      <c r="L365" s="45"/>
      <c r="M365" s="213" t="s">
        <v>19</v>
      </c>
      <c r="N365" s="214" t="s">
        <v>45</v>
      </c>
      <c r="O365" s="85"/>
      <c r="P365" s="215">
        <f>O365*H365</f>
        <v>0</v>
      </c>
      <c r="Q365" s="215">
        <v>0</v>
      </c>
      <c r="R365" s="215">
        <f>Q365*H365</f>
        <v>0</v>
      </c>
      <c r="S365" s="215">
        <v>0</v>
      </c>
      <c r="T365" s="216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7" t="s">
        <v>259</v>
      </c>
      <c r="AT365" s="217" t="s">
        <v>167</v>
      </c>
      <c r="AU365" s="217" t="s">
        <v>84</v>
      </c>
      <c r="AY365" s="18" t="s">
        <v>165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8" t="s">
        <v>82</v>
      </c>
      <c r="BK365" s="218">
        <f>ROUND(I365*H365,2)</f>
        <v>0</v>
      </c>
      <c r="BL365" s="18" t="s">
        <v>259</v>
      </c>
      <c r="BM365" s="217" t="s">
        <v>714</v>
      </c>
    </row>
    <row r="366" s="2" customFormat="1">
      <c r="A366" s="39"/>
      <c r="B366" s="40"/>
      <c r="C366" s="41"/>
      <c r="D366" s="219" t="s">
        <v>174</v>
      </c>
      <c r="E366" s="41"/>
      <c r="F366" s="220" t="s">
        <v>715</v>
      </c>
      <c r="G366" s="41"/>
      <c r="H366" s="41"/>
      <c r="I366" s="221"/>
      <c r="J366" s="41"/>
      <c r="K366" s="41"/>
      <c r="L366" s="45"/>
      <c r="M366" s="222"/>
      <c r="N366" s="223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174</v>
      </c>
      <c r="AU366" s="18" t="s">
        <v>84</v>
      </c>
    </row>
    <row r="367" s="2" customFormat="1" ht="16.5" customHeight="1">
      <c r="A367" s="39"/>
      <c r="B367" s="40"/>
      <c r="C367" s="236" t="s">
        <v>716</v>
      </c>
      <c r="D367" s="236" t="s">
        <v>213</v>
      </c>
      <c r="E367" s="237" t="s">
        <v>717</v>
      </c>
      <c r="F367" s="238" t="s">
        <v>718</v>
      </c>
      <c r="G367" s="239" t="s">
        <v>251</v>
      </c>
      <c r="H367" s="240">
        <v>10</v>
      </c>
      <c r="I367" s="241"/>
      <c r="J367" s="242">
        <f>ROUND(I367*H367,2)</f>
        <v>0</v>
      </c>
      <c r="K367" s="238" t="s">
        <v>171</v>
      </c>
      <c r="L367" s="243"/>
      <c r="M367" s="244" t="s">
        <v>19</v>
      </c>
      <c r="N367" s="245" t="s">
        <v>45</v>
      </c>
      <c r="O367" s="85"/>
      <c r="P367" s="215">
        <f>O367*H367</f>
        <v>0</v>
      </c>
      <c r="Q367" s="215">
        <v>0.00089999999999999998</v>
      </c>
      <c r="R367" s="215">
        <f>Q367*H367</f>
        <v>0.0089999999999999993</v>
      </c>
      <c r="S367" s="215">
        <v>0</v>
      </c>
      <c r="T367" s="216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7" t="s">
        <v>358</v>
      </c>
      <c r="AT367" s="217" t="s">
        <v>213</v>
      </c>
      <c r="AU367" s="217" t="s">
        <v>84</v>
      </c>
      <c r="AY367" s="18" t="s">
        <v>165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8" t="s">
        <v>82</v>
      </c>
      <c r="BK367" s="218">
        <f>ROUND(I367*H367,2)</f>
        <v>0</v>
      </c>
      <c r="BL367" s="18" t="s">
        <v>259</v>
      </c>
      <c r="BM367" s="217" t="s">
        <v>719</v>
      </c>
    </row>
    <row r="368" s="2" customFormat="1" ht="16.5" customHeight="1">
      <c r="A368" s="39"/>
      <c r="B368" s="40"/>
      <c r="C368" s="206" t="s">
        <v>720</v>
      </c>
      <c r="D368" s="206" t="s">
        <v>167</v>
      </c>
      <c r="E368" s="207" t="s">
        <v>721</v>
      </c>
      <c r="F368" s="208" t="s">
        <v>722</v>
      </c>
      <c r="G368" s="209" t="s">
        <v>251</v>
      </c>
      <c r="H368" s="210">
        <v>10</v>
      </c>
      <c r="I368" s="211"/>
      <c r="J368" s="212">
        <f>ROUND(I368*H368,2)</f>
        <v>0</v>
      </c>
      <c r="K368" s="208" t="s">
        <v>171</v>
      </c>
      <c r="L368" s="45"/>
      <c r="M368" s="213" t="s">
        <v>19</v>
      </c>
      <c r="N368" s="214" t="s">
        <v>45</v>
      </c>
      <c r="O368" s="85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7" t="s">
        <v>259</v>
      </c>
      <c r="AT368" s="217" t="s">
        <v>167</v>
      </c>
      <c r="AU368" s="217" t="s">
        <v>84</v>
      </c>
      <c r="AY368" s="18" t="s">
        <v>165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8" t="s">
        <v>82</v>
      </c>
      <c r="BK368" s="218">
        <f>ROUND(I368*H368,2)</f>
        <v>0</v>
      </c>
      <c r="BL368" s="18" t="s">
        <v>259</v>
      </c>
      <c r="BM368" s="217" t="s">
        <v>723</v>
      </c>
    </row>
    <row r="369" s="2" customFormat="1">
      <c r="A369" s="39"/>
      <c r="B369" s="40"/>
      <c r="C369" s="41"/>
      <c r="D369" s="219" t="s">
        <v>174</v>
      </c>
      <c r="E369" s="41"/>
      <c r="F369" s="220" t="s">
        <v>724</v>
      </c>
      <c r="G369" s="41"/>
      <c r="H369" s="41"/>
      <c r="I369" s="221"/>
      <c r="J369" s="41"/>
      <c r="K369" s="41"/>
      <c r="L369" s="45"/>
      <c r="M369" s="222"/>
      <c r="N369" s="223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174</v>
      </c>
      <c r="AU369" s="18" t="s">
        <v>84</v>
      </c>
    </row>
    <row r="370" s="2" customFormat="1" ht="16.5" customHeight="1">
      <c r="A370" s="39"/>
      <c r="B370" s="40"/>
      <c r="C370" s="236" t="s">
        <v>725</v>
      </c>
      <c r="D370" s="236" t="s">
        <v>213</v>
      </c>
      <c r="E370" s="237" t="s">
        <v>726</v>
      </c>
      <c r="F370" s="238" t="s">
        <v>727</v>
      </c>
      <c r="G370" s="239" t="s">
        <v>251</v>
      </c>
      <c r="H370" s="240">
        <v>10</v>
      </c>
      <c r="I370" s="241"/>
      <c r="J370" s="242">
        <f>ROUND(I370*H370,2)</f>
        <v>0</v>
      </c>
      <c r="K370" s="238" t="s">
        <v>171</v>
      </c>
      <c r="L370" s="243"/>
      <c r="M370" s="244" t="s">
        <v>19</v>
      </c>
      <c r="N370" s="245" t="s">
        <v>45</v>
      </c>
      <c r="O370" s="85"/>
      <c r="P370" s="215">
        <f>O370*H370</f>
        <v>0</v>
      </c>
      <c r="Q370" s="215">
        <v>0.00010000000000000001</v>
      </c>
      <c r="R370" s="215">
        <f>Q370*H370</f>
        <v>0.001</v>
      </c>
      <c r="S370" s="215">
        <v>0</v>
      </c>
      <c r="T370" s="216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7" t="s">
        <v>358</v>
      </c>
      <c r="AT370" s="217" t="s">
        <v>213</v>
      </c>
      <c r="AU370" s="217" t="s">
        <v>84</v>
      </c>
      <c r="AY370" s="18" t="s">
        <v>165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8" t="s">
        <v>82</v>
      </c>
      <c r="BK370" s="218">
        <f>ROUND(I370*H370,2)</f>
        <v>0</v>
      </c>
      <c r="BL370" s="18" t="s">
        <v>259</v>
      </c>
      <c r="BM370" s="217" t="s">
        <v>728</v>
      </c>
    </row>
    <row r="371" s="2" customFormat="1" ht="21.75" customHeight="1">
      <c r="A371" s="39"/>
      <c r="B371" s="40"/>
      <c r="C371" s="206" t="s">
        <v>729</v>
      </c>
      <c r="D371" s="206" t="s">
        <v>167</v>
      </c>
      <c r="E371" s="207" t="s">
        <v>730</v>
      </c>
      <c r="F371" s="208" t="s">
        <v>731</v>
      </c>
      <c r="G371" s="209" t="s">
        <v>251</v>
      </c>
      <c r="H371" s="210">
        <v>37</v>
      </c>
      <c r="I371" s="211"/>
      <c r="J371" s="212">
        <f>ROUND(I371*H371,2)</f>
        <v>0</v>
      </c>
      <c r="K371" s="208" t="s">
        <v>171</v>
      </c>
      <c r="L371" s="45"/>
      <c r="M371" s="213" t="s">
        <v>19</v>
      </c>
      <c r="N371" s="214" t="s">
        <v>45</v>
      </c>
      <c r="O371" s="85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7" t="s">
        <v>259</v>
      </c>
      <c r="AT371" s="217" t="s">
        <v>167</v>
      </c>
      <c r="AU371" s="217" t="s">
        <v>84</v>
      </c>
      <c r="AY371" s="18" t="s">
        <v>165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8" t="s">
        <v>82</v>
      </c>
      <c r="BK371" s="218">
        <f>ROUND(I371*H371,2)</f>
        <v>0</v>
      </c>
      <c r="BL371" s="18" t="s">
        <v>259</v>
      </c>
      <c r="BM371" s="217" t="s">
        <v>732</v>
      </c>
    </row>
    <row r="372" s="2" customFormat="1">
      <c r="A372" s="39"/>
      <c r="B372" s="40"/>
      <c r="C372" s="41"/>
      <c r="D372" s="219" t="s">
        <v>174</v>
      </c>
      <c r="E372" s="41"/>
      <c r="F372" s="220" t="s">
        <v>733</v>
      </c>
      <c r="G372" s="41"/>
      <c r="H372" s="41"/>
      <c r="I372" s="221"/>
      <c r="J372" s="41"/>
      <c r="K372" s="41"/>
      <c r="L372" s="45"/>
      <c r="M372" s="222"/>
      <c r="N372" s="223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174</v>
      </c>
      <c r="AU372" s="18" t="s">
        <v>84</v>
      </c>
    </row>
    <row r="373" s="2" customFormat="1" ht="16.5" customHeight="1">
      <c r="A373" s="39"/>
      <c r="B373" s="40"/>
      <c r="C373" s="236" t="s">
        <v>734</v>
      </c>
      <c r="D373" s="236" t="s">
        <v>213</v>
      </c>
      <c r="E373" s="237" t="s">
        <v>735</v>
      </c>
      <c r="F373" s="238" t="s">
        <v>736</v>
      </c>
      <c r="G373" s="239" t="s">
        <v>251</v>
      </c>
      <c r="H373" s="240">
        <v>35</v>
      </c>
      <c r="I373" s="241"/>
      <c r="J373" s="242">
        <f>ROUND(I373*H373,2)</f>
        <v>0</v>
      </c>
      <c r="K373" s="238" t="s">
        <v>171</v>
      </c>
      <c r="L373" s="243"/>
      <c r="M373" s="244" t="s">
        <v>19</v>
      </c>
      <c r="N373" s="245" t="s">
        <v>45</v>
      </c>
      <c r="O373" s="85"/>
      <c r="P373" s="215">
        <f>O373*H373</f>
        <v>0</v>
      </c>
      <c r="Q373" s="215">
        <v>0.00010000000000000001</v>
      </c>
      <c r="R373" s="215">
        <f>Q373*H373</f>
        <v>0.0035000000000000001</v>
      </c>
      <c r="S373" s="215">
        <v>0</v>
      </c>
      <c r="T373" s="216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7" t="s">
        <v>358</v>
      </c>
      <c r="AT373" s="217" t="s">
        <v>213</v>
      </c>
      <c r="AU373" s="217" t="s">
        <v>84</v>
      </c>
      <c r="AY373" s="18" t="s">
        <v>165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82</v>
      </c>
      <c r="BK373" s="218">
        <f>ROUND(I373*H373,2)</f>
        <v>0</v>
      </c>
      <c r="BL373" s="18" t="s">
        <v>259</v>
      </c>
      <c r="BM373" s="217" t="s">
        <v>737</v>
      </c>
    </row>
    <row r="374" s="2" customFormat="1" ht="16.5" customHeight="1">
      <c r="A374" s="39"/>
      <c r="B374" s="40"/>
      <c r="C374" s="236" t="s">
        <v>738</v>
      </c>
      <c r="D374" s="236" t="s">
        <v>213</v>
      </c>
      <c r="E374" s="237" t="s">
        <v>739</v>
      </c>
      <c r="F374" s="238" t="s">
        <v>740</v>
      </c>
      <c r="G374" s="239" t="s">
        <v>251</v>
      </c>
      <c r="H374" s="240">
        <v>2</v>
      </c>
      <c r="I374" s="241"/>
      <c r="J374" s="242">
        <f>ROUND(I374*H374,2)</f>
        <v>0</v>
      </c>
      <c r="K374" s="238" t="s">
        <v>171</v>
      </c>
      <c r="L374" s="243"/>
      <c r="M374" s="244" t="s">
        <v>19</v>
      </c>
      <c r="N374" s="245" t="s">
        <v>45</v>
      </c>
      <c r="O374" s="85"/>
      <c r="P374" s="215">
        <f>O374*H374</f>
        <v>0</v>
      </c>
      <c r="Q374" s="215">
        <v>0.00020000000000000001</v>
      </c>
      <c r="R374" s="215">
        <f>Q374*H374</f>
        <v>0.00040000000000000002</v>
      </c>
      <c r="S374" s="215">
        <v>0</v>
      </c>
      <c r="T374" s="216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7" t="s">
        <v>358</v>
      </c>
      <c r="AT374" s="217" t="s">
        <v>213</v>
      </c>
      <c r="AU374" s="217" t="s">
        <v>84</v>
      </c>
      <c r="AY374" s="18" t="s">
        <v>165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8" t="s">
        <v>82</v>
      </c>
      <c r="BK374" s="218">
        <f>ROUND(I374*H374,2)</f>
        <v>0</v>
      </c>
      <c r="BL374" s="18" t="s">
        <v>259</v>
      </c>
      <c r="BM374" s="217" t="s">
        <v>741</v>
      </c>
    </row>
    <row r="375" s="2" customFormat="1" ht="24.15" customHeight="1">
      <c r="A375" s="39"/>
      <c r="B375" s="40"/>
      <c r="C375" s="206" t="s">
        <v>742</v>
      </c>
      <c r="D375" s="206" t="s">
        <v>167</v>
      </c>
      <c r="E375" s="207" t="s">
        <v>743</v>
      </c>
      <c r="F375" s="208" t="s">
        <v>744</v>
      </c>
      <c r="G375" s="209" t="s">
        <v>251</v>
      </c>
      <c r="H375" s="210">
        <v>2</v>
      </c>
      <c r="I375" s="211"/>
      <c r="J375" s="212">
        <f>ROUND(I375*H375,2)</f>
        <v>0</v>
      </c>
      <c r="K375" s="208" t="s">
        <v>171</v>
      </c>
      <c r="L375" s="45"/>
      <c r="M375" s="213" t="s">
        <v>19</v>
      </c>
      <c r="N375" s="214" t="s">
        <v>45</v>
      </c>
      <c r="O375" s="85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7" t="s">
        <v>259</v>
      </c>
      <c r="AT375" s="217" t="s">
        <v>167</v>
      </c>
      <c r="AU375" s="217" t="s">
        <v>84</v>
      </c>
      <c r="AY375" s="18" t="s">
        <v>165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8" t="s">
        <v>82</v>
      </c>
      <c r="BK375" s="218">
        <f>ROUND(I375*H375,2)</f>
        <v>0</v>
      </c>
      <c r="BL375" s="18" t="s">
        <v>259</v>
      </c>
      <c r="BM375" s="217" t="s">
        <v>745</v>
      </c>
    </row>
    <row r="376" s="2" customFormat="1">
      <c r="A376" s="39"/>
      <c r="B376" s="40"/>
      <c r="C376" s="41"/>
      <c r="D376" s="219" t="s">
        <v>174</v>
      </c>
      <c r="E376" s="41"/>
      <c r="F376" s="220" t="s">
        <v>746</v>
      </c>
      <c r="G376" s="41"/>
      <c r="H376" s="41"/>
      <c r="I376" s="221"/>
      <c r="J376" s="41"/>
      <c r="K376" s="41"/>
      <c r="L376" s="45"/>
      <c r="M376" s="222"/>
      <c r="N376" s="223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174</v>
      </c>
      <c r="AU376" s="18" t="s">
        <v>84</v>
      </c>
    </row>
    <row r="377" s="2" customFormat="1" ht="16.5" customHeight="1">
      <c r="A377" s="39"/>
      <c r="B377" s="40"/>
      <c r="C377" s="236" t="s">
        <v>747</v>
      </c>
      <c r="D377" s="236" t="s">
        <v>213</v>
      </c>
      <c r="E377" s="237" t="s">
        <v>748</v>
      </c>
      <c r="F377" s="238" t="s">
        <v>749</v>
      </c>
      <c r="G377" s="239" t="s">
        <v>251</v>
      </c>
      <c r="H377" s="240">
        <v>2</v>
      </c>
      <c r="I377" s="241"/>
      <c r="J377" s="242">
        <f>ROUND(I377*H377,2)</f>
        <v>0</v>
      </c>
      <c r="K377" s="238" t="s">
        <v>171</v>
      </c>
      <c r="L377" s="243"/>
      <c r="M377" s="244" t="s">
        <v>19</v>
      </c>
      <c r="N377" s="245" t="s">
        <v>45</v>
      </c>
      <c r="O377" s="85"/>
      <c r="P377" s="215">
        <f>O377*H377</f>
        <v>0</v>
      </c>
      <c r="Q377" s="215">
        <v>0.0014</v>
      </c>
      <c r="R377" s="215">
        <f>Q377*H377</f>
        <v>0.0028</v>
      </c>
      <c r="S377" s="215">
        <v>0</v>
      </c>
      <c r="T377" s="216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7" t="s">
        <v>358</v>
      </c>
      <c r="AT377" s="217" t="s">
        <v>213</v>
      </c>
      <c r="AU377" s="217" t="s">
        <v>84</v>
      </c>
      <c r="AY377" s="18" t="s">
        <v>165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8" t="s">
        <v>82</v>
      </c>
      <c r="BK377" s="218">
        <f>ROUND(I377*H377,2)</f>
        <v>0</v>
      </c>
      <c r="BL377" s="18" t="s">
        <v>259</v>
      </c>
      <c r="BM377" s="217" t="s">
        <v>750</v>
      </c>
    </row>
    <row r="378" s="2" customFormat="1" ht="24.15" customHeight="1">
      <c r="A378" s="39"/>
      <c r="B378" s="40"/>
      <c r="C378" s="206" t="s">
        <v>751</v>
      </c>
      <c r="D378" s="206" t="s">
        <v>167</v>
      </c>
      <c r="E378" s="207" t="s">
        <v>752</v>
      </c>
      <c r="F378" s="208" t="s">
        <v>753</v>
      </c>
      <c r="G378" s="209" t="s">
        <v>290</v>
      </c>
      <c r="H378" s="210">
        <v>23</v>
      </c>
      <c r="I378" s="211"/>
      <c r="J378" s="212">
        <f>ROUND(I378*H378,2)</f>
        <v>0</v>
      </c>
      <c r="K378" s="208" t="s">
        <v>171</v>
      </c>
      <c r="L378" s="45"/>
      <c r="M378" s="213" t="s">
        <v>19</v>
      </c>
      <c r="N378" s="214" t="s">
        <v>45</v>
      </c>
      <c r="O378" s="85"/>
      <c r="P378" s="215">
        <f>O378*H378</f>
        <v>0</v>
      </c>
      <c r="Q378" s="215">
        <v>0.00069999999999999999</v>
      </c>
      <c r="R378" s="215">
        <f>Q378*H378</f>
        <v>0.0161</v>
      </c>
      <c r="S378" s="215">
        <v>0</v>
      </c>
      <c r="T378" s="216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7" t="s">
        <v>259</v>
      </c>
      <c r="AT378" s="217" t="s">
        <v>167</v>
      </c>
      <c r="AU378" s="217" t="s">
        <v>84</v>
      </c>
      <c r="AY378" s="18" t="s">
        <v>165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8" t="s">
        <v>82</v>
      </c>
      <c r="BK378" s="218">
        <f>ROUND(I378*H378,2)</f>
        <v>0</v>
      </c>
      <c r="BL378" s="18" t="s">
        <v>259</v>
      </c>
      <c r="BM378" s="217" t="s">
        <v>754</v>
      </c>
    </row>
    <row r="379" s="2" customFormat="1">
      <c r="A379" s="39"/>
      <c r="B379" s="40"/>
      <c r="C379" s="41"/>
      <c r="D379" s="219" t="s">
        <v>174</v>
      </c>
      <c r="E379" s="41"/>
      <c r="F379" s="220" t="s">
        <v>755</v>
      </c>
      <c r="G379" s="41"/>
      <c r="H379" s="41"/>
      <c r="I379" s="221"/>
      <c r="J379" s="41"/>
      <c r="K379" s="41"/>
      <c r="L379" s="45"/>
      <c r="M379" s="222"/>
      <c r="N379" s="223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174</v>
      </c>
      <c r="AU379" s="18" t="s">
        <v>84</v>
      </c>
    </row>
    <row r="380" s="2" customFormat="1" ht="24.15" customHeight="1">
      <c r="A380" s="39"/>
      <c r="B380" s="40"/>
      <c r="C380" s="206" t="s">
        <v>756</v>
      </c>
      <c r="D380" s="206" t="s">
        <v>167</v>
      </c>
      <c r="E380" s="207" t="s">
        <v>757</v>
      </c>
      <c r="F380" s="208" t="s">
        <v>758</v>
      </c>
      <c r="G380" s="209" t="s">
        <v>251</v>
      </c>
      <c r="H380" s="210">
        <v>1</v>
      </c>
      <c r="I380" s="211"/>
      <c r="J380" s="212">
        <f>ROUND(I380*H380,2)</f>
        <v>0</v>
      </c>
      <c r="K380" s="208" t="s">
        <v>171</v>
      </c>
      <c r="L380" s="45"/>
      <c r="M380" s="213" t="s">
        <v>19</v>
      </c>
      <c r="N380" s="214" t="s">
        <v>45</v>
      </c>
      <c r="O380" s="85"/>
      <c r="P380" s="215">
        <f>O380*H380</f>
        <v>0</v>
      </c>
      <c r="Q380" s="215">
        <v>0</v>
      </c>
      <c r="R380" s="215">
        <f>Q380*H380</f>
        <v>0</v>
      </c>
      <c r="S380" s="215">
        <v>0.00059999999999999995</v>
      </c>
      <c r="T380" s="216">
        <f>S380*H380</f>
        <v>0.00059999999999999995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7" t="s">
        <v>259</v>
      </c>
      <c r="AT380" s="217" t="s">
        <v>167</v>
      </c>
      <c r="AU380" s="217" t="s">
        <v>84</v>
      </c>
      <c r="AY380" s="18" t="s">
        <v>165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8" t="s">
        <v>82</v>
      </c>
      <c r="BK380" s="218">
        <f>ROUND(I380*H380,2)</f>
        <v>0</v>
      </c>
      <c r="BL380" s="18" t="s">
        <v>259</v>
      </c>
      <c r="BM380" s="217" t="s">
        <v>759</v>
      </c>
    </row>
    <row r="381" s="2" customFormat="1">
      <c r="A381" s="39"/>
      <c r="B381" s="40"/>
      <c r="C381" s="41"/>
      <c r="D381" s="219" t="s">
        <v>174</v>
      </c>
      <c r="E381" s="41"/>
      <c r="F381" s="220" t="s">
        <v>760</v>
      </c>
      <c r="G381" s="41"/>
      <c r="H381" s="41"/>
      <c r="I381" s="221"/>
      <c r="J381" s="41"/>
      <c r="K381" s="41"/>
      <c r="L381" s="45"/>
      <c r="M381" s="222"/>
      <c r="N381" s="223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174</v>
      </c>
      <c r="AU381" s="18" t="s">
        <v>84</v>
      </c>
    </row>
    <row r="382" s="2" customFormat="1" ht="24.15" customHeight="1">
      <c r="A382" s="39"/>
      <c r="B382" s="40"/>
      <c r="C382" s="206" t="s">
        <v>761</v>
      </c>
      <c r="D382" s="206" t="s">
        <v>167</v>
      </c>
      <c r="E382" s="207" t="s">
        <v>762</v>
      </c>
      <c r="F382" s="208" t="s">
        <v>763</v>
      </c>
      <c r="G382" s="209" t="s">
        <v>764</v>
      </c>
      <c r="H382" s="257"/>
      <c r="I382" s="211"/>
      <c r="J382" s="212">
        <f>ROUND(I382*H382,2)</f>
        <v>0</v>
      </c>
      <c r="K382" s="208" t="s">
        <v>171</v>
      </c>
      <c r="L382" s="45"/>
      <c r="M382" s="213" t="s">
        <v>19</v>
      </c>
      <c r="N382" s="214" t="s">
        <v>45</v>
      </c>
      <c r="O382" s="85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7" t="s">
        <v>259</v>
      </c>
      <c r="AT382" s="217" t="s">
        <v>167</v>
      </c>
      <c r="AU382" s="217" t="s">
        <v>84</v>
      </c>
      <c r="AY382" s="18" t="s">
        <v>165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8" t="s">
        <v>82</v>
      </c>
      <c r="BK382" s="218">
        <f>ROUND(I382*H382,2)</f>
        <v>0</v>
      </c>
      <c r="BL382" s="18" t="s">
        <v>259</v>
      </c>
      <c r="BM382" s="217" t="s">
        <v>765</v>
      </c>
    </row>
    <row r="383" s="2" customFormat="1">
      <c r="A383" s="39"/>
      <c r="B383" s="40"/>
      <c r="C383" s="41"/>
      <c r="D383" s="219" t="s">
        <v>174</v>
      </c>
      <c r="E383" s="41"/>
      <c r="F383" s="220" t="s">
        <v>766</v>
      </c>
      <c r="G383" s="41"/>
      <c r="H383" s="41"/>
      <c r="I383" s="221"/>
      <c r="J383" s="41"/>
      <c r="K383" s="41"/>
      <c r="L383" s="45"/>
      <c r="M383" s="222"/>
      <c r="N383" s="223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174</v>
      </c>
      <c r="AU383" s="18" t="s">
        <v>84</v>
      </c>
    </row>
    <row r="384" s="12" customFormat="1" ht="22.8" customHeight="1">
      <c r="A384" s="12"/>
      <c r="B384" s="190"/>
      <c r="C384" s="191"/>
      <c r="D384" s="192" t="s">
        <v>73</v>
      </c>
      <c r="E384" s="204" t="s">
        <v>767</v>
      </c>
      <c r="F384" s="204" t="s">
        <v>768</v>
      </c>
      <c r="G384" s="191"/>
      <c r="H384" s="191"/>
      <c r="I384" s="194"/>
      <c r="J384" s="205">
        <f>BK384</f>
        <v>0</v>
      </c>
      <c r="K384" s="191"/>
      <c r="L384" s="196"/>
      <c r="M384" s="197"/>
      <c r="N384" s="198"/>
      <c r="O384" s="198"/>
      <c r="P384" s="199">
        <f>SUM(P385:P386)</f>
        <v>0</v>
      </c>
      <c r="Q384" s="198"/>
      <c r="R384" s="199">
        <f>SUM(R385:R386)</f>
        <v>0</v>
      </c>
      <c r="S384" s="198"/>
      <c r="T384" s="200">
        <f>SUM(T385:T386)</f>
        <v>0.01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1" t="s">
        <v>84</v>
      </c>
      <c r="AT384" s="202" t="s">
        <v>73</v>
      </c>
      <c r="AU384" s="202" t="s">
        <v>82</v>
      </c>
      <c r="AY384" s="201" t="s">
        <v>165</v>
      </c>
      <c r="BK384" s="203">
        <f>SUM(BK385:BK386)</f>
        <v>0</v>
      </c>
    </row>
    <row r="385" s="2" customFormat="1" ht="16.5" customHeight="1">
      <c r="A385" s="39"/>
      <c r="B385" s="40"/>
      <c r="C385" s="206" t="s">
        <v>769</v>
      </c>
      <c r="D385" s="206" t="s">
        <v>167</v>
      </c>
      <c r="E385" s="207" t="s">
        <v>770</v>
      </c>
      <c r="F385" s="208" t="s">
        <v>771</v>
      </c>
      <c r="G385" s="209" t="s">
        <v>772</v>
      </c>
      <c r="H385" s="210">
        <v>1</v>
      </c>
      <c r="I385" s="211"/>
      <c r="J385" s="212">
        <f>ROUND(I385*H385,2)</f>
        <v>0</v>
      </c>
      <c r="K385" s="208" t="s">
        <v>19</v>
      </c>
      <c r="L385" s="45"/>
      <c r="M385" s="213" t="s">
        <v>19</v>
      </c>
      <c r="N385" s="214" t="s">
        <v>45</v>
      </c>
      <c r="O385" s="85"/>
      <c r="P385" s="215">
        <f>O385*H385</f>
        <v>0</v>
      </c>
      <c r="Q385" s="215">
        <v>0</v>
      </c>
      <c r="R385" s="215">
        <f>Q385*H385</f>
        <v>0</v>
      </c>
      <c r="S385" s="215">
        <v>0.0050000000000000001</v>
      </c>
      <c r="T385" s="216">
        <f>S385*H385</f>
        <v>0.0050000000000000001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7" t="s">
        <v>259</v>
      </c>
      <c r="AT385" s="217" t="s">
        <v>167</v>
      </c>
      <c r="AU385" s="217" t="s">
        <v>84</v>
      </c>
      <c r="AY385" s="18" t="s">
        <v>165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8" t="s">
        <v>82</v>
      </c>
      <c r="BK385" s="218">
        <f>ROUND(I385*H385,2)</f>
        <v>0</v>
      </c>
      <c r="BL385" s="18" t="s">
        <v>259</v>
      </c>
      <c r="BM385" s="217" t="s">
        <v>773</v>
      </c>
    </row>
    <row r="386" s="2" customFormat="1" ht="16.5" customHeight="1">
      <c r="A386" s="39"/>
      <c r="B386" s="40"/>
      <c r="C386" s="206" t="s">
        <v>774</v>
      </c>
      <c r="D386" s="206" t="s">
        <v>167</v>
      </c>
      <c r="E386" s="207" t="s">
        <v>775</v>
      </c>
      <c r="F386" s="208" t="s">
        <v>776</v>
      </c>
      <c r="G386" s="209" t="s">
        <v>772</v>
      </c>
      <c r="H386" s="210">
        <v>1</v>
      </c>
      <c r="I386" s="211"/>
      <c r="J386" s="212">
        <f>ROUND(I386*H386,2)</f>
        <v>0</v>
      </c>
      <c r="K386" s="208" t="s">
        <v>19</v>
      </c>
      <c r="L386" s="45"/>
      <c r="M386" s="213" t="s">
        <v>19</v>
      </c>
      <c r="N386" s="214" t="s">
        <v>45</v>
      </c>
      <c r="O386" s="85"/>
      <c r="P386" s="215">
        <f>O386*H386</f>
        <v>0</v>
      </c>
      <c r="Q386" s="215">
        <v>0</v>
      </c>
      <c r="R386" s="215">
        <f>Q386*H386</f>
        <v>0</v>
      </c>
      <c r="S386" s="215">
        <v>0.0050000000000000001</v>
      </c>
      <c r="T386" s="216">
        <f>S386*H386</f>
        <v>0.0050000000000000001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7" t="s">
        <v>259</v>
      </c>
      <c r="AT386" s="217" t="s">
        <v>167</v>
      </c>
      <c r="AU386" s="217" t="s">
        <v>84</v>
      </c>
      <c r="AY386" s="18" t="s">
        <v>165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8" t="s">
        <v>82</v>
      </c>
      <c r="BK386" s="218">
        <f>ROUND(I386*H386,2)</f>
        <v>0</v>
      </c>
      <c r="BL386" s="18" t="s">
        <v>259</v>
      </c>
      <c r="BM386" s="217" t="s">
        <v>777</v>
      </c>
    </row>
    <row r="387" s="12" customFormat="1" ht="22.8" customHeight="1">
      <c r="A387" s="12"/>
      <c r="B387" s="190"/>
      <c r="C387" s="191"/>
      <c r="D387" s="192" t="s">
        <v>73</v>
      </c>
      <c r="E387" s="204" t="s">
        <v>778</v>
      </c>
      <c r="F387" s="204" t="s">
        <v>779</v>
      </c>
      <c r="G387" s="191"/>
      <c r="H387" s="191"/>
      <c r="I387" s="194"/>
      <c r="J387" s="205">
        <f>BK387</f>
        <v>0</v>
      </c>
      <c r="K387" s="191"/>
      <c r="L387" s="196"/>
      <c r="M387" s="197"/>
      <c r="N387" s="198"/>
      <c r="O387" s="198"/>
      <c r="P387" s="199">
        <f>SUM(P388:P400)</f>
        <v>0</v>
      </c>
      <c r="Q387" s="198"/>
      <c r="R387" s="199">
        <f>SUM(R388:R400)</f>
        <v>1.1340009</v>
      </c>
      <c r="S387" s="198"/>
      <c r="T387" s="200">
        <f>SUM(T388:T400)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1" t="s">
        <v>84</v>
      </c>
      <c r="AT387" s="202" t="s">
        <v>73</v>
      </c>
      <c r="AU387" s="202" t="s">
        <v>82</v>
      </c>
      <c r="AY387" s="201" t="s">
        <v>165</v>
      </c>
      <c r="BK387" s="203">
        <f>SUM(BK388:BK400)</f>
        <v>0</v>
      </c>
    </row>
    <row r="388" s="2" customFormat="1" ht="24.15" customHeight="1">
      <c r="A388" s="39"/>
      <c r="B388" s="40"/>
      <c r="C388" s="206" t="s">
        <v>780</v>
      </c>
      <c r="D388" s="206" t="s">
        <v>167</v>
      </c>
      <c r="E388" s="207" t="s">
        <v>781</v>
      </c>
      <c r="F388" s="208" t="s">
        <v>782</v>
      </c>
      <c r="G388" s="209" t="s">
        <v>209</v>
      </c>
      <c r="H388" s="210">
        <v>45.274999999999999</v>
      </c>
      <c r="I388" s="211"/>
      <c r="J388" s="212">
        <f>ROUND(I388*H388,2)</f>
        <v>0</v>
      </c>
      <c r="K388" s="208" t="s">
        <v>171</v>
      </c>
      <c r="L388" s="45"/>
      <c r="M388" s="213" t="s">
        <v>19</v>
      </c>
      <c r="N388" s="214" t="s">
        <v>45</v>
      </c>
      <c r="O388" s="85"/>
      <c r="P388" s="215">
        <f>O388*H388</f>
        <v>0</v>
      </c>
      <c r="Q388" s="215">
        <v>0.017100000000000001</v>
      </c>
      <c r="R388" s="215">
        <f>Q388*H388</f>
        <v>0.77420250000000002</v>
      </c>
      <c r="S388" s="215">
        <v>0</v>
      </c>
      <c r="T388" s="216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7" t="s">
        <v>259</v>
      </c>
      <c r="AT388" s="217" t="s">
        <v>167</v>
      </c>
      <c r="AU388" s="217" t="s">
        <v>84</v>
      </c>
      <c r="AY388" s="18" t="s">
        <v>165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8" t="s">
        <v>82</v>
      </c>
      <c r="BK388" s="218">
        <f>ROUND(I388*H388,2)</f>
        <v>0</v>
      </c>
      <c r="BL388" s="18" t="s">
        <v>259</v>
      </c>
      <c r="BM388" s="217" t="s">
        <v>783</v>
      </c>
    </row>
    <row r="389" s="2" customFormat="1">
      <c r="A389" s="39"/>
      <c r="B389" s="40"/>
      <c r="C389" s="41"/>
      <c r="D389" s="219" t="s">
        <v>174</v>
      </c>
      <c r="E389" s="41"/>
      <c r="F389" s="220" t="s">
        <v>784</v>
      </c>
      <c r="G389" s="41"/>
      <c r="H389" s="41"/>
      <c r="I389" s="221"/>
      <c r="J389" s="41"/>
      <c r="K389" s="41"/>
      <c r="L389" s="45"/>
      <c r="M389" s="222"/>
      <c r="N389" s="223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174</v>
      </c>
      <c r="AU389" s="18" t="s">
        <v>84</v>
      </c>
    </row>
    <row r="390" s="13" customFormat="1">
      <c r="A390" s="13"/>
      <c r="B390" s="224"/>
      <c r="C390" s="225"/>
      <c r="D390" s="226" t="s">
        <v>176</v>
      </c>
      <c r="E390" s="227" t="s">
        <v>19</v>
      </c>
      <c r="F390" s="228" t="s">
        <v>785</v>
      </c>
      <c r="G390" s="225"/>
      <c r="H390" s="229">
        <v>29.725000000000001</v>
      </c>
      <c r="I390" s="230"/>
      <c r="J390" s="225"/>
      <c r="K390" s="225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176</v>
      </c>
      <c r="AU390" s="235" t="s">
        <v>84</v>
      </c>
      <c r="AV390" s="13" t="s">
        <v>84</v>
      </c>
      <c r="AW390" s="13" t="s">
        <v>35</v>
      </c>
      <c r="AX390" s="13" t="s">
        <v>74</v>
      </c>
      <c r="AY390" s="235" t="s">
        <v>165</v>
      </c>
    </row>
    <row r="391" s="13" customFormat="1">
      <c r="A391" s="13"/>
      <c r="B391" s="224"/>
      <c r="C391" s="225"/>
      <c r="D391" s="226" t="s">
        <v>176</v>
      </c>
      <c r="E391" s="227" t="s">
        <v>19</v>
      </c>
      <c r="F391" s="228" t="s">
        <v>786</v>
      </c>
      <c r="G391" s="225"/>
      <c r="H391" s="229">
        <v>3.6899999999999999</v>
      </c>
      <c r="I391" s="230"/>
      <c r="J391" s="225"/>
      <c r="K391" s="225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176</v>
      </c>
      <c r="AU391" s="235" t="s">
        <v>84</v>
      </c>
      <c r="AV391" s="13" t="s">
        <v>84</v>
      </c>
      <c r="AW391" s="13" t="s">
        <v>35</v>
      </c>
      <c r="AX391" s="13" t="s">
        <v>74</v>
      </c>
      <c r="AY391" s="235" t="s">
        <v>165</v>
      </c>
    </row>
    <row r="392" s="13" customFormat="1">
      <c r="A392" s="13"/>
      <c r="B392" s="224"/>
      <c r="C392" s="225"/>
      <c r="D392" s="226" t="s">
        <v>176</v>
      </c>
      <c r="E392" s="227" t="s">
        <v>19</v>
      </c>
      <c r="F392" s="228" t="s">
        <v>787</v>
      </c>
      <c r="G392" s="225"/>
      <c r="H392" s="229">
        <v>6.5599999999999996</v>
      </c>
      <c r="I392" s="230"/>
      <c r="J392" s="225"/>
      <c r="K392" s="225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176</v>
      </c>
      <c r="AU392" s="235" t="s">
        <v>84</v>
      </c>
      <c r="AV392" s="13" t="s">
        <v>84</v>
      </c>
      <c r="AW392" s="13" t="s">
        <v>35</v>
      </c>
      <c r="AX392" s="13" t="s">
        <v>74</v>
      </c>
      <c r="AY392" s="235" t="s">
        <v>165</v>
      </c>
    </row>
    <row r="393" s="13" customFormat="1">
      <c r="A393" s="13"/>
      <c r="B393" s="224"/>
      <c r="C393" s="225"/>
      <c r="D393" s="226" t="s">
        <v>176</v>
      </c>
      <c r="E393" s="227" t="s">
        <v>19</v>
      </c>
      <c r="F393" s="228" t="s">
        <v>788</v>
      </c>
      <c r="G393" s="225"/>
      <c r="H393" s="229">
        <v>5.2999999999999998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176</v>
      </c>
      <c r="AU393" s="235" t="s">
        <v>84</v>
      </c>
      <c r="AV393" s="13" t="s">
        <v>84</v>
      </c>
      <c r="AW393" s="13" t="s">
        <v>35</v>
      </c>
      <c r="AX393" s="13" t="s">
        <v>74</v>
      </c>
      <c r="AY393" s="235" t="s">
        <v>165</v>
      </c>
    </row>
    <row r="394" s="14" customFormat="1">
      <c r="A394" s="14"/>
      <c r="B394" s="246"/>
      <c r="C394" s="247"/>
      <c r="D394" s="226" t="s">
        <v>176</v>
      </c>
      <c r="E394" s="248" t="s">
        <v>19</v>
      </c>
      <c r="F394" s="249" t="s">
        <v>266</v>
      </c>
      <c r="G394" s="247"/>
      <c r="H394" s="250">
        <v>45.274999999999999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6" t="s">
        <v>176</v>
      </c>
      <c r="AU394" s="256" t="s">
        <v>84</v>
      </c>
      <c r="AV394" s="14" t="s">
        <v>172</v>
      </c>
      <c r="AW394" s="14" t="s">
        <v>35</v>
      </c>
      <c r="AX394" s="14" t="s">
        <v>82</v>
      </c>
      <c r="AY394" s="256" t="s">
        <v>165</v>
      </c>
    </row>
    <row r="395" s="2" customFormat="1" ht="33" customHeight="1">
      <c r="A395" s="39"/>
      <c r="B395" s="40"/>
      <c r="C395" s="206" t="s">
        <v>789</v>
      </c>
      <c r="D395" s="206" t="s">
        <v>167</v>
      </c>
      <c r="E395" s="207" t="s">
        <v>790</v>
      </c>
      <c r="F395" s="208" t="s">
        <v>791</v>
      </c>
      <c r="G395" s="209" t="s">
        <v>251</v>
      </c>
      <c r="H395" s="210">
        <v>11</v>
      </c>
      <c r="I395" s="211"/>
      <c r="J395" s="212">
        <f>ROUND(I395*H395,2)</f>
        <v>0</v>
      </c>
      <c r="K395" s="208" t="s">
        <v>171</v>
      </c>
      <c r="L395" s="45"/>
      <c r="M395" s="213" t="s">
        <v>19</v>
      </c>
      <c r="N395" s="214" t="s">
        <v>45</v>
      </c>
      <c r="O395" s="85"/>
      <c r="P395" s="215">
        <f>O395*H395</f>
        <v>0</v>
      </c>
      <c r="Q395" s="215">
        <v>0.025739999999999999</v>
      </c>
      <c r="R395" s="215">
        <f>Q395*H395</f>
        <v>0.28314</v>
      </c>
      <c r="S395" s="215">
        <v>0</v>
      </c>
      <c r="T395" s="21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7" t="s">
        <v>259</v>
      </c>
      <c r="AT395" s="217" t="s">
        <v>167</v>
      </c>
      <c r="AU395" s="217" t="s">
        <v>84</v>
      </c>
      <c r="AY395" s="18" t="s">
        <v>165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8" t="s">
        <v>82</v>
      </c>
      <c r="BK395" s="218">
        <f>ROUND(I395*H395,2)</f>
        <v>0</v>
      </c>
      <c r="BL395" s="18" t="s">
        <v>259</v>
      </c>
      <c r="BM395" s="217" t="s">
        <v>792</v>
      </c>
    </row>
    <row r="396" s="2" customFormat="1">
      <c r="A396" s="39"/>
      <c r="B396" s="40"/>
      <c r="C396" s="41"/>
      <c r="D396" s="219" t="s">
        <v>174</v>
      </c>
      <c r="E396" s="41"/>
      <c r="F396" s="220" t="s">
        <v>793</v>
      </c>
      <c r="G396" s="41"/>
      <c r="H396" s="41"/>
      <c r="I396" s="221"/>
      <c r="J396" s="41"/>
      <c r="K396" s="41"/>
      <c r="L396" s="45"/>
      <c r="M396" s="222"/>
      <c r="N396" s="223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174</v>
      </c>
      <c r="AU396" s="18" t="s">
        <v>84</v>
      </c>
    </row>
    <row r="397" s="2" customFormat="1" ht="37.8" customHeight="1">
      <c r="A397" s="39"/>
      <c r="B397" s="40"/>
      <c r="C397" s="206" t="s">
        <v>794</v>
      </c>
      <c r="D397" s="206" t="s">
        <v>167</v>
      </c>
      <c r="E397" s="207" t="s">
        <v>795</v>
      </c>
      <c r="F397" s="208" t="s">
        <v>796</v>
      </c>
      <c r="G397" s="209" t="s">
        <v>251</v>
      </c>
      <c r="H397" s="210">
        <v>2</v>
      </c>
      <c r="I397" s="211"/>
      <c r="J397" s="212">
        <f>ROUND(I397*H397,2)</f>
        <v>0</v>
      </c>
      <c r="K397" s="208" t="s">
        <v>19</v>
      </c>
      <c r="L397" s="45"/>
      <c r="M397" s="213" t="s">
        <v>19</v>
      </c>
      <c r="N397" s="214" t="s">
        <v>45</v>
      </c>
      <c r="O397" s="85"/>
      <c r="P397" s="215">
        <f>O397*H397</f>
        <v>0</v>
      </c>
      <c r="Q397" s="215">
        <v>0.025739999999999999</v>
      </c>
      <c r="R397" s="215">
        <f>Q397*H397</f>
        <v>0.051479999999999998</v>
      </c>
      <c r="S397" s="215">
        <v>0</v>
      </c>
      <c r="T397" s="216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7" t="s">
        <v>259</v>
      </c>
      <c r="AT397" s="217" t="s">
        <v>167</v>
      </c>
      <c r="AU397" s="217" t="s">
        <v>84</v>
      </c>
      <c r="AY397" s="18" t="s">
        <v>165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8" t="s">
        <v>82</v>
      </c>
      <c r="BK397" s="218">
        <f>ROUND(I397*H397,2)</f>
        <v>0</v>
      </c>
      <c r="BL397" s="18" t="s">
        <v>259</v>
      </c>
      <c r="BM397" s="217" t="s">
        <v>797</v>
      </c>
    </row>
    <row r="398" s="2" customFormat="1" ht="24.15" customHeight="1">
      <c r="A398" s="39"/>
      <c r="B398" s="40"/>
      <c r="C398" s="206" t="s">
        <v>798</v>
      </c>
      <c r="D398" s="206" t="s">
        <v>167</v>
      </c>
      <c r="E398" s="207" t="s">
        <v>799</v>
      </c>
      <c r="F398" s="208" t="s">
        <v>800</v>
      </c>
      <c r="G398" s="209" t="s">
        <v>209</v>
      </c>
      <c r="H398" s="210">
        <v>1.5600000000000001</v>
      </c>
      <c r="I398" s="211"/>
      <c r="J398" s="212">
        <f>ROUND(I398*H398,2)</f>
        <v>0</v>
      </c>
      <c r="K398" s="208" t="s">
        <v>171</v>
      </c>
      <c r="L398" s="45"/>
      <c r="M398" s="213" t="s">
        <v>19</v>
      </c>
      <c r="N398" s="214" t="s">
        <v>45</v>
      </c>
      <c r="O398" s="85"/>
      <c r="P398" s="215">
        <f>O398*H398</f>
        <v>0</v>
      </c>
      <c r="Q398" s="215">
        <v>0.016140000000000002</v>
      </c>
      <c r="R398" s="215">
        <f>Q398*H398</f>
        <v>0.025178400000000004</v>
      </c>
      <c r="S398" s="215">
        <v>0</v>
      </c>
      <c r="T398" s="216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7" t="s">
        <v>259</v>
      </c>
      <c r="AT398" s="217" t="s">
        <v>167</v>
      </c>
      <c r="AU398" s="217" t="s">
        <v>84</v>
      </c>
      <c r="AY398" s="18" t="s">
        <v>165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8" t="s">
        <v>82</v>
      </c>
      <c r="BK398" s="218">
        <f>ROUND(I398*H398,2)</f>
        <v>0</v>
      </c>
      <c r="BL398" s="18" t="s">
        <v>259</v>
      </c>
      <c r="BM398" s="217" t="s">
        <v>801</v>
      </c>
    </row>
    <row r="399" s="2" customFormat="1">
      <c r="A399" s="39"/>
      <c r="B399" s="40"/>
      <c r="C399" s="41"/>
      <c r="D399" s="219" t="s">
        <v>174</v>
      </c>
      <c r="E399" s="41"/>
      <c r="F399" s="220" t="s">
        <v>802</v>
      </c>
      <c r="G399" s="41"/>
      <c r="H399" s="41"/>
      <c r="I399" s="221"/>
      <c r="J399" s="41"/>
      <c r="K399" s="41"/>
      <c r="L399" s="45"/>
      <c r="M399" s="222"/>
      <c r="N399" s="223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174</v>
      </c>
      <c r="AU399" s="18" t="s">
        <v>84</v>
      </c>
    </row>
    <row r="400" s="13" customFormat="1">
      <c r="A400" s="13"/>
      <c r="B400" s="224"/>
      <c r="C400" s="225"/>
      <c r="D400" s="226" t="s">
        <v>176</v>
      </c>
      <c r="E400" s="227" t="s">
        <v>19</v>
      </c>
      <c r="F400" s="228" t="s">
        <v>803</v>
      </c>
      <c r="G400" s="225"/>
      <c r="H400" s="229">
        <v>1.5600000000000001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176</v>
      </c>
      <c r="AU400" s="235" t="s">
        <v>84</v>
      </c>
      <c r="AV400" s="13" t="s">
        <v>84</v>
      </c>
      <c r="AW400" s="13" t="s">
        <v>35</v>
      </c>
      <c r="AX400" s="13" t="s">
        <v>82</v>
      </c>
      <c r="AY400" s="235" t="s">
        <v>165</v>
      </c>
    </row>
    <row r="401" s="12" customFormat="1" ht="22.8" customHeight="1">
      <c r="A401" s="12"/>
      <c r="B401" s="190"/>
      <c r="C401" s="191"/>
      <c r="D401" s="192" t="s">
        <v>73</v>
      </c>
      <c r="E401" s="204" t="s">
        <v>804</v>
      </c>
      <c r="F401" s="204" t="s">
        <v>805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SUM(P402:P426)</f>
        <v>0</v>
      </c>
      <c r="Q401" s="198"/>
      <c r="R401" s="199">
        <f>SUM(R402:R426)</f>
        <v>0.35421739999999996</v>
      </c>
      <c r="S401" s="198"/>
      <c r="T401" s="200">
        <f>SUM(T402:T426)</f>
        <v>0.60750000000000004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84</v>
      </c>
      <c r="AT401" s="202" t="s">
        <v>73</v>
      </c>
      <c r="AU401" s="202" t="s">
        <v>82</v>
      </c>
      <c r="AY401" s="201" t="s">
        <v>165</v>
      </c>
      <c r="BK401" s="203">
        <f>SUM(BK402:BK426)</f>
        <v>0</v>
      </c>
    </row>
    <row r="402" s="2" customFormat="1" ht="21.75" customHeight="1">
      <c r="A402" s="39"/>
      <c r="B402" s="40"/>
      <c r="C402" s="206" t="s">
        <v>806</v>
      </c>
      <c r="D402" s="206" t="s">
        <v>167</v>
      </c>
      <c r="E402" s="207" t="s">
        <v>807</v>
      </c>
      <c r="F402" s="208" t="s">
        <v>808</v>
      </c>
      <c r="G402" s="209" t="s">
        <v>209</v>
      </c>
      <c r="H402" s="210">
        <v>3.105</v>
      </c>
      <c r="I402" s="211"/>
      <c r="J402" s="212">
        <f>ROUND(I402*H402,2)</f>
        <v>0</v>
      </c>
      <c r="K402" s="208" t="s">
        <v>171</v>
      </c>
      <c r="L402" s="45"/>
      <c r="M402" s="213" t="s">
        <v>19</v>
      </c>
      <c r="N402" s="214" t="s">
        <v>45</v>
      </c>
      <c r="O402" s="85"/>
      <c r="P402" s="215">
        <f>O402*H402</f>
        <v>0</v>
      </c>
      <c r="Q402" s="215">
        <v>0.00027</v>
      </c>
      <c r="R402" s="215">
        <f>Q402*H402</f>
        <v>0.00083834999999999997</v>
      </c>
      <c r="S402" s="215">
        <v>0</v>
      </c>
      <c r="T402" s="216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7" t="s">
        <v>259</v>
      </c>
      <c r="AT402" s="217" t="s">
        <v>167</v>
      </c>
      <c r="AU402" s="217" t="s">
        <v>84</v>
      </c>
      <c r="AY402" s="18" t="s">
        <v>165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8" t="s">
        <v>82</v>
      </c>
      <c r="BK402" s="218">
        <f>ROUND(I402*H402,2)</f>
        <v>0</v>
      </c>
      <c r="BL402" s="18" t="s">
        <v>259</v>
      </c>
      <c r="BM402" s="217" t="s">
        <v>809</v>
      </c>
    </row>
    <row r="403" s="2" customFormat="1">
      <c r="A403" s="39"/>
      <c r="B403" s="40"/>
      <c r="C403" s="41"/>
      <c r="D403" s="219" t="s">
        <v>174</v>
      </c>
      <c r="E403" s="41"/>
      <c r="F403" s="220" t="s">
        <v>810</v>
      </c>
      <c r="G403" s="41"/>
      <c r="H403" s="41"/>
      <c r="I403" s="221"/>
      <c r="J403" s="41"/>
      <c r="K403" s="41"/>
      <c r="L403" s="45"/>
      <c r="M403" s="222"/>
      <c r="N403" s="223"/>
      <c r="O403" s="85"/>
      <c r="P403" s="85"/>
      <c r="Q403" s="85"/>
      <c r="R403" s="85"/>
      <c r="S403" s="85"/>
      <c r="T403" s="86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84</v>
      </c>
    </row>
    <row r="404" s="13" customFormat="1">
      <c r="A404" s="13"/>
      <c r="B404" s="224"/>
      <c r="C404" s="225"/>
      <c r="D404" s="226" t="s">
        <v>176</v>
      </c>
      <c r="E404" s="227" t="s">
        <v>19</v>
      </c>
      <c r="F404" s="228" t="s">
        <v>811</v>
      </c>
      <c r="G404" s="225"/>
      <c r="H404" s="229">
        <v>1.9550000000000001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176</v>
      </c>
      <c r="AU404" s="235" t="s">
        <v>84</v>
      </c>
      <c r="AV404" s="13" t="s">
        <v>84</v>
      </c>
      <c r="AW404" s="13" t="s">
        <v>35</v>
      </c>
      <c r="AX404" s="13" t="s">
        <v>74</v>
      </c>
      <c r="AY404" s="235" t="s">
        <v>165</v>
      </c>
    </row>
    <row r="405" s="13" customFormat="1">
      <c r="A405" s="13"/>
      <c r="B405" s="224"/>
      <c r="C405" s="225"/>
      <c r="D405" s="226" t="s">
        <v>176</v>
      </c>
      <c r="E405" s="227" t="s">
        <v>19</v>
      </c>
      <c r="F405" s="228" t="s">
        <v>812</v>
      </c>
      <c r="G405" s="225"/>
      <c r="H405" s="229">
        <v>1.1499999999999999</v>
      </c>
      <c r="I405" s="230"/>
      <c r="J405" s="225"/>
      <c r="K405" s="225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176</v>
      </c>
      <c r="AU405" s="235" t="s">
        <v>84</v>
      </c>
      <c r="AV405" s="13" t="s">
        <v>84</v>
      </c>
      <c r="AW405" s="13" t="s">
        <v>35</v>
      </c>
      <c r="AX405" s="13" t="s">
        <v>74</v>
      </c>
      <c r="AY405" s="235" t="s">
        <v>165</v>
      </c>
    </row>
    <row r="406" s="14" customFormat="1">
      <c r="A406" s="14"/>
      <c r="B406" s="246"/>
      <c r="C406" s="247"/>
      <c r="D406" s="226" t="s">
        <v>176</v>
      </c>
      <c r="E406" s="248" t="s">
        <v>19</v>
      </c>
      <c r="F406" s="249" t="s">
        <v>266</v>
      </c>
      <c r="G406" s="247"/>
      <c r="H406" s="250">
        <v>3.105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176</v>
      </c>
      <c r="AU406" s="256" t="s">
        <v>84</v>
      </c>
      <c r="AV406" s="14" t="s">
        <v>172</v>
      </c>
      <c r="AW406" s="14" t="s">
        <v>35</v>
      </c>
      <c r="AX406" s="14" t="s">
        <v>82</v>
      </c>
      <c r="AY406" s="256" t="s">
        <v>165</v>
      </c>
    </row>
    <row r="407" s="2" customFormat="1" ht="16.5" customHeight="1">
      <c r="A407" s="39"/>
      <c r="B407" s="40"/>
      <c r="C407" s="236" t="s">
        <v>813</v>
      </c>
      <c r="D407" s="236" t="s">
        <v>213</v>
      </c>
      <c r="E407" s="237" t="s">
        <v>814</v>
      </c>
      <c r="F407" s="238" t="s">
        <v>815</v>
      </c>
      <c r="G407" s="239" t="s">
        <v>209</v>
      </c>
      <c r="H407" s="240">
        <v>3.105</v>
      </c>
      <c r="I407" s="241"/>
      <c r="J407" s="242">
        <f>ROUND(I407*H407,2)</f>
        <v>0</v>
      </c>
      <c r="K407" s="238" t="s">
        <v>171</v>
      </c>
      <c r="L407" s="243"/>
      <c r="M407" s="244" t="s">
        <v>19</v>
      </c>
      <c r="N407" s="245" t="s">
        <v>45</v>
      </c>
      <c r="O407" s="85"/>
      <c r="P407" s="215">
        <f>O407*H407</f>
        <v>0</v>
      </c>
      <c r="Q407" s="215">
        <v>0.036810000000000002</v>
      </c>
      <c r="R407" s="215">
        <f>Q407*H407</f>
        <v>0.11429505000000001</v>
      </c>
      <c r="S407" s="215">
        <v>0</v>
      </c>
      <c r="T407" s="21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7" t="s">
        <v>358</v>
      </c>
      <c r="AT407" s="217" t="s">
        <v>213</v>
      </c>
      <c r="AU407" s="217" t="s">
        <v>84</v>
      </c>
      <c r="AY407" s="18" t="s">
        <v>165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8" t="s">
        <v>82</v>
      </c>
      <c r="BK407" s="218">
        <f>ROUND(I407*H407,2)</f>
        <v>0</v>
      </c>
      <c r="BL407" s="18" t="s">
        <v>259</v>
      </c>
      <c r="BM407" s="217" t="s">
        <v>816</v>
      </c>
    </row>
    <row r="408" s="2" customFormat="1" ht="16.5" customHeight="1">
      <c r="A408" s="39"/>
      <c r="B408" s="40"/>
      <c r="C408" s="206" t="s">
        <v>817</v>
      </c>
      <c r="D408" s="206" t="s">
        <v>167</v>
      </c>
      <c r="E408" s="207" t="s">
        <v>818</v>
      </c>
      <c r="F408" s="208" t="s">
        <v>819</v>
      </c>
      <c r="G408" s="209" t="s">
        <v>251</v>
      </c>
      <c r="H408" s="210">
        <v>2</v>
      </c>
      <c r="I408" s="211"/>
      <c r="J408" s="212">
        <f>ROUND(I408*H408,2)</f>
        <v>0</v>
      </c>
      <c r="K408" s="208" t="s">
        <v>171</v>
      </c>
      <c r="L408" s="45"/>
      <c r="M408" s="213" t="s">
        <v>19</v>
      </c>
      <c r="N408" s="214" t="s">
        <v>45</v>
      </c>
      <c r="O408" s="85"/>
      <c r="P408" s="215">
        <f>O408*H408</f>
        <v>0</v>
      </c>
      <c r="Q408" s="215">
        <v>0.00092000000000000003</v>
      </c>
      <c r="R408" s="215">
        <f>Q408*H408</f>
        <v>0.0018400000000000001</v>
      </c>
      <c r="S408" s="215">
        <v>0</v>
      </c>
      <c r="T408" s="216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7" t="s">
        <v>259</v>
      </c>
      <c r="AT408" s="217" t="s">
        <v>167</v>
      </c>
      <c r="AU408" s="217" t="s">
        <v>84</v>
      </c>
      <c r="AY408" s="18" t="s">
        <v>165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8" t="s">
        <v>82</v>
      </c>
      <c r="BK408" s="218">
        <f>ROUND(I408*H408,2)</f>
        <v>0</v>
      </c>
      <c r="BL408" s="18" t="s">
        <v>259</v>
      </c>
      <c r="BM408" s="217" t="s">
        <v>820</v>
      </c>
    </row>
    <row r="409" s="2" customFormat="1">
      <c r="A409" s="39"/>
      <c r="B409" s="40"/>
      <c r="C409" s="41"/>
      <c r="D409" s="219" t="s">
        <v>174</v>
      </c>
      <c r="E409" s="41"/>
      <c r="F409" s="220" t="s">
        <v>821</v>
      </c>
      <c r="G409" s="41"/>
      <c r="H409" s="41"/>
      <c r="I409" s="221"/>
      <c r="J409" s="41"/>
      <c r="K409" s="41"/>
      <c r="L409" s="45"/>
      <c r="M409" s="222"/>
      <c r="N409" s="223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174</v>
      </c>
      <c r="AU409" s="18" t="s">
        <v>84</v>
      </c>
    </row>
    <row r="410" s="2" customFormat="1" ht="24.15" customHeight="1">
      <c r="A410" s="39"/>
      <c r="B410" s="40"/>
      <c r="C410" s="236" t="s">
        <v>822</v>
      </c>
      <c r="D410" s="236" t="s">
        <v>213</v>
      </c>
      <c r="E410" s="237" t="s">
        <v>823</v>
      </c>
      <c r="F410" s="238" t="s">
        <v>824</v>
      </c>
      <c r="G410" s="239" t="s">
        <v>209</v>
      </c>
      <c r="H410" s="240">
        <v>2</v>
      </c>
      <c r="I410" s="241"/>
      <c r="J410" s="242">
        <f>ROUND(I410*H410,2)</f>
        <v>0</v>
      </c>
      <c r="K410" s="238" t="s">
        <v>171</v>
      </c>
      <c r="L410" s="243"/>
      <c r="M410" s="244" t="s">
        <v>19</v>
      </c>
      <c r="N410" s="245" t="s">
        <v>45</v>
      </c>
      <c r="O410" s="85"/>
      <c r="P410" s="215">
        <f>O410*H410</f>
        <v>0</v>
      </c>
      <c r="Q410" s="215">
        <v>0.024230000000000002</v>
      </c>
      <c r="R410" s="215">
        <f>Q410*H410</f>
        <v>0.048460000000000003</v>
      </c>
      <c r="S410" s="215">
        <v>0</v>
      </c>
      <c r="T410" s="216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7" t="s">
        <v>358</v>
      </c>
      <c r="AT410" s="217" t="s">
        <v>213</v>
      </c>
      <c r="AU410" s="217" t="s">
        <v>84</v>
      </c>
      <c r="AY410" s="18" t="s">
        <v>165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8" t="s">
        <v>82</v>
      </c>
      <c r="BK410" s="218">
        <f>ROUND(I410*H410,2)</f>
        <v>0</v>
      </c>
      <c r="BL410" s="18" t="s">
        <v>259</v>
      </c>
      <c r="BM410" s="217" t="s">
        <v>825</v>
      </c>
    </row>
    <row r="411" s="2" customFormat="1" ht="16.5" customHeight="1">
      <c r="A411" s="39"/>
      <c r="B411" s="40"/>
      <c r="C411" s="206" t="s">
        <v>826</v>
      </c>
      <c r="D411" s="206" t="s">
        <v>167</v>
      </c>
      <c r="E411" s="207" t="s">
        <v>827</v>
      </c>
      <c r="F411" s="208" t="s">
        <v>828</v>
      </c>
      <c r="G411" s="209" t="s">
        <v>251</v>
      </c>
      <c r="H411" s="210">
        <v>3</v>
      </c>
      <c r="I411" s="211"/>
      <c r="J411" s="212">
        <f>ROUND(I411*H411,2)</f>
        <v>0</v>
      </c>
      <c r="K411" s="208" t="s">
        <v>171</v>
      </c>
      <c r="L411" s="45"/>
      <c r="M411" s="213" t="s">
        <v>19</v>
      </c>
      <c r="N411" s="214" t="s">
        <v>45</v>
      </c>
      <c r="O411" s="85"/>
      <c r="P411" s="215">
        <f>O411*H411</f>
        <v>0</v>
      </c>
      <c r="Q411" s="215">
        <v>0</v>
      </c>
      <c r="R411" s="215">
        <f>Q411*H411</f>
        <v>0</v>
      </c>
      <c r="S411" s="215">
        <v>0.012500000000000001</v>
      </c>
      <c r="T411" s="216">
        <f>S411*H411</f>
        <v>0.037500000000000006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7" t="s">
        <v>259</v>
      </c>
      <c r="AT411" s="217" t="s">
        <v>167</v>
      </c>
      <c r="AU411" s="217" t="s">
        <v>84</v>
      </c>
      <c r="AY411" s="18" t="s">
        <v>165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8" t="s">
        <v>82</v>
      </c>
      <c r="BK411" s="218">
        <f>ROUND(I411*H411,2)</f>
        <v>0</v>
      </c>
      <c r="BL411" s="18" t="s">
        <v>259</v>
      </c>
      <c r="BM411" s="217" t="s">
        <v>829</v>
      </c>
    </row>
    <row r="412" s="2" customFormat="1">
      <c r="A412" s="39"/>
      <c r="B412" s="40"/>
      <c r="C412" s="41"/>
      <c r="D412" s="219" t="s">
        <v>174</v>
      </c>
      <c r="E412" s="41"/>
      <c r="F412" s="220" t="s">
        <v>830</v>
      </c>
      <c r="G412" s="41"/>
      <c r="H412" s="41"/>
      <c r="I412" s="221"/>
      <c r="J412" s="41"/>
      <c r="K412" s="41"/>
      <c r="L412" s="45"/>
      <c r="M412" s="222"/>
      <c r="N412" s="223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174</v>
      </c>
      <c r="AU412" s="18" t="s">
        <v>84</v>
      </c>
    </row>
    <row r="413" s="2" customFormat="1" ht="16.5" customHeight="1">
      <c r="A413" s="39"/>
      <c r="B413" s="40"/>
      <c r="C413" s="206" t="s">
        <v>831</v>
      </c>
      <c r="D413" s="206" t="s">
        <v>167</v>
      </c>
      <c r="E413" s="207" t="s">
        <v>832</v>
      </c>
      <c r="F413" s="208" t="s">
        <v>833</v>
      </c>
      <c r="G413" s="209" t="s">
        <v>251</v>
      </c>
      <c r="H413" s="210">
        <v>2</v>
      </c>
      <c r="I413" s="211"/>
      <c r="J413" s="212">
        <f>ROUND(I413*H413,2)</f>
        <v>0</v>
      </c>
      <c r="K413" s="208" t="s">
        <v>171</v>
      </c>
      <c r="L413" s="45"/>
      <c r="M413" s="213" t="s">
        <v>19</v>
      </c>
      <c r="N413" s="214" t="s">
        <v>45</v>
      </c>
      <c r="O413" s="85"/>
      <c r="P413" s="215">
        <f>O413*H413</f>
        <v>0</v>
      </c>
      <c r="Q413" s="215">
        <v>0</v>
      </c>
      <c r="R413" s="215">
        <f>Q413*H413</f>
        <v>0</v>
      </c>
      <c r="S413" s="215">
        <v>0.017000000000000001</v>
      </c>
      <c r="T413" s="216">
        <f>S413*H413</f>
        <v>0.034000000000000002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7" t="s">
        <v>259</v>
      </c>
      <c r="AT413" s="217" t="s">
        <v>167</v>
      </c>
      <c r="AU413" s="217" t="s">
        <v>84</v>
      </c>
      <c r="AY413" s="18" t="s">
        <v>165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8" t="s">
        <v>82</v>
      </c>
      <c r="BK413" s="218">
        <f>ROUND(I413*H413,2)</f>
        <v>0</v>
      </c>
      <c r="BL413" s="18" t="s">
        <v>259</v>
      </c>
      <c r="BM413" s="217" t="s">
        <v>834</v>
      </c>
    </row>
    <row r="414" s="2" customFormat="1">
      <c r="A414" s="39"/>
      <c r="B414" s="40"/>
      <c r="C414" s="41"/>
      <c r="D414" s="219" t="s">
        <v>174</v>
      </c>
      <c r="E414" s="41"/>
      <c r="F414" s="220" t="s">
        <v>835</v>
      </c>
      <c r="G414" s="41"/>
      <c r="H414" s="41"/>
      <c r="I414" s="221"/>
      <c r="J414" s="41"/>
      <c r="K414" s="41"/>
      <c r="L414" s="45"/>
      <c r="M414" s="222"/>
      <c r="N414" s="223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174</v>
      </c>
      <c r="AU414" s="18" t="s">
        <v>84</v>
      </c>
    </row>
    <row r="415" s="2" customFormat="1" ht="16.5" customHeight="1">
      <c r="A415" s="39"/>
      <c r="B415" s="40"/>
      <c r="C415" s="206" t="s">
        <v>836</v>
      </c>
      <c r="D415" s="206" t="s">
        <v>167</v>
      </c>
      <c r="E415" s="207" t="s">
        <v>837</v>
      </c>
      <c r="F415" s="208" t="s">
        <v>838</v>
      </c>
      <c r="G415" s="209" t="s">
        <v>251</v>
      </c>
      <c r="H415" s="210">
        <v>20</v>
      </c>
      <c r="I415" s="211"/>
      <c r="J415" s="212">
        <f>ROUND(I415*H415,2)</f>
        <v>0</v>
      </c>
      <c r="K415" s="208" t="s">
        <v>171</v>
      </c>
      <c r="L415" s="45"/>
      <c r="M415" s="213" t="s">
        <v>19</v>
      </c>
      <c r="N415" s="214" t="s">
        <v>45</v>
      </c>
      <c r="O415" s="85"/>
      <c r="P415" s="215">
        <f>O415*H415</f>
        <v>0</v>
      </c>
      <c r="Q415" s="215">
        <v>0</v>
      </c>
      <c r="R415" s="215">
        <f>Q415*H415</f>
        <v>0</v>
      </c>
      <c r="S415" s="215">
        <v>0.024</v>
      </c>
      <c r="T415" s="216">
        <f>S415*H415</f>
        <v>0.47999999999999998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7" t="s">
        <v>259</v>
      </c>
      <c r="AT415" s="217" t="s">
        <v>167</v>
      </c>
      <c r="AU415" s="217" t="s">
        <v>84</v>
      </c>
      <c r="AY415" s="18" t="s">
        <v>165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8" t="s">
        <v>82</v>
      </c>
      <c r="BK415" s="218">
        <f>ROUND(I415*H415,2)</f>
        <v>0</v>
      </c>
      <c r="BL415" s="18" t="s">
        <v>259</v>
      </c>
      <c r="BM415" s="217" t="s">
        <v>839</v>
      </c>
    </row>
    <row r="416" s="2" customFormat="1">
      <c r="A416" s="39"/>
      <c r="B416" s="40"/>
      <c r="C416" s="41"/>
      <c r="D416" s="219" t="s">
        <v>174</v>
      </c>
      <c r="E416" s="41"/>
      <c r="F416" s="220" t="s">
        <v>840</v>
      </c>
      <c r="G416" s="41"/>
      <c r="H416" s="41"/>
      <c r="I416" s="221"/>
      <c r="J416" s="41"/>
      <c r="K416" s="41"/>
      <c r="L416" s="45"/>
      <c r="M416" s="222"/>
      <c r="N416" s="223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174</v>
      </c>
      <c r="AU416" s="18" t="s">
        <v>84</v>
      </c>
    </row>
    <row r="417" s="2" customFormat="1" ht="16.5" customHeight="1">
      <c r="A417" s="39"/>
      <c r="B417" s="40"/>
      <c r="C417" s="206" t="s">
        <v>841</v>
      </c>
      <c r="D417" s="206" t="s">
        <v>167</v>
      </c>
      <c r="E417" s="207" t="s">
        <v>842</v>
      </c>
      <c r="F417" s="208" t="s">
        <v>843</v>
      </c>
      <c r="G417" s="209" t="s">
        <v>251</v>
      </c>
      <c r="H417" s="210">
        <v>2</v>
      </c>
      <c r="I417" s="211"/>
      <c r="J417" s="212">
        <f>ROUND(I417*H417,2)</f>
        <v>0</v>
      </c>
      <c r="K417" s="208" t="s">
        <v>171</v>
      </c>
      <c r="L417" s="45"/>
      <c r="M417" s="213" t="s">
        <v>19</v>
      </c>
      <c r="N417" s="214" t="s">
        <v>45</v>
      </c>
      <c r="O417" s="85"/>
      <c r="P417" s="215">
        <f>O417*H417</f>
        <v>0</v>
      </c>
      <c r="Q417" s="215">
        <v>0</v>
      </c>
      <c r="R417" s="215">
        <f>Q417*H417</f>
        <v>0</v>
      </c>
      <c r="S417" s="215">
        <v>0.028000000000000001</v>
      </c>
      <c r="T417" s="216">
        <f>S417*H417</f>
        <v>0.056000000000000001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7" t="s">
        <v>259</v>
      </c>
      <c r="AT417" s="217" t="s">
        <v>167</v>
      </c>
      <c r="AU417" s="217" t="s">
        <v>84</v>
      </c>
      <c r="AY417" s="18" t="s">
        <v>165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8" t="s">
        <v>82</v>
      </c>
      <c r="BK417" s="218">
        <f>ROUND(I417*H417,2)</f>
        <v>0</v>
      </c>
      <c r="BL417" s="18" t="s">
        <v>259</v>
      </c>
      <c r="BM417" s="217" t="s">
        <v>844</v>
      </c>
    </row>
    <row r="418" s="2" customFormat="1">
      <c r="A418" s="39"/>
      <c r="B418" s="40"/>
      <c r="C418" s="41"/>
      <c r="D418" s="219" t="s">
        <v>174</v>
      </c>
      <c r="E418" s="41"/>
      <c r="F418" s="220" t="s">
        <v>845</v>
      </c>
      <c r="G418" s="41"/>
      <c r="H418" s="41"/>
      <c r="I418" s="221"/>
      <c r="J418" s="41"/>
      <c r="K418" s="41"/>
      <c r="L418" s="45"/>
      <c r="M418" s="222"/>
      <c r="N418" s="223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174</v>
      </c>
      <c r="AU418" s="18" t="s">
        <v>84</v>
      </c>
    </row>
    <row r="419" s="2" customFormat="1" ht="21.75" customHeight="1">
      <c r="A419" s="39"/>
      <c r="B419" s="40"/>
      <c r="C419" s="206" t="s">
        <v>846</v>
      </c>
      <c r="D419" s="206" t="s">
        <v>167</v>
      </c>
      <c r="E419" s="207" t="s">
        <v>847</v>
      </c>
      <c r="F419" s="208" t="s">
        <v>848</v>
      </c>
      <c r="G419" s="209" t="s">
        <v>251</v>
      </c>
      <c r="H419" s="210">
        <v>4</v>
      </c>
      <c r="I419" s="211"/>
      <c r="J419" s="212">
        <f>ROUND(I419*H419,2)</f>
        <v>0</v>
      </c>
      <c r="K419" s="208" t="s">
        <v>171</v>
      </c>
      <c r="L419" s="45"/>
      <c r="M419" s="213" t="s">
        <v>19</v>
      </c>
      <c r="N419" s="214" t="s">
        <v>45</v>
      </c>
      <c r="O419" s="85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7" t="s">
        <v>259</v>
      </c>
      <c r="AT419" s="217" t="s">
        <v>167</v>
      </c>
      <c r="AU419" s="217" t="s">
        <v>84</v>
      </c>
      <c r="AY419" s="18" t="s">
        <v>165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8" t="s">
        <v>82</v>
      </c>
      <c r="BK419" s="218">
        <f>ROUND(I419*H419,2)</f>
        <v>0</v>
      </c>
      <c r="BL419" s="18" t="s">
        <v>259</v>
      </c>
      <c r="BM419" s="217" t="s">
        <v>849</v>
      </c>
    </row>
    <row r="420" s="2" customFormat="1">
      <c r="A420" s="39"/>
      <c r="B420" s="40"/>
      <c r="C420" s="41"/>
      <c r="D420" s="219" t="s">
        <v>174</v>
      </c>
      <c r="E420" s="41"/>
      <c r="F420" s="220" t="s">
        <v>850</v>
      </c>
      <c r="G420" s="41"/>
      <c r="H420" s="41"/>
      <c r="I420" s="221"/>
      <c r="J420" s="41"/>
      <c r="K420" s="41"/>
      <c r="L420" s="45"/>
      <c r="M420" s="222"/>
      <c r="N420" s="223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174</v>
      </c>
      <c r="AU420" s="18" t="s">
        <v>84</v>
      </c>
    </row>
    <row r="421" s="2" customFormat="1" ht="16.5" customHeight="1">
      <c r="A421" s="39"/>
      <c r="B421" s="40"/>
      <c r="C421" s="236" t="s">
        <v>851</v>
      </c>
      <c r="D421" s="236" t="s">
        <v>213</v>
      </c>
      <c r="E421" s="237" t="s">
        <v>852</v>
      </c>
      <c r="F421" s="238" t="s">
        <v>853</v>
      </c>
      <c r="G421" s="239" t="s">
        <v>209</v>
      </c>
      <c r="H421" s="240">
        <v>5.5199999999999996</v>
      </c>
      <c r="I421" s="241"/>
      <c r="J421" s="242">
        <f>ROUND(I421*H421,2)</f>
        <v>0</v>
      </c>
      <c r="K421" s="238" t="s">
        <v>171</v>
      </c>
      <c r="L421" s="243"/>
      <c r="M421" s="244" t="s">
        <v>19</v>
      </c>
      <c r="N421" s="245" t="s">
        <v>45</v>
      </c>
      <c r="O421" s="85"/>
      <c r="P421" s="215">
        <f>O421*H421</f>
        <v>0</v>
      </c>
      <c r="Q421" s="215">
        <v>0.034200000000000001</v>
      </c>
      <c r="R421" s="215">
        <f>Q421*H421</f>
        <v>0.18878399999999998</v>
      </c>
      <c r="S421" s="215">
        <v>0</v>
      </c>
      <c r="T421" s="216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7" t="s">
        <v>358</v>
      </c>
      <c r="AT421" s="217" t="s">
        <v>213</v>
      </c>
      <c r="AU421" s="217" t="s">
        <v>84</v>
      </c>
      <c r="AY421" s="18" t="s">
        <v>165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8" t="s">
        <v>82</v>
      </c>
      <c r="BK421" s="218">
        <f>ROUND(I421*H421,2)</f>
        <v>0</v>
      </c>
      <c r="BL421" s="18" t="s">
        <v>259</v>
      </c>
      <c r="BM421" s="217" t="s">
        <v>854</v>
      </c>
    </row>
    <row r="422" s="13" customFormat="1">
      <c r="A422" s="13"/>
      <c r="B422" s="224"/>
      <c r="C422" s="225"/>
      <c r="D422" s="226" t="s">
        <v>176</v>
      </c>
      <c r="E422" s="227" t="s">
        <v>19</v>
      </c>
      <c r="F422" s="228" t="s">
        <v>855</v>
      </c>
      <c r="G422" s="225"/>
      <c r="H422" s="229">
        <v>5.5199999999999996</v>
      </c>
      <c r="I422" s="230"/>
      <c r="J422" s="225"/>
      <c r="K422" s="225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176</v>
      </c>
      <c r="AU422" s="235" t="s">
        <v>84</v>
      </c>
      <c r="AV422" s="13" t="s">
        <v>84</v>
      </c>
      <c r="AW422" s="13" t="s">
        <v>35</v>
      </c>
      <c r="AX422" s="13" t="s">
        <v>82</v>
      </c>
      <c r="AY422" s="235" t="s">
        <v>165</v>
      </c>
    </row>
    <row r="423" s="2" customFormat="1" ht="21.75" customHeight="1">
      <c r="A423" s="39"/>
      <c r="B423" s="40"/>
      <c r="C423" s="206" t="s">
        <v>856</v>
      </c>
      <c r="D423" s="206" t="s">
        <v>167</v>
      </c>
      <c r="E423" s="207" t="s">
        <v>857</v>
      </c>
      <c r="F423" s="208" t="s">
        <v>858</v>
      </c>
      <c r="G423" s="209" t="s">
        <v>251</v>
      </c>
      <c r="H423" s="210">
        <v>9</v>
      </c>
      <c r="I423" s="211"/>
      <c r="J423" s="212">
        <f>ROUND(I423*H423,2)</f>
        <v>0</v>
      </c>
      <c r="K423" s="208" t="s">
        <v>171</v>
      </c>
      <c r="L423" s="45"/>
      <c r="M423" s="213" t="s">
        <v>19</v>
      </c>
      <c r="N423" s="214" t="s">
        <v>45</v>
      </c>
      <c r="O423" s="85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7" t="s">
        <v>259</v>
      </c>
      <c r="AT423" s="217" t="s">
        <v>167</v>
      </c>
      <c r="AU423" s="217" t="s">
        <v>84</v>
      </c>
      <c r="AY423" s="18" t="s">
        <v>165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8" t="s">
        <v>82</v>
      </c>
      <c r="BK423" s="218">
        <f>ROUND(I423*H423,2)</f>
        <v>0</v>
      </c>
      <c r="BL423" s="18" t="s">
        <v>259</v>
      </c>
      <c r="BM423" s="217" t="s">
        <v>859</v>
      </c>
    </row>
    <row r="424" s="2" customFormat="1">
      <c r="A424" s="39"/>
      <c r="B424" s="40"/>
      <c r="C424" s="41"/>
      <c r="D424" s="219" t="s">
        <v>174</v>
      </c>
      <c r="E424" s="41"/>
      <c r="F424" s="220" t="s">
        <v>860</v>
      </c>
      <c r="G424" s="41"/>
      <c r="H424" s="41"/>
      <c r="I424" s="221"/>
      <c r="J424" s="41"/>
      <c r="K424" s="41"/>
      <c r="L424" s="45"/>
      <c r="M424" s="222"/>
      <c r="N424" s="223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84</v>
      </c>
    </row>
    <row r="425" s="2" customFormat="1" ht="21.75" customHeight="1">
      <c r="A425" s="39"/>
      <c r="B425" s="40"/>
      <c r="C425" s="206" t="s">
        <v>861</v>
      </c>
      <c r="D425" s="206" t="s">
        <v>167</v>
      </c>
      <c r="E425" s="207" t="s">
        <v>862</v>
      </c>
      <c r="F425" s="208" t="s">
        <v>863</v>
      </c>
      <c r="G425" s="209" t="s">
        <v>251</v>
      </c>
      <c r="H425" s="210">
        <v>9</v>
      </c>
      <c r="I425" s="211"/>
      <c r="J425" s="212">
        <f>ROUND(I425*H425,2)</f>
        <v>0</v>
      </c>
      <c r="K425" s="208" t="s">
        <v>171</v>
      </c>
      <c r="L425" s="45"/>
      <c r="M425" s="213" t="s">
        <v>19</v>
      </c>
      <c r="N425" s="214" t="s">
        <v>45</v>
      </c>
      <c r="O425" s="85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7" t="s">
        <v>259</v>
      </c>
      <c r="AT425" s="217" t="s">
        <v>167</v>
      </c>
      <c r="AU425" s="217" t="s">
        <v>84</v>
      </c>
      <c r="AY425" s="18" t="s">
        <v>165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8" t="s">
        <v>82</v>
      </c>
      <c r="BK425" s="218">
        <f>ROUND(I425*H425,2)</f>
        <v>0</v>
      </c>
      <c r="BL425" s="18" t="s">
        <v>259</v>
      </c>
      <c r="BM425" s="217" t="s">
        <v>864</v>
      </c>
    </row>
    <row r="426" s="2" customFormat="1">
      <c r="A426" s="39"/>
      <c r="B426" s="40"/>
      <c r="C426" s="41"/>
      <c r="D426" s="219" t="s">
        <v>174</v>
      </c>
      <c r="E426" s="41"/>
      <c r="F426" s="220" t="s">
        <v>865</v>
      </c>
      <c r="G426" s="41"/>
      <c r="H426" s="41"/>
      <c r="I426" s="221"/>
      <c r="J426" s="41"/>
      <c r="K426" s="41"/>
      <c r="L426" s="45"/>
      <c r="M426" s="222"/>
      <c r="N426" s="223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174</v>
      </c>
      <c r="AU426" s="18" t="s">
        <v>84</v>
      </c>
    </row>
    <row r="427" s="12" customFormat="1" ht="22.8" customHeight="1">
      <c r="A427" s="12"/>
      <c r="B427" s="190"/>
      <c r="C427" s="191"/>
      <c r="D427" s="192" t="s">
        <v>73</v>
      </c>
      <c r="E427" s="204" t="s">
        <v>866</v>
      </c>
      <c r="F427" s="204" t="s">
        <v>867</v>
      </c>
      <c r="G427" s="191"/>
      <c r="H427" s="191"/>
      <c r="I427" s="194"/>
      <c r="J427" s="205">
        <f>BK427</f>
        <v>0</v>
      </c>
      <c r="K427" s="191"/>
      <c r="L427" s="196"/>
      <c r="M427" s="197"/>
      <c r="N427" s="198"/>
      <c r="O427" s="198"/>
      <c r="P427" s="199">
        <f>SUM(P428:P437)</f>
        <v>0</v>
      </c>
      <c r="Q427" s="198"/>
      <c r="R427" s="199">
        <f>SUM(R428:R437)</f>
        <v>0.26853137000000005</v>
      </c>
      <c r="S427" s="198"/>
      <c r="T427" s="200">
        <f>SUM(T428:T437)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1" t="s">
        <v>84</v>
      </c>
      <c r="AT427" s="202" t="s">
        <v>73</v>
      </c>
      <c r="AU427" s="202" t="s">
        <v>82</v>
      </c>
      <c r="AY427" s="201" t="s">
        <v>165</v>
      </c>
      <c r="BK427" s="203">
        <f>SUM(BK428:BK437)</f>
        <v>0</v>
      </c>
    </row>
    <row r="428" s="2" customFormat="1" ht="24.15" customHeight="1">
      <c r="A428" s="39"/>
      <c r="B428" s="40"/>
      <c r="C428" s="206" t="s">
        <v>868</v>
      </c>
      <c r="D428" s="206" t="s">
        <v>167</v>
      </c>
      <c r="E428" s="207" t="s">
        <v>869</v>
      </c>
      <c r="F428" s="208" t="s">
        <v>870</v>
      </c>
      <c r="G428" s="209" t="s">
        <v>209</v>
      </c>
      <c r="H428" s="210">
        <v>7.2199999999999998</v>
      </c>
      <c r="I428" s="211"/>
      <c r="J428" s="212">
        <f>ROUND(I428*H428,2)</f>
        <v>0</v>
      </c>
      <c r="K428" s="208" t="s">
        <v>171</v>
      </c>
      <c r="L428" s="45"/>
      <c r="M428" s="213" t="s">
        <v>19</v>
      </c>
      <c r="N428" s="214" t="s">
        <v>45</v>
      </c>
      <c r="O428" s="85"/>
      <c r="P428" s="215">
        <f>O428*H428</f>
        <v>0</v>
      </c>
      <c r="Q428" s="215">
        <v>0.00012999999999999999</v>
      </c>
      <c r="R428" s="215">
        <f>Q428*H428</f>
        <v>0.00093859999999999994</v>
      </c>
      <c r="S428" s="215">
        <v>0</v>
      </c>
      <c r="T428" s="216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7" t="s">
        <v>259</v>
      </c>
      <c r="AT428" s="217" t="s">
        <v>167</v>
      </c>
      <c r="AU428" s="217" t="s">
        <v>84</v>
      </c>
      <c r="AY428" s="18" t="s">
        <v>165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8" t="s">
        <v>82</v>
      </c>
      <c r="BK428" s="218">
        <f>ROUND(I428*H428,2)</f>
        <v>0</v>
      </c>
      <c r="BL428" s="18" t="s">
        <v>259</v>
      </c>
      <c r="BM428" s="217" t="s">
        <v>871</v>
      </c>
    </row>
    <row r="429" s="2" customFormat="1">
      <c r="A429" s="39"/>
      <c r="B429" s="40"/>
      <c r="C429" s="41"/>
      <c r="D429" s="219" t="s">
        <v>174</v>
      </c>
      <c r="E429" s="41"/>
      <c r="F429" s="220" t="s">
        <v>872</v>
      </c>
      <c r="G429" s="41"/>
      <c r="H429" s="41"/>
      <c r="I429" s="221"/>
      <c r="J429" s="41"/>
      <c r="K429" s="41"/>
      <c r="L429" s="45"/>
      <c r="M429" s="222"/>
      <c r="N429" s="223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174</v>
      </c>
      <c r="AU429" s="18" t="s">
        <v>84</v>
      </c>
    </row>
    <row r="430" s="2" customFormat="1" ht="16.5" customHeight="1">
      <c r="A430" s="39"/>
      <c r="B430" s="40"/>
      <c r="C430" s="236" t="s">
        <v>873</v>
      </c>
      <c r="D430" s="236" t="s">
        <v>213</v>
      </c>
      <c r="E430" s="237" t="s">
        <v>874</v>
      </c>
      <c r="F430" s="238" t="s">
        <v>875</v>
      </c>
      <c r="G430" s="239" t="s">
        <v>209</v>
      </c>
      <c r="H430" s="240">
        <v>7.2199999999999998</v>
      </c>
      <c r="I430" s="241"/>
      <c r="J430" s="242">
        <f>ROUND(I430*H430,2)</f>
        <v>0</v>
      </c>
      <c r="K430" s="238" t="s">
        <v>171</v>
      </c>
      <c r="L430" s="243"/>
      <c r="M430" s="244" t="s">
        <v>19</v>
      </c>
      <c r="N430" s="245" t="s">
        <v>45</v>
      </c>
      <c r="O430" s="85"/>
      <c r="P430" s="215">
        <f>O430*H430</f>
        <v>0</v>
      </c>
      <c r="Q430" s="215">
        <v>0.01787</v>
      </c>
      <c r="R430" s="215">
        <f>Q430*H430</f>
        <v>0.12902140000000001</v>
      </c>
      <c r="S430" s="215">
        <v>0</v>
      </c>
      <c r="T430" s="216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17" t="s">
        <v>358</v>
      </c>
      <c r="AT430" s="217" t="s">
        <v>213</v>
      </c>
      <c r="AU430" s="217" t="s">
        <v>84</v>
      </c>
      <c r="AY430" s="18" t="s">
        <v>165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8" t="s">
        <v>82</v>
      </c>
      <c r="BK430" s="218">
        <f>ROUND(I430*H430,2)</f>
        <v>0</v>
      </c>
      <c r="BL430" s="18" t="s">
        <v>259</v>
      </c>
      <c r="BM430" s="217" t="s">
        <v>876</v>
      </c>
    </row>
    <row r="431" s="13" customFormat="1">
      <c r="A431" s="13"/>
      <c r="B431" s="224"/>
      <c r="C431" s="225"/>
      <c r="D431" s="226" t="s">
        <v>176</v>
      </c>
      <c r="E431" s="227" t="s">
        <v>19</v>
      </c>
      <c r="F431" s="228" t="s">
        <v>877</v>
      </c>
      <c r="G431" s="225"/>
      <c r="H431" s="229">
        <v>7.2199999999999998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176</v>
      </c>
      <c r="AU431" s="235" t="s">
        <v>84</v>
      </c>
      <c r="AV431" s="13" t="s">
        <v>84</v>
      </c>
      <c r="AW431" s="13" t="s">
        <v>35</v>
      </c>
      <c r="AX431" s="13" t="s">
        <v>82</v>
      </c>
      <c r="AY431" s="235" t="s">
        <v>165</v>
      </c>
    </row>
    <row r="432" s="2" customFormat="1" ht="16.5" customHeight="1">
      <c r="A432" s="39"/>
      <c r="B432" s="40"/>
      <c r="C432" s="206" t="s">
        <v>878</v>
      </c>
      <c r="D432" s="206" t="s">
        <v>167</v>
      </c>
      <c r="E432" s="207" t="s">
        <v>879</v>
      </c>
      <c r="F432" s="208" t="s">
        <v>880</v>
      </c>
      <c r="G432" s="209" t="s">
        <v>251</v>
      </c>
      <c r="H432" s="210">
        <v>2</v>
      </c>
      <c r="I432" s="211"/>
      <c r="J432" s="212">
        <f>ROUND(I432*H432,2)</f>
        <v>0</v>
      </c>
      <c r="K432" s="208" t="s">
        <v>171</v>
      </c>
      <c r="L432" s="45"/>
      <c r="M432" s="213" t="s">
        <v>19</v>
      </c>
      <c r="N432" s="214" t="s">
        <v>45</v>
      </c>
      <c r="O432" s="85"/>
      <c r="P432" s="215">
        <f>O432*H432</f>
        <v>0</v>
      </c>
      <c r="Q432" s="215">
        <v>0</v>
      </c>
      <c r="R432" s="215">
        <f>Q432*H432</f>
        <v>0</v>
      </c>
      <c r="S432" s="215">
        <v>0</v>
      </c>
      <c r="T432" s="216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7" t="s">
        <v>259</v>
      </c>
      <c r="AT432" s="217" t="s">
        <v>167</v>
      </c>
      <c r="AU432" s="217" t="s">
        <v>84</v>
      </c>
      <c r="AY432" s="18" t="s">
        <v>165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8" t="s">
        <v>82</v>
      </c>
      <c r="BK432" s="218">
        <f>ROUND(I432*H432,2)</f>
        <v>0</v>
      </c>
      <c r="BL432" s="18" t="s">
        <v>259</v>
      </c>
      <c r="BM432" s="217" t="s">
        <v>881</v>
      </c>
    </row>
    <row r="433" s="2" customFormat="1">
      <c r="A433" s="39"/>
      <c r="B433" s="40"/>
      <c r="C433" s="41"/>
      <c r="D433" s="219" t="s">
        <v>174</v>
      </c>
      <c r="E433" s="41"/>
      <c r="F433" s="220" t="s">
        <v>882</v>
      </c>
      <c r="G433" s="41"/>
      <c r="H433" s="41"/>
      <c r="I433" s="221"/>
      <c r="J433" s="41"/>
      <c r="K433" s="41"/>
      <c r="L433" s="45"/>
      <c r="M433" s="222"/>
      <c r="N433" s="223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174</v>
      </c>
      <c r="AU433" s="18" t="s">
        <v>84</v>
      </c>
    </row>
    <row r="434" s="2" customFormat="1" ht="16.5" customHeight="1">
      <c r="A434" s="39"/>
      <c r="B434" s="40"/>
      <c r="C434" s="236" t="s">
        <v>883</v>
      </c>
      <c r="D434" s="236" t="s">
        <v>213</v>
      </c>
      <c r="E434" s="237" t="s">
        <v>884</v>
      </c>
      <c r="F434" s="238" t="s">
        <v>885</v>
      </c>
      <c r="G434" s="239" t="s">
        <v>209</v>
      </c>
      <c r="H434" s="240">
        <v>5.7190000000000003</v>
      </c>
      <c r="I434" s="241"/>
      <c r="J434" s="242">
        <f>ROUND(I434*H434,2)</f>
        <v>0</v>
      </c>
      <c r="K434" s="238" t="s">
        <v>171</v>
      </c>
      <c r="L434" s="243"/>
      <c r="M434" s="244" t="s">
        <v>19</v>
      </c>
      <c r="N434" s="245" t="s">
        <v>45</v>
      </c>
      <c r="O434" s="85"/>
      <c r="P434" s="215">
        <f>O434*H434</f>
        <v>0</v>
      </c>
      <c r="Q434" s="215">
        <v>0.024230000000000002</v>
      </c>
      <c r="R434" s="215">
        <f>Q434*H434</f>
        <v>0.13857137000000003</v>
      </c>
      <c r="S434" s="215">
        <v>0</v>
      </c>
      <c r="T434" s="216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7" t="s">
        <v>358</v>
      </c>
      <c r="AT434" s="217" t="s">
        <v>213</v>
      </c>
      <c r="AU434" s="217" t="s">
        <v>84</v>
      </c>
      <c r="AY434" s="18" t="s">
        <v>165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8" t="s">
        <v>82</v>
      </c>
      <c r="BK434" s="218">
        <f>ROUND(I434*H434,2)</f>
        <v>0</v>
      </c>
      <c r="BL434" s="18" t="s">
        <v>259</v>
      </c>
      <c r="BM434" s="217" t="s">
        <v>886</v>
      </c>
    </row>
    <row r="435" s="13" customFormat="1">
      <c r="A435" s="13"/>
      <c r="B435" s="224"/>
      <c r="C435" s="225"/>
      <c r="D435" s="226" t="s">
        <v>176</v>
      </c>
      <c r="E435" s="227" t="s">
        <v>19</v>
      </c>
      <c r="F435" s="228" t="s">
        <v>887</v>
      </c>
      <c r="G435" s="225"/>
      <c r="H435" s="229">
        <v>5.7190000000000003</v>
      </c>
      <c r="I435" s="230"/>
      <c r="J435" s="225"/>
      <c r="K435" s="225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176</v>
      </c>
      <c r="AU435" s="235" t="s">
        <v>84</v>
      </c>
      <c r="AV435" s="13" t="s">
        <v>84</v>
      </c>
      <c r="AW435" s="13" t="s">
        <v>35</v>
      </c>
      <c r="AX435" s="13" t="s">
        <v>82</v>
      </c>
      <c r="AY435" s="235" t="s">
        <v>165</v>
      </c>
    </row>
    <row r="436" s="2" customFormat="1" ht="16.5" customHeight="1">
      <c r="A436" s="39"/>
      <c r="B436" s="40"/>
      <c r="C436" s="206" t="s">
        <v>888</v>
      </c>
      <c r="D436" s="206" t="s">
        <v>167</v>
      </c>
      <c r="E436" s="207" t="s">
        <v>889</v>
      </c>
      <c r="F436" s="208" t="s">
        <v>890</v>
      </c>
      <c r="G436" s="209" t="s">
        <v>251</v>
      </c>
      <c r="H436" s="210">
        <v>1</v>
      </c>
      <c r="I436" s="211"/>
      <c r="J436" s="212">
        <f>ROUND(I436*H436,2)</f>
        <v>0</v>
      </c>
      <c r="K436" s="208" t="s">
        <v>19</v>
      </c>
      <c r="L436" s="45"/>
      <c r="M436" s="213" t="s">
        <v>19</v>
      </c>
      <c r="N436" s="214" t="s">
        <v>45</v>
      </c>
      <c r="O436" s="85"/>
      <c r="P436" s="215">
        <f>O436*H436</f>
        <v>0</v>
      </c>
      <c r="Q436" s="215">
        <v>0</v>
      </c>
      <c r="R436" s="215">
        <f>Q436*H436</f>
        <v>0</v>
      </c>
      <c r="S436" s="215">
        <v>0</v>
      </c>
      <c r="T436" s="216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7" t="s">
        <v>259</v>
      </c>
      <c r="AT436" s="217" t="s">
        <v>167</v>
      </c>
      <c r="AU436" s="217" t="s">
        <v>84</v>
      </c>
      <c r="AY436" s="18" t="s">
        <v>165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8" t="s">
        <v>82</v>
      </c>
      <c r="BK436" s="218">
        <f>ROUND(I436*H436,2)</f>
        <v>0</v>
      </c>
      <c r="BL436" s="18" t="s">
        <v>259</v>
      </c>
      <c r="BM436" s="217" t="s">
        <v>891</v>
      </c>
    </row>
    <row r="437" s="2" customFormat="1" ht="16.5" customHeight="1">
      <c r="A437" s="39"/>
      <c r="B437" s="40"/>
      <c r="C437" s="206" t="s">
        <v>892</v>
      </c>
      <c r="D437" s="206" t="s">
        <v>167</v>
      </c>
      <c r="E437" s="207" t="s">
        <v>893</v>
      </c>
      <c r="F437" s="208" t="s">
        <v>894</v>
      </c>
      <c r="G437" s="209" t="s">
        <v>251</v>
      </c>
      <c r="H437" s="210">
        <v>2</v>
      </c>
      <c r="I437" s="211"/>
      <c r="J437" s="212">
        <f>ROUND(I437*H437,2)</f>
        <v>0</v>
      </c>
      <c r="K437" s="208" t="s">
        <v>19</v>
      </c>
      <c r="L437" s="45"/>
      <c r="M437" s="213" t="s">
        <v>19</v>
      </c>
      <c r="N437" s="214" t="s">
        <v>45</v>
      </c>
      <c r="O437" s="85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7" t="s">
        <v>259</v>
      </c>
      <c r="AT437" s="217" t="s">
        <v>167</v>
      </c>
      <c r="AU437" s="217" t="s">
        <v>84</v>
      </c>
      <c r="AY437" s="18" t="s">
        <v>165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8" t="s">
        <v>82</v>
      </c>
      <c r="BK437" s="218">
        <f>ROUND(I437*H437,2)</f>
        <v>0</v>
      </c>
      <c r="BL437" s="18" t="s">
        <v>259</v>
      </c>
      <c r="BM437" s="217" t="s">
        <v>895</v>
      </c>
    </row>
    <row r="438" s="12" customFormat="1" ht="22.8" customHeight="1">
      <c r="A438" s="12"/>
      <c r="B438" s="190"/>
      <c r="C438" s="191"/>
      <c r="D438" s="192" t="s">
        <v>73</v>
      </c>
      <c r="E438" s="204" t="s">
        <v>896</v>
      </c>
      <c r="F438" s="204" t="s">
        <v>897</v>
      </c>
      <c r="G438" s="191"/>
      <c r="H438" s="191"/>
      <c r="I438" s="194"/>
      <c r="J438" s="205">
        <f>BK438</f>
        <v>0</v>
      </c>
      <c r="K438" s="191"/>
      <c r="L438" s="196"/>
      <c r="M438" s="197"/>
      <c r="N438" s="198"/>
      <c r="O438" s="198"/>
      <c r="P438" s="199">
        <f>SUM(P439:P465)</f>
        <v>0</v>
      </c>
      <c r="Q438" s="198"/>
      <c r="R438" s="199">
        <f>SUM(R439:R465)</f>
        <v>4.1013769999999994</v>
      </c>
      <c r="S438" s="198"/>
      <c r="T438" s="200">
        <f>SUM(T439:T465)</f>
        <v>6.6369659999999993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1" t="s">
        <v>84</v>
      </c>
      <c r="AT438" s="202" t="s">
        <v>73</v>
      </c>
      <c r="AU438" s="202" t="s">
        <v>82</v>
      </c>
      <c r="AY438" s="201" t="s">
        <v>165</v>
      </c>
      <c r="BK438" s="203">
        <f>SUM(BK439:BK465)</f>
        <v>0</v>
      </c>
    </row>
    <row r="439" s="2" customFormat="1" ht="16.5" customHeight="1">
      <c r="A439" s="39"/>
      <c r="B439" s="40"/>
      <c r="C439" s="206" t="s">
        <v>898</v>
      </c>
      <c r="D439" s="206" t="s">
        <v>167</v>
      </c>
      <c r="E439" s="207" t="s">
        <v>899</v>
      </c>
      <c r="F439" s="208" t="s">
        <v>900</v>
      </c>
      <c r="G439" s="209" t="s">
        <v>209</v>
      </c>
      <c r="H439" s="210">
        <v>79.799999999999997</v>
      </c>
      <c r="I439" s="211"/>
      <c r="J439" s="212">
        <f>ROUND(I439*H439,2)</f>
        <v>0</v>
      </c>
      <c r="K439" s="208" t="s">
        <v>171</v>
      </c>
      <c r="L439" s="45"/>
      <c r="M439" s="213" t="s">
        <v>19</v>
      </c>
      <c r="N439" s="214" t="s">
        <v>45</v>
      </c>
      <c r="O439" s="85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7" t="s">
        <v>259</v>
      </c>
      <c r="AT439" s="217" t="s">
        <v>167</v>
      </c>
      <c r="AU439" s="217" t="s">
        <v>84</v>
      </c>
      <c r="AY439" s="18" t="s">
        <v>165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8" t="s">
        <v>82</v>
      </c>
      <c r="BK439" s="218">
        <f>ROUND(I439*H439,2)</f>
        <v>0</v>
      </c>
      <c r="BL439" s="18" t="s">
        <v>259</v>
      </c>
      <c r="BM439" s="217" t="s">
        <v>901</v>
      </c>
    </row>
    <row r="440" s="2" customFormat="1">
      <c r="A440" s="39"/>
      <c r="B440" s="40"/>
      <c r="C440" s="41"/>
      <c r="D440" s="219" t="s">
        <v>174</v>
      </c>
      <c r="E440" s="41"/>
      <c r="F440" s="220" t="s">
        <v>902</v>
      </c>
      <c r="G440" s="41"/>
      <c r="H440" s="41"/>
      <c r="I440" s="221"/>
      <c r="J440" s="41"/>
      <c r="K440" s="41"/>
      <c r="L440" s="45"/>
      <c r="M440" s="222"/>
      <c r="N440" s="223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174</v>
      </c>
      <c r="AU440" s="18" t="s">
        <v>84</v>
      </c>
    </row>
    <row r="441" s="13" customFormat="1">
      <c r="A441" s="13"/>
      <c r="B441" s="224"/>
      <c r="C441" s="225"/>
      <c r="D441" s="226" t="s">
        <v>176</v>
      </c>
      <c r="E441" s="227" t="s">
        <v>19</v>
      </c>
      <c r="F441" s="228" t="s">
        <v>100</v>
      </c>
      <c r="G441" s="225"/>
      <c r="H441" s="229">
        <v>79.799999999999997</v>
      </c>
      <c r="I441" s="230"/>
      <c r="J441" s="225"/>
      <c r="K441" s="225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176</v>
      </c>
      <c r="AU441" s="235" t="s">
        <v>84</v>
      </c>
      <c r="AV441" s="13" t="s">
        <v>84</v>
      </c>
      <c r="AW441" s="13" t="s">
        <v>35</v>
      </c>
      <c r="AX441" s="13" t="s">
        <v>82</v>
      </c>
      <c r="AY441" s="235" t="s">
        <v>165</v>
      </c>
    </row>
    <row r="442" s="2" customFormat="1" ht="16.5" customHeight="1">
      <c r="A442" s="39"/>
      <c r="B442" s="40"/>
      <c r="C442" s="206" t="s">
        <v>903</v>
      </c>
      <c r="D442" s="206" t="s">
        <v>167</v>
      </c>
      <c r="E442" s="207" t="s">
        <v>904</v>
      </c>
      <c r="F442" s="208" t="s">
        <v>905</v>
      </c>
      <c r="G442" s="209" t="s">
        <v>209</v>
      </c>
      <c r="H442" s="210">
        <v>79.799999999999997</v>
      </c>
      <c r="I442" s="211"/>
      <c r="J442" s="212">
        <f>ROUND(I442*H442,2)</f>
        <v>0</v>
      </c>
      <c r="K442" s="208" t="s">
        <v>171</v>
      </c>
      <c r="L442" s="45"/>
      <c r="M442" s="213" t="s">
        <v>19</v>
      </c>
      <c r="N442" s="214" t="s">
        <v>45</v>
      </c>
      <c r="O442" s="85"/>
      <c r="P442" s="215">
        <f>O442*H442</f>
        <v>0</v>
      </c>
      <c r="Q442" s="215">
        <v>0.00029999999999999997</v>
      </c>
      <c r="R442" s="215">
        <f>Q442*H442</f>
        <v>0.023939999999999996</v>
      </c>
      <c r="S442" s="215">
        <v>0</v>
      </c>
      <c r="T442" s="216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7" t="s">
        <v>259</v>
      </c>
      <c r="AT442" s="217" t="s">
        <v>167</v>
      </c>
      <c r="AU442" s="217" t="s">
        <v>84</v>
      </c>
      <c r="AY442" s="18" t="s">
        <v>165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8" t="s">
        <v>82</v>
      </c>
      <c r="BK442" s="218">
        <f>ROUND(I442*H442,2)</f>
        <v>0</v>
      </c>
      <c r="BL442" s="18" t="s">
        <v>259</v>
      </c>
      <c r="BM442" s="217" t="s">
        <v>906</v>
      </c>
    </row>
    <row r="443" s="2" customFormat="1">
      <c r="A443" s="39"/>
      <c r="B443" s="40"/>
      <c r="C443" s="41"/>
      <c r="D443" s="219" t="s">
        <v>174</v>
      </c>
      <c r="E443" s="41"/>
      <c r="F443" s="220" t="s">
        <v>907</v>
      </c>
      <c r="G443" s="41"/>
      <c r="H443" s="41"/>
      <c r="I443" s="221"/>
      <c r="J443" s="41"/>
      <c r="K443" s="41"/>
      <c r="L443" s="45"/>
      <c r="M443" s="222"/>
      <c r="N443" s="223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174</v>
      </c>
      <c r="AU443" s="18" t="s">
        <v>84</v>
      </c>
    </row>
    <row r="444" s="2" customFormat="1" ht="24.15" customHeight="1">
      <c r="A444" s="39"/>
      <c r="B444" s="40"/>
      <c r="C444" s="206" t="s">
        <v>908</v>
      </c>
      <c r="D444" s="206" t="s">
        <v>167</v>
      </c>
      <c r="E444" s="207" t="s">
        <v>909</v>
      </c>
      <c r="F444" s="208" t="s">
        <v>910</v>
      </c>
      <c r="G444" s="209" t="s">
        <v>209</v>
      </c>
      <c r="H444" s="210">
        <v>79.799999999999997</v>
      </c>
      <c r="I444" s="211"/>
      <c r="J444" s="212">
        <f>ROUND(I444*H444,2)</f>
        <v>0</v>
      </c>
      <c r="K444" s="208" t="s">
        <v>171</v>
      </c>
      <c r="L444" s="45"/>
      <c r="M444" s="213" t="s">
        <v>19</v>
      </c>
      <c r="N444" s="214" t="s">
        <v>45</v>
      </c>
      <c r="O444" s="85"/>
      <c r="P444" s="215">
        <f>O444*H444</f>
        <v>0</v>
      </c>
      <c r="Q444" s="215">
        <v>0.0075799999999999999</v>
      </c>
      <c r="R444" s="215">
        <f>Q444*H444</f>
        <v>0.60488399999999998</v>
      </c>
      <c r="S444" s="215">
        <v>0</v>
      </c>
      <c r="T444" s="216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7" t="s">
        <v>259</v>
      </c>
      <c r="AT444" s="217" t="s">
        <v>167</v>
      </c>
      <c r="AU444" s="217" t="s">
        <v>84</v>
      </c>
      <c r="AY444" s="18" t="s">
        <v>165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8" t="s">
        <v>82</v>
      </c>
      <c r="BK444" s="218">
        <f>ROUND(I444*H444,2)</f>
        <v>0</v>
      </c>
      <c r="BL444" s="18" t="s">
        <v>259</v>
      </c>
      <c r="BM444" s="217" t="s">
        <v>911</v>
      </c>
    </row>
    <row r="445" s="2" customFormat="1">
      <c r="A445" s="39"/>
      <c r="B445" s="40"/>
      <c r="C445" s="41"/>
      <c r="D445" s="219" t="s">
        <v>174</v>
      </c>
      <c r="E445" s="41"/>
      <c r="F445" s="220" t="s">
        <v>912</v>
      </c>
      <c r="G445" s="41"/>
      <c r="H445" s="41"/>
      <c r="I445" s="221"/>
      <c r="J445" s="41"/>
      <c r="K445" s="41"/>
      <c r="L445" s="45"/>
      <c r="M445" s="222"/>
      <c r="N445" s="223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174</v>
      </c>
      <c r="AU445" s="18" t="s">
        <v>84</v>
      </c>
    </row>
    <row r="446" s="2" customFormat="1" ht="24.15" customHeight="1">
      <c r="A446" s="39"/>
      <c r="B446" s="40"/>
      <c r="C446" s="206" t="s">
        <v>913</v>
      </c>
      <c r="D446" s="206" t="s">
        <v>167</v>
      </c>
      <c r="E446" s="207" t="s">
        <v>914</v>
      </c>
      <c r="F446" s="208" t="s">
        <v>915</v>
      </c>
      <c r="G446" s="209" t="s">
        <v>290</v>
      </c>
      <c r="H446" s="210">
        <v>27.399999999999999</v>
      </c>
      <c r="I446" s="211"/>
      <c r="J446" s="212">
        <f>ROUND(I446*H446,2)</f>
        <v>0</v>
      </c>
      <c r="K446" s="208" t="s">
        <v>171</v>
      </c>
      <c r="L446" s="45"/>
      <c r="M446" s="213" t="s">
        <v>19</v>
      </c>
      <c r="N446" s="214" t="s">
        <v>45</v>
      </c>
      <c r="O446" s="85"/>
      <c r="P446" s="215">
        <f>O446*H446</f>
        <v>0</v>
      </c>
      <c r="Q446" s="215">
        <v>0.00042999999999999999</v>
      </c>
      <c r="R446" s="215">
        <f>Q446*H446</f>
        <v>0.011781999999999999</v>
      </c>
      <c r="S446" s="215">
        <v>0</v>
      </c>
      <c r="T446" s="216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7" t="s">
        <v>259</v>
      </c>
      <c r="AT446" s="217" t="s">
        <v>167</v>
      </c>
      <c r="AU446" s="217" t="s">
        <v>84</v>
      </c>
      <c r="AY446" s="18" t="s">
        <v>165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8" t="s">
        <v>82</v>
      </c>
      <c r="BK446" s="218">
        <f>ROUND(I446*H446,2)</f>
        <v>0</v>
      </c>
      <c r="BL446" s="18" t="s">
        <v>259</v>
      </c>
      <c r="BM446" s="217" t="s">
        <v>916</v>
      </c>
    </row>
    <row r="447" s="2" customFormat="1">
      <c r="A447" s="39"/>
      <c r="B447" s="40"/>
      <c r="C447" s="41"/>
      <c r="D447" s="219" t="s">
        <v>174</v>
      </c>
      <c r="E447" s="41"/>
      <c r="F447" s="220" t="s">
        <v>917</v>
      </c>
      <c r="G447" s="41"/>
      <c r="H447" s="41"/>
      <c r="I447" s="221"/>
      <c r="J447" s="41"/>
      <c r="K447" s="41"/>
      <c r="L447" s="45"/>
      <c r="M447" s="222"/>
      <c r="N447" s="223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174</v>
      </c>
      <c r="AU447" s="18" t="s">
        <v>84</v>
      </c>
    </row>
    <row r="448" s="13" customFormat="1">
      <c r="A448" s="13"/>
      <c r="B448" s="224"/>
      <c r="C448" s="225"/>
      <c r="D448" s="226" t="s">
        <v>176</v>
      </c>
      <c r="E448" s="227" t="s">
        <v>19</v>
      </c>
      <c r="F448" s="228" t="s">
        <v>918</v>
      </c>
      <c r="G448" s="225"/>
      <c r="H448" s="229">
        <v>27.399999999999999</v>
      </c>
      <c r="I448" s="230"/>
      <c r="J448" s="225"/>
      <c r="K448" s="225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176</v>
      </c>
      <c r="AU448" s="235" t="s">
        <v>84</v>
      </c>
      <c r="AV448" s="13" t="s">
        <v>84</v>
      </c>
      <c r="AW448" s="13" t="s">
        <v>35</v>
      </c>
      <c r="AX448" s="13" t="s">
        <v>82</v>
      </c>
      <c r="AY448" s="235" t="s">
        <v>165</v>
      </c>
    </row>
    <row r="449" s="2" customFormat="1" ht="16.5" customHeight="1">
      <c r="A449" s="39"/>
      <c r="B449" s="40"/>
      <c r="C449" s="206" t="s">
        <v>919</v>
      </c>
      <c r="D449" s="206" t="s">
        <v>167</v>
      </c>
      <c r="E449" s="207" t="s">
        <v>920</v>
      </c>
      <c r="F449" s="208" t="s">
        <v>921</v>
      </c>
      <c r="G449" s="209" t="s">
        <v>209</v>
      </c>
      <c r="H449" s="210">
        <v>79.799999999999997</v>
      </c>
      <c r="I449" s="211"/>
      <c r="J449" s="212">
        <f>ROUND(I449*H449,2)</f>
        <v>0</v>
      </c>
      <c r="K449" s="208" t="s">
        <v>171</v>
      </c>
      <c r="L449" s="45"/>
      <c r="M449" s="213" t="s">
        <v>19</v>
      </c>
      <c r="N449" s="214" t="s">
        <v>45</v>
      </c>
      <c r="O449" s="85"/>
      <c r="P449" s="215">
        <f>O449*H449</f>
        <v>0</v>
      </c>
      <c r="Q449" s="215">
        <v>0</v>
      </c>
      <c r="R449" s="215">
        <f>Q449*H449</f>
        <v>0</v>
      </c>
      <c r="S449" s="215">
        <v>0.083169999999999994</v>
      </c>
      <c r="T449" s="216">
        <f>S449*H449</f>
        <v>6.6369659999999993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7" t="s">
        <v>259</v>
      </c>
      <c r="AT449" s="217" t="s">
        <v>167</v>
      </c>
      <c r="AU449" s="217" t="s">
        <v>84</v>
      </c>
      <c r="AY449" s="18" t="s">
        <v>165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8" t="s">
        <v>82</v>
      </c>
      <c r="BK449" s="218">
        <f>ROUND(I449*H449,2)</f>
        <v>0</v>
      </c>
      <c r="BL449" s="18" t="s">
        <v>259</v>
      </c>
      <c r="BM449" s="217" t="s">
        <v>922</v>
      </c>
    </row>
    <row r="450" s="2" customFormat="1">
      <c r="A450" s="39"/>
      <c r="B450" s="40"/>
      <c r="C450" s="41"/>
      <c r="D450" s="219" t="s">
        <v>174</v>
      </c>
      <c r="E450" s="41"/>
      <c r="F450" s="220" t="s">
        <v>923</v>
      </c>
      <c r="G450" s="41"/>
      <c r="H450" s="41"/>
      <c r="I450" s="221"/>
      <c r="J450" s="41"/>
      <c r="K450" s="41"/>
      <c r="L450" s="45"/>
      <c r="M450" s="222"/>
      <c r="N450" s="223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174</v>
      </c>
      <c r="AU450" s="18" t="s">
        <v>84</v>
      </c>
    </row>
    <row r="451" s="13" customFormat="1">
      <c r="A451" s="13"/>
      <c r="B451" s="224"/>
      <c r="C451" s="225"/>
      <c r="D451" s="226" t="s">
        <v>176</v>
      </c>
      <c r="E451" s="227" t="s">
        <v>100</v>
      </c>
      <c r="F451" s="228" t="s">
        <v>924</v>
      </c>
      <c r="G451" s="225"/>
      <c r="H451" s="229">
        <v>79.799999999999997</v>
      </c>
      <c r="I451" s="230"/>
      <c r="J451" s="225"/>
      <c r="K451" s="225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176</v>
      </c>
      <c r="AU451" s="235" t="s">
        <v>84</v>
      </c>
      <c r="AV451" s="13" t="s">
        <v>84</v>
      </c>
      <c r="AW451" s="13" t="s">
        <v>35</v>
      </c>
      <c r="AX451" s="13" t="s">
        <v>82</v>
      </c>
      <c r="AY451" s="235" t="s">
        <v>165</v>
      </c>
    </row>
    <row r="452" s="2" customFormat="1" ht="24.15" customHeight="1">
      <c r="A452" s="39"/>
      <c r="B452" s="40"/>
      <c r="C452" s="206" t="s">
        <v>925</v>
      </c>
      <c r="D452" s="206" t="s">
        <v>167</v>
      </c>
      <c r="E452" s="207" t="s">
        <v>926</v>
      </c>
      <c r="F452" s="208" t="s">
        <v>927</v>
      </c>
      <c r="G452" s="209" t="s">
        <v>209</v>
      </c>
      <c r="H452" s="210">
        <v>98.5</v>
      </c>
      <c r="I452" s="211"/>
      <c r="J452" s="212">
        <f>ROUND(I452*H452,2)</f>
        <v>0</v>
      </c>
      <c r="K452" s="208" t="s">
        <v>171</v>
      </c>
      <c r="L452" s="45"/>
      <c r="M452" s="213" t="s">
        <v>19</v>
      </c>
      <c r="N452" s="214" t="s">
        <v>45</v>
      </c>
      <c r="O452" s="85"/>
      <c r="P452" s="215">
        <f>O452*H452</f>
        <v>0</v>
      </c>
      <c r="Q452" s="215">
        <v>0.0090299999999999998</v>
      </c>
      <c r="R452" s="215">
        <f>Q452*H452</f>
        <v>0.889455</v>
      </c>
      <c r="S452" s="215">
        <v>0</v>
      </c>
      <c r="T452" s="216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7" t="s">
        <v>259</v>
      </c>
      <c r="AT452" s="217" t="s">
        <v>167</v>
      </c>
      <c r="AU452" s="217" t="s">
        <v>84</v>
      </c>
      <c r="AY452" s="18" t="s">
        <v>165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8" t="s">
        <v>82</v>
      </c>
      <c r="BK452" s="218">
        <f>ROUND(I452*H452,2)</f>
        <v>0</v>
      </c>
      <c r="BL452" s="18" t="s">
        <v>259</v>
      </c>
      <c r="BM452" s="217" t="s">
        <v>928</v>
      </c>
    </row>
    <row r="453" s="2" customFormat="1">
      <c r="A453" s="39"/>
      <c r="B453" s="40"/>
      <c r="C453" s="41"/>
      <c r="D453" s="219" t="s">
        <v>174</v>
      </c>
      <c r="E453" s="41"/>
      <c r="F453" s="220" t="s">
        <v>929</v>
      </c>
      <c r="G453" s="41"/>
      <c r="H453" s="41"/>
      <c r="I453" s="221"/>
      <c r="J453" s="41"/>
      <c r="K453" s="41"/>
      <c r="L453" s="45"/>
      <c r="M453" s="222"/>
      <c r="N453" s="223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174</v>
      </c>
      <c r="AU453" s="18" t="s">
        <v>84</v>
      </c>
    </row>
    <row r="454" s="13" customFormat="1">
      <c r="A454" s="13"/>
      <c r="B454" s="224"/>
      <c r="C454" s="225"/>
      <c r="D454" s="226" t="s">
        <v>176</v>
      </c>
      <c r="E454" s="227" t="s">
        <v>19</v>
      </c>
      <c r="F454" s="228" t="s">
        <v>100</v>
      </c>
      <c r="G454" s="225"/>
      <c r="H454" s="229">
        <v>79.799999999999997</v>
      </c>
      <c r="I454" s="230"/>
      <c r="J454" s="225"/>
      <c r="K454" s="225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176</v>
      </c>
      <c r="AU454" s="235" t="s">
        <v>84</v>
      </c>
      <c r="AV454" s="13" t="s">
        <v>84</v>
      </c>
      <c r="AW454" s="13" t="s">
        <v>35</v>
      </c>
      <c r="AX454" s="13" t="s">
        <v>74</v>
      </c>
      <c r="AY454" s="235" t="s">
        <v>165</v>
      </c>
    </row>
    <row r="455" s="13" customFormat="1">
      <c r="A455" s="13"/>
      <c r="B455" s="224"/>
      <c r="C455" s="225"/>
      <c r="D455" s="226" t="s">
        <v>176</v>
      </c>
      <c r="E455" s="227" t="s">
        <v>19</v>
      </c>
      <c r="F455" s="228" t="s">
        <v>103</v>
      </c>
      <c r="G455" s="225"/>
      <c r="H455" s="229">
        <v>18.699999999999999</v>
      </c>
      <c r="I455" s="230"/>
      <c r="J455" s="225"/>
      <c r="K455" s="225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176</v>
      </c>
      <c r="AU455" s="235" t="s">
        <v>84</v>
      </c>
      <c r="AV455" s="13" t="s">
        <v>84</v>
      </c>
      <c r="AW455" s="13" t="s">
        <v>35</v>
      </c>
      <c r="AX455" s="13" t="s">
        <v>74</v>
      </c>
      <c r="AY455" s="235" t="s">
        <v>165</v>
      </c>
    </row>
    <row r="456" s="14" customFormat="1">
      <c r="A456" s="14"/>
      <c r="B456" s="246"/>
      <c r="C456" s="247"/>
      <c r="D456" s="226" t="s">
        <v>176</v>
      </c>
      <c r="E456" s="248" t="s">
        <v>19</v>
      </c>
      <c r="F456" s="249" t="s">
        <v>266</v>
      </c>
      <c r="G456" s="247"/>
      <c r="H456" s="250">
        <v>98.5</v>
      </c>
      <c r="I456" s="251"/>
      <c r="J456" s="247"/>
      <c r="K456" s="247"/>
      <c r="L456" s="252"/>
      <c r="M456" s="253"/>
      <c r="N456" s="254"/>
      <c r="O456" s="254"/>
      <c r="P456" s="254"/>
      <c r="Q456" s="254"/>
      <c r="R456" s="254"/>
      <c r="S456" s="254"/>
      <c r="T456" s="25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6" t="s">
        <v>176</v>
      </c>
      <c r="AU456" s="256" t="s">
        <v>84</v>
      </c>
      <c r="AV456" s="14" t="s">
        <v>172</v>
      </c>
      <c r="AW456" s="14" t="s">
        <v>35</v>
      </c>
      <c r="AX456" s="14" t="s">
        <v>82</v>
      </c>
      <c r="AY456" s="256" t="s">
        <v>165</v>
      </c>
    </row>
    <row r="457" s="2" customFormat="1" ht="16.5" customHeight="1">
      <c r="A457" s="39"/>
      <c r="B457" s="40"/>
      <c r="C457" s="236" t="s">
        <v>930</v>
      </c>
      <c r="D457" s="236" t="s">
        <v>213</v>
      </c>
      <c r="E457" s="237" t="s">
        <v>931</v>
      </c>
      <c r="F457" s="238" t="s">
        <v>932</v>
      </c>
      <c r="G457" s="239" t="s">
        <v>209</v>
      </c>
      <c r="H457" s="240">
        <v>116.72499999999999</v>
      </c>
      <c r="I457" s="241"/>
      <c r="J457" s="242">
        <f>ROUND(I457*H457,2)</f>
        <v>0</v>
      </c>
      <c r="K457" s="238" t="s">
        <v>171</v>
      </c>
      <c r="L457" s="243"/>
      <c r="M457" s="244" t="s">
        <v>19</v>
      </c>
      <c r="N457" s="245" t="s">
        <v>45</v>
      </c>
      <c r="O457" s="85"/>
      <c r="P457" s="215">
        <f>O457*H457</f>
        <v>0</v>
      </c>
      <c r="Q457" s="215">
        <v>0.021999999999999999</v>
      </c>
      <c r="R457" s="215">
        <f>Q457*H457</f>
        <v>2.5679499999999997</v>
      </c>
      <c r="S457" s="215">
        <v>0</v>
      </c>
      <c r="T457" s="216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7" t="s">
        <v>358</v>
      </c>
      <c r="AT457" s="217" t="s">
        <v>213</v>
      </c>
      <c r="AU457" s="217" t="s">
        <v>84</v>
      </c>
      <c r="AY457" s="18" t="s">
        <v>165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8" t="s">
        <v>82</v>
      </c>
      <c r="BK457" s="218">
        <f>ROUND(I457*H457,2)</f>
        <v>0</v>
      </c>
      <c r="BL457" s="18" t="s">
        <v>259</v>
      </c>
      <c r="BM457" s="217" t="s">
        <v>933</v>
      </c>
    </row>
    <row r="458" s="13" customFormat="1">
      <c r="A458" s="13"/>
      <c r="B458" s="224"/>
      <c r="C458" s="225"/>
      <c r="D458" s="226" t="s">
        <v>176</v>
      </c>
      <c r="E458" s="227" t="s">
        <v>19</v>
      </c>
      <c r="F458" s="228" t="s">
        <v>934</v>
      </c>
      <c r="G458" s="225"/>
      <c r="H458" s="229">
        <v>101.5</v>
      </c>
      <c r="I458" s="230"/>
      <c r="J458" s="225"/>
      <c r="K458" s="225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176</v>
      </c>
      <c r="AU458" s="235" t="s">
        <v>84</v>
      </c>
      <c r="AV458" s="13" t="s">
        <v>84</v>
      </c>
      <c r="AW458" s="13" t="s">
        <v>35</v>
      </c>
      <c r="AX458" s="13" t="s">
        <v>82</v>
      </c>
      <c r="AY458" s="235" t="s">
        <v>165</v>
      </c>
    </row>
    <row r="459" s="13" customFormat="1">
      <c r="A459" s="13"/>
      <c r="B459" s="224"/>
      <c r="C459" s="225"/>
      <c r="D459" s="226" t="s">
        <v>176</v>
      </c>
      <c r="E459" s="225"/>
      <c r="F459" s="228" t="s">
        <v>935</v>
      </c>
      <c r="G459" s="225"/>
      <c r="H459" s="229">
        <v>116.72499999999999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176</v>
      </c>
      <c r="AU459" s="235" t="s">
        <v>84</v>
      </c>
      <c r="AV459" s="13" t="s">
        <v>84</v>
      </c>
      <c r="AW459" s="13" t="s">
        <v>4</v>
      </c>
      <c r="AX459" s="13" t="s">
        <v>82</v>
      </c>
      <c r="AY459" s="235" t="s">
        <v>165</v>
      </c>
    </row>
    <row r="460" s="2" customFormat="1" ht="16.5" customHeight="1">
      <c r="A460" s="39"/>
      <c r="B460" s="40"/>
      <c r="C460" s="206" t="s">
        <v>936</v>
      </c>
      <c r="D460" s="206" t="s">
        <v>167</v>
      </c>
      <c r="E460" s="207" t="s">
        <v>937</v>
      </c>
      <c r="F460" s="208" t="s">
        <v>938</v>
      </c>
      <c r="G460" s="209" t="s">
        <v>290</v>
      </c>
      <c r="H460" s="210">
        <v>112.2</v>
      </c>
      <c r="I460" s="211"/>
      <c r="J460" s="212">
        <f>ROUND(I460*H460,2)</f>
        <v>0</v>
      </c>
      <c r="K460" s="208" t="s">
        <v>171</v>
      </c>
      <c r="L460" s="45"/>
      <c r="M460" s="213" t="s">
        <v>19</v>
      </c>
      <c r="N460" s="214" t="s">
        <v>45</v>
      </c>
      <c r="O460" s="85"/>
      <c r="P460" s="215">
        <f>O460*H460</f>
        <v>0</v>
      </c>
      <c r="Q460" s="215">
        <v>3.0000000000000001E-05</v>
      </c>
      <c r="R460" s="215">
        <f>Q460*H460</f>
        <v>0.0033660000000000001</v>
      </c>
      <c r="S460" s="215">
        <v>0</v>
      </c>
      <c r="T460" s="216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7" t="s">
        <v>259</v>
      </c>
      <c r="AT460" s="217" t="s">
        <v>167</v>
      </c>
      <c r="AU460" s="217" t="s">
        <v>84</v>
      </c>
      <c r="AY460" s="18" t="s">
        <v>165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8" t="s">
        <v>82</v>
      </c>
      <c r="BK460" s="218">
        <f>ROUND(I460*H460,2)</f>
        <v>0</v>
      </c>
      <c r="BL460" s="18" t="s">
        <v>259</v>
      </c>
      <c r="BM460" s="217" t="s">
        <v>939</v>
      </c>
    </row>
    <row r="461" s="2" customFormat="1">
      <c r="A461" s="39"/>
      <c r="B461" s="40"/>
      <c r="C461" s="41"/>
      <c r="D461" s="219" t="s">
        <v>174</v>
      </c>
      <c r="E461" s="41"/>
      <c r="F461" s="220" t="s">
        <v>940</v>
      </c>
      <c r="G461" s="41"/>
      <c r="H461" s="41"/>
      <c r="I461" s="221"/>
      <c r="J461" s="41"/>
      <c r="K461" s="41"/>
      <c r="L461" s="45"/>
      <c r="M461" s="222"/>
      <c r="N461" s="223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174</v>
      </c>
      <c r="AU461" s="18" t="s">
        <v>84</v>
      </c>
    </row>
    <row r="462" s="13" customFormat="1">
      <c r="A462" s="13"/>
      <c r="B462" s="224"/>
      <c r="C462" s="225"/>
      <c r="D462" s="226" t="s">
        <v>176</v>
      </c>
      <c r="E462" s="227" t="s">
        <v>19</v>
      </c>
      <c r="F462" s="228" t="s">
        <v>941</v>
      </c>
      <c r="G462" s="225"/>
      <c r="H462" s="229">
        <v>54.799999999999997</v>
      </c>
      <c r="I462" s="230"/>
      <c r="J462" s="225"/>
      <c r="K462" s="225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176</v>
      </c>
      <c r="AU462" s="235" t="s">
        <v>84</v>
      </c>
      <c r="AV462" s="13" t="s">
        <v>84</v>
      </c>
      <c r="AW462" s="13" t="s">
        <v>35</v>
      </c>
      <c r="AX462" s="13" t="s">
        <v>74</v>
      </c>
      <c r="AY462" s="235" t="s">
        <v>165</v>
      </c>
    </row>
    <row r="463" s="13" customFormat="1">
      <c r="A463" s="13"/>
      <c r="B463" s="224"/>
      <c r="C463" s="225"/>
      <c r="D463" s="226" t="s">
        <v>176</v>
      </c>
      <c r="E463" s="227" t="s">
        <v>19</v>
      </c>
      <c r="F463" s="228" t="s">
        <v>942</v>
      </c>
      <c r="G463" s="225"/>
      <c r="H463" s="229">
        <v>30</v>
      </c>
      <c r="I463" s="230"/>
      <c r="J463" s="225"/>
      <c r="K463" s="225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176</v>
      </c>
      <c r="AU463" s="235" t="s">
        <v>84</v>
      </c>
      <c r="AV463" s="13" t="s">
        <v>84</v>
      </c>
      <c r="AW463" s="13" t="s">
        <v>35</v>
      </c>
      <c r="AX463" s="13" t="s">
        <v>74</v>
      </c>
      <c r="AY463" s="235" t="s">
        <v>165</v>
      </c>
    </row>
    <row r="464" s="13" customFormat="1">
      <c r="A464" s="13"/>
      <c r="B464" s="224"/>
      <c r="C464" s="225"/>
      <c r="D464" s="226" t="s">
        <v>176</v>
      </c>
      <c r="E464" s="227" t="s">
        <v>19</v>
      </c>
      <c r="F464" s="228" t="s">
        <v>918</v>
      </c>
      <c r="G464" s="225"/>
      <c r="H464" s="229">
        <v>27.399999999999999</v>
      </c>
      <c r="I464" s="230"/>
      <c r="J464" s="225"/>
      <c r="K464" s="225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176</v>
      </c>
      <c r="AU464" s="235" t="s">
        <v>84</v>
      </c>
      <c r="AV464" s="13" t="s">
        <v>84</v>
      </c>
      <c r="AW464" s="13" t="s">
        <v>35</v>
      </c>
      <c r="AX464" s="13" t="s">
        <v>74</v>
      </c>
      <c r="AY464" s="235" t="s">
        <v>165</v>
      </c>
    </row>
    <row r="465" s="14" customFormat="1">
      <c r="A465" s="14"/>
      <c r="B465" s="246"/>
      <c r="C465" s="247"/>
      <c r="D465" s="226" t="s">
        <v>176</v>
      </c>
      <c r="E465" s="248" t="s">
        <v>19</v>
      </c>
      <c r="F465" s="249" t="s">
        <v>266</v>
      </c>
      <c r="G465" s="247"/>
      <c r="H465" s="250">
        <v>112.2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176</v>
      </c>
      <c r="AU465" s="256" t="s">
        <v>84</v>
      </c>
      <c r="AV465" s="14" t="s">
        <v>172</v>
      </c>
      <c r="AW465" s="14" t="s">
        <v>35</v>
      </c>
      <c r="AX465" s="14" t="s">
        <v>82</v>
      </c>
      <c r="AY465" s="256" t="s">
        <v>165</v>
      </c>
    </row>
    <row r="466" s="12" customFormat="1" ht="22.8" customHeight="1">
      <c r="A466" s="12"/>
      <c r="B466" s="190"/>
      <c r="C466" s="191"/>
      <c r="D466" s="192" t="s">
        <v>73</v>
      </c>
      <c r="E466" s="204" t="s">
        <v>943</v>
      </c>
      <c r="F466" s="204" t="s">
        <v>944</v>
      </c>
      <c r="G466" s="191"/>
      <c r="H466" s="191"/>
      <c r="I466" s="194"/>
      <c r="J466" s="205">
        <f>BK466</f>
        <v>0</v>
      </c>
      <c r="K466" s="191"/>
      <c r="L466" s="196"/>
      <c r="M466" s="197"/>
      <c r="N466" s="198"/>
      <c r="O466" s="198"/>
      <c r="P466" s="199">
        <f>SUM(P467:P475)</f>
        <v>0</v>
      </c>
      <c r="Q466" s="198"/>
      <c r="R466" s="199">
        <f>SUM(R467:R475)</f>
        <v>0</v>
      </c>
      <c r="S466" s="198"/>
      <c r="T466" s="200">
        <f>SUM(T467:T475)</f>
        <v>3.1750049999999996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1" t="s">
        <v>84</v>
      </c>
      <c r="AT466" s="202" t="s">
        <v>73</v>
      </c>
      <c r="AU466" s="202" t="s">
        <v>82</v>
      </c>
      <c r="AY466" s="201" t="s">
        <v>165</v>
      </c>
      <c r="BK466" s="203">
        <f>SUM(BK467:BK475)</f>
        <v>0</v>
      </c>
    </row>
    <row r="467" s="2" customFormat="1" ht="24.15" customHeight="1">
      <c r="A467" s="39"/>
      <c r="B467" s="40"/>
      <c r="C467" s="206" t="s">
        <v>945</v>
      </c>
      <c r="D467" s="206" t="s">
        <v>167</v>
      </c>
      <c r="E467" s="207" t="s">
        <v>946</v>
      </c>
      <c r="F467" s="208" t="s">
        <v>947</v>
      </c>
      <c r="G467" s="209" t="s">
        <v>209</v>
      </c>
      <c r="H467" s="210">
        <v>0.84999999999999998</v>
      </c>
      <c r="I467" s="211"/>
      <c r="J467" s="212">
        <f>ROUND(I467*H467,2)</f>
        <v>0</v>
      </c>
      <c r="K467" s="208" t="s">
        <v>171</v>
      </c>
      <c r="L467" s="45"/>
      <c r="M467" s="213" t="s">
        <v>19</v>
      </c>
      <c r="N467" s="214" t="s">
        <v>45</v>
      </c>
      <c r="O467" s="85"/>
      <c r="P467" s="215">
        <f>O467*H467</f>
        <v>0</v>
      </c>
      <c r="Q467" s="215">
        <v>0</v>
      </c>
      <c r="R467" s="215">
        <f>Q467*H467</f>
        <v>0</v>
      </c>
      <c r="S467" s="215">
        <v>0.157</v>
      </c>
      <c r="T467" s="216">
        <f>S467*H467</f>
        <v>0.13344999999999999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7" t="s">
        <v>259</v>
      </c>
      <c r="AT467" s="217" t="s">
        <v>167</v>
      </c>
      <c r="AU467" s="217" t="s">
        <v>84</v>
      </c>
      <c r="AY467" s="18" t="s">
        <v>165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8" t="s">
        <v>82</v>
      </c>
      <c r="BK467" s="218">
        <f>ROUND(I467*H467,2)</f>
        <v>0</v>
      </c>
      <c r="BL467" s="18" t="s">
        <v>259</v>
      </c>
      <c r="BM467" s="217" t="s">
        <v>948</v>
      </c>
    </row>
    <row r="468" s="2" customFormat="1">
      <c r="A468" s="39"/>
      <c r="B468" s="40"/>
      <c r="C468" s="41"/>
      <c r="D468" s="219" t="s">
        <v>174</v>
      </c>
      <c r="E468" s="41"/>
      <c r="F468" s="220" t="s">
        <v>949</v>
      </c>
      <c r="G468" s="41"/>
      <c r="H468" s="41"/>
      <c r="I468" s="221"/>
      <c r="J468" s="41"/>
      <c r="K468" s="41"/>
      <c r="L468" s="45"/>
      <c r="M468" s="222"/>
      <c r="N468" s="223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174</v>
      </c>
      <c r="AU468" s="18" t="s">
        <v>84</v>
      </c>
    </row>
    <row r="469" s="13" customFormat="1">
      <c r="A469" s="13"/>
      <c r="B469" s="224"/>
      <c r="C469" s="225"/>
      <c r="D469" s="226" t="s">
        <v>176</v>
      </c>
      <c r="E469" s="227" t="s">
        <v>19</v>
      </c>
      <c r="F469" s="228" t="s">
        <v>950</v>
      </c>
      <c r="G469" s="225"/>
      <c r="H469" s="229">
        <v>0.84999999999999998</v>
      </c>
      <c r="I469" s="230"/>
      <c r="J469" s="225"/>
      <c r="K469" s="225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176</v>
      </c>
      <c r="AU469" s="235" t="s">
        <v>84</v>
      </c>
      <c r="AV469" s="13" t="s">
        <v>84</v>
      </c>
      <c r="AW469" s="13" t="s">
        <v>35</v>
      </c>
      <c r="AX469" s="13" t="s">
        <v>82</v>
      </c>
      <c r="AY469" s="235" t="s">
        <v>165</v>
      </c>
    </row>
    <row r="470" s="2" customFormat="1" ht="24.15" customHeight="1">
      <c r="A470" s="39"/>
      <c r="B470" s="40"/>
      <c r="C470" s="206" t="s">
        <v>951</v>
      </c>
      <c r="D470" s="206" t="s">
        <v>167</v>
      </c>
      <c r="E470" s="207" t="s">
        <v>952</v>
      </c>
      <c r="F470" s="208" t="s">
        <v>953</v>
      </c>
      <c r="G470" s="209" t="s">
        <v>209</v>
      </c>
      <c r="H470" s="210">
        <v>0.76500000000000001</v>
      </c>
      <c r="I470" s="211"/>
      <c r="J470" s="212">
        <f>ROUND(I470*H470,2)</f>
        <v>0</v>
      </c>
      <c r="K470" s="208" t="s">
        <v>171</v>
      </c>
      <c r="L470" s="45"/>
      <c r="M470" s="213" t="s">
        <v>19</v>
      </c>
      <c r="N470" s="214" t="s">
        <v>45</v>
      </c>
      <c r="O470" s="85"/>
      <c r="P470" s="215">
        <f>O470*H470</f>
        <v>0</v>
      </c>
      <c r="Q470" s="215">
        <v>0</v>
      </c>
      <c r="R470" s="215">
        <f>Q470*H470</f>
        <v>0</v>
      </c>
      <c r="S470" s="215">
        <v>0.187</v>
      </c>
      <c r="T470" s="216">
        <f>S470*H470</f>
        <v>0.14305500000000002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7" t="s">
        <v>259</v>
      </c>
      <c r="AT470" s="217" t="s">
        <v>167</v>
      </c>
      <c r="AU470" s="217" t="s">
        <v>84</v>
      </c>
      <c r="AY470" s="18" t="s">
        <v>165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8" t="s">
        <v>82</v>
      </c>
      <c r="BK470" s="218">
        <f>ROUND(I470*H470,2)</f>
        <v>0</v>
      </c>
      <c r="BL470" s="18" t="s">
        <v>259</v>
      </c>
      <c r="BM470" s="217" t="s">
        <v>954</v>
      </c>
    </row>
    <row r="471" s="2" customFormat="1">
      <c r="A471" s="39"/>
      <c r="B471" s="40"/>
      <c r="C471" s="41"/>
      <c r="D471" s="219" t="s">
        <v>174</v>
      </c>
      <c r="E471" s="41"/>
      <c r="F471" s="220" t="s">
        <v>955</v>
      </c>
      <c r="G471" s="41"/>
      <c r="H471" s="41"/>
      <c r="I471" s="221"/>
      <c r="J471" s="41"/>
      <c r="K471" s="41"/>
      <c r="L471" s="45"/>
      <c r="M471" s="222"/>
      <c r="N471" s="223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174</v>
      </c>
      <c r="AU471" s="18" t="s">
        <v>84</v>
      </c>
    </row>
    <row r="472" s="13" customFormat="1">
      <c r="A472" s="13"/>
      <c r="B472" s="224"/>
      <c r="C472" s="225"/>
      <c r="D472" s="226" t="s">
        <v>176</v>
      </c>
      <c r="E472" s="227" t="s">
        <v>19</v>
      </c>
      <c r="F472" s="228" t="s">
        <v>956</v>
      </c>
      <c r="G472" s="225"/>
      <c r="H472" s="229">
        <v>0.76500000000000001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176</v>
      </c>
      <c r="AU472" s="235" t="s">
        <v>84</v>
      </c>
      <c r="AV472" s="13" t="s">
        <v>84</v>
      </c>
      <c r="AW472" s="13" t="s">
        <v>35</v>
      </c>
      <c r="AX472" s="13" t="s">
        <v>82</v>
      </c>
      <c r="AY472" s="235" t="s">
        <v>165</v>
      </c>
    </row>
    <row r="473" s="2" customFormat="1" ht="16.5" customHeight="1">
      <c r="A473" s="39"/>
      <c r="B473" s="40"/>
      <c r="C473" s="206" t="s">
        <v>957</v>
      </c>
      <c r="D473" s="206" t="s">
        <v>167</v>
      </c>
      <c r="E473" s="207" t="s">
        <v>958</v>
      </c>
      <c r="F473" s="208" t="s">
        <v>959</v>
      </c>
      <c r="G473" s="209" t="s">
        <v>209</v>
      </c>
      <c r="H473" s="210">
        <v>18.699999999999999</v>
      </c>
      <c r="I473" s="211"/>
      <c r="J473" s="212">
        <f>ROUND(I473*H473,2)</f>
        <v>0</v>
      </c>
      <c r="K473" s="208" t="s">
        <v>171</v>
      </c>
      <c r="L473" s="45"/>
      <c r="M473" s="213" t="s">
        <v>19</v>
      </c>
      <c r="N473" s="214" t="s">
        <v>45</v>
      </c>
      <c r="O473" s="85"/>
      <c r="P473" s="215">
        <f>O473*H473</f>
        <v>0</v>
      </c>
      <c r="Q473" s="215">
        <v>0</v>
      </c>
      <c r="R473" s="215">
        <f>Q473*H473</f>
        <v>0</v>
      </c>
      <c r="S473" s="215">
        <v>0.155</v>
      </c>
      <c r="T473" s="216">
        <f>S473*H473</f>
        <v>2.8984999999999999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7" t="s">
        <v>259</v>
      </c>
      <c r="AT473" s="217" t="s">
        <v>167</v>
      </c>
      <c r="AU473" s="217" t="s">
        <v>84</v>
      </c>
      <c r="AY473" s="18" t="s">
        <v>165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8" t="s">
        <v>82</v>
      </c>
      <c r="BK473" s="218">
        <f>ROUND(I473*H473,2)</f>
        <v>0</v>
      </c>
      <c r="BL473" s="18" t="s">
        <v>259</v>
      </c>
      <c r="BM473" s="217" t="s">
        <v>960</v>
      </c>
    </row>
    <row r="474" s="2" customFormat="1">
      <c r="A474" s="39"/>
      <c r="B474" s="40"/>
      <c r="C474" s="41"/>
      <c r="D474" s="219" t="s">
        <v>174</v>
      </c>
      <c r="E474" s="41"/>
      <c r="F474" s="220" t="s">
        <v>961</v>
      </c>
      <c r="G474" s="41"/>
      <c r="H474" s="41"/>
      <c r="I474" s="221"/>
      <c r="J474" s="41"/>
      <c r="K474" s="41"/>
      <c r="L474" s="45"/>
      <c r="M474" s="222"/>
      <c r="N474" s="223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174</v>
      </c>
      <c r="AU474" s="18" t="s">
        <v>84</v>
      </c>
    </row>
    <row r="475" s="13" customFormat="1">
      <c r="A475" s="13"/>
      <c r="B475" s="224"/>
      <c r="C475" s="225"/>
      <c r="D475" s="226" t="s">
        <v>176</v>
      </c>
      <c r="E475" s="227" t="s">
        <v>103</v>
      </c>
      <c r="F475" s="228" t="s">
        <v>962</v>
      </c>
      <c r="G475" s="225"/>
      <c r="H475" s="229">
        <v>18.699999999999999</v>
      </c>
      <c r="I475" s="230"/>
      <c r="J475" s="225"/>
      <c r="K475" s="225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176</v>
      </c>
      <c r="AU475" s="235" t="s">
        <v>84</v>
      </c>
      <c r="AV475" s="13" t="s">
        <v>84</v>
      </c>
      <c r="AW475" s="13" t="s">
        <v>35</v>
      </c>
      <c r="AX475" s="13" t="s">
        <v>82</v>
      </c>
      <c r="AY475" s="235" t="s">
        <v>165</v>
      </c>
    </row>
    <row r="476" s="12" customFormat="1" ht="22.8" customHeight="1">
      <c r="A476" s="12"/>
      <c r="B476" s="190"/>
      <c r="C476" s="191"/>
      <c r="D476" s="192" t="s">
        <v>73</v>
      </c>
      <c r="E476" s="204" t="s">
        <v>963</v>
      </c>
      <c r="F476" s="204" t="s">
        <v>964</v>
      </c>
      <c r="G476" s="191"/>
      <c r="H476" s="191"/>
      <c r="I476" s="194"/>
      <c r="J476" s="205">
        <f>BK476</f>
        <v>0</v>
      </c>
      <c r="K476" s="191"/>
      <c r="L476" s="196"/>
      <c r="M476" s="197"/>
      <c r="N476" s="198"/>
      <c r="O476" s="198"/>
      <c r="P476" s="199">
        <f>SUM(P477:P502)</f>
        <v>0</v>
      </c>
      <c r="Q476" s="198"/>
      <c r="R476" s="199">
        <f>SUM(R477:R502)</f>
        <v>7.3600110799999987</v>
      </c>
      <c r="S476" s="198"/>
      <c r="T476" s="200">
        <f>SUM(T477:T502)</f>
        <v>14.085645000000001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1" t="s">
        <v>84</v>
      </c>
      <c r="AT476" s="202" t="s">
        <v>73</v>
      </c>
      <c r="AU476" s="202" t="s">
        <v>82</v>
      </c>
      <c r="AY476" s="201" t="s">
        <v>165</v>
      </c>
      <c r="BK476" s="203">
        <f>SUM(BK477:BK502)</f>
        <v>0</v>
      </c>
    </row>
    <row r="477" s="2" customFormat="1" ht="16.5" customHeight="1">
      <c r="A477" s="39"/>
      <c r="B477" s="40"/>
      <c r="C477" s="206" t="s">
        <v>965</v>
      </c>
      <c r="D477" s="206" t="s">
        <v>167</v>
      </c>
      <c r="E477" s="207" t="s">
        <v>966</v>
      </c>
      <c r="F477" s="208" t="s">
        <v>967</v>
      </c>
      <c r="G477" s="209" t="s">
        <v>209</v>
      </c>
      <c r="H477" s="210">
        <v>222.21000000000001</v>
      </c>
      <c r="I477" s="211"/>
      <c r="J477" s="212">
        <f>ROUND(I477*H477,2)</f>
        <v>0</v>
      </c>
      <c r="K477" s="208" t="s">
        <v>171</v>
      </c>
      <c r="L477" s="45"/>
      <c r="M477" s="213" t="s">
        <v>19</v>
      </c>
      <c r="N477" s="214" t="s">
        <v>45</v>
      </c>
      <c r="O477" s="85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7" t="s">
        <v>259</v>
      </c>
      <c r="AT477" s="217" t="s">
        <v>167</v>
      </c>
      <c r="AU477" s="217" t="s">
        <v>84</v>
      </c>
      <c r="AY477" s="18" t="s">
        <v>165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8" t="s">
        <v>82</v>
      </c>
      <c r="BK477" s="218">
        <f>ROUND(I477*H477,2)</f>
        <v>0</v>
      </c>
      <c r="BL477" s="18" t="s">
        <v>259</v>
      </c>
      <c r="BM477" s="217" t="s">
        <v>968</v>
      </c>
    </row>
    <row r="478" s="2" customFormat="1">
      <c r="A478" s="39"/>
      <c r="B478" s="40"/>
      <c r="C478" s="41"/>
      <c r="D478" s="219" t="s">
        <v>174</v>
      </c>
      <c r="E478" s="41"/>
      <c r="F478" s="220" t="s">
        <v>969</v>
      </c>
      <c r="G478" s="41"/>
      <c r="H478" s="41"/>
      <c r="I478" s="221"/>
      <c r="J478" s="41"/>
      <c r="K478" s="41"/>
      <c r="L478" s="45"/>
      <c r="M478" s="222"/>
      <c r="N478" s="223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174</v>
      </c>
      <c r="AU478" s="18" t="s">
        <v>84</v>
      </c>
    </row>
    <row r="479" s="13" customFormat="1">
      <c r="A479" s="13"/>
      <c r="B479" s="224"/>
      <c r="C479" s="225"/>
      <c r="D479" s="226" t="s">
        <v>176</v>
      </c>
      <c r="E479" s="227" t="s">
        <v>19</v>
      </c>
      <c r="F479" s="228" t="s">
        <v>107</v>
      </c>
      <c r="G479" s="225"/>
      <c r="H479" s="229">
        <v>222.21000000000001</v>
      </c>
      <c r="I479" s="230"/>
      <c r="J479" s="225"/>
      <c r="K479" s="225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176</v>
      </c>
      <c r="AU479" s="235" t="s">
        <v>84</v>
      </c>
      <c r="AV479" s="13" t="s">
        <v>84</v>
      </c>
      <c r="AW479" s="13" t="s">
        <v>35</v>
      </c>
      <c r="AX479" s="13" t="s">
        <v>82</v>
      </c>
      <c r="AY479" s="235" t="s">
        <v>165</v>
      </c>
    </row>
    <row r="480" s="2" customFormat="1" ht="16.5" customHeight="1">
      <c r="A480" s="39"/>
      <c r="B480" s="40"/>
      <c r="C480" s="206" t="s">
        <v>970</v>
      </c>
      <c r="D480" s="206" t="s">
        <v>167</v>
      </c>
      <c r="E480" s="207" t="s">
        <v>971</v>
      </c>
      <c r="F480" s="208" t="s">
        <v>972</v>
      </c>
      <c r="G480" s="209" t="s">
        <v>209</v>
      </c>
      <c r="H480" s="210">
        <v>222.21000000000001</v>
      </c>
      <c r="I480" s="211"/>
      <c r="J480" s="212">
        <f>ROUND(I480*H480,2)</f>
        <v>0</v>
      </c>
      <c r="K480" s="208" t="s">
        <v>171</v>
      </c>
      <c r="L480" s="45"/>
      <c r="M480" s="213" t="s">
        <v>19</v>
      </c>
      <c r="N480" s="214" t="s">
        <v>45</v>
      </c>
      <c r="O480" s="85"/>
      <c r="P480" s="215">
        <f>O480*H480</f>
        <v>0</v>
      </c>
      <c r="Q480" s="215">
        <v>0.00029999999999999997</v>
      </c>
      <c r="R480" s="215">
        <f>Q480*H480</f>
        <v>0.066663</v>
      </c>
      <c r="S480" s="215">
        <v>0</v>
      </c>
      <c r="T480" s="216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7" t="s">
        <v>259</v>
      </c>
      <c r="AT480" s="217" t="s">
        <v>167</v>
      </c>
      <c r="AU480" s="217" t="s">
        <v>84</v>
      </c>
      <c r="AY480" s="18" t="s">
        <v>165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8" t="s">
        <v>82</v>
      </c>
      <c r="BK480" s="218">
        <f>ROUND(I480*H480,2)</f>
        <v>0</v>
      </c>
      <c r="BL480" s="18" t="s">
        <v>259</v>
      </c>
      <c r="BM480" s="217" t="s">
        <v>973</v>
      </c>
    </row>
    <row r="481" s="2" customFormat="1">
      <c r="A481" s="39"/>
      <c r="B481" s="40"/>
      <c r="C481" s="41"/>
      <c r="D481" s="219" t="s">
        <v>174</v>
      </c>
      <c r="E481" s="41"/>
      <c r="F481" s="220" t="s">
        <v>974</v>
      </c>
      <c r="G481" s="41"/>
      <c r="H481" s="41"/>
      <c r="I481" s="221"/>
      <c r="J481" s="41"/>
      <c r="K481" s="41"/>
      <c r="L481" s="45"/>
      <c r="M481" s="222"/>
      <c r="N481" s="223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174</v>
      </c>
      <c r="AU481" s="18" t="s">
        <v>84</v>
      </c>
    </row>
    <row r="482" s="13" customFormat="1">
      <c r="A482" s="13"/>
      <c r="B482" s="224"/>
      <c r="C482" s="225"/>
      <c r="D482" s="226" t="s">
        <v>176</v>
      </c>
      <c r="E482" s="227" t="s">
        <v>19</v>
      </c>
      <c r="F482" s="228" t="s">
        <v>107</v>
      </c>
      <c r="G482" s="225"/>
      <c r="H482" s="229">
        <v>222.21000000000001</v>
      </c>
      <c r="I482" s="230"/>
      <c r="J482" s="225"/>
      <c r="K482" s="225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176</v>
      </c>
      <c r="AU482" s="235" t="s">
        <v>84</v>
      </c>
      <c r="AV482" s="13" t="s">
        <v>84</v>
      </c>
      <c r="AW482" s="13" t="s">
        <v>35</v>
      </c>
      <c r="AX482" s="13" t="s">
        <v>82</v>
      </c>
      <c r="AY482" s="235" t="s">
        <v>165</v>
      </c>
    </row>
    <row r="483" s="2" customFormat="1" ht="16.5" customHeight="1">
      <c r="A483" s="39"/>
      <c r="B483" s="40"/>
      <c r="C483" s="206" t="s">
        <v>975</v>
      </c>
      <c r="D483" s="206" t="s">
        <v>167</v>
      </c>
      <c r="E483" s="207" t="s">
        <v>976</v>
      </c>
      <c r="F483" s="208" t="s">
        <v>977</v>
      </c>
      <c r="G483" s="209" t="s">
        <v>209</v>
      </c>
      <c r="H483" s="210">
        <v>172.83000000000001</v>
      </c>
      <c r="I483" s="211"/>
      <c r="J483" s="212">
        <f>ROUND(I483*H483,2)</f>
        <v>0</v>
      </c>
      <c r="K483" s="208" t="s">
        <v>171</v>
      </c>
      <c r="L483" s="45"/>
      <c r="M483" s="213" t="s">
        <v>19</v>
      </c>
      <c r="N483" s="214" t="s">
        <v>45</v>
      </c>
      <c r="O483" s="85"/>
      <c r="P483" s="215">
        <f>O483*H483</f>
        <v>0</v>
      </c>
      <c r="Q483" s="215">
        <v>0</v>
      </c>
      <c r="R483" s="215">
        <f>Q483*H483</f>
        <v>0</v>
      </c>
      <c r="S483" s="215">
        <v>0.081500000000000003</v>
      </c>
      <c r="T483" s="216">
        <f>S483*H483</f>
        <v>14.085645000000001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7" t="s">
        <v>259</v>
      </c>
      <c r="AT483" s="217" t="s">
        <v>167</v>
      </c>
      <c r="AU483" s="217" t="s">
        <v>84</v>
      </c>
      <c r="AY483" s="18" t="s">
        <v>165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8" t="s">
        <v>82</v>
      </c>
      <c r="BK483" s="218">
        <f>ROUND(I483*H483,2)</f>
        <v>0</v>
      </c>
      <c r="BL483" s="18" t="s">
        <v>259</v>
      </c>
      <c r="BM483" s="217" t="s">
        <v>978</v>
      </c>
    </row>
    <row r="484" s="2" customFormat="1">
      <c r="A484" s="39"/>
      <c r="B484" s="40"/>
      <c r="C484" s="41"/>
      <c r="D484" s="219" t="s">
        <v>174</v>
      </c>
      <c r="E484" s="41"/>
      <c r="F484" s="220" t="s">
        <v>979</v>
      </c>
      <c r="G484" s="41"/>
      <c r="H484" s="41"/>
      <c r="I484" s="221"/>
      <c r="J484" s="41"/>
      <c r="K484" s="41"/>
      <c r="L484" s="45"/>
      <c r="M484" s="222"/>
      <c r="N484" s="223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174</v>
      </c>
      <c r="AU484" s="18" t="s">
        <v>84</v>
      </c>
    </row>
    <row r="485" s="13" customFormat="1">
      <c r="A485" s="13"/>
      <c r="B485" s="224"/>
      <c r="C485" s="225"/>
      <c r="D485" s="226" t="s">
        <v>176</v>
      </c>
      <c r="E485" s="227" t="s">
        <v>19</v>
      </c>
      <c r="F485" s="228" t="s">
        <v>110</v>
      </c>
      <c r="G485" s="225"/>
      <c r="H485" s="229">
        <v>172.83000000000001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176</v>
      </c>
      <c r="AU485" s="235" t="s">
        <v>84</v>
      </c>
      <c r="AV485" s="13" t="s">
        <v>84</v>
      </c>
      <c r="AW485" s="13" t="s">
        <v>35</v>
      </c>
      <c r="AX485" s="13" t="s">
        <v>82</v>
      </c>
      <c r="AY485" s="235" t="s">
        <v>165</v>
      </c>
    </row>
    <row r="486" s="2" customFormat="1" ht="21.75" customHeight="1">
      <c r="A486" s="39"/>
      <c r="B486" s="40"/>
      <c r="C486" s="206" t="s">
        <v>980</v>
      </c>
      <c r="D486" s="206" t="s">
        <v>167</v>
      </c>
      <c r="E486" s="207" t="s">
        <v>981</v>
      </c>
      <c r="F486" s="208" t="s">
        <v>982</v>
      </c>
      <c r="G486" s="209" t="s">
        <v>209</v>
      </c>
      <c r="H486" s="210">
        <v>222.21000000000001</v>
      </c>
      <c r="I486" s="211"/>
      <c r="J486" s="212">
        <f>ROUND(I486*H486,2)</f>
        <v>0</v>
      </c>
      <c r="K486" s="208" t="s">
        <v>171</v>
      </c>
      <c r="L486" s="45"/>
      <c r="M486" s="213" t="s">
        <v>19</v>
      </c>
      <c r="N486" s="214" t="s">
        <v>45</v>
      </c>
      <c r="O486" s="85"/>
      <c r="P486" s="215">
        <f>O486*H486</f>
        <v>0</v>
      </c>
      <c r="Q486" s="215">
        <v>0.0075500000000000003</v>
      </c>
      <c r="R486" s="215">
        <f>Q486*H486</f>
        <v>1.6776855000000002</v>
      </c>
      <c r="S486" s="215">
        <v>0</v>
      </c>
      <c r="T486" s="216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7" t="s">
        <v>259</v>
      </c>
      <c r="AT486" s="217" t="s">
        <v>167</v>
      </c>
      <c r="AU486" s="217" t="s">
        <v>84</v>
      </c>
      <c r="AY486" s="18" t="s">
        <v>165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8" t="s">
        <v>82</v>
      </c>
      <c r="BK486" s="218">
        <f>ROUND(I486*H486,2)</f>
        <v>0</v>
      </c>
      <c r="BL486" s="18" t="s">
        <v>259</v>
      </c>
      <c r="BM486" s="217" t="s">
        <v>983</v>
      </c>
    </row>
    <row r="487" s="2" customFormat="1">
      <c r="A487" s="39"/>
      <c r="B487" s="40"/>
      <c r="C487" s="41"/>
      <c r="D487" s="219" t="s">
        <v>174</v>
      </c>
      <c r="E487" s="41"/>
      <c r="F487" s="220" t="s">
        <v>984</v>
      </c>
      <c r="G487" s="41"/>
      <c r="H487" s="41"/>
      <c r="I487" s="221"/>
      <c r="J487" s="41"/>
      <c r="K487" s="41"/>
      <c r="L487" s="45"/>
      <c r="M487" s="222"/>
      <c r="N487" s="223"/>
      <c r="O487" s="85"/>
      <c r="P487" s="85"/>
      <c r="Q487" s="85"/>
      <c r="R487" s="85"/>
      <c r="S487" s="85"/>
      <c r="T487" s="86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174</v>
      </c>
      <c r="AU487" s="18" t="s">
        <v>84</v>
      </c>
    </row>
    <row r="488" s="13" customFormat="1">
      <c r="A488" s="13"/>
      <c r="B488" s="224"/>
      <c r="C488" s="225"/>
      <c r="D488" s="226" t="s">
        <v>176</v>
      </c>
      <c r="E488" s="227" t="s">
        <v>19</v>
      </c>
      <c r="F488" s="228" t="s">
        <v>107</v>
      </c>
      <c r="G488" s="225"/>
      <c r="H488" s="229">
        <v>222.21000000000001</v>
      </c>
      <c r="I488" s="230"/>
      <c r="J488" s="225"/>
      <c r="K488" s="225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176</v>
      </c>
      <c r="AU488" s="235" t="s">
        <v>84</v>
      </c>
      <c r="AV488" s="13" t="s">
        <v>84</v>
      </c>
      <c r="AW488" s="13" t="s">
        <v>35</v>
      </c>
      <c r="AX488" s="13" t="s">
        <v>82</v>
      </c>
      <c r="AY488" s="235" t="s">
        <v>165</v>
      </c>
    </row>
    <row r="489" s="2" customFormat="1" ht="16.5" customHeight="1">
      <c r="A489" s="39"/>
      <c r="B489" s="40"/>
      <c r="C489" s="236" t="s">
        <v>985</v>
      </c>
      <c r="D489" s="236" t="s">
        <v>213</v>
      </c>
      <c r="E489" s="237" t="s">
        <v>986</v>
      </c>
      <c r="F489" s="238" t="s">
        <v>987</v>
      </c>
      <c r="G489" s="239" t="s">
        <v>209</v>
      </c>
      <c r="H489" s="240">
        <v>296.63799999999998</v>
      </c>
      <c r="I489" s="241"/>
      <c r="J489" s="242">
        <f>ROUND(I489*H489,2)</f>
        <v>0</v>
      </c>
      <c r="K489" s="238" t="s">
        <v>171</v>
      </c>
      <c r="L489" s="243"/>
      <c r="M489" s="244" t="s">
        <v>19</v>
      </c>
      <c r="N489" s="245" t="s">
        <v>45</v>
      </c>
      <c r="O489" s="85"/>
      <c r="P489" s="215">
        <f>O489*H489</f>
        <v>0</v>
      </c>
      <c r="Q489" s="215">
        <v>0.018409999999999999</v>
      </c>
      <c r="R489" s="215">
        <f>Q489*H489</f>
        <v>5.461105579999999</v>
      </c>
      <c r="S489" s="215">
        <v>0</v>
      </c>
      <c r="T489" s="216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7" t="s">
        <v>358</v>
      </c>
      <c r="AT489" s="217" t="s">
        <v>213</v>
      </c>
      <c r="AU489" s="217" t="s">
        <v>84</v>
      </c>
      <c r="AY489" s="18" t="s">
        <v>165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8" t="s">
        <v>82</v>
      </c>
      <c r="BK489" s="218">
        <f>ROUND(I489*H489,2)</f>
        <v>0</v>
      </c>
      <c r="BL489" s="18" t="s">
        <v>259</v>
      </c>
      <c r="BM489" s="217" t="s">
        <v>988</v>
      </c>
    </row>
    <row r="490" s="13" customFormat="1">
      <c r="A490" s="13"/>
      <c r="B490" s="224"/>
      <c r="C490" s="225"/>
      <c r="D490" s="226" t="s">
        <v>176</v>
      </c>
      <c r="E490" s="227" t="s">
        <v>19</v>
      </c>
      <c r="F490" s="228" t="s">
        <v>989</v>
      </c>
      <c r="G490" s="225"/>
      <c r="H490" s="229">
        <v>257.94600000000003</v>
      </c>
      <c r="I490" s="230"/>
      <c r="J490" s="225"/>
      <c r="K490" s="225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176</v>
      </c>
      <c r="AU490" s="235" t="s">
        <v>84</v>
      </c>
      <c r="AV490" s="13" t="s">
        <v>84</v>
      </c>
      <c r="AW490" s="13" t="s">
        <v>35</v>
      </c>
      <c r="AX490" s="13" t="s">
        <v>82</v>
      </c>
      <c r="AY490" s="235" t="s">
        <v>165</v>
      </c>
    </row>
    <row r="491" s="13" customFormat="1">
      <c r="A491" s="13"/>
      <c r="B491" s="224"/>
      <c r="C491" s="225"/>
      <c r="D491" s="226" t="s">
        <v>176</v>
      </c>
      <c r="E491" s="225"/>
      <c r="F491" s="228" t="s">
        <v>990</v>
      </c>
      <c r="G491" s="225"/>
      <c r="H491" s="229">
        <v>296.63799999999998</v>
      </c>
      <c r="I491" s="230"/>
      <c r="J491" s="225"/>
      <c r="K491" s="225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176</v>
      </c>
      <c r="AU491" s="235" t="s">
        <v>84</v>
      </c>
      <c r="AV491" s="13" t="s">
        <v>84</v>
      </c>
      <c r="AW491" s="13" t="s">
        <v>4</v>
      </c>
      <c r="AX491" s="13" t="s">
        <v>82</v>
      </c>
      <c r="AY491" s="235" t="s">
        <v>165</v>
      </c>
    </row>
    <row r="492" s="2" customFormat="1" ht="16.5" customHeight="1">
      <c r="A492" s="39"/>
      <c r="B492" s="40"/>
      <c r="C492" s="206" t="s">
        <v>991</v>
      </c>
      <c r="D492" s="206" t="s">
        <v>167</v>
      </c>
      <c r="E492" s="207" t="s">
        <v>992</v>
      </c>
      <c r="F492" s="208" t="s">
        <v>993</v>
      </c>
      <c r="G492" s="209" t="s">
        <v>209</v>
      </c>
      <c r="H492" s="210">
        <v>12.199999999999999</v>
      </c>
      <c r="I492" s="211"/>
      <c r="J492" s="212">
        <f>ROUND(I492*H492,2)</f>
        <v>0</v>
      </c>
      <c r="K492" s="208" t="s">
        <v>171</v>
      </c>
      <c r="L492" s="45"/>
      <c r="M492" s="213" t="s">
        <v>19</v>
      </c>
      <c r="N492" s="214" t="s">
        <v>45</v>
      </c>
      <c r="O492" s="85"/>
      <c r="P492" s="215">
        <f>O492*H492</f>
        <v>0</v>
      </c>
      <c r="Q492" s="215">
        <v>0.00063000000000000003</v>
      </c>
      <c r="R492" s="215">
        <f>Q492*H492</f>
        <v>0.0076860000000000001</v>
      </c>
      <c r="S492" s="215">
        <v>0</v>
      </c>
      <c r="T492" s="216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17" t="s">
        <v>259</v>
      </c>
      <c r="AT492" s="217" t="s">
        <v>167</v>
      </c>
      <c r="AU492" s="217" t="s">
        <v>84</v>
      </c>
      <c r="AY492" s="18" t="s">
        <v>165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8" t="s">
        <v>82</v>
      </c>
      <c r="BK492" s="218">
        <f>ROUND(I492*H492,2)</f>
        <v>0</v>
      </c>
      <c r="BL492" s="18" t="s">
        <v>259</v>
      </c>
      <c r="BM492" s="217" t="s">
        <v>994</v>
      </c>
    </row>
    <row r="493" s="2" customFormat="1">
      <c r="A493" s="39"/>
      <c r="B493" s="40"/>
      <c r="C493" s="41"/>
      <c r="D493" s="219" t="s">
        <v>174</v>
      </c>
      <c r="E493" s="41"/>
      <c r="F493" s="220" t="s">
        <v>995</v>
      </c>
      <c r="G493" s="41"/>
      <c r="H493" s="41"/>
      <c r="I493" s="221"/>
      <c r="J493" s="41"/>
      <c r="K493" s="41"/>
      <c r="L493" s="45"/>
      <c r="M493" s="222"/>
      <c r="N493" s="223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174</v>
      </c>
      <c r="AU493" s="18" t="s">
        <v>84</v>
      </c>
    </row>
    <row r="494" s="13" customFormat="1">
      <c r="A494" s="13"/>
      <c r="B494" s="224"/>
      <c r="C494" s="225"/>
      <c r="D494" s="226" t="s">
        <v>176</v>
      </c>
      <c r="E494" s="227" t="s">
        <v>19</v>
      </c>
      <c r="F494" s="228" t="s">
        <v>996</v>
      </c>
      <c r="G494" s="225"/>
      <c r="H494" s="229">
        <v>12.199999999999999</v>
      </c>
      <c r="I494" s="230"/>
      <c r="J494" s="225"/>
      <c r="K494" s="225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176</v>
      </c>
      <c r="AU494" s="235" t="s">
        <v>84</v>
      </c>
      <c r="AV494" s="13" t="s">
        <v>84</v>
      </c>
      <c r="AW494" s="13" t="s">
        <v>35</v>
      </c>
      <c r="AX494" s="13" t="s">
        <v>82</v>
      </c>
      <c r="AY494" s="235" t="s">
        <v>165</v>
      </c>
    </row>
    <row r="495" s="2" customFormat="1" ht="16.5" customHeight="1">
      <c r="A495" s="39"/>
      <c r="B495" s="40"/>
      <c r="C495" s="236" t="s">
        <v>997</v>
      </c>
      <c r="D495" s="236" t="s">
        <v>213</v>
      </c>
      <c r="E495" s="237" t="s">
        <v>998</v>
      </c>
      <c r="F495" s="238" t="s">
        <v>999</v>
      </c>
      <c r="G495" s="239" t="s">
        <v>209</v>
      </c>
      <c r="H495" s="240">
        <v>13.42</v>
      </c>
      <c r="I495" s="241"/>
      <c r="J495" s="242">
        <f>ROUND(I495*H495,2)</f>
        <v>0</v>
      </c>
      <c r="K495" s="238" t="s">
        <v>171</v>
      </c>
      <c r="L495" s="243"/>
      <c r="M495" s="244" t="s">
        <v>19</v>
      </c>
      <c r="N495" s="245" t="s">
        <v>45</v>
      </c>
      <c r="O495" s="85"/>
      <c r="P495" s="215">
        <f>O495*H495</f>
        <v>0</v>
      </c>
      <c r="Q495" s="215">
        <v>0.01</v>
      </c>
      <c r="R495" s="215">
        <f>Q495*H495</f>
        <v>0.13420000000000001</v>
      </c>
      <c r="S495" s="215">
        <v>0</v>
      </c>
      <c r="T495" s="216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7" t="s">
        <v>358</v>
      </c>
      <c r="AT495" s="217" t="s">
        <v>213</v>
      </c>
      <c r="AU495" s="217" t="s">
        <v>84</v>
      </c>
      <c r="AY495" s="18" t="s">
        <v>165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8" t="s">
        <v>82</v>
      </c>
      <c r="BK495" s="218">
        <f>ROUND(I495*H495,2)</f>
        <v>0</v>
      </c>
      <c r="BL495" s="18" t="s">
        <v>259</v>
      </c>
      <c r="BM495" s="217" t="s">
        <v>1000</v>
      </c>
    </row>
    <row r="496" s="13" customFormat="1">
      <c r="A496" s="13"/>
      <c r="B496" s="224"/>
      <c r="C496" s="225"/>
      <c r="D496" s="226" t="s">
        <v>176</v>
      </c>
      <c r="E496" s="225"/>
      <c r="F496" s="228" t="s">
        <v>1001</v>
      </c>
      <c r="G496" s="225"/>
      <c r="H496" s="229">
        <v>13.42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176</v>
      </c>
      <c r="AU496" s="235" t="s">
        <v>84</v>
      </c>
      <c r="AV496" s="13" t="s">
        <v>84</v>
      </c>
      <c r="AW496" s="13" t="s">
        <v>4</v>
      </c>
      <c r="AX496" s="13" t="s">
        <v>82</v>
      </c>
      <c r="AY496" s="235" t="s">
        <v>165</v>
      </c>
    </row>
    <row r="497" s="2" customFormat="1" ht="16.5" customHeight="1">
      <c r="A497" s="39"/>
      <c r="B497" s="40"/>
      <c r="C497" s="206" t="s">
        <v>1002</v>
      </c>
      <c r="D497" s="206" t="s">
        <v>167</v>
      </c>
      <c r="E497" s="207" t="s">
        <v>1003</v>
      </c>
      <c r="F497" s="208" t="s">
        <v>1004</v>
      </c>
      <c r="G497" s="209" t="s">
        <v>290</v>
      </c>
      <c r="H497" s="210">
        <v>81</v>
      </c>
      <c r="I497" s="211"/>
      <c r="J497" s="212">
        <f>ROUND(I497*H497,2)</f>
        <v>0</v>
      </c>
      <c r="K497" s="208" t="s">
        <v>171</v>
      </c>
      <c r="L497" s="45"/>
      <c r="M497" s="213" t="s">
        <v>19</v>
      </c>
      <c r="N497" s="214" t="s">
        <v>45</v>
      </c>
      <c r="O497" s="85"/>
      <c r="P497" s="215">
        <f>O497*H497</f>
        <v>0</v>
      </c>
      <c r="Q497" s="215">
        <v>3.0000000000000001E-05</v>
      </c>
      <c r="R497" s="215">
        <f>Q497*H497</f>
        <v>0.0024299999999999999</v>
      </c>
      <c r="S497" s="215">
        <v>0</v>
      </c>
      <c r="T497" s="216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7" t="s">
        <v>259</v>
      </c>
      <c r="AT497" s="217" t="s">
        <v>167</v>
      </c>
      <c r="AU497" s="217" t="s">
        <v>84</v>
      </c>
      <c r="AY497" s="18" t="s">
        <v>165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8" t="s">
        <v>82</v>
      </c>
      <c r="BK497" s="218">
        <f>ROUND(I497*H497,2)</f>
        <v>0</v>
      </c>
      <c r="BL497" s="18" t="s">
        <v>259</v>
      </c>
      <c r="BM497" s="217" t="s">
        <v>1005</v>
      </c>
    </row>
    <row r="498" s="2" customFormat="1">
      <c r="A498" s="39"/>
      <c r="B498" s="40"/>
      <c r="C498" s="41"/>
      <c r="D498" s="219" t="s">
        <v>174</v>
      </c>
      <c r="E498" s="41"/>
      <c r="F498" s="220" t="s">
        <v>1006</v>
      </c>
      <c r="G498" s="41"/>
      <c r="H498" s="41"/>
      <c r="I498" s="221"/>
      <c r="J498" s="41"/>
      <c r="K498" s="41"/>
      <c r="L498" s="45"/>
      <c r="M498" s="222"/>
      <c r="N498" s="223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174</v>
      </c>
      <c r="AU498" s="18" t="s">
        <v>84</v>
      </c>
    </row>
    <row r="499" s="13" customFormat="1">
      <c r="A499" s="13"/>
      <c r="B499" s="224"/>
      <c r="C499" s="225"/>
      <c r="D499" s="226" t="s">
        <v>176</v>
      </c>
      <c r="E499" s="227" t="s">
        <v>19</v>
      </c>
      <c r="F499" s="228" t="s">
        <v>1007</v>
      </c>
      <c r="G499" s="225"/>
      <c r="H499" s="229">
        <v>81</v>
      </c>
      <c r="I499" s="230"/>
      <c r="J499" s="225"/>
      <c r="K499" s="225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176</v>
      </c>
      <c r="AU499" s="235" t="s">
        <v>84</v>
      </c>
      <c r="AV499" s="13" t="s">
        <v>84</v>
      </c>
      <c r="AW499" s="13" t="s">
        <v>35</v>
      </c>
      <c r="AX499" s="13" t="s">
        <v>82</v>
      </c>
      <c r="AY499" s="235" t="s">
        <v>165</v>
      </c>
    </row>
    <row r="500" s="2" customFormat="1" ht="21.75" customHeight="1">
      <c r="A500" s="39"/>
      <c r="B500" s="40"/>
      <c r="C500" s="206" t="s">
        <v>1008</v>
      </c>
      <c r="D500" s="206" t="s">
        <v>167</v>
      </c>
      <c r="E500" s="207" t="s">
        <v>1009</v>
      </c>
      <c r="F500" s="208" t="s">
        <v>1010</v>
      </c>
      <c r="G500" s="209" t="s">
        <v>290</v>
      </c>
      <c r="H500" s="210">
        <v>10.449999999999999</v>
      </c>
      <c r="I500" s="211"/>
      <c r="J500" s="212">
        <f>ROUND(I500*H500,2)</f>
        <v>0</v>
      </c>
      <c r="K500" s="208" t="s">
        <v>171</v>
      </c>
      <c r="L500" s="45"/>
      <c r="M500" s="213" t="s">
        <v>19</v>
      </c>
      <c r="N500" s="214" t="s">
        <v>45</v>
      </c>
      <c r="O500" s="85"/>
      <c r="P500" s="215">
        <f>O500*H500</f>
        <v>0</v>
      </c>
      <c r="Q500" s="215">
        <v>0.00097999999999999997</v>
      </c>
      <c r="R500" s="215">
        <f>Q500*H500</f>
        <v>0.010240999999999998</v>
      </c>
      <c r="S500" s="215">
        <v>0</v>
      </c>
      <c r="T500" s="216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17" t="s">
        <v>259</v>
      </c>
      <c r="AT500" s="217" t="s">
        <v>167</v>
      </c>
      <c r="AU500" s="217" t="s">
        <v>84</v>
      </c>
      <c r="AY500" s="18" t="s">
        <v>165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8" t="s">
        <v>82</v>
      </c>
      <c r="BK500" s="218">
        <f>ROUND(I500*H500,2)</f>
        <v>0</v>
      </c>
      <c r="BL500" s="18" t="s">
        <v>259</v>
      </c>
      <c r="BM500" s="217" t="s">
        <v>1011</v>
      </c>
    </row>
    <row r="501" s="2" customFormat="1">
      <c r="A501" s="39"/>
      <c r="B501" s="40"/>
      <c r="C501" s="41"/>
      <c r="D501" s="219" t="s">
        <v>174</v>
      </c>
      <c r="E501" s="41"/>
      <c r="F501" s="220" t="s">
        <v>1012</v>
      </c>
      <c r="G501" s="41"/>
      <c r="H501" s="41"/>
      <c r="I501" s="221"/>
      <c r="J501" s="41"/>
      <c r="K501" s="41"/>
      <c r="L501" s="45"/>
      <c r="M501" s="222"/>
      <c r="N501" s="223"/>
      <c r="O501" s="85"/>
      <c r="P501" s="85"/>
      <c r="Q501" s="85"/>
      <c r="R501" s="85"/>
      <c r="S501" s="85"/>
      <c r="T501" s="86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174</v>
      </c>
      <c r="AU501" s="18" t="s">
        <v>84</v>
      </c>
    </row>
    <row r="502" s="13" customFormat="1">
      <c r="A502" s="13"/>
      <c r="B502" s="224"/>
      <c r="C502" s="225"/>
      <c r="D502" s="226" t="s">
        <v>176</v>
      </c>
      <c r="E502" s="227" t="s">
        <v>19</v>
      </c>
      <c r="F502" s="228" t="s">
        <v>1013</v>
      </c>
      <c r="G502" s="225"/>
      <c r="H502" s="229">
        <v>10.449999999999999</v>
      </c>
      <c r="I502" s="230"/>
      <c r="J502" s="225"/>
      <c r="K502" s="225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176</v>
      </c>
      <c r="AU502" s="235" t="s">
        <v>84</v>
      </c>
      <c r="AV502" s="13" t="s">
        <v>84</v>
      </c>
      <c r="AW502" s="13" t="s">
        <v>35</v>
      </c>
      <c r="AX502" s="13" t="s">
        <v>82</v>
      </c>
      <c r="AY502" s="235" t="s">
        <v>165</v>
      </c>
    </row>
    <row r="503" s="12" customFormat="1" ht="22.8" customHeight="1">
      <c r="A503" s="12"/>
      <c r="B503" s="190"/>
      <c r="C503" s="191"/>
      <c r="D503" s="192" t="s">
        <v>73</v>
      </c>
      <c r="E503" s="204" t="s">
        <v>1014</v>
      </c>
      <c r="F503" s="204" t="s">
        <v>1015</v>
      </c>
      <c r="G503" s="191"/>
      <c r="H503" s="191"/>
      <c r="I503" s="194"/>
      <c r="J503" s="205">
        <f>BK503</f>
        <v>0</v>
      </c>
      <c r="K503" s="191"/>
      <c r="L503" s="196"/>
      <c r="M503" s="197"/>
      <c r="N503" s="198"/>
      <c r="O503" s="198"/>
      <c r="P503" s="199">
        <f>SUM(P504:P507)</f>
        <v>0</v>
      </c>
      <c r="Q503" s="198"/>
      <c r="R503" s="199">
        <f>SUM(R504:R507)</f>
        <v>0.049396800000000005</v>
      </c>
      <c r="S503" s="198"/>
      <c r="T503" s="200">
        <f>SUM(T504:T507)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1" t="s">
        <v>84</v>
      </c>
      <c r="AT503" s="202" t="s">
        <v>73</v>
      </c>
      <c r="AU503" s="202" t="s">
        <v>82</v>
      </c>
      <c r="AY503" s="201" t="s">
        <v>165</v>
      </c>
      <c r="BK503" s="203">
        <f>SUM(BK504:BK507)</f>
        <v>0</v>
      </c>
    </row>
    <row r="504" s="2" customFormat="1" ht="24.15" customHeight="1">
      <c r="A504" s="39"/>
      <c r="B504" s="40"/>
      <c r="C504" s="206" t="s">
        <v>1016</v>
      </c>
      <c r="D504" s="206" t="s">
        <v>167</v>
      </c>
      <c r="E504" s="207" t="s">
        <v>1017</v>
      </c>
      <c r="F504" s="208" t="s">
        <v>1018</v>
      </c>
      <c r="G504" s="209" t="s">
        <v>209</v>
      </c>
      <c r="H504" s="210">
        <v>40.159999999999997</v>
      </c>
      <c r="I504" s="211"/>
      <c r="J504" s="212">
        <f>ROUND(I504*H504,2)</f>
        <v>0</v>
      </c>
      <c r="K504" s="208" t="s">
        <v>171</v>
      </c>
      <c r="L504" s="45"/>
      <c r="M504" s="213" t="s">
        <v>19</v>
      </c>
      <c r="N504" s="214" t="s">
        <v>45</v>
      </c>
      <c r="O504" s="85"/>
      <c r="P504" s="215">
        <f>O504*H504</f>
        <v>0</v>
      </c>
      <c r="Q504" s="215">
        <v>0.00027</v>
      </c>
      <c r="R504" s="215">
        <f>Q504*H504</f>
        <v>0.010843199999999999</v>
      </c>
      <c r="S504" s="215">
        <v>0</v>
      </c>
      <c r="T504" s="216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7" t="s">
        <v>259</v>
      </c>
      <c r="AT504" s="217" t="s">
        <v>167</v>
      </c>
      <c r="AU504" s="217" t="s">
        <v>84</v>
      </c>
      <c r="AY504" s="18" t="s">
        <v>165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8" t="s">
        <v>82</v>
      </c>
      <c r="BK504" s="218">
        <f>ROUND(I504*H504,2)</f>
        <v>0</v>
      </c>
      <c r="BL504" s="18" t="s">
        <v>259</v>
      </c>
      <c r="BM504" s="217" t="s">
        <v>1019</v>
      </c>
    </row>
    <row r="505" s="2" customFormat="1">
      <c r="A505" s="39"/>
      <c r="B505" s="40"/>
      <c r="C505" s="41"/>
      <c r="D505" s="219" t="s">
        <v>174</v>
      </c>
      <c r="E505" s="41"/>
      <c r="F505" s="220" t="s">
        <v>1020</v>
      </c>
      <c r="G505" s="41"/>
      <c r="H505" s="41"/>
      <c r="I505" s="221"/>
      <c r="J505" s="41"/>
      <c r="K505" s="41"/>
      <c r="L505" s="45"/>
      <c r="M505" s="222"/>
      <c r="N505" s="223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174</v>
      </c>
      <c r="AU505" s="18" t="s">
        <v>84</v>
      </c>
    </row>
    <row r="506" s="2" customFormat="1" ht="24.15" customHeight="1">
      <c r="A506" s="39"/>
      <c r="B506" s="40"/>
      <c r="C506" s="206" t="s">
        <v>1021</v>
      </c>
      <c r="D506" s="206" t="s">
        <v>167</v>
      </c>
      <c r="E506" s="207" t="s">
        <v>1022</v>
      </c>
      <c r="F506" s="208" t="s">
        <v>1023</v>
      </c>
      <c r="G506" s="209" t="s">
        <v>209</v>
      </c>
      <c r="H506" s="210">
        <v>120.48</v>
      </c>
      <c r="I506" s="211"/>
      <c r="J506" s="212">
        <f>ROUND(I506*H506,2)</f>
        <v>0</v>
      </c>
      <c r="K506" s="208" t="s">
        <v>171</v>
      </c>
      <c r="L506" s="45"/>
      <c r="M506" s="213" t="s">
        <v>19</v>
      </c>
      <c r="N506" s="214" t="s">
        <v>45</v>
      </c>
      <c r="O506" s="85"/>
      <c r="P506" s="215">
        <f>O506*H506</f>
        <v>0</v>
      </c>
      <c r="Q506" s="215">
        <v>0.00032000000000000003</v>
      </c>
      <c r="R506" s="215">
        <f>Q506*H506</f>
        <v>0.038553600000000007</v>
      </c>
      <c r="S506" s="215">
        <v>0</v>
      </c>
      <c r="T506" s="216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7" t="s">
        <v>259</v>
      </c>
      <c r="AT506" s="217" t="s">
        <v>167</v>
      </c>
      <c r="AU506" s="217" t="s">
        <v>84</v>
      </c>
      <c r="AY506" s="18" t="s">
        <v>165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8" t="s">
        <v>82</v>
      </c>
      <c r="BK506" s="218">
        <f>ROUND(I506*H506,2)</f>
        <v>0</v>
      </c>
      <c r="BL506" s="18" t="s">
        <v>259</v>
      </c>
      <c r="BM506" s="217" t="s">
        <v>1024</v>
      </c>
    </row>
    <row r="507" s="2" customFormat="1">
      <c r="A507" s="39"/>
      <c r="B507" s="40"/>
      <c r="C507" s="41"/>
      <c r="D507" s="219" t="s">
        <v>174</v>
      </c>
      <c r="E507" s="41"/>
      <c r="F507" s="220" t="s">
        <v>1025</v>
      </c>
      <c r="G507" s="41"/>
      <c r="H507" s="41"/>
      <c r="I507" s="221"/>
      <c r="J507" s="41"/>
      <c r="K507" s="41"/>
      <c r="L507" s="45"/>
      <c r="M507" s="222"/>
      <c r="N507" s="223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174</v>
      </c>
      <c r="AU507" s="18" t="s">
        <v>84</v>
      </c>
    </row>
    <row r="508" s="12" customFormat="1" ht="22.8" customHeight="1">
      <c r="A508" s="12"/>
      <c r="B508" s="190"/>
      <c r="C508" s="191"/>
      <c r="D508" s="192" t="s">
        <v>73</v>
      </c>
      <c r="E508" s="204" t="s">
        <v>1026</v>
      </c>
      <c r="F508" s="204" t="s">
        <v>1027</v>
      </c>
      <c r="G508" s="191"/>
      <c r="H508" s="191"/>
      <c r="I508" s="194"/>
      <c r="J508" s="205">
        <f>BK508</f>
        <v>0</v>
      </c>
      <c r="K508" s="191"/>
      <c r="L508" s="196"/>
      <c r="M508" s="197"/>
      <c r="N508" s="198"/>
      <c r="O508" s="198"/>
      <c r="P508" s="199">
        <f>SUM(P509:P520)</f>
        <v>0</v>
      </c>
      <c r="Q508" s="198"/>
      <c r="R508" s="199">
        <f>SUM(R509:R520)</f>
        <v>0.061269999999999991</v>
      </c>
      <c r="S508" s="198"/>
      <c r="T508" s="200">
        <f>SUM(T509:T520)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01" t="s">
        <v>84</v>
      </c>
      <c r="AT508" s="202" t="s">
        <v>73</v>
      </c>
      <c r="AU508" s="202" t="s">
        <v>82</v>
      </c>
      <c r="AY508" s="201" t="s">
        <v>165</v>
      </c>
      <c r="BK508" s="203">
        <f>SUM(BK509:BK520)</f>
        <v>0</v>
      </c>
    </row>
    <row r="509" s="2" customFormat="1" ht="16.5" customHeight="1">
      <c r="A509" s="39"/>
      <c r="B509" s="40"/>
      <c r="C509" s="206" t="s">
        <v>1028</v>
      </c>
      <c r="D509" s="206" t="s">
        <v>167</v>
      </c>
      <c r="E509" s="207" t="s">
        <v>1029</v>
      </c>
      <c r="F509" s="208" t="s">
        <v>1030</v>
      </c>
      <c r="G509" s="209" t="s">
        <v>209</v>
      </c>
      <c r="H509" s="210">
        <v>125.5</v>
      </c>
      <c r="I509" s="211"/>
      <c r="J509" s="212">
        <f>ROUND(I509*H509,2)</f>
        <v>0</v>
      </c>
      <c r="K509" s="208" t="s">
        <v>171</v>
      </c>
      <c r="L509" s="45"/>
      <c r="M509" s="213" t="s">
        <v>19</v>
      </c>
      <c r="N509" s="214" t="s">
        <v>45</v>
      </c>
      <c r="O509" s="85"/>
      <c r="P509" s="215">
        <f>O509*H509</f>
        <v>0</v>
      </c>
      <c r="Q509" s="215">
        <v>0.00021000000000000001</v>
      </c>
      <c r="R509" s="215">
        <f>Q509*H509</f>
        <v>0.026355</v>
      </c>
      <c r="S509" s="215">
        <v>0</v>
      </c>
      <c r="T509" s="216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7" t="s">
        <v>259</v>
      </c>
      <c r="AT509" s="217" t="s">
        <v>167</v>
      </c>
      <c r="AU509" s="217" t="s">
        <v>84</v>
      </c>
      <c r="AY509" s="18" t="s">
        <v>165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8" t="s">
        <v>82</v>
      </c>
      <c r="BK509" s="218">
        <f>ROUND(I509*H509,2)</f>
        <v>0</v>
      </c>
      <c r="BL509" s="18" t="s">
        <v>259</v>
      </c>
      <c r="BM509" s="217" t="s">
        <v>1031</v>
      </c>
    </row>
    <row r="510" s="2" customFormat="1">
      <c r="A510" s="39"/>
      <c r="B510" s="40"/>
      <c r="C510" s="41"/>
      <c r="D510" s="219" t="s">
        <v>174</v>
      </c>
      <c r="E510" s="41"/>
      <c r="F510" s="220" t="s">
        <v>1032</v>
      </c>
      <c r="G510" s="41"/>
      <c r="H510" s="41"/>
      <c r="I510" s="221"/>
      <c r="J510" s="41"/>
      <c r="K510" s="41"/>
      <c r="L510" s="45"/>
      <c r="M510" s="222"/>
      <c r="N510" s="223"/>
      <c r="O510" s="85"/>
      <c r="P510" s="85"/>
      <c r="Q510" s="85"/>
      <c r="R510" s="85"/>
      <c r="S510" s="85"/>
      <c r="T510" s="86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174</v>
      </c>
      <c r="AU510" s="18" t="s">
        <v>84</v>
      </c>
    </row>
    <row r="511" s="13" customFormat="1">
      <c r="A511" s="13"/>
      <c r="B511" s="224"/>
      <c r="C511" s="225"/>
      <c r="D511" s="226" t="s">
        <v>176</v>
      </c>
      <c r="E511" s="227" t="s">
        <v>19</v>
      </c>
      <c r="F511" s="228" t="s">
        <v>1033</v>
      </c>
      <c r="G511" s="225"/>
      <c r="H511" s="229">
        <v>27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176</v>
      </c>
      <c r="AU511" s="235" t="s">
        <v>84</v>
      </c>
      <c r="AV511" s="13" t="s">
        <v>84</v>
      </c>
      <c r="AW511" s="13" t="s">
        <v>35</v>
      </c>
      <c r="AX511" s="13" t="s">
        <v>74</v>
      </c>
      <c r="AY511" s="235" t="s">
        <v>165</v>
      </c>
    </row>
    <row r="512" s="13" customFormat="1">
      <c r="A512" s="13"/>
      <c r="B512" s="224"/>
      <c r="C512" s="225"/>
      <c r="D512" s="226" t="s">
        <v>176</v>
      </c>
      <c r="E512" s="227" t="s">
        <v>19</v>
      </c>
      <c r="F512" s="228" t="s">
        <v>1034</v>
      </c>
      <c r="G512" s="225"/>
      <c r="H512" s="229">
        <v>98.5</v>
      </c>
      <c r="I512" s="230"/>
      <c r="J512" s="225"/>
      <c r="K512" s="225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176</v>
      </c>
      <c r="AU512" s="235" t="s">
        <v>84</v>
      </c>
      <c r="AV512" s="13" t="s">
        <v>84</v>
      </c>
      <c r="AW512" s="13" t="s">
        <v>35</v>
      </c>
      <c r="AX512" s="13" t="s">
        <v>74</v>
      </c>
      <c r="AY512" s="235" t="s">
        <v>165</v>
      </c>
    </row>
    <row r="513" s="14" customFormat="1">
      <c r="A513" s="14"/>
      <c r="B513" s="246"/>
      <c r="C513" s="247"/>
      <c r="D513" s="226" t="s">
        <v>176</v>
      </c>
      <c r="E513" s="248" t="s">
        <v>19</v>
      </c>
      <c r="F513" s="249" t="s">
        <v>266</v>
      </c>
      <c r="G513" s="247"/>
      <c r="H513" s="250">
        <v>125.5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176</v>
      </c>
      <c r="AU513" s="256" t="s">
        <v>84</v>
      </c>
      <c r="AV513" s="14" t="s">
        <v>172</v>
      </c>
      <c r="AW513" s="14" t="s">
        <v>35</v>
      </c>
      <c r="AX513" s="14" t="s">
        <v>82</v>
      </c>
      <c r="AY513" s="256" t="s">
        <v>165</v>
      </c>
    </row>
    <row r="514" s="2" customFormat="1" ht="24.15" customHeight="1">
      <c r="A514" s="39"/>
      <c r="B514" s="40"/>
      <c r="C514" s="206" t="s">
        <v>1035</v>
      </c>
      <c r="D514" s="206" t="s">
        <v>167</v>
      </c>
      <c r="E514" s="207" t="s">
        <v>1036</v>
      </c>
      <c r="F514" s="208" t="s">
        <v>1037</v>
      </c>
      <c r="G514" s="209" t="s">
        <v>209</v>
      </c>
      <c r="H514" s="210">
        <v>197</v>
      </c>
      <c r="I514" s="211"/>
      <c r="J514" s="212">
        <f>ROUND(I514*H514,2)</f>
        <v>0</v>
      </c>
      <c r="K514" s="208" t="s">
        <v>171</v>
      </c>
      <c r="L514" s="45"/>
      <c r="M514" s="213" t="s">
        <v>19</v>
      </c>
      <c r="N514" s="214" t="s">
        <v>45</v>
      </c>
      <c r="O514" s="85"/>
      <c r="P514" s="215">
        <f>O514*H514</f>
        <v>0</v>
      </c>
      <c r="Q514" s="215">
        <v>0.00013999999999999999</v>
      </c>
      <c r="R514" s="215">
        <f>Q514*H514</f>
        <v>0.027579999999999997</v>
      </c>
      <c r="S514" s="215">
        <v>0</v>
      </c>
      <c r="T514" s="216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17" t="s">
        <v>259</v>
      </c>
      <c r="AT514" s="217" t="s">
        <v>167</v>
      </c>
      <c r="AU514" s="217" t="s">
        <v>84</v>
      </c>
      <c r="AY514" s="18" t="s">
        <v>165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8" t="s">
        <v>82</v>
      </c>
      <c r="BK514" s="218">
        <f>ROUND(I514*H514,2)</f>
        <v>0</v>
      </c>
      <c r="BL514" s="18" t="s">
        <v>259</v>
      </c>
      <c r="BM514" s="217" t="s">
        <v>1038</v>
      </c>
    </row>
    <row r="515" s="2" customFormat="1">
      <c r="A515" s="39"/>
      <c r="B515" s="40"/>
      <c r="C515" s="41"/>
      <c r="D515" s="219" t="s">
        <v>174</v>
      </c>
      <c r="E515" s="41"/>
      <c r="F515" s="220" t="s">
        <v>1039</v>
      </c>
      <c r="G515" s="41"/>
      <c r="H515" s="41"/>
      <c r="I515" s="221"/>
      <c r="J515" s="41"/>
      <c r="K515" s="41"/>
      <c r="L515" s="45"/>
      <c r="M515" s="222"/>
      <c r="N515" s="223"/>
      <c r="O515" s="85"/>
      <c r="P515" s="85"/>
      <c r="Q515" s="85"/>
      <c r="R515" s="85"/>
      <c r="S515" s="85"/>
      <c r="T515" s="86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174</v>
      </c>
      <c r="AU515" s="18" t="s">
        <v>84</v>
      </c>
    </row>
    <row r="516" s="13" customFormat="1">
      <c r="A516" s="13"/>
      <c r="B516" s="224"/>
      <c r="C516" s="225"/>
      <c r="D516" s="226" t="s">
        <v>176</v>
      </c>
      <c r="E516" s="227" t="s">
        <v>19</v>
      </c>
      <c r="F516" s="228" t="s">
        <v>1040</v>
      </c>
      <c r="G516" s="225"/>
      <c r="H516" s="229">
        <v>197</v>
      </c>
      <c r="I516" s="230"/>
      <c r="J516" s="225"/>
      <c r="K516" s="225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176</v>
      </c>
      <c r="AU516" s="235" t="s">
        <v>84</v>
      </c>
      <c r="AV516" s="13" t="s">
        <v>84</v>
      </c>
      <c r="AW516" s="13" t="s">
        <v>35</v>
      </c>
      <c r="AX516" s="13" t="s">
        <v>82</v>
      </c>
      <c r="AY516" s="235" t="s">
        <v>165</v>
      </c>
    </row>
    <row r="517" s="2" customFormat="1" ht="16.5" customHeight="1">
      <c r="A517" s="39"/>
      <c r="B517" s="40"/>
      <c r="C517" s="206" t="s">
        <v>1041</v>
      </c>
      <c r="D517" s="206" t="s">
        <v>167</v>
      </c>
      <c r="E517" s="207" t="s">
        <v>1042</v>
      </c>
      <c r="F517" s="208" t="s">
        <v>1043</v>
      </c>
      <c r="G517" s="209" t="s">
        <v>209</v>
      </c>
      <c r="H517" s="210">
        <v>1</v>
      </c>
      <c r="I517" s="211"/>
      <c r="J517" s="212">
        <f>ROUND(I517*H517,2)</f>
        <v>0</v>
      </c>
      <c r="K517" s="208" t="s">
        <v>171</v>
      </c>
      <c r="L517" s="45"/>
      <c r="M517" s="213" t="s">
        <v>19</v>
      </c>
      <c r="N517" s="214" t="s">
        <v>45</v>
      </c>
      <c r="O517" s="85"/>
      <c r="P517" s="215">
        <f>O517*H517</f>
        <v>0</v>
      </c>
      <c r="Q517" s="215">
        <v>0.00016000000000000001</v>
      </c>
      <c r="R517" s="215">
        <f>Q517*H517</f>
        <v>0.00016000000000000001</v>
      </c>
      <c r="S517" s="215">
        <v>0</v>
      </c>
      <c r="T517" s="216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17" t="s">
        <v>259</v>
      </c>
      <c r="AT517" s="217" t="s">
        <v>167</v>
      </c>
      <c r="AU517" s="217" t="s">
        <v>84</v>
      </c>
      <c r="AY517" s="18" t="s">
        <v>165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8" t="s">
        <v>82</v>
      </c>
      <c r="BK517" s="218">
        <f>ROUND(I517*H517,2)</f>
        <v>0</v>
      </c>
      <c r="BL517" s="18" t="s">
        <v>259</v>
      </c>
      <c r="BM517" s="217" t="s">
        <v>1044</v>
      </c>
    </row>
    <row r="518" s="2" customFormat="1">
      <c r="A518" s="39"/>
      <c r="B518" s="40"/>
      <c r="C518" s="41"/>
      <c r="D518" s="219" t="s">
        <v>174</v>
      </c>
      <c r="E518" s="41"/>
      <c r="F518" s="220" t="s">
        <v>1045</v>
      </c>
      <c r="G518" s="41"/>
      <c r="H518" s="41"/>
      <c r="I518" s="221"/>
      <c r="J518" s="41"/>
      <c r="K518" s="41"/>
      <c r="L518" s="45"/>
      <c r="M518" s="222"/>
      <c r="N518" s="223"/>
      <c r="O518" s="85"/>
      <c r="P518" s="85"/>
      <c r="Q518" s="85"/>
      <c r="R518" s="85"/>
      <c r="S518" s="85"/>
      <c r="T518" s="86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174</v>
      </c>
      <c r="AU518" s="18" t="s">
        <v>84</v>
      </c>
    </row>
    <row r="519" s="2" customFormat="1" ht="16.5" customHeight="1">
      <c r="A519" s="39"/>
      <c r="B519" s="40"/>
      <c r="C519" s="206" t="s">
        <v>1046</v>
      </c>
      <c r="D519" s="206" t="s">
        <v>167</v>
      </c>
      <c r="E519" s="207" t="s">
        <v>1047</v>
      </c>
      <c r="F519" s="208" t="s">
        <v>1048</v>
      </c>
      <c r="G519" s="209" t="s">
        <v>209</v>
      </c>
      <c r="H519" s="210">
        <v>25.625</v>
      </c>
      <c r="I519" s="211"/>
      <c r="J519" s="212">
        <f>ROUND(I519*H519,2)</f>
        <v>0</v>
      </c>
      <c r="K519" s="208" t="s">
        <v>171</v>
      </c>
      <c r="L519" s="45"/>
      <c r="M519" s="213" t="s">
        <v>19</v>
      </c>
      <c r="N519" s="214" t="s">
        <v>45</v>
      </c>
      <c r="O519" s="85"/>
      <c r="P519" s="215">
        <f>O519*H519</f>
        <v>0</v>
      </c>
      <c r="Q519" s="215">
        <v>0.00027999999999999998</v>
      </c>
      <c r="R519" s="215">
        <f>Q519*H519</f>
        <v>0.0071749999999999991</v>
      </c>
      <c r="S519" s="215">
        <v>0</v>
      </c>
      <c r="T519" s="216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17" t="s">
        <v>259</v>
      </c>
      <c r="AT519" s="217" t="s">
        <v>167</v>
      </c>
      <c r="AU519" s="217" t="s">
        <v>84</v>
      </c>
      <c r="AY519" s="18" t="s">
        <v>165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8" t="s">
        <v>82</v>
      </c>
      <c r="BK519" s="218">
        <f>ROUND(I519*H519,2)</f>
        <v>0</v>
      </c>
      <c r="BL519" s="18" t="s">
        <v>259</v>
      </c>
      <c r="BM519" s="217" t="s">
        <v>1049</v>
      </c>
    </row>
    <row r="520" s="2" customFormat="1">
      <c r="A520" s="39"/>
      <c r="B520" s="40"/>
      <c r="C520" s="41"/>
      <c r="D520" s="219" t="s">
        <v>174</v>
      </c>
      <c r="E520" s="41"/>
      <c r="F520" s="220" t="s">
        <v>1050</v>
      </c>
      <c r="G520" s="41"/>
      <c r="H520" s="41"/>
      <c r="I520" s="221"/>
      <c r="J520" s="41"/>
      <c r="K520" s="41"/>
      <c r="L520" s="45"/>
      <c r="M520" s="222"/>
      <c r="N520" s="223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174</v>
      </c>
      <c r="AU520" s="18" t="s">
        <v>84</v>
      </c>
    </row>
    <row r="521" s="12" customFormat="1" ht="25.92" customHeight="1">
      <c r="A521" s="12"/>
      <c r="B521" s="190"/>
      <c r="C521" s="191"/>
      <c r="D521" s="192" t="s">
        <v>73</v>
      </c>
      <c r="E521" s="193" t="s">
        <v>1051</v>
      </c>
      <c r="F521" s="193" t="s">
        <v>1052</v>
      </c>
      <c r="G521" s="191"/>
      <c r="H521" s="191"/>
      <c r="I521" s="194"/>
      <c r="J521" s="195">
        <f>BK521</f>
        <v>0</v>
      </c>
      <c r="K521" s="191"/>
      <c r="L521" s="196"/>
      <c r="M521" s="197"/>
      <c r="N521" s="198"/>
      <c r="O521" s="198"/>
      <c r="P521" s="199">
        <f>SUM(P522:P529)</f>
        <v>0</v>
      </c>
      <c r="Q521" s="198"/>
      <c r="R521" s="199">
        <f>SUM(R522:R529)</f>
        <v>0</v>
      </c>
      <c r="S521" s="198"/>
      <c r="T521" s="200">
        <f>SUM(T522:T529)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01" t="s">
        <v>172</v>
      </c>
      <c r="AT521" s="202" t="s">
        <v>73</v>
      </c>
      <c r="AU521" s="202" t="s">
        <v>74</v>
      </c>
      <c r="AY521" s="201" t="s">
        <v>165</v>
      </c>
      <c r="BK521" s="203">
        <f>SUM(BK522:BK529)</f>
        <v>0</v>
      </c>
    </row>
    <row r="522" s="2" customFormat="1" ht="37.8" customHeight="1">
      <c r="A522" s="39"/>
      <c r="B522" s="40"/>
      <c r="C522" s="206" t="s">
        <v>1053</v>
      </c>
      <c r="D522" s="206" t="s">
        <v>167</v>
      </c>
      <c r="E522" s="207" t="s">
        <v>1054</v>
      </c>
      <c r="F522" s="208" t="s">
        <v>1055</v>
      </c>
      <c r="G522" s="209" t="s">
        <v>1056</v>
      </c>
      <c r="H522" s="210">
        <v>16</v>
      </c>
      <c r="I522" s="211"/>
      <c r="J522" s="212">
        <f>ROUND(I522*H522,2)</f>
        <v>0</v>
      </c>
      <c r="K522" s="208" t="s">
        <v>171</v>
      </c>
      <c r="L522" s="45"/>
      <c r="M522" s="213" t="s">
        <v>19</v>
      </c>
      <c r="N522" s="214" t="s">
        <v>45</v>
      </c>
      <c r="O522" s="85"/>
      <c r="P522" s="215">
        <f>O522*H522</f>
        <v>0</v>
      </c>
      <c r="Q522" s="215">
        <v>0</v>
      </c>
      <c r="R522" s="215">
        <f>Q522*H522</f>
        <v>0</v>
      </c>
      <c r="S522" s="215">
        <v>0</v>
      </c>
      <c r="T522" s="216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7" t="s">
        <v>1057</v>
      </c>
      <c r="AT522" s="217" t="s">
        <v>167</v>
      </c>
      <c r="AU522" s="217" t="s">
        <v>82</v>
      </c>
      <c r="AY522" s="18" t="s">
        <v>165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8" t="s">
        <v>82</v>
      </c>
      <c r="BK522" s="218">
        <f>ROUND(I522*H522,2)</f>
        <v>0</v>
      </c>
      <c r="BL522" s="18" t="s">
        <v>1057</v>
      </c>
      <c r="BM522" s="217" t="s">
        <v>1058</v>
      </c>
    </row>
    <row r="523" s="2" customFormat="1">
      <c r="A523" s="39"/>
      <c r="B523" s="40"/>
      <c r="C523" s="41"/>
      <c r="D523" s="219" t="s">
        <v>174</v>
      </c>
      <c r="E523" s="41"/>
      <c r="F523" s="220" t="s">
        <v>1059</v>
      </c>
      <c r="G523" s="41"/>
      <c r="H523" s="41"/>
      <c r="I523" s="221"/>
      <c r="J523" s="41"/>
      <c r="K523" s="41"/>
      <c r="L523" s="45"/>
      <c r="M523" s="222"/>
      <c r="N523" s="223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174</v>
      </c>
      <c r="AU523" s="18" t="s">
        <v>82</v>
      </c>
    </row>
    <row r="524" s="2" customFormat="1" ht="33" customHeight="1">
      <c r="A524" s="39"/>
      <c r="B524" s="40"/>
      <c r="C524" s="206" t="s">
        <v>1060</v>
      </c>
      <c r="D524" s="206" t="s">
        <v>167</v>
      </c>
      <c r="E524" s="207" t="s">
        <v>1061</v>
      </c>
      <c r="F524" s="208" t="s">
        <v>1062</v>
      </c>
      <c r="G524" s="209" t="s">
        <v>1056</v>
      </c>
      <c r="H524" s="210">
        <v>16</v>
      </c>
      <c r="I524" s="211"/>
      <c r="J524" s="212">
        <f>ROUND(I524*H524,2)</f>
        <v>0</v>
      </c>
      <c r="K524" s="208" t="s">
        <v>171</v>
      </c>
      <c r="L524" s="45"/>
      <c r="M524" s="213" t="s">
        <v>19</v>
      </c>
      <c r="N524" s="214" t="s">
        <v>45</v>
      </c>
      <c r="O524" s="85"/>
      <c r="P524" s="215">
        <f>O524*H524</f>
        <v>0</v>
      </c>
      <c r="Q524" s="215">
        <v>0</v>
      </c>
      <c r="R524" s="215">
        <f>Q524*H524</f>
        <v>0</v>
      </c>
      <c r="S524" s="215">
        <v>0</v>
      </c>
      <c r="T524" s="216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17" t="s">
        <v>1057</v>
      </c>
      <c r="AT524" s="217" t="s">
        <v>167</v>
      </c>
      <c r="AU524" s="217" t="s">
        <v>82</v>
      </c>
      <c r="AY524" s="18" t="s">
        <v>165</v>
      </c>
      <c r="BE524" s="218">
        <f>IF(N524="základní",J524,0)</f>
        <v>0</v>
      </c>
      <c r="BF524" s="218">
        <f>IF(N524="snížená",J524,0)</f>
        <v>0</v>
      </c>
      <c r="BG524" s="218">
        <f>IF(N524="zákl. přenesená",J524,0)</f>
        <v>0</v>
      </c>
      <c r="BH524" s="218">
        <f>IF(N524="sníž. přenesená",J524,0)</f>
        <v>0</v>
      </c>
      <c r="BI524" s="218">
        <f>IF(N524="nulová",J524,0)</f>
        <v>0</v>
      </c>
      <c r="BJ524" s="18" t="s">
        <v>82</v>
      </c>
      <c r="BK524" s="218">
        <f>ROUND(I524*H524,2)</f>
        <v>0</v>
      </c>
      <c r="BL524" s="18" t="s">
        <v>1057</v>
      </c>
      <c r="BM524" s="217" t="s">
        <v>1063</v>
      </c>
    </row>
    <row r="525" s="2" customFormat="1">
      <c r="A525" s="39"/>
      <c r="B525" s="40"/>
      <c r="C525" s="41"/>
      <c r="D525" s="219" t="s">
        <v>174</v>
      </c>
      <c r="E525" s="41"/>
      <c r="F525" s="220" t="s">
        <v>1064</v>
      </c>
      <c r="G525" s="41"/>
      <c r="H525" s="41"/>
      <c r="I525" s="221"/>
      <c r="J525" s="41"/>
      <c r="K525" s="41"/>
      <c r="L525" s="45"/>
      <c r="M525" s="222"/>
      <c r="N525" s="223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174</v>
      </c>
      <c r="AU525" s="18" t="s">
        <v>82</v>
      </c>
    </row>
    <row r="526" s="2" customFormat="1" ht="37.8" customHeight="1">
      <c r="A526" s="39"/>
      <c r="B526" s="40"/>
      <c r="C526" s="206" t="s">
        <v>1065</v>
      </c>
      <c r="D526" s="206" t="s">
        <v>167</v>
      </c>
      <c r="E526" s="207" t="s">
        <v>1066</v>
      </c>
      <c r="F526" s="208" t="s">
        <v>1067</v>
      </c>
      <c r="G526" s="209" t="s">
        <v>1056</v>
      </c>
      <c r="H526" s="210">
        <v>24</v>
      </c>
      <c r="I526" s="211"/>
      <c r="J526" s="212">
        <f>ROUND(I526*H526,2)</f>
        <v>0</v>
      </c>
      <c r="K526" s="208" t="s">
        <v>171</v>
      </c>
      <c r="L526" s="45"/>
      <c r="M526" s="213" t="s">
        <v>19</v>
      </c>
      <c r="N526" s="214" t="s">
        <v>45</v>
      </c>
      <c r="O526" s="85"/>
      <c r="P526" s="215">
        <f>O526*H526</f>
        <v>0</v>
      </c>
      <c r="Q526" s="215">
        <v>0</v>
      </c>
      <c r="R526" s="215">
        <f>Q526*H526</f>
        <v>0</v>
      </c>
      <c r="S526" s="215">
        <v>0</v>
      </c>
      <c r="T526" s="216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7" t="s">
        <v>1057</v>
      </c>
      <c r="AT526" s="217" t="s">
        <v>167</v>
      </c>
      <c r="AU526" s="217" t="s">
        <v>82</v>
      </c>
      <c r="AY526" s="18" t="s">
        <v>165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8" t="s">
        <v>82</v>
      </c>
      <c r="BK526" s="218">
        <f>ROUND(I526*H526,2)</f>
        <v>0</v>
      </c>
      <c r="BL526" s="18" t="s">
        <v>1057</v>
      </c>
      <c r="BM526" s="217" t="s">
        <v>1068</v>
      </c>
    </row>
    <row r="527" s="2" customFormat="1">
      <c r="A527" s="39"/>
      <c r="B527" s="40"/>
      <c r="C527" s="41"/>
      <c r="D527" s="219" t="s">
        <v>174</v>
      </c>
      <c r="E527" s="41"/>
      <c r="F527" s="220" t="s">
        <v>1069</v>
      </c>
      <c r="G527" s="41"/>
      <c r="H527" s="41"/>
      <c r="I527" s="221"/>
      <c r="J527" s="41"/>
      <c r="K527" s="41"/>
      <c r="L527" s="45"/>
      <c r="M527" s="222"/>
      <c r="N527" s="223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174</v>
      </c>
      <c r="AU527" s="18" t="s">
        <v>82</v>
      </c>
    </row>
    <row r="528" s="2" customFormat="1" ht="37.8" customHeight="1">
      <c r="A528" s="39"/>
      <c r="B528" s="40"/>
      <c r="C528" s="206" t="s">
        <v>1070</v>
      </c>
      <c r="D528" s="206" t="s">
        <v>167</v>
      </c>
      <c r="E528" s="207" t="s">
        <v>1071</v>
      </c>
      <c r="F528" s="208" t="s">
        <v>1072</v>
      </c>
      <c r="G528" s="209" t="s">
        <v>1056</v>
      </c>
      <c r="H528" s="210">
        <v>16</v>
      </c>
      <c r="I528" s="211"/>
      <c r="J528" s="212">
        <f>ROUND(I528*H528,2)</f>
        <v>0</v>
      </c>
      <c r="K528" s="208" t="s">
        <v>171</v>
      </c>
      <c r="L528" s="45"/>
      <c r="M528" s="213" t="s">
        <v>19</v>
      </c>
      <c r="N528" s="214" t="s">
        <v>45</v>
      </c>
      <c r="O528" s="85"/>
      <c r="P528" s="215">
        <f>O528*H528</f>
        <v>0</v>
      </c>
      <c r="Q528" s="215">
        <v>0</v>
      </c>
      <c r="R528" s="215">
        <f>Q528*H528</f>
        <v>0</v>
      </c>
      <c r="S528" s="215">
        <v>0</v>
      </c>
      <c r="T528" s="216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7" t="s">
        <v>1057</v>
      </c>
      <c r="AT528" s="217" t="s">
        <v>167</v>
      </c>
      <c r="AU528" s="217" t="s">
        <v>82</v>
      </c>
      <c r="AY528" s="18" t="s">
        <v>165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8" t="s">
        <v>82</v>
      </c>
      <c r="BK528" s="218">
        <f>ROUND(I528*H528,2)</f>
        <v>0</v>
      </c>
      <c r="BL528" s="18" t="s">
        <v>1057</v>
      </c>
      <c r="BM528" s="217" t="s">
        <v>1073</v>
      </c>
    </row>
    <row r="529" s="2" customFormat="1">
      <c r="A529" s="39"/>
      <c r="B529" s="40"/>
      <c r="C529" s="41"/>
      <c r="D529" s="219" t="s">
        <v>174</v>
      </c>
      <c r="E529" s="41"/>
      <c r="F529" s="220" t="s">
        <v>1074</v>
      </c>
      <c r="G529" s="41"/>
      <c r="H529" s="41"/>
      <c r="I529" s="221"/>
      <c r="J529" s="41"/>
      <c r="K529" s="41"/>
      <c r="L529" s="45"/>
      <c r="M529" s="258"/>
      <c r="N529" s="259"/>
      <c r="O529" s="260"/>
      <c r="P529" s="260"/>
      <c r="Q529" s="260"/>
      <c r="R529" s="260"/>
      <c r="S529" s="260"/>
      <c r="T529" s="261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174</v>
      </c>
      <c r="AU529" s="18" t="s">
        <v>82</v>
      </c>
    </row>
    <row r="530" s="2" customFormat="1" ht="6.96" customHeight="1">
      <c r="A530" s="39"/>
      <c r="B530" s="60"/>
      <c r="C530" s="61"/>
      <c r="D530" s="61"/>
      <c r="E530" s="61"/>
      <c r="F530" s="61"/>
      <c r="G530" s="61"/>
      <c r="H530" s="61"/>
      <c r="I530" s="61"/>
      <c r="J530" s="61"/>
      <c r="K530" s="61"/>
      <c r="L530" s="45"/>
      <c r="M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</row>
  </sheetData>
  <sheetProtection sheet="1" autoFilter="0" formatColumns="0" formatRows="0" objects="1" scenarios="1" spinCount="100000" saltValue="QyEtk7HDQHqcpyFOx3HFwW709fKlGDIMcM96fMfgFWsLUDVivRPJA47mn3iRCk8p6qNSThSDutkr096Nnuxtxw==" hashValue="XwMn05TX4GWzrNM4LDDzK3RSmULd0K7XUV+n79j15M3JT6Qvtw2Be5AYFzWvLYxFxrxXpSKSIpRo3n9e5Bx16g==" algorithmName="SHA-512" password="CC35"/>
  <autoFilter ref="C102:K529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4_01/122211101"/>
    <hyperlink ref="F110" r:id="rId2" display="https://podminky.urs.cz/item/CS_URS_2024_01/122251103"/>
    <hyperlink ref="F113" r:id="rId3" display="https://podminky.urs.cz/item/CS_URS_2024_01/162251102"/>
    <hyperlink ref="F116" r:id="rId4" display="https://podminky.urs.cz/item/CS_URS_2024_01/162751117"/>
    <hyperlink ref="F119" r:id="rId5" display="https://podminky.urs.cz/item/CS_URS_2024_01/171151131"/>
    <hyperlink ref="F122" r:id="rId6" display="https://podminky.urs.cz/item/CS_URS_2024_01/171201221"/>
    <hyperlink ref="F125" r:id="rId7" display="https://podminky.urs.cz/item/CS_URS_2024_01/181411131"/>
    <hyperlink ref="F130" r:id="rId8" display="https://podminky.urs.cz/item/CS_URS_2024_01/181912112"/>
    <hyperlink ref="F134" r:id="rId9" display="https://podminky.urs.cz/item/CS_URS_2024_01/213141112"/>
    <hyperlink ref="F143" r:id="rId10" display="https://podminky.urs.cz/item/CS_URS_2024_01/274313511"/>
    <hyperlink ref="F147" r:id="rId11" display="https://podminky.urs.cz/item/CS_URS_2024_01/317168012"/>
    <hyperlink ref="F149" r:id="rId12" display="https://podminky.urs.cz/item/CS_URS_2024_01/342241161"/>
    <hyperlink ref="F151" r:id="rId13" display="https://podminky.urs.cz/item/CS_URS_2024_01/342241162"/>
    <hyperlink ref="F156" r:id="rId14" display="https://podminky.urs.cz/item/CS_URS_2024_01/346272246"/>
    <hyperlink ref="F160" r:id="rId15" display="https://podminky.urs.cz/item/CS_URS_2024_01/430321212"/>
    <hyperlink ref="F163" r:id="rId16" display="https://podminky.urs.cz/item/CS_URS_2024_01/430362021"/>
    <hyperlink ref="F168" r:id="rId17" display="https://podminky.urs.cz/item/CS_URS_2024_01/434311113"/>
    <hyperlink ref="F171" r:id="rId18" display="https://podminky.urs.cz/item/CS_URS_2024_01/434351141"/>
    <hyperlink ref="F174" r:id="rId19" display="https://podminky.urs.cz/item/CS_URS_2024_01/434351142"/>
    <hyperlink ref="F177" r:id="rId20" display="https://podminky.urs.cz/item/CS_URS_2024_01/611131121"/>
    <hyperlink ref="F179" r:id="rId21" display="https://podminky.urs.cz/item/CS_URS_2024_01/611325417"/>
    <hyperlink ref="F182" r:id="rId22" display="https://podminky.urs.cz/item/CS_URS_2024_01/612131151"/>
    <hyperlink ref="F184" r:id="rId23" display="https://podminky.urs.cz/item/CS_URS_2024_01/612315301"/>
    <hyperlink ref="F190" r:id="rId24" display="https://podminky.urs.cz/item/CS_URS_2024_01/612325131"/>
    <hyperlink ref="F195" r:id="rId25" display="https://podminky.urs.cz/item/CS_URS_2024_01/612328131"/>
    <hyperlink ref="F197" r:id="rId26" display="https://podminky.urs.cz/item/CS_URS_2024_01/612331121"/>
    <hyperlink ref="F200" r:id="rId27" display="https://podminky.urs.cz/item/CS_URS_2024_01/622131151"/>
    <hyperlink ref="F203" r:id="rId28" display="https://podminky.urs.cz/item/CS_URS_2024_01/622241121"/>
    <hyperlink ref="F208" r:id="rId29" display="https://podminky.urs.cz/item/CS_URS_2024_01/622325121"/>
    <hyperlink ref="F210" r:id="rId30" display="https://podminky.urs.cz/item/CS_URS_2024_01/622328231"/>
    <hyperlink ref="F212" r:id="rId31" display="https://podminky.urs.cz/item/CS_URS_2024_01/622531001"/>
    <hyperlink ref="F214" r:id="rId32" display="https://podminky.urs.cz/item/CS_URS_2024_01/631311114"/>
    <hyperlink ref="F219" r:id="rId33" display="https://podminky.urs.cz/item/CS_URS_2024_01/631319011"/>
    <hyperlink ref="F221" r:id="rId34" display="https://podminky.urs.cz/item/CS_URS_2024_01/631362021"/>
    <hyperlink ref="F224" r:id="rId35" display="https://podminky.urs.cz/item/CS_URS_2024_01/642942111"/>
    <hyperlink ref="F228" r:id="rId36" display="https://podminky.urs.cz/item/CS_URS_2024_01/952901111"/>
    <hyperlink ref="F233" r:id="rId37" display="https://podminky.urs.cz/item/CS_URS_2024_01/962023391"/>
    <hyperlink ref="F236" r:id="rId38" display="https://podminky.urs.cz/item/CS_URS_2024_01/962031132"/>
    <hyperlink ref="F239" r:id="rId39" display="https://podminky.urs.cz/item/CS_URS_2024_01/962031133"/>
    <hyperlink ref="F242" r:id="rId40" display="https://podminky.urs.cz/item/CS_URS_2024_01/963053936"/>
    <hyperlink ref="F245" r:id="rId41" display="https://podminky.urs.cz/item/CS_URS_2024_01/965042141"/>
    <hyperlink ref="F250" r:id="rId42" display="https://podminky.urs.cz/item/CS_URS_2024_01/965049111"/>
    <hyperlink ref="F253" r:id="rId43" display="https://podminky.urs.cz/item/CS_URS_2024_01/967031142"/>
    <hyperlink ref="F256" r:id="rId44" display="https://podminky.urs.cz/item/CS_URS_2024_01/968062244"/>
    <hyperlink ref="F259" r:id="rId45" display="https://podminky.urs.cz/item/CS_URS_2024_01/968062246"/>
    <hyperlink ref="F262" r:id="rId46" display="https://podminky.urs.cz/item/CS_URS_2024_01/968072455"/>
    <hyperlink ref="F265" r:id="rId47" display="https://podminky.urs.cz/item/CS_URS_2024_01/975032241"/>
    <hyperlink ref="F268" r:id="rId48" display="https://podminky.urs.cz/item/CS_URS_2024_01/978013191"/>
    <hyperlink ref="F271" r:id="rId49" display="https://podminky.urs.cz/item/CS_URS_2024_01/978015391"/>
    <hyperlink ref="F274" r:id="rId50" display="https://podminky.urs.cz/item/CS_URS_2024_01/978021191"/>
    <hyperlink ref="F278" r:id="rId51" display="https://podminky.urs.cz/item/CS_URS_2024_01/997013211"/>
    <hyperlink ref="F280" r:id="rId52" display="https://podminky.urs.cz/item/CS_URS_2024_01/997013501"/>
    <hyperlink ref="F282" r:id="rId53" display="https://podminky.urs.cz/item/CS_URS_2024_01/997013509"/>
    <hyperlink ref="F285" r:id="rId54" display="https://podminky.urs.cz/item/CS_URS_2024_01/997013645"/>
    <hyperlink ref="F287" r:id="rId55" display="https://podminky.urs.cz/item/CS_URS_2024_01/997013869"/>
    <hyperlink ref="F291" r:id="rId56" display="https://podminky.urs.cz/item/CS_URS_2024_01/711111001"/>
    <hyperlink ref="F299" r:id="rId57" display="https://podminky.urs.cz/item/CS_URS_2024_01/711131811"/>
    <hyperlink ref="F301" r:id="rId58" display="https://podminky.urs.cz/item/CS_URS_2024_01/711161115"/>
    <hyperlink ref="F304" r:id="rId59" display="https://podminky.urs.cz/item/CS_URS_2024_01/711441559"/>
    <hyperlink ref="F307" r:id="rId60" display="https://podminky.urs.cz/item/CS_URS_2024_01/711442559"/>
    <hyperlink ref="F313" r:id="rId61" display="https://podminky.urs.cz/item/CS_URS_2024_01/711747067"/>
    <hyperlink ref="F317" r:id="rId62" display="https://podminky.urs.cz/item/CS_URS_2024_01/712363404"/>
    <hyperlink ref="F323" r:id="rId63" display="https://podminky.urs.cz/item/CS_URS_2024_01/713121111"/>
    <hyperlink ref="F328" r:id="rId64" display="https://podminky.urs.cz/item/CS_URS_2024_01/713141223"/>
    <hyperlink ref="F333" r:id="rId65" display="https://podminky.urs.cz/item/CS_URS_2024_01/713191132"/>
    <hyperlink ref="F340" r:id="rId66" display="https://podminky.urs.cz/item/CS_URS_2024_01/751123812"/>
    <hyperlink ref="F342" r:id="rId67" display="https://podminky.urs.cz/item/CS_URS_2024_01/751133012"/>
    <hyperlink ref="F345" r:id="rId68" display="https://podminky.urs.cz/item/CS_URS_2024_01/751311817"/>
    <hyperlink ref="F347" r:id="rId69" display="https://podminky.urs.cz/item/CS_URS_2024_01/751322131"/>
    <hyperlink ref="F352" r:id="rId70" display="https://podminky.urs.cz/item/CS_URS_2024_01/751398032"/>
    <hyperlink ref="F355" r:id="rId71" display="https://podminky.urs.cz/item/CS_URS_2024_01/751510860"/>
    <hyperlink ref="F357" r:id="rId72" display="https://podminky.urs.cz/item/CS_URS_2024_01/751510861"/>
    <hyperlink ref="F359" r:id="rId73" display="https://podminky.urs.cz/item/CS_URS_2024_01/751511182"/>
    <hyperlink ref="F362" r:id="rId74" display="https://podminky.urs.cz/item/CS_URS_2024_01/751514178"/>
    <hyperlink ref="F366" r:id="rId75" display="https://podminky.urs.cz/item/CS_URS_2024_01/751514377"/>
    <hyperlink ref="F369" r:id="rId76" display="https://podminky.urs.cz/item/CS_URS_2024_01/751514535"/>
    <hyperlink ref="F372" r:id="rId77" display="https://podminky.urs.cz/item/CS_URS_2024_01/751514536"/>
    <hyperlink ref="F376" r:id="rId78" display="https://podminky.urs.cz/item/CS_URS_2024_01/751514679"/>
    <hyperlink ref="F379" r:id="rId79" display="https://podminky.urs.cz/item/CS_URS_2024_01/751572032"/>
    <hyperlink ref="F381" r:id="rId80" display="https://podminky.urs.cz/item/CS_URS_2024_01/751614830"/>
    <hyperlink ref="F383" r:id="rId81" display="https://podminky.urs.cz/item/CS_URS_2024_01/998751201"/>
    <hyperlink ref="F389" r:id="rId82" display="https://podminky.urs.cz/item/CS_URS_2024_01/763411111"/>
    <hyperlink ref="F396" r:id="rId83" display="https://podminky.urs.cz/item/CS_URS_2024_01/763411121"/>
    <hyperlink ref="F399" r:id="rId84" display="https://podminky.urs.cz/item/CS_URS_2024_01/763411211"/>
    <hyperlink ref="F403" r:id="rId85" display="https://podminky.urs.cz/item/CS_URS_2024_01/766622131"/>
    <hyperlink ref="F409" r:id="rId86" display="https://podminky.urs.cz/item/CS_URS_2024_01/766660411"/>
    <hyperlink ref="F412" r:id="rId87" display="https://podminky.urs.cz/item/CS_URS_2024_01/766691911"/>
    <hyperlink ref="F414" r:id="rId88" display="https://podminky.urs.cz/item/CS_URS_2024_01/766691912"/>
    <hyperlink ref="F416" r:id="rId89" display="https://podminky.urs.cz/item/CS_URS_2024_01/766691914"/>
    <hyperlink ref="F418" r:id="rId90" display="https://podminky.urs.cz/item/CS_URS_2024_01/766691915"/>
    <hyperlink ref="F420" r:id="rId91" display="https://podminky.urs.cz/item/CS_URS_2024_01/766693413"/>
    <hyperlink ref="F424" r:id="rId92" display="https://podminky.urs.cz/item/CS_URS_2024_01/766693421"/>
    <hyperlink ref="F426" r:id="rId93" display="https://podminky.urs.cz/item/CS_URS_2024_01/766693422"/>
    <hyperlink ref="F429" r:id="rId94" display="https://podminky.urs.cz/item/CS_URS_2024_01/767620214"/>
    <hyperlink ref="F433" r:id="rId95" display="https://podminky.urs.cz/item/CS_URS_2024_01/767640111"/>
    <hyperlink ref="F440" r:id="rId96" display="https://podminky.urs.cz/item/CS_URS_2024_01/771111011"/>
    <hyperlink ref="F443" r:id="rId97" display="https://podminky.urs.cz/item/CS_URS_2024_01/771121011"/>
    <hyperlink ref="F445" r:id="rId98" display="https://podminky.urs.cz/item/CS_URS_2024_01/771151012"/>
    <hyperlink ref="F447" r:id="rId99" display="https://podminky.urs.cz/item/CS_URS_2024_01/771474112"/>
    <hyperlink ref="F450" r:id="rId100" display="https://podminky.urs.cz/item/CS_URS_2024_01/771571810"/>
    <hyperlink ref="F453" r:id="rId101" display="https://podminky.urs.cz/item/CS_URS_2024_01/771574413"/>
    <hyperlink ref="F461" r:id="rId102" display="https://podminky.urs.cz/item/CS_URS_2024_01/771591115"/>
    <hyperlink ref="F468" r:id="rId103" display="https://podminky.urs.cz/item/CS_URS_2024_01/772211811"/>
    <hyperlink ref="F471" r:id="rId104" display="https://podminky.urs.cz/item/CS_URS_2024_01/772211821"/>
    <hyperlink ref="F474" r:id="rId105" display="https://podminky.urs.cz/item/CS_URS_2024_01/772521811"/>
    <hyperlink ref="F478" r:id="rId106" display="https://podminky.urs.cz/item/CS_URS_2024_01/781111011"/>
    <hyperlink ref="F481" r:id="rId107" display="https://podminky.urs.cz/item/CS_URS_2024_01/781121011"/>
    <hyperlink ref="F484" r:id="rId108" display="https://podminky.urs.cz/item/CS_URS_2024_01/781471810"/>
    <hyperlink ref="F487" r:id="rId109" display="https://podminky.urs.cz/item/CS_URS_2024_01/781472215"/>
    <hyperlink ref="F493" r:id="rId110" display="https://podminky.urs.cz/item/CS_URS_2024_01/781491021"/>
    <hyperlink ref="F498" r:id="rId111" display="https://podminky.urs.cz/item/CS_URS_2024_01/781495115"/>
    <hyperlink ref="F501" r:id="rId112" display="https://podminky.urs.cz/item/CS_URS_2024_01/781674113"/>
    <hyperlink ref="F505" r:id="rId113" display="https://podminky.urs.cz/item/CS_URS_2024_01/783823137"/>
    <hyperlink ref="F507" r:id="rId114" display="https://podminky.urs.cz/item/CS_URS_2024_01/783827127"/>
    <hyperlink ref="F510" r:id="rId115" display="https://podminky.urs.cz/item/CS_URS_2024_01/784181001"/>
    <hyperlink ref="F515" r:id="rId116" display="https://podminky.urs.cz/item/CS_URS_2024_01/784221001"/>
    <hyperlink ref="F518" r:id="rId117" display="https://podminky.urs.cz/item/CS_URS_2024_01/784321001"/>
    <hyperlink ref="F520" r:id="rId118" display="https://podminky.urs.cz/item/CS_URS_2024_01/784331001"/>
    <hyperlink ref="F523" r:id="rId119" display="https://podminky.urs.cz/item/CS_URS_2024_01/HZS2222"/>
    <hyperlink ref="F525" r:id="rId120" display="https://podminky.urs.cz/item/CS_URS_2024_01/HZS2491"/>
    <hyperlink ref="F527" r:id="rId121" display="https://podminky.urs.cz/item/CS_URS_2024_01/HZS3211"/>
    <hyperlink ref="F529" r:id="rId122" display="https://podminky.urs.cz/item/CS_URS_2024_01/HZS3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1075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ROUND(J90,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ROUND((SUM(BE90:BE333)),  2)</f>
        <v>0</v>
      </c>
      <c r="G33" s="39"/>
      <c r="H33" s="39"/>
      <c r="I33" s="150">
        <v>0.20999999999999999</v>
      </c>
      <c r="J33" s="149">
        <f>ROUND(((SUM(BE90:BE333))*I33),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ROUND((SUM(BF90:BF333)),  2)</f>
        <v>0</v>
      </c>
      <c r="G34" s="39"/>
      <c r="H34" s="39"/>
      <c r="I34" s="150">
        <v>0.12</v>
      </c>
      <c r="J34" s="149">
        <f>ROUND(((SUM(BF90:BF333))*I34),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ROUND((SUM(BG90:BG333)),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ROUND((SUM(BH90:BH333)),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ROUND((SUM(BI90:BI333)),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24905ZT - Zdravotní technika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126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133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134</v>
      </c>
      <c r="E62" s="170"/>
      <c r="F62" s="170"/>
      <c r="G62" s="170"/>
      <c r="H62" s="170"/>
      <c r="I62" s="170"/>
      <c r="J62" s="171">
        <f>J102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137</v>
      </c>
      <c r="E63" s="176"/>
      <c r="F63" s="176"/>
      <c r="G63" s="176"/>
      <c r="H63" s="176"/>
      <c r="I63" s="176"/>
      <c r="J63" s="177">
        <f>J103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1076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1077</v>
      </c>
      <c r="E65" s="176"/>
      <c r="F65" s="176"/>
      <c r="G65" s="176"/>
      <c r="H65" s="176"/>
      <c r="I65" s="176"/>
      <c r="J65" s="177">
        <f>J172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1078</v>
      </c>
      <c r="E66" s="176"/>
      <c r="F66" s="176"/>
      <c r="G66" s="176"/>
      <c r="H66" s="176"/>
      <c r="I66" s="176"/>
      <c r="J66" s="177">
        <f>J239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1079</v>
      </c>
      <c r="E67" s="176"/>
      <c r="F67" s="176"/>
      <c r="G67" s="176"/>
      <c r="H67" s="176"/>
      <c r="I67" s="176"/>
      <c r="J67" s="177">
        <f>J313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1080</v>
      </c>
      <c r="E68" s="176"/>
      <c r="F68" s="176"/>
      <c r="G68" s="176"/>
      <c r="H68" s="176"/>
      <c r="I68" s="176"/>
      <c r="J68" s="177">
        <f>J320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1081</v>
      </c>
      <c r="E69" s="176"/>
      <c r="F69" s="176"/>
      <c r="G69" s="176"/>
      <c r="H69" s="176"/>
      <c r="I69" s="176"/>
      <c r="J69" s="177">
        <f>J327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149</v>
      </c>
      <c r="E70" s="170"/>
      <c r="F70" s="170"/>
      <c r="G70" s="170"/>
      <c r="H70" s="170"/>
      <c r="I70" s="170"/>
      <c r="J70" s="171">
        <f>J332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150</v>
      </c>
      <c r="D77" s="41"/>
      <c r="E77" s="41"/>
      <c r="F77" s="41"/>
      <c r="G77" s="41"/>
      <c r="H77" s="41"/>
      <c r="I77" s="41"/>
      <c r="J77" s="41"/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2" t="str">
        <f>E7</f>
        <v>Stavební úpravy veřejných WC</v>
      </c>
      <c r="F80" s="33"/>
      <c r="G80" s="33"/>
      <c r="H80" s="33"/>
      <c r="I80" s="41"/>
      <c r="J80" s="41"/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120</v>
      </c>
      <c r="D81" s="41"/>
      <c r="E81" s="41"/>
      <c r="F81" s="41"/>
      <c r="G81" s="41"/>
      <c r="H81" s="41"/>
      <c r="I81" s="41"/>
      <c r="J81" s="41"/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24905ZT - Zdravotní technika</v>
      </c>
      <c r="F82" s="41"/>
      <c r="G82" s="41"/>
      <c r="H82" s="41"/>
      <c r="I82" s="41"/>
      <c r="J82" s="41"/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>Libušina p.č. 1290</v>
      </c>
      <c r="G84" s="41"/>
      <c r="H84" s="41"/>
      <c r="I84" s="33" t="s">
        <v>23</v>
      </c>
      <c r="J84" s="73" t="str">
        <f>IF(J12="","",J12)</f>
        <v>19. 7. 2024</v>
      </c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40.05" customHeight="1">
      <c r="A86" s="39"/>
      <c r="B86" s="40"/>
      <c r="C86" s="33" t="s">
        <v>25</v>
      </c>
      <c r="D86" s="41"/>
      <c r="E86" s="41"/>
      <c r="F86" s="28" t="str">
        <f>E15</f>
        <v>Město Kutná Hora</v>
      </c>
      <c r="G86" s="41"/>
      <c r="H86" s="41"/>
      <c r="I86" s="33" t="s">
        <v>32</v>
      </c>
      <c r="J86" s="37" t="str">
        <f>E21</f>
        <v>Kutnohorská stavební projekce - ing Zuzana Hádková</v>
      </c>
      <c r="K86" s="41"/>
      <c r="L86" s="1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30</v>
      </c>
      <c r="D87" s="41"/>
      <c r="E87" s="41"/>
      <c r="F87" s="28" t="str">
        <f>IF(E18="","",E18)</f>
        <v>Vyplň údaj</v>
      </c>
      <c r="G87" s="41"/>
      <c r="H87" s="41"/>
      <c r="I87" s="33" t="s">
        <v>36</v>
      </c>
      <c r="J87" s="37" t="str">
        <f>E24</f>
        <v>Hádková</v>
      </c>
      <c r="K87" s="41"/>
      <c r="L87" s="13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9"/>
      <c r="B89" s="180"/>
      <c r="C89" s="181" t="s">
        <v>151</v>
      </c>
      <c r="D89" s="182" t="s">
        <v>59</v>
      </c>
      <c r="E89" s="182" t="s">
        <v>55</v>
      </c>
      <c r="F89" s="182" t="s">
        <v>56</v>
      </c>
      <c r="G89" s="182" t="s">
        <v>152</v>
      </c>
      <c r="H89" s="182" t="s">
        <v>153</v>
      </c>
      <c r="I89" s="182" t="s">
        <v>154</v>
      </c>
      <c r="J89" s="182" t="s">
        <v>124</v>
      </c>
      <c r="K89" s="183" t="s">
        <v>155</v>
      </c>
      <c r="L89" s="184"/>
      <c r="M89" s="93" t="s">
        <v>19</v>
      </c>
      <c r="N89" s="94" t="s">
        <v>44</v>
      </c>
      <c r="O89" s="94" t="s">
        <v>156</v>
      </c>
      <c r="P89" s="94" t="s">
        <v>157</v>
      </c>
      <c r="Q89" s="94" t="s">
        <v>158</v>
      </c>
      <c r="R89" s="94" t="s">
        <v>159</v>
      </c>
      <c r="S89" s="94" t="s">
        <v>160</v>
      </c>
      <c r="T89" s="95" t="s">
        <v>161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39"/>
      <c r="B90" s="40"/>
      <c r="C90" s="100" t="s">
        <v>162</v>
      </c>
      <c r="D90" s="41"/>
      <c r="E90" s="41"/>
      <c r="F90" s="41"/>
      <c r="G90" s="41"/>
      <c r="H90" s="41"/>
      <c r="I90" s="41"/>
      <c r="J90" s="185">
        <f>BK90</f>
        <v>0</v>
      </c>
      <c r="K90" s="41"/>
      <c r="L90" s="45"/>
      <c r="M90" s="96"/>
      <c r="N90" s="186"/>
      <c r="O90" s="97"/>
      <c r="P90" s="187">
        <f>P91+P102+P332</f>
        <v>0</v>
      </c>
      <c r="Q90" s="97"/>
      <c r="R90" s="187">
        <f>R91+R102+R332</f>
        <v>1.16093</v>
      </c>
      <c r="S90" s="97"/>
      <c r="T90" s="188">
        <f>T91+T102+T332</f>
        <v>2.1406900000000002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73</v>
      </c>
      <c r="AU90" s="18" t="s">
        <v>125</v>
      </c>
      <c r="BK90" s="189">
        <f>BK91+BK102+BK332</f>
        <v>0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163</v>
      </c>
      <c r="F91" s="193" t="s">
        <v>164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</f>
        <v>0</v>
      </c>
      <c r="Q91" s="198"/>
      <c r="R91" s="199">
        <f>R92</f>
        <v>0</v>
      </c>
      <c r="S91" s="198"/>
      <c r="T91" s="200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165</v>
      </c>
      <c r="BK91" s="203">
        <f>BK92</f>
        <v>0</v>
      </c>
    </row>
    <row r="92" s="12" customFormat="1" ht="22.8" customHeight="1">
      <c r="A92" s="12"/>
      <c r="B92" s="190"/>
      <c r="C92" s="191"/>
      <c r="D92" s="192" t="s">
        <v>73</v>
      </c>
      <c r="E92" s="204" t="s">
        <v>506</v>
      </c>
      <c r="F92" s="204" t="s">
        <v>507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SUM(P93:P101)</f>
        <v>0</v>
      </c>
      <c r="Q92" s="198"/>
      <c r="R92" s="199">
        <f>SUM(R93:R101)</f>
        <v>0</v>
      </c>
      <c r="S92" s="198"/>
      <c r="T92" s="200">
        <f>SUM(T93:T101)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82</v>
      </c>
      <c r="AY92" s="201" t="s">
        <v>165</v>
      </c>
      <c r="BK92" s="203">
        <f>SUM(BK93:BK101)</f>
        <v>0</v>
      </c>
    </row>
    <row r="93" s="2" customFormat="1" ht="24.15" customHeight="1">
      <c r="A93" s="39"/>
      <c r="B93" s="40"/>
      <c r="C93" s="206" t="s">
        <v>82</v>
      </c>
      <c r="D93" s="206" t="s">
        <v>167</v>
      </c>
      <c r="E93" s="207" t="s">
        <v>1082</v>
      </c>
      <c r="F93" s="208" t="s">
        <v>1083</v>
      </c>
      <c r="G93" s="209" t="s">
        <v>202</v>
      </c>
      <c r="H93" s="210">
        <v>2.141</v>
      </c>
      <c r="I93" s="211"/>
      <c r="J93" s="212">
        <f>ROUND(I93*H93,2)</f>
        <v>0</v>
      </c>
      <c r="K93" s="208" t="s">
        <v>171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172</v>
      </c>
      <c r="AT93" s="217" t="s">
        <v>167</v>
      </c>
      <c r="AU93" s="217" t="s">
        <v>84</v>
      </c>
      <c r="AY93" s="18" t="s">
        <v>165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172</v>
      </c>
      <c r="BM93" s="217" t="s">
        <v>1084</v>
      </c>
    </row>
    <row r="94" s="2" customFormat="1">
      <c r="A94" s="39"/>
      <c r="B94" s="40"/>
      <c r="C94" s="41"/>
      <c r="D94" s="219" t="s">
        <v>174</v>
      </c>
      <c r="E94" s="41"/>
      <c r="F94" s="220" t="s">
        <v>1085</v>
      </c>
      <c r="G94" s="41"/>
      <c r="H94" s="41"/>
      <c r="I94" s="221"/>
      <c r="J94" s="41"/>
      <c r="K94" s="41"/>
      <c r="L94" s="45"/>
      <c r="M94" s="222"/>
      <c r="N94" s="223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174</v>
      </c>
      <c r="AU94" s="18" t="s">
        <v>84</v>
      </c>
    </row>
    <row r="95" s="2" customFormat="1" ht="21.75" customHeight="1">
      <c r="A95" s="39"/>
      <c r="B95" s="40"/>
      <c r="C95" s="206" t="s">
        <v>84</v>
      </c>
      <c r="D95" s="206" t="s">
        <v>167</v>
      </c>
      <c r="E95" s="207" t="s">
        <v>514</v>
      </c>
      <c r="F95" s="208" t="s">
        <v>515</v>
      </c>
      <c r="G95" s="209" t="s">
        <v>202</v>
      </c>
      <c r="H95" s="210">
        <v>2.141</v>
      </c>
      <c r="I95" s="211"/>
      <c r="J95" s="212">
        <f>ROUND(I95*H95,2)</f>
        <v>0</v>
      </c>
      <c r="K95" s="208" t="s">
        <v>171</v>
      </c>
      <c r="L95" s="45"/>
      <c r="M95" s="213" t="s">
        <v>19</v>
      </c>
      <c r="N95" s="214" t="s">
        <v>45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172</v>
      </c>
      <c r="AT95" s="217" t="s">
        <v>167</v>
      </c>
      <c r="AU95" s="217" t="s">
        <v>84</v>
      </c>
      <c r="AY95" s="18" t="s">
        <v>165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82</v>
      </c>
      <c r="BK95" s="218">
        <f>ROUND(I95*H95,2)</f>
        <v>0</v>
      </c>
      <c r="BL95" s="18" t="s">
        <v>172</v>
      </c>
      <c r="BM95" s="217" t="s">
        <v>1086</v>
      </c>
    </row>
    <row r="96" s="2" customFormat="1">
      <c r="A96" s="39"/>
      <c r="B96" s="40"/>
      <c r="C96" s="41"/>
      <c r="D96" s="219" t="s">
        <v>174</v>
      </c>
      <c r="E96" s="41"/>
      <c r="F96" s="220" t="s">
        <v>517</v>
      </c>
      <c r="G96" s="41"/>
      <c r="H96" s="41"/>
      <c r="I96" s="221"/>
      <c r="J96" s="41"/>
      <c r="K96" s="41"/>
      <c r="L96" s="45"/>
      <c r="M96" s="222"/>
      <c r="N96" s="223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174</v>
      </c>
      <c r="AU96" s="18" t="s">
        <v>84</v>
      </c>
    </row>
    <row r="97" s="2" customFormat="1" ht="24.15" customHeight="1">
      <c r="A97" s="39"/>
      <c r="B97" s="40"/>
      <c r="C97" s="206" t="s">
        <v>113</v>
      </c>
      <c r="D97" s="206" t="s">
        <v>167</v>
      </c>
      <c r="E97" s="207" t="s">
        <v>519</v>
      </c>
      <c r="F97" s="208" t="s">
        <v>1087</v>
      </c>
      <c r="G97" s="209" t="s">
        <v>202</v>
      </c>
      <c r="H97" s="210">
        <v>21.41</v>
      </c>
      <c r="I97" s="211"/>
      <c r="J97" s="212">
        <f>ROUND(I97*H97,2)</f>
        <v>0</v>
      </c>
      <c r="K97" s="208" t="s">
        <v>171</v>
      </c>
      <c r="L97" s="45"/>
      <c r="M97" s="213" t="s">
        <v>19</v>
      </c>
      <c r="N97" s="214" t="s">
        <v>45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172</v>
      </c>
      <c r="AT97" s="217" t="s">
        <v>167</v>
      </c>
      <c r="AU97" s="217" t="s">
        <v>84</v>
      </c>
      <c r="AY97" s="18" t="s">
        <v>165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82</v>
      </c>
      <c r="BK97" s="218">
        <f>ROUND(I97*H97,2)</f>
        <v>0</v>
      </c>
      <c r="BL97" s="18" t="s">
        <v>172</v>
      </c>
      <c r="BM97" s="217" t="s">
        <v>1088</v>
      </c>
    </row>
    <row r="98" s="2" customFormat="1">
      <c r="A98" s="39"/>
      <c r="B98" s="40"/>
      <c r="C98" s="41"/>
      <c r="D98" s="219" t="s">
        <v>174</v>
      </c>
      <c r="E98" s="41"/>
      <c r="F98" s="220" t="s">
        <v>522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174</v>
      </c>
      <c r="AU98" s="18" t="s">
        <v>84</v>
      </c>
    </row>
    <row r="99" s="13" customFormat="1">
      <c r="A99" s="13"/>
      <c r="B99" s="224"/>
      <c r="C99" s="225"/>
      <c r="D99" s="226" t="s">
        <v>176</v>
      </c>
      <c r="E99" s="225"/>
      <c r="F99" s="228" t="s">
        <v>1089</v>
      </c>
      <c r="G99" s="225"/>
      <c r="H99" s="229">
        <v>21.41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176</v>
      </c>
      <c r="AU99" s="235" t="s">
        <v>84</v>
      </c>
      <c r="AV99" s="13" t="s">
        <v>84</v>
      </c>
      <c r="AW99" s="13" t="s">
        <v>4</v>
      </c>
      <c r="AX99" s="13" t="s">
        <v>82</v>
      </c>
      <c r="AY99" s="235" t="s">
        <v>165</v>
      </c>
    </row>
    <row r="100" s="2" customFormat="1" ht="24.15" customHeight="1">
      <c r="A100" s="39"/>
      <c r="B100" s="40"/>
      <c r="C100" s="206" t="s">
        <v>172</v>
      </c>
      <c r="D100" s="206" t="s">
        <v>167</v>
      </c>
      <c r="E100" s="207" t="s">
        <v>1090</v>
      </c>
      <c r="F100" s="208" t="s">
        <v>1091</v>
      </c>
      <c r="G100" s="209" t="s">
        <v>202</v>
      </c>
      <c r="H100" s="210">
        <v>2.141</v>
      </c>
      <c r="I100" s="211"/>
      <c r="J100" s="212">
        <f>ROUND(I100*H100,2)</f>
        <v>0</v>
      </c>
      <c r="K100" s="208" t="s">
        <v>171</v>
      </c>
      <c r="L100" s="45"/>
      <c r="M100" s="213" t="s">
        <v>19</v>
      </c>
      <c r="N100" s="214" t="s">
        <v>45</v>
      </c>
      <c r="O100" s="85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7" t="s">
        <v>172</v>
      </c>
      <c r="AT100" s="217" t="s">
        <v>167</v>
      </c>
      <c r="AU100" s="217" t="s">
        <v>84</v>
      </c>
      <c r="AY100" s="18" t="s">
        <v>165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82</v>
      </c>
      <c r="BK100" s="218">
        <f>ROUND(I100*H100,2)</f>
        <v>0</v>
      </c>
      <c r="BL100" s="18" t="s">
        <v>172</v>
      </c>
      <c r="BM100" s="217" t="s">
        <v>1092</v>
      </c>
    </row>
    <row r="101" s="2" customFormat="1">
      <c r="A101" s="39"/>
      <c r="B101" s="40"/>
      <c r="C101" s="41"/>
      <c r="D101" s="219" t="s">
        <v>174</v>
      </c>
      <c r="E101" s="41"/>
      <c r="F101" s="220" t="s">
        <v>1093</v>
      </c>
      <c r="G101" s="41"/>
      <c r="H101" s="41"/>
      <c r="I101" s="221"/>
      <c r="J101" s="41"/>
      <c r="K101" s="41"/>
      <c r="L101" s="45"/>
      <c r="M101" s="222"/>
      <c r="N101" s="223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174</v>
      </c>
      <c r="AU101" s="18" t="s">
        <v>84</v>
      </c>
    </row>
    <row r="102" s="12" customFormat="1" ht="25.92" customHeight="1">
      <c r="A102" s="12"/>
      <c r="B102" s="190"/>
      <c r="C102" s="191"/>
      <c r="D102" s="192" t="s">
        <v>73</v>
      </c>
      <c r="E102" s="193" t="s">
        <v>534</v>
      </c>
      <c r="F102" s="193" t="s">
        <v>535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P103+P113+P172+P239+P313+P320+P327</f>
        <v>0</v>
      </c>
      <c r="Q102" s="198"/>
      <c r="R102" s="199">
        <f>R103+R113+R172+R239+R313+R320+R327</f>
        <v>1.16093</v>
      </c>
      <c r="S102" s="198"/>
      <c r="T102" s="200">
        <f>T103+T113+T172+T239+T313+T320+T327</f>
        <v>2.1406900000000002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84</v>
      </c>
      <c r="AT102" s="202" t="s">
        <v>73</v>
      </c>
      <c r="AU102" s="202" t="s">
        <v>74</v>
      </c>
      <c r="AY102" s="201" t="s">
        <v>165</v>
      </c>
      <c r="BK102" s="203">
        <f>BK103+BK113+BK172+BK239+BK313+BK320+BK327</f>
        <v>0</v>
      </c>
    </row>
    <row r="103" s="12" customFormat="1" ht="22.8" customHeight="1">
      <c r="A103" s="12"/>
      <c r="B103" s="190"/>
      <c r="C103" s="191"/>
      <c r="D103" s="192" t="s">
        <v>73</v>
      </c>
      <c r="E103" s="204" t="s">
        <v>593</v>
      </c>
      <c r="F103" s="204" t="s">
        <v>594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SUM(P104:P112)</f>
        <v>0</v>
      </c>
      <c r="Q103" s="198"/>
      <c r="R103" s="199">
        <f>SUM(R104:R112)</f>
        <v>0.0017550000000000001</v>
      </c>
      <c r="S103" s="198"/>
      <c r="T103" s="200">
        <f>SUM(T104:T112)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84</v>
      </c>
      <c r="AT103" s="202" t="s">
        <v>73</v>
      </c>
      <c r="AU103" s="202" t="s">
        <v>82</v>
      </c>
      <c r="AY103" s="201" t="s">
        <v>165</v>
      </c>
      <c r="BK103" s="203">
        <f>SUM(BK104:BK112)</f>
        <v>0</v>
      </c>
    </row>
    <row r="104" s="2" customFormat="1" ht="37.8" customHeight="1">
      <c r="A104" s="39"/>
      <c r="B104" s="40"/>
      <c r="C104" s="206" t="s">
        <v>193</v>
      </c>
      <c r="D104" s="206" t="s">
        <v>167</v>
      </c>
      <c r="E104" s="207" t="s">
        <v>1094</v>
      </c>
      <c r="F104" s="208" t="s">
        <v>1095</v>
      </c>
      <c r="G104" s="209" t="s">
        <v>290</v>
      </c>
      <c r="H104" s="210">
        <v>4</v>
      </c>
      <c r="I104" s="211"/>
      <c r="J104" s="212">
        <f>ROUND(I104*H104,2)</f>
        <v>0</v>
      </c>
      <c r="K104" s="208" t="s">
        <v>171</v>
      </c>
      <c r="L104" s="45"/>
      <c r="M104" s="213" t="s">
        <v>19</v>
      </c>
      <c r="N104" s="214" t="s">
        <v>45</v>
      </c>
      <c r="O104" s="85"/>
      <c r="P104" s="215">
        <f>O104*H104</f>
        <v>0</v>
      </c>
      <c r="Q104" s="215">
        <v>9.0000000000000006E-05</v>
      </c>
      <c r="R104" s="215">
        <f>Q104*H104</f>
        <v>0.00036000000000000002</v>
      </c>
      <c r="S104" s="215">
        <v>0</v>
      </c>
      <c r="T104" s="21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259</v>
      </c>
      <c r="AT104" s="217" t="s">
        <v>167</v>
      </c>
      <c r="AU104" s="217" t="s">
        <v>84</v>
      </c>
      <c r="AY104" s="18" t="s">
        <v>165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82</v>
      </c>
      <c r="BK104" s="218">
        <f>ROUND(I104*H104,2)</f>
        <v>0</v>
      </c>
      <c r="BL104" s="18" t="s">
        <v>259</v>
      </c>
      <c r="BM104" s="217" t="s">
        <v>1096</v>
      </c>
    </row>
    <row r="105" s="2" customFormat="1">
      <c r="A105" s="39"/>
      <c r="B105" s="40"/>
      <c r="C105" s="41"/>
      <c r="D105" s="219" t="s">
        <v>174</v>
      </c>
      <c r="E105" s="41"/>
      <c r="F105" s="220" t="s">
        <v>1097</v>
      </c>
      <c r="G105" s="41"/>
      <c r="H105" s="41"/>
      <c r="I105" s="221"/>
      <c r="J105" s="41"/>
      <c r="K105" s="41"/>
      <c r="L105" s="45"/>
      <c r="M105" s="222"/>
      <c r="N105" s="223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174</v>
      </c>
      <c r="AU105" s="18" t="s">
        <v>84</v>
      </c>
    </row>
    <row r="106" s="2" customFormat="1" ht="37.8" customHeight="1">
      <c r="A106" s="39"/>
      <c r="B106" s="40"/>
      <c r="C106" s="206" t="s">
        <v>199</v>
      </c>
      <c r="D106" s="206" t="s">
        <v>167</v>
      </c>
      <c r="E106" s="207" t="s">
        <v>1098</v>
      </c>
      <c r="F106" s="208" t="s">
        <v>1099</v>
      </c>
      <c r="G106" s="209" t="s">
        <v>290</v>
      </c>
      <c r="H106" s="210">
        <v>0.5</v>
      </c>
      <c r="I106" s="211"/>
      <c r="J106" s="212">
        <f>ROUND(I106*H106,2)</f>
        <v>0</v>
      </c>
      <c r="K106" s="208" t="s">
        <v>171</v>
      </c>
      <c r="L106" s="45"/>
      <c r="M106" s="213" t="s">
        <v>19</v>
      </c>
      <c r="N106" s="214" t="s">
        <v>45</v>
      </c>
      <c r="O106" s="85"/>
      <c r="P106" s="215">
        <f>O106*H106</f>
        <v>0</v>
      </c>
      <c r="Q106" s="215">
        <v>0.00013999999999999999</v>
      </c>
      <c r="R106" s="215">
        <f>Q106*H106</f>
        <v>6.9999999999999994E-05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259</v>
      </c>
      <c r="AT106" s="217" t="s">
        <v>167</v>
      </c>
      <c r="AU106" s="217" t="s">
        <v>84</v>
      </c>
      <c r="AY106" s="18" t="s">
        <v>165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82</v>
      </c>
      <c r="BK106" s="218">
        <f>ROUND(I106*H106,2)</f>
        <v>0</v>
      </c>
      <c r="BL106" s="18" t="s">
        <v>259</v>
      </c>
      <c r="BM106" s="217" t="s">
        <v>1100</v>
      </c>
    </row>
    <row r="107" s="2" customFormat="1">
      <c r="A107" s="39"/>
      <c r="B107" s="40"/>
      <c r="C107" s="41"/>
      <c r="D107" s="219" t="s">
        <v>174</v>
      </c>
      <c r="E107" s="41"/>
      <c r="F107" s="220" t="s">
        <v>1101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174</v>
      </c>
      <c r="AU107" s="18" t="s">
        <v>84</v>
      </c>
    </row>
    <row r="108" s="2" customFormat="1" ht="16.5" customHeight="1">
      <c r="A108" s="39"/>
      <c r="B108" s="40"/>
      <c r="C108" s="236" t="s">
        <v>206</v>
      </c>
      <c r="D108" s="236" t="s">
        <v>213</v>
      </c>
      <c r="E108" s="237" t="s">
        <v>1102</v>
      </c>
      <c r="F108" s="238" t="s">
        <v>1103</v>
      </c>
      <c r="G108" s="239" t="s">
        <v>290</v>
      </c>
      <c r="H108" s="240">
        <v>2</v>
      </c>
      <c r="I108" s="241"/>
      <c r="J108" s="242">
        <f>ROUND(I108*H108,2)</f>
        <v>0</v>
      </c>
      <c r="K108" s="238" t="s">
        <v>171</v>
      </c>
      <c r="L108" s="243"/>
      <c r="M108" s="244" t="s">
        <v>19</v>
      </c>
      <c r="N108" s="245" t="s">
        <v>45</v>
      </c>
      <c r="O108" s="85"/>
      <c r="P108" s="215">
        <f>O108*H108</f>
        <v>0</v>
      </c>
      <c r="Q108" s="215">
        <v>0.00027</v>
      </c>
      <c r="R108" s="215">
        <f>Q108*H108</f>
        <v>0.00054000000000000001</v>
      </c>
      <c r="S108" s="215">
        <v>0</v>
      </c>
      <c r="T108" s="21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7" t="s">
        <v>1104</v>
      </c>
      <c r="AT108" s="217" t="s">
        <v>213</v>
      </c>
      <c r="AU108" s="217" t="s">
        <v>84</v>
      </c>
      <c r="AY108" s="18" t="s">
        <v>165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8" t="s">
        <v>82</v>
      </c>
      <c r="BK108" s="218">
        <f>ROUND(I108*H108,2)</f>
        <v>0</v>
      </c>
      <c r="BL108" s="18" t="s">
        <v>529</v>
      </c>
      <c r="BM108" s="217" t="s">
        <v>1105</v>
      </c>
    </row>
    <row r="109" s="2" customFormat="1" ht="16.5" customHeight="1">
      <c r="A109" s="39"/>
      <c r="B109" s="40"/>
      <c r="C109" s="236" t="s">
        <v>212</v>
      </c>
      <c r="D109" s="236" t="s">
        <v>213</v>
      </c>
      <c r="E109" s="237" t="s">
        <v>1106</v>
      </c>
      <c r="F109" s="238" t="s">
        <v>1107</v>
      </c>
      <c r="G109" s="239" t="s">
        <v>290</v>
      </c>
      <c r="H109" s="240">
        <v>0.5</v>
      </c>
      <c r="I109" s="241"/>
      <c r="J109" s="242">
        <f>ROUND(I109*H109,2)</f>
        <v>0</v>
      </c>
      <c r="K109" s="238" t="s">
        <v>171</v>
      </c>
      <c r="L109" s="243"/>
      <c r="M109" s="244" t="s">
        <v>19</v>
      </c>
      <c r="N109" s="245" t="s">
        <v>45</v>
      </c>
      <c r="O109" s="85"/>
      <c r="P109" s="215">
        <f>O109*H109</f>
        <v>0</v>
      </c>
      <c r="Q109" s="215">
        <v>0.00029</v>
      </c>
      <c r="R109" s="215">
        <f>Q109*H109</f>
        <v>0.000145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1104</v>
      </c>
      <c r="AT109" s="217" t="s">
        <v>213</v>
      </c>
      <c r="AU109" s="217" t="s">
        <v>84</v>
      </c>
      <c r="AY109" s="18" t="s">
        <v>165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529</v>
      </c>
      <c r="BM109" s="217" t="s">
        <v>1108</v>
      </c>
    </row>
    <row r="110" s="2" customFormat="1" ht="16.5" customHeight="1">
      <c r="A110" s="39"/>
      <c r="B110" s="40"/>
      <c r="C110" s="236" t="s">
        <v>219</v>
      </c>
      <c r="D110" s="236" t="s">
        <v>213</v>
      </c>
      <c r="E110" s="237" t="s">
        <v>1109</v>
      </c>
      <c r="F110" s="238" t="s">
        <v>1110</v>
      </c>
      <c r="G110" s="239" t="s">
        <v>290</v>
      </c>
      <c r="H110" s="240">
        <v>2</v>
      </c>
      <c r="I110" s="241"/>
      <c r="J110" s="242">
        <f>ROUND(I110*H110,2)</f>
        <v>0</v>
      </c>
      <c r="K110" s="238" t="s">
        <v>171</v>
      </c>
      <c r="L110" s="243"/>
      <c r="M110" s="244" t="s">
        <v>19</v>
      </c>
      <c r="N110" s="245" t="s">
        <v>45</v>
      </c>
      <c r="O110" s="85"/>
      <c r="P110" s="215">
        <f>O110*H110</f>
        <v>0</v>
      </c>
      <c r="Q110" s="215">
        <v>0.00032000000000000003</v>
      </c>
      <c r="R110" s="215">
        <f>Q110*H110</f>
        <v>0.00064000000000000005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1104</v>
      </c>
      <c r="AT110" s="217" t="s">
        <v>213</v>
      </c>
      <c r="AU110" s="217" t="s">
        <v>84</v>
      </c>
      <c r="AY110" s="18" t="s">
        <v>165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82</v>
      </c>
      <c r="BK110" s="218">
        <f>ROUND(I110*H110,2)</f>
        <v>0</v>
      </c>
      <c r="BL110" s="18" t="s">
        <v>529</v>
      </c>
      <c r="BM110" s="217" t="s">
        <v>1111</v>
      </c>
    </row>
    <row r="111" s="2" customFormat="1" ht="24.15" customHeight="1">
      <c r="A111" s="39"/>
      <c r="B111" s="40"/>
      <c r="C111" s="206" t="s">
        <v>225</v>
      </c>
      <c r="D111" s="206" t="s">
        <v>167</v>
      </c>
      <c r="E111" s="207" t="s">
        <v>1112</v>
      </c>
      <c r="F111" s="208" t="s">
        <v>1113</v>
      </c>
      <c r="G111" s="209" t="s">
        <v>764</v>
      </c>
      <c r="H111" s="257"/>
      <c r="I111" s="211"/>
      <c r="J111" s="212">
        <f>ROUND(I111*H111,2)</f>
        <v>0</v>
      </c>
      <c r="K111" s="208" t="s">
        <v>171</v>
      </c>
      <c r="L111" s="45"/>
      <c r="M111" s="213" t="s">
        <v>19</v>
      </c>
      <c r="N111" s="214" t="s">
        <v>45</v>
      </c>
      <c r="O111" s="85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7" t="s">
        <v>259</v>
      </c>
      <c r="AT111" s="217" t="s">
        <v>167</v>
      </c>
      <c r="AU111" s="217" t="s">
        <v>84</v>
      </c>
      <c r="AY111" s="18" t="s">
        <v>165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82</v>
      </c>
      <c r="BK111" s="218">
        <f>ROUND(I111*H111,2)</f>
        <v>0</v>
      </c>
      <c r="BL111" s="18" t="s">
        <v>259</v>
      </c>
      <c r="BM111" s="217" t="s">
        <v>1114</v>
      </c>
    </row>
    <row r="112" s="2" customFormat="1">
      <c r="A112" s="39"/>
      <c r="B112" s="40"/>
      <c r="C112" s="41"/>
      <c r="D112" s="219" t="s">
        <v>174</v>
      </c>
      <c r="E112" s="41"/>
      <c r="F112" s="220" t="s">
        <v>1115</v>
      </c>
      <c r="G112" s="41"/>
      <c r="H112" s="41"/>
      <c r="I112" s="221"/>
      <c r="J112" s="41"/>
      <c r="K112" s="41"/>
      <c r="L112" s="45"/>
      <c r="M112" s="222"/>
      <c r="N112" s="223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174</v>
      </c>
      <c r="AU112" s="18" t="s">
        <v>84</v>
      </c>
    </row>
    <row r="113" s="12" customFormat="1" ht="22.8" customHeight="1">
      <c r="A113" s="12"/>
      <c r="B113" s="190"/>
      <c r="C113" s="191"/>
      <c r="D113" s="192" t="s">
        <v>73</v>
      </c>
      <c r="E113" s="204" t="s">
        <v>1116</v>
      </c>
      <c r="F113" s="204" t="s">
        <v>1117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SUM(P114:P171)</f>
        <v>0</v>
      </c>
      <c r="Q113" s="198"/>
      <c r="R113" s="199">
        <f>SUM(R114:R171)</f>
        <v>0.19177</v>
      </c>
      <c r="S113" s="198"/>
      <c r="T113" s="200">
        <f>SUM(T114:T171)</f>
        <v>1.3786100000000001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84</v>
      </c>
      <c r="AT113" s="202" t="s">
        <v>73</v>
      </c>
      <c r="AU113" s="202" t="s">
        <v>82</v>
      </c>
      <c r="AY113" s="201" t="s">
        <v>165</v>
      </c>
      <c r="BK113" s="203">
        <f>SUM(BK114:BK171)</f>
        <v>0</v>
      </c>
    </row>
    <row r="114" s="2" customFormat="1" ht="16.5" customHeight="1">
      <c r="A114" s="39"/>
      <c r="B114" s="40"/>
      <c r="C114" s="206" t="s">
        <v>231</v>
      </c>
      <c r="D114" s="206" t="s">
        <v>167</v>
      </c>
      <c r="E114" s="207" t="s">
        <v>1118</v>
      </c>
      <c r="F114" s="208" t="s">
        <v>1119</v>
      </c>
      <c r="G114" s="209" t="s">
        <v>251</v>
      </c>
      <c r="H114" s="210">
        <v>1</v>
      </c>
      <c r="I114" s="211"/>
      <c r="J114" s="212">
        <f>ROUND(I114*H114,2)</f>
        <v>0</v>
      </c>
      <c r="K114" s="208" t="s">
        <v>171</v>
      </c>
      <c r="L114" s="45"/>
      <c r="M114" s="213" t="s">
        <v>19</v>
      </c>
      <c r="N114" s="214" t="s">
        <v>45</v>
      </c>
      <c r="O114" s="85"/>
      <c r="P114" s="215">
        <f>O114*H114</f>
        <v>0</v>
      </c>
      <c r="Q114" s="215">
        <v>0.00122</v>
      </c>
      <c r="R114" s="215">
        <f>Q114*H114</f>
        <v>0.00122</v>
      </c>
      <c r="S114" s="215">
        <v>0.00081999999999999998</v>
      </c>
      <c r="T114" s="216">
        <f>S114*H114</f>
        <v>0.00081999999999999998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7" t="s">
        <v>259</v>
      </c>
      <c r="AT114" s="217" t="s">
        <v>167</v>
      </c>
      <c r="AU114" s="217" t="s">
        <v>84</v>
      </c>
      <c r="AY114" s="18" t="s">
        <v>165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82</v>
      </c>
      <c r="BK114" s="218">
        <f>ROUND(I114*H114,2)</f>
        <v>0</v>
      </c>
      <c r="BL114" s="18" t="s">
        <v>259</v>
      </c>
      <c r="BM114" s="217" t="s">
        <v>1120</v>
      </c>
    </row>
    <row r="115" s="2" customFormat="1">
      <c r="A115" s="39"/>
      <c r="B115" s="40"/>
      <c r="C115" s="41"/>
      <c r="D115" s="219" t="s">
        <v>174</v>
      </c>
      <c r="E115" s="41"/>
      <c r="F115" s="220" t="s">
        <v>1121</v>
      </c>
      <c r="G115" s="41"/>
      <c r="H115" s="41"/>
      <c r="I115" s="221"/>
      <c r="J115" s="41"/>
      <c r="K115" s="41"/>
      <c r="L115" s="45"/>
      <c r="M115" s="222"/>
      <c r="N115" s="223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174</v>
      </c>
      <c r="AU115" s="18" t="s">
        <v>84</v>
      </c>
    </row>
    <row r="116" s="2" customFormat="1" ht="16.5" customHeight="1">
      <c r="A116" s="39"/>
      <c r="B116" s="40"/>
      <c r="C116" s="206" t="s">
        <v>8</v>
      </c>
      <c r="D116" s="206" t="s">
        <v>167</v>
      </c>
      <c r="E116" s="207" t="s">
        <v>1122</v>
      </c>
      <c r="F116" s="208" t="s">
        <v>1123</v>
      </c>
      <c r="G116" s="209" t="s">
        <v>290</v>
      </c>
      <c r="H116" s="210">
        <v>10</v>
      </c>
      <c r="I116" s="211"/>
      <c r="J116" s="212">
        <f>ROUND(I116*H116,2)</f>
        <v>0</v>
      </c>
      <c r="K116" s="208" t="s">
        <v>171</v>
      </c>
      <c r="L116" s="45"/>
      <c r="M116" s="213" t="s">
        <v>19</v>
      </c>
      <c r="N116" s="214" t="s">
        <v>45</v>
      </c>
      <c r="O116" s="85"/>
      <c r="P116" s="215">
        <f>O116*H116</f>
        <v>0</v>
      </c>
      <c r="Q116" s="215">
        <v>0</v>
      </c>
      <c r="R116" s="215">
        <f>Q116*H116</f>
        <v>0</v>
      </c>
      <c r="S116" s="215">
        <v>0.0098200000000000006</v>
      </c>
      <c r="T116" s="216">
        <f>S116*H116</f>
        <v>0.09820000000000001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259</v>
      </c>
      <c r="AT116" s="217" t="s">
        <v>167</v>
      </c>
      <c r="AU116" s="217" t="s">
        <v>84</v>
      </c>
      <c r="AY116" s="18" t="s">
        <v>165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82</v>
      </c>
      <c r="BK116" s="218">
        <f>ROUND(I116*H116,2)</f>
        <v>0</v>
      </c>
      <c r="BL116" s="18" t="s">
        <v>259</v>
      </c>
      <c r="BM116" s="217" t="s">
        <v>1124</v>
      </c>
    </row>
    <row r="117" s="2" customFormat="1">
      <c r="A117" s="39"/>
      <c r="B117" s="40"/>
      <c r="C117" s="41"/>
      <c r="D117" s="219" t="s">
        <v>174</v>
      </c>
      <c r="E117" s="41"/>
      <c r="F117" s="220" t="s">
        <v>1125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174</v>
      </c>
      <c r="AU117" s="18" t="s">
        <v>84</v>
      </c>
    </row>
    <row r="118" s="2" customFormat="1" ht="16.5" customHeight="1">
      <c r="A118" s="39"/>
      <c r="B118" s="40"/>
      <c r="C118" s="206" t="s">
        <v>241</v>
      </c>
      <c r="D118" s="206" t="s">
        <v>167</v>
      </c>
      <c r="E118" s="207" t="s">
        <v>1126</v>
      </c>
      <c r="F118" s="208" t="s">
        <v>1127</v>
      </c>
      <c r="G118" s="209" t="s">
        <v>290</v>
      </c>
      <c r="H118" s="210">
        <v>30</v>
      </c>
      <c r="I118" s="211"/>
      <c r="J118" s="212">
        <f>ROUND(I118*H118,2)</f>
        <v>0</v>
      </c>
      <c r="K118" s="208" t="s">
        <v>171</v>
      </c>
      <c r="L118" s="45"/>
      <c r="M118" s="213" t="s">
        <v>19</v>
      </c>
      <c r="N118" s="214" t="s">
        <v>45</v>
      </c>
      <c r="O118" s="85"/>
      <c r="P118" s="215">
        <f>O118*H118</f>
        <v>0</v>
      </c>
      <c r="Q118" s="215">
        <v>0</v>
      </c>
      <c r="R118" s="215">
        <f>Q118*H118</f>
        <v>0</v>
      </c>
      <c r="S118" s="215">
        <v>0.026700000000000002</v>
      </c>
      <c r="T118" s="216">
        <f>S118*H118</f>
        <v>0.80100000000000005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259</v>
      </c>
      <c r="AT118" s="217" t="s">
        <v>167</v>
      </c>
      <c r="AU118" s="217" t="s">
        <v>84</v>
      </c>
      <c r="AY118" s="18" t="s">
        <v>165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82</v>
      </c>
      <c r="BK118" s="218">
        <f>ROUND(I118*H118,2)</f>
        <v>0</v>
      </c>
      <c r="BL118" s="18" t="s">
        <v>259</v>
      </c>
      <c r="BM118" s="217" t="s">
        <v>1128</v>
      </c>
    </row>
    <row r="119" s="2" customFormat="1">
      <c r="A119" s="39"/>
      <c r="B119" s="40"/>
      <c r="C119" s="41"/>
      <c r="D119" s="219" t="s">
        <v>174</v>
      </c>
      <c r="E119" s="41"/>
      <c r="F119" s="220" t="s">
        <v>1129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174</v>
      </c>
      <c r="AU119" s="18" t="s">
        <v>84</v>
      </c>
    </row>
    <row r="120" s="2" customFormat="1" ht="16.5" customHeight="1">
      <c r="A120" s="39"/>
      <c r="B120" s="40"/>
      <c r="C120" s="206" t="s">
        <v>248</v>
      </c>
      <c r="D120" s="206" t="s">
        <v>167</v>
      </c>
      <c r="E120" s="207" t="s">
        <v>1130</v>
      </c>
      <c r="F120" s="208" t="s">
        <v>1131</v>
      </c>
      <c r="G120" s="209" t="s">
        <v>251</v>
      </c>
      <c r="H120" s="210">
        <v>1</v>
      </c>
      <c r="I120" s="211"/>
      <c r="J120" s="212">
        <f>ROUND(I120*H120,2)</f>
        <v>0</v>
      </c>
      <c r="K120" s="208" t="s">
        <v>171</v>
      </c>
      <c r="L120" s="45"/>
      <c r="M120" s="213" t="s">
        <v>19</v>
      </c>
      <c r="N120" s="214" t="s">
        <v>45</v>
      </c>
      <c r="O120" s="85"/>
      <c r="P120" s="215">
        <f>O120*H120</f>
        <v>0</v>
      </c>
      <c r="Q120" s="215">
        <v>0.037429999999999998</v>
      </c>
      <c r="R120" s="215">
        <f>Q120*H120</f>
        <v>0.037429999999999998</v>
      </c>
      <c r="S120" s="215">
        <v>0.037429999999999998</v>
      </c>
      <c r="T120" s="216">
        <f>S120*H120</f>
        <v>0.037429999999999998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7" t="s">
        <v>259</v>
      </c>
      <c r="AT120" s="217" t="s">
        <v>167</v>
      </c>
      <c r="AU120" s="217" t="s">
        <v>84</v>
      </c>
      <c r="AY120" s="18" t="s">
        <v>165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82</v>
      </c>
      <c r="BK120" s="218">
        <f>ROUND(I120*H120,2)</f>
        <v>0</v>
      </c>
      <c r="BL120" s="18" t="s">
        <v>259</v>
      </c>
      <c r="BM120" s="217" t="s">
        <v>1132</v>
      </c>
    </row>
    <row r="121" s="2" customFormat="1">
      <c r="A121" s="39"/>
      <c r="B121" s="40"/>
      <c r="C121" s="41"/>
      <c r="D121" s="219" t="s">
        <v>174</v>
      </c>
      <c r="E121" s="41"/>
      <c r="F121" s="220" t="s">
        <v>1133</v>
      </c>
      <c r="G121" s="41"/>
      <c r="H121" s="41"/>
      <c r="I121" s="221"/>
      <c r="J121" s="41"/>
      <c r="K121" s="41"/>
      <c r="L121" s="45"/>
      <c r="M121" s="222"/>
      <c r="N121" s="223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174</v>
      </c>
      <c r="AU121" s="18" t="s">
        <v>84</v>
      </c>
    </row>
    <row r="122" s="2" customFormat="1" ht="16.5" customHeight="1">
      <c r="A122" s="39"/>
      <c r="B122" s="40"/>
      <c r="C122" s="206" t="s">
        <v>254</v>
      </c>
      <c r="D122" s="206" t="s">
        <v>167</v>
      </c>
      <c r="E122" s="207" t="s">
        <v>1134</v>
      </c>
      <c r="F122" s="208" t="s">
        <v>1135</v>
      </c>
      <c r="G122" s="209" t="s">
        <v>290</v>
      </c>
      <c r="H122" s="210">
        <v>10</v>
      </c>
      <c r="I122" s="211"/>
      <c r="J122" s="212">
        <f>ROUND(I122*H122,2)</f>
        <v>0</v>
      </c>
      <c r="K122" s="208" t="s">
        <v>171</v>
      </c>
      <c r="L122" s="45"/>
      <c r="M122" s="213" t="s">
        <v>19</v>
      </c>
      <c r="N122" s="214" t="s">
        <v>45</v>
      </c>
      <c r="O122" s="85"/>
      <c r="P122" s="215">
        <f>O122*H122</f>
        <v>0</v>
      </c>
      <c r="Q122" s="215">
        <v>0</v>
      </c>
      <c r="R122" s="215">
        <f>Q122*H122</f>
        <v>0</v>
      </c>
      <c r="S122" s="215">
        <v>0.014919999999999999</v>
      </c>
      <c r="T122" s="216">
        <f>S122*H122</f>
        <v>0.1492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259</v>
      </c>
      <c r="AT122" s="217" t="s">
        <v>167</v>
      </c>
      <c r="AU122" s="217" t="s">
        <v>84</v>
      </c>
      <c r="AY122" s="18" t="s">
        <v>165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82</v>
      </c>
      <c r="BK122" s="218">
        <f>ROUND(I122*H122,2)</f>
        <v>0</v>
      </c>
      <c r="BL122" s="18" t="s">
        <v>259</v>
      </c>
      <c r="BM122" s="217" t="s">
        <v>1136</v>
      </c>
    </row>
    <row r="123" s="2" customFormat="1">
      <c r="A123" s="39"/>
      <c r="B123" s="40"/>
      <c r="C123" s="41"/>
      <c r="D123" s="219" t="s">
        <v>174</v>
      </c>
      <c r="E123" s="41"/>
      <c r="F123" s="220" t="s">
        <v>1137</v>
      </c>
      <c r="G123" s="41"/>
      <c r="H123" s="41"/>
      <c r="I123" s="221"/>
      <c r="J123" s="41"/>
      <c r="K123" s="41"/>
      <c r="L123" s="45"/>
      <c r="M123" s="222"/>
      <c r="N123" s="223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174</v>
      </c>
      <c r="AU123" s="18" t="s">
        <v>84</v>
      </c>
    </row>
    <row r="124" s="2" customFormat="1" ht="16.5" customHeight="1">
      <c r="A124" s="39"/>
      <c r="B124" s="40"/>
      <c r="C124" s="206" t="s">
        <v>259</v>
      </c>
      <c r="D124" s="206" t="s">
        <v>167</v>
      </c>
      <c r="E124" s="207" t="s">
        <v>1138</v>
      </c>
      <c r="F124" s="208" t="s">
        <v>1139</v>
      </c>
      <c r="G124" s="209" t="s">
        <v>290</v>
      </c>
      <c r="H124" s="210">
        <v>2</v>
      </c>
      <c r="I124" s="211"/>
      <c r="J124" s="212">
        <f>ROUND(I124*H124,2)</f>
        <v>0</v>
      </c>
      <c r="K124" s="208" t="s">
        <v>171</v>
      </c>
      <c r="L124" s="45"/>
      <c r="M124" s="213" t="s">
        <v>19</v>
      </c>
      <c r="N124" s="214" t="s">
        <v>45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0.03065</v>
      </c>
      <c r="T124" s="216">
        <f>S124*H124</f>
        <v>0.0613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259</v>
      </c>
      <c r="AT124" s="217" t="s">
        <v>167</v>
      </c>
      <c r="AU124" s="217" t="s">
        <v>84</v>
      </c>
      <c r="AY124" s="18" t="s">
        <v>165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82</v>
      </c>
      <c r="BK124" s="218">
        <f>ROUND(I124*H124,2)</f>
        <v>0</v>
      </c>
      <c r="BL124" s="18" t="s">
        <v>259</v>
      </c>
      <c r="BM124" s="217" t="s">
        <v>1140</v>
      </c>
    </row>
    <row r="125" s="2" customFormat="1">
      <c r="A125" s="39"/>
      <c r="B125" s="40"/>
      <c r="C125" s="41"/>
      <c r="D125" s="219" t="s">
        <v>174</v>
      </c>
      <c r="E125" s="41"/>
      <c r="F125" s="220" t="s">
        <v>1141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174</v>
      </c>
      <c r="AU125" s="18" t="s">
        <v>84</v>
      </c>
    </row>
    <row r="126" s="2" customFormat="1" ht="16.5" customHeight="1">
      <c r="A126" s="39"/>
      <c r="B126" s="40"/>
      <c r="C126" s="206" t="s">
        <v>267</v>
      </c>
      <c r="D126" s="206" t="s">
        <v>167</v>
      </c>
      <c r="E126" s="207" t="s">
        <v>1142</v>
      </c>
      <c r="F126" s="208" t="s">
        <v>1143</v>
      </c>
      <c r="G126" s="209" t="s">
        <v>290</v>
      </c>
      <c r="H126" s="210">
        <v>15</v>
      </c>
      <c r="I126" s="211"/>
      <c r="J126" s="212">
        <f>ROUND(I126*H126,2)</f>
        <v>0</v>
      </c>
      <c r="K126" s="208" t="s">
        <v>171</v>
      </c>
      <c r="L126" s="45"/>
      <c r="M126" s="213" t="s">
        <v>19</v>
      </c>
      <c r="N126" s="214" t="s">
        <v>45</v>
      </c>
      <c r="O126" s="85"/>
      <c r="P126" s="215">
        <f>O126*H126</f>
        <v>0</v>
      </c>
      <c r="Q126" s="215">
        <v>0</v>
      </c>
      <c r="R126" s="215">
        <f>Q126*H126</f>
        <v>0</v>
      </c>
      <c r="S126" s="215">
        <v>0.0020999999999999999</v>
      </c>
      <c r="T126" s="216">
        <f>S126*H126</f>
        <v>0.0315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7" t="s">
        <v>259</v>
      </c>
      <c r="AT126" s="217" t="s">
        <v>167</v>
      </c>
      <c r="AU126" s="217" t="s">
        <v>84</v>
      </c>
      <c r="AY126" s="18" t="s">
        <v>165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82</v>
      </c>
      <c r="BK126" s="218">
        <f>ROUND(I126*H126,2)</f>
        <v>0</v>
      </c>
      <c r="BL126" s="18" t="s">
        <v>259</v>
      </c>
      <c r="BM126" s="217" t="s">
        <v>1144</v>
      </c>
    </row>
    <row r="127" s="2" customFormat="1">
      <c r="A127" s="39"/>
      <c r="B127" s="40"/>
      <c r="C127" s="41"/>
      <c r="D127" s="219" t="s">
        <v>174</v>
      </c>
      <c r="E127" s="41"/>
      <c r="F127" s="220" t="s">
        <v>1145</v>
      </c>
      <c r="G127" s="41"/>
      <c r="H127" s="41"/>
      <c r="I127" s="221"/>
      <c r="J127" s="41"/>
      <c r="K127" s="41"/>
      <c r="L127" s="45"/>
      <c r="M127" s="222"/>
      <c r="N127" s="223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84</v>
      </c>
    </row>
    <row r="128" s="2" customFormat="1" ht="16.5" customHeight="1">
      <c r="A128" s="39"/>
      <c r="B128" s="40"/>
      <c r="C128" s="206" t="s">
        <v>274</v>
      </c>
      <c r="D128" s="206" t="s">
        <v>167</v>
      </c>
      <c r="E128" s="207" t="s">
        <v>1146</v>
      </c>
      <c r="F128" s="208" t="s">
        <v>1147</v>
      </c>
      <c r="G128" s="209" t="s">
        <v>290</v>
      </c>
      <c r="H128" s="210">
        <v>15</v>
      </c>
      <c r="I128" s="211"/>
      <c r="J128" s="212">
        <f>ROUND(I128*H128,2)</f>
        <v>0</v>
      </c>
      <c r="K128" s="208" t="s">
        <v>171</v>
      </c>
      <c r="L128" s="45"/>
      <c r="M128" s="213" t="s">
        <v>19</v>
      </c>
      <c r="N128" s="214" t="s">
        <v>45</v>
      </c>
      <c r="O128" s="85"/>
      <c r="P128" s="215">
        <f>O128*H128</f>
        <v>0</v>
      </c>
      <c r="Q128" s="215">
        <v>0</v>
      </c>
      <c r="R128" s="215">
        <f>Q128*H128</f>
        <v>0</v>
      </c>
      <c r="S128" s="215">
        <v>0.00198</v>
      </c>
      <c r="T128" s="216">
        <f>S128*H128</f>
        <v>0.029700000000000001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7" t="s">
        <v>259</v>
      </c>
      <c r="AT128" s="217" t="s">
        <v>167</v>
      </c>
      <c r="AU128" s="217" t="s">
        <v>84</v>
      </c>
      <c r="AY128" s="18" t="s">
        <v>165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82</v>
      </c>
      <c r="BK128" s="218">
        <f>ROUND(I128*H128,2)</f>
        <v>0</v>
      </c>
      <c r="BL128" s="18" t="s">
        <v>259</v>
      </c>
      <c r="BM128" s="217" t="s">
        <v>1148</v>
      </c>
    </row>
    <row r="129" s="2" customFormat="1">
      <c r="A129" s="39"/>
      <c r="B129" s="40"/>
      <c r="C129" s="41"/>
      <c r="D129" s="219" t="s">
        <v>174</v>
      </c>
      <c r="E129" s="41"/>
      <c r="F129" s="220" t="s">
        <v>1149</v>
      </c>
      <c r="G129" s="41"/>
      <c r="H129" s="41"/>
      <c r="I129" s="221"/>
      <c r="J129" s="41"/>
      <c r="K129" s="41"/>
      <c r="L129" s="45"/>
      <c r="M129" s="222"/>
      <c r="N129" s="223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174</v>
      </c>
      <c r="AU129" s="18" t="s">
        <v>84</v>
      </c>
    </row>
    <row r="130" s="2" customFormat="1" ht="16.5" customHeight="1">
      <c r="A130" s="39"/>
      <c r="B130" s="40"/>
      <c r="C130" s="206" t="s">
        <v>280</v>
      </c>
      <c r="D130" s="206" t="s">
        <v>167</v>
      </c>
      <c r="E130" s="207" t="s">
        <v>1150</v>
      </c>
      <c r="F130" s="208" t="s">
        <v>1151</v>
      </c>
      <c r="G130" s="209" t="s">
        <v>251</v>
      </c>
      <c r="H130" s="210">
        <v>1</v>
      </c>
      <c r="I130" s="211"/>
      <c r="J130" s="212">
        <f>ROUND(I130*H130,2)</f>
        <v>0</v>
      </c>
      <c r="K130" s="208" t="s">
        <v>171</v>
      </c>
      <c r="L130" s="45"/>
      <c r="M130" s="213" t="s">
        <v>19</v>
      </c>
      <c r="N130" s="214" t="s">
        <v>45</v>
      </c>
      <c r="O130" s="85"/>
      <c r="P130" s="215">
        <f>O130*H130</f>
        <v>0</v>
      </c>
      <c r="Q130" s="215">
        <v>0.001</v>
      </c>
      <c r="R130" s="215">
        <f>Q130*H130</f>
        <v>0.001</v>
      </c>
      <c r="S130" s="215">
        <v>0</v>
      </c>
      <c r="T130" s="21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7" t="s">
        <v>259</v>
      </c>
      <c r="AT130" s="217" t="s">
        <v>167</v>
      </c>
      <c r="AU130" s="217" t="s">
        <v>84</v>
      </c>
      <c r="AY130" s="18" t="s">
        <v>165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82</v>
      </c>
      <c r="BK130" s="218">
        <f>ROUND(I130*H130,2)</f>
        <v>0</v>
      </c>
      <c r="BL130" s="18" t="s">
        <v>259</v>
      </c>
      <c r="BM130" s="217" t="s">
        <v>1152</v>
      </c>
    </row>
    <row r="131" s="2" customFormat="1">
      <c r="A131" s="39"/>
      <c r="B131" s="40"/>
      <c r="C131" s="41"/>
      <c r="D131" s="219" t="s">
        <v>174</v>
      </c>
      <c r="E131" s="41"/>
      <c r="F131" s="220" t="s">
        <v>1153</v>
      </c>
      <c r="G131" s="41"/>
      <c r="H131" s="41"/>
      <c r="I131" s="221"/>
      <c r="J131" s="41"/>
      <c r="K131" s="41"/>
      <c r="L131" s="45"/>
      <c r="M131" s="222"/>
      <c r="N131" s="223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84</v>
      </c>
    </row>
    <row r="132" s="2" customFormat="1" ht="16.5" customHeight="1">
      <c r="A132" s="39"/>
      <c r="B132" s="40"/>
      <c r="C132" s="206" t="s">
        <v>287</v>
      </c>
      <c r="D132" s="206" t="s">
        <v>167</v>
      </c>
      <c r="E132" s="207" t="s">
        <v>1154</v>
      </c>
      <c r="F132" s="208" t="s">
        <v>1155</v>
      </c>
      <c r="G132" s="209" t="s">
        <v>290</v>
      </c>
      <c r="H132" s="210">
        <v>4.5</v>
      </c>
      <c r="I132" s="211"/>
      <c r="J132" s="212">
        <f>ROUND(I132*H132,2)</f>
        <v>0</v>
      </c>
      <c r="K132" s="208" t="s">
        <v>171</v>
      </c>
      <c r="L132" s="45"/>
      <c r="M132" s="213" t="s">
        <v>19</v>
      </c>
      <c r="N132" s="214" t="s">
        <v>45</v>
      </c>
      <c r="O132" s="85"/>
      <c r="P132" s="215">
        <f>O132*H132</f>
        <v>0</v>
      </c>
      <c r="Q132" s="215">
        <v>0.00142</v>
      </c>
      <c r="R132" s="215">
        <f>Q132*H132</f>
        <v>0.0063899999999999998</v>
      </c>
      <c r="S132" s="215">
        <v>0</v>
      </c>
      <c r="T132" s="21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7" t="s">
        <v>259</v>
      </c>
      <c r="AT132" s="217" t="s">
        <v>167</v>
      </c>
      <c r="AU132" s="217" t="s">
        <v>84</v>
      </c>
      <c r="AY132" s="18" t="s">
        <v>165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82</v>
      </c>
      <c r="BK132" s="218">
        <f>ROUND(I132*H132,2)</f>
        <v>0</v>
      </c>
      <c r="BL132" s="18" t="s">
        <v>259</v>
      </c>
      <c r="BM132" s="217" t="s">
        <v>1156</v>
      </c>
    </row>
    <row r="133" s="2" customFormat="1">
      <c r="A133" s="39"/>
      <c r="B133" s="40"/>
      <c r="C133" s="41"/>
      <c r="D133" s="219" t="s">
        <v>174</v>
      </c>
      <c r="E133" s="41"/>
      <c r="F133" s="220" t="s">
        <v>1157</v>
      </c>
      <c r="G133" s="41"/>
      <c r="H133" s="41"/>
      <c r="I133" s="221"/>
      <c r="J133" s="41"/>
      <c r="K133" s="41"/>
      <c r="L133" s="45"/>
      <c r="M133" s="222"/>
      <c r="N133" s="223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84</v>
      </c>
    </row>
    <row r="134" s="2" customFormat="1" ht="16.5" customHeight="1">
      <c r="A134" s="39"/>
      <c r="B134" s="40"/>
      <c r="C134" s="206" t="s">
        <v>7</v>
      </c>
      <c r="D134" s="206" t="s">
        <v>167</v>
      </c>
      <c r="E134" s="207" t="s">
        <v>1158</v>
      </c>
      <c r="F134" s="208" t="s">
        <v>1159</v>
      </c>
      <c r="G134" s="209" t="s">
        <v>290</v>
      </c>
      <c r="H134" s="210">
        <v>15</v>
      </c>
      <c r="I134" s="211"/>
      <c r="J134" s="212">
        <f>ROUND(I134*H134,2)</f>
        <v>0</v>
      </c>
      <c r="K134" s="208" t="s">
        <v>171</v>
      </c>
      <c r="L134" s="45"/>
      <c r="M134" s="213" t="s">
        <v>19</v>
      </c>
      <c r="N134" s="214" t="s">
        <v>45</v>
      </c>
      <c r="O134" s="85"/>
      <c r="P134" s="215">
        <f>O134*H134</f>
        <v>0</v>
      </c>
      <c r="Q134" s="215">
        <v>0.00197</v>
      </c>
      <c r="R134" s="215">
        <f>Q134*H134</f>
        <v>0.02955</v>
      </c>
      <c r="S134" s="215">
        <v>0</v>
      </c>
      <c r="T134" s="21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7" t="s">
        <v>259</v>
      </c>
      <c r="AT134" s="217" t="s">
        <v>167</v>
      </c>
      <c r="AU134" s="217" t="s">
        <v>84</v>
      </c>
      <c r="AY134" s="18" t="s">
        <v>165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82</v>
      </c>
      <c r="BK134" s="218">
        <f>ROUND(I134*H134,2)</f>
        <v>0</v>
      </c>
      <c r="BL134" s="18" t="s">
        <v>259</v>
      </c>
      <c r="BM134" s="217" t="s">
        <v>1160</v>
      </c>
    </row>
    <row r="135" s="2" customFormat="1">
      <c r="A135" s="39"/>
      <c r="B135" s="40"/>
      <c r="C135" s="41"/>
      <c r="D135" s="219" t="s">
        <v>174</v>
      </c>
      <c r="E135" s="41"/>
      <c r="F135" s="220" t="s">
        <v>1161</v>
      </c>
      <c r="G135" s="41"/>
      <c r="H135" s="41"/>
      <c r="I135" s="221"/>
      <c r="J135" s="41"/>
      <c r="K135" s="41"/>
      <c r="L135" s="45"/>
      <c r="M135" s="222"/>
      <c r="N135" s="223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174</v>
      </c>
      <c r="AU135" s="18" t="s">
        <v>84</v>
      </c>
    </row>
    <row r="136" s="2" customFormat="1" ht="16.5" customHeight="1">
      <c r="A136" s="39"/>
      <c r="B136" s="40"/>
      <c r="C136" s="206" t="s">
        <v>299</v>
      </c>
      <c r="D136" s="206" t="s">
        <v>167</v>
      </c>
      <c r="E136" s="207" t="s">
        <v>1162</v>
      </c>
      <c r="F136" s="208" t="s">
        <v>1163</v>
      </c>
      <c r="G136" s="209" t="s">
        <v>290</v>
      </c>
      <c r="H136" s="210">
        <v>0.5</v>
      </c>
      <c r="I136" s="211"/>
      <c r="J136" s="212">
        <f>ROUND(I136*H136,2)</f>
        <v>0</v>
      </c>
      <c r="K136" s="208" t="s">
        <v>171</v>
      </c>
      <c r="L136" s="45"/>
      <c r="M136" s="213" t="s">
        <v>19</v>
      </c>
      <c r="N136" s="214" t="s">
        <v>45</v>
      </c>
      <c r="O136" s="85"/>
      <c r="P136" s="215">
        <f>O136*H136</f>
        <v>0</v>
      </c>
      <c r="Q136" s="215">
        <v>0.0030400000000000002</v>
      </c>
      <c r="R136" s="215">
        <f>Q136*H136</f>
        <v>0.0015200000000000001</v>
      </c>
      <c r="S136" s="215">
        <v>0</v>
      </c>
      <c r="T136" s="21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7" t="s">
        <v>259</v>
      </c>
      <c r="AT136" s="217" t="s">
        <v>167</v>
      </c>
      <c r="AU136" s="217" t="s">
        <v>84</v>
      </c>
      <c r="AY136" s="18" t="s">
        <v>165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82</v>
      </c>
      <c r="BK136" s="218">
        <f>ROUND(I136*H136,2)</f>
        <v>0</v>
      </c>
      <c r="BL136" s="18" t="s">
        <v>259</v>
      </c>
      <c r="BM136" s="217" t="s">
        <v>1164</v>
      </c>
    </row>
    <row r="137" s="2" customFormat="1">
      <c r="A137" s="39"/>
      <c r="B137" s="40"/>
      <c r="C137" s="41"/>
      <c r="D137" s="219" t="s">
        <v>174</v>
      </c>
      <c r="E137" s="41"/>
      <c r="F137" s="220" t="s">
        <v>1165</v>
      </c>
      <c r="G137" s="41"/>
      <c r="H137" s="41"/>
      <c r="I137" s="221"/>
      <c r="J137" s="41"/>
      <c r="K137" s="41"/>
      <c r="L137" s="45"/>
      <c r="M137" s="222"/>
      <c r="N137" s="223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84</v>
      </c>
    </row>
    <row r="138" s="2" customFormat="1" ht="16.5" customHeight="1">
      <c r="A138" s="39"/>
      <c r="B138" s="40"/>
      <c r="C138" s="206" t="s">
        <v>305</v>
      </c>
      <c r="D138" s="206" t="s">
        <v>167</v>
      </c>
      <c r="E138" s="207" t="s">
        <v>1166</v>
      </c>
      <c r="F138" s="208" t="s">
        <v>1167</v>
      </c>
      <c r="G138" s="209" t="s">
        <v>290</v>
      </c>
      <c r="H138" s="210">
        <v>14</v>
      </c>
      <c r="I138" s="211"/>
      <c r="J138" s="212">
        <f>ROUND(I138*H138,2)</f>
        <v>0</v>
      </c>
      <c r="K138" s="208" t="s">
        <v>171</v>
      </c>
      <c r="L138" s="45"/>
      <c r="M138" s="213" t="s">
        <v>19</v>
      </c>
      <c r="N138" s="214" t="s">
        <v>45</v>
      </c>
      <c r="O138" s="85"/>
      <c r="P138" s="215">
        <f>O138*H138</f>
        <v>0</v>
      </c>
      <c r="Q138" s="215">
        <v>0.0049199999999999999</v>
      </c>
      <c r="R138" s="215">
        <f>Q138*H138</f>
        <v>0.068879999999999997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259</v>
      </c>
      <c r="AT138" s="217" t="s">
        <v>167</v>
      </c>
      <c r="AU138" s="217" t="s">
        <v>84</v>
      </c>
      <c r="AY138" s="18" t="s">
        <v>165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82</v>
      </c>
      <c r="BK138" s="218">
        <f>ROUND(I138*H138,2)</f>
        <v>0</v>
      </c>
      <c r="BL138" s="18" t="s">
        <v>259</v>
      </c>
      <c r="BM138" s="217" t="s">
        <v>1168</v>
      </c>
    </row>
    <row r="139" s="2" customFormat="1">
      <c r="A139" s="39"/>
      <c r="B139" s="40"/>
      <c r="C139" s="41"/>
      <c r="D139" s="219" t="s">
        <v>174</v>
      </c>
      <c r="E139" s="41"/>
      <c r="F139" s="220" t="s">
        <v>1169</v>
      </c>
      <c r="G139" s="41"/>
      <c r="H139" s="41"/>
      <c r="I139" s="221"/>
      <c r="J139" s="41"/>
      <c r="K139" s="41"/>
      <c r="L139" s="45"/>
      <c r="M139" s="222"/>
      <c r="N139" s="223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84</v>
      </c>
    </row>
    <row r="140" s="2" customFormat="1" ht="16.5" customHeight="1">
      <c r="A140" s="39"/>
      <c r="B140" s="40"/>
      <c r="C140" s="206" t="s">
        <v>310</v>
      </c>
      <c r="D140" s="206" t="s">
        <v>167</v>
      </c>
      <c r="E140" s="207" t="s">
        <v>1170</v>
      </c>
      <c r="F140" s="208" t="s">
        <v>1171</v>
      </c>
      <c r="G140" s="209" t="s">
        <v>290</v>
      </c>
      <c r="H140" s="210">
        <v>5</v>
      </c>
      <c r="I140" s="211"/>
      <c r="J140" s="212">
        <f>ROUND(I140*H140,2)</f>
        <v>0</v>
      </c>
      <c r="K140" s="208" t="s">
        <v>171</v>
      </c>
      <c r="L140" s="45"/>
      <c r="M140" s="213" t="s">
        <v>19</v>
      </c>
      <c r="N140" s="214" t="s">
        <v>45</v>
      </c>
      <c r="O140" s="85"/>
      <c r="P140" s="215">
        <f>O140*H140</f>
        <v>0</v>
      </c>
      <c r="Q140" s="215">
        <v>0.00071000000000000002</v>
      </c>
      <c r="R140" s="215">
        <f>Q140*H140</f>
        <v>0.0035500000000000002</v>
      </c>
      <c r="S140" s="215">
        <v>0</v>
      </c>
      <c r="T140" s="21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7" t="s">
        <v>259</v>
      </c>
      <c r="AT140" s="217" t="s">
        <v>167</v>
      </c>
      <c r="AU140" s="217" t="s">
        <v>84</v>
      </c>
      <c r="AY140" s="18" t="s">
        <v>165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8" t="s">
        <v>82</v>
      </c>
      <c r="BK140" s="218">
        <f>ROUND(I140*H140,2)</f>
        <v>0</v>
      </c>
      <c r="BL140" s="18" t="s">
        <v>259</v>
      </c>
      <c r="BM140" s="217" t="s">
        <v>1172</v>
      </c>
    </row>
    <row r="141" s="2" customFormat="1">
      <c r="A141" s="39"/>
      <c r="B141" s="40"/>
      <c r="C141" s="41"/>
      <c r="D141" s="219" t="s">
        <v>174</v>
      </c>
      <c r="E141" s="41"/>
      <c r="F141" s="220" t="s">
        <v>1173</v>
      </c>
      <c r="G141" s="41"/>
      <c r="H141" s="41"/>
      <c r="I141" s="221"/>
      <c r="J141" s="41"/>
      <c r="K141" s="41"/>
      <c r="L141" s="45"/>
      <c r="M141" s="222"/>
      <c r="N141" s="223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174</v>
      </c>
      <c r="AU141" s="18" t="s">
        <v>84</v>
      </c>
    </row>
    <row r="142" s="2" customFormat="1" ht="16.5" customHeight="1">
      <c r="A142" s="39"/>
      <c r="B142" s="40"/>
      <c r="C142" s="206" t="s">
        <v>315</v>
      </c>
      <c r="D142" s="206" t="s">
        <v>167</v>
      </c>
      <c r="E142" s="207" t="s">
        <v>1174</v>
      </c>
      <c r="F142" s="208" t="s">
        <v>1175</v>
      </c>
      <c r="G142" s="209" t="s">
        <v>290</v>
      </c>
      <c r="H142" s="210">
        <v>5</v>
      </c>
      <c r="I142" s="211"/>
      <c r="J142" s="212">
        <f>ROUND(I142*H142,2)</f>
        <v>0</v>
      </c>
      <c r="K142" s="208" t="s">
        <v>171</v>
      </c>
      <c r="L142" s="45"/>
      <c r="M142" s="213" t="s">
        <v>19</v>
      </c>
      <c r="N142" s="214" t="s">
        <v>45</v>
      </c>
      <c r="O142" s="85"/>
      <c r="P142" s="215">
        <f>O142*H142</f>
        <v>0</v>
      </c>
      <c r="Q142" s="215">
        <v>0.0020600000000000002</v>
      </c>
      <c r="R142" s="215">
        <f>Q142*H142</f>
        <v>0.0103</v>
      </c>
      <c r="S142" s="215">
        <v>0</v>
      </c>
      <c r="T142" s="21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7" t="s">
        <v>259</v>
      </c>
      <c r="AT142" s="217" t="s">
        <v>167</v>
      </c>
      <c r="AU142" s="217" t="s">
        <v>84</v>
      </c>
      <c r="AY142" s="18" t="s">
        <v>165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82</v>
      </c>
      <c r="BK142" s="218">
        <f>ROUND(I142*H142,2)</f>
        <v>0</v>
      </c>
      <c r="BL142" s="18" t="s">
        <v>259</v>
      </c>
      <c r="BM142" s="217" t="s">
        <v>1176</v>
      </c>
    </row>
    <row r="143" s="2" customFormat="1">
      <c r="A143" s="39"/>
      <c r="B143" s="40"/>
      <c r="C143" s="41"/>
      <c r="D143" s="219" t="s">
        <v>174</v>
      </c>
      <c r="E143" s="41"/>
      <c r="F143" s="220" t="s">
        <v>1177</v>
      </c>
      <c r="G143" s="41"/>
      <c r="H143" s="41"/>
      <c r="I143" s="221"/>
      <c r="J143" s="41"/>
      <c r="K143" s="41"/>
      <c r="L143" s="45"/>
      <c r="M143" s="222"/>
      <c r="N143" s="223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84</v>
      </c>
    </row>
    <row r="144" s="2" customFormat="1" ht="16.5" customHeight="1">
      <c r="A144" s="39"/>
      <c r="B144" s="40"/>
      <c r="C144" s="206" t="s">
        <v>320</v>
      </c>
      <c r="D144" s="206" t="s">
        <v>167</v>
      </c>
      <c r="E144" s="207" t="s">
        <v>1178</v>
      </c>
      <c r="F144" s="208" t="s">
        <v>1179</v>
      </c>
      <c r="G144" s="209" t="s">
        <v>290</v>
      </c>
      <c r="H144" s="210">
        <v>2</v>
      </c>
      <c r="I144" s="211"/>
      <c r="J144" s="212">
        <f>ROUND(I144*H144,2)</f>
        <v>0</v>
      </c>
      <c r="K144" s="208" t="s">
        <v>171</v>
      </c>
      <c r="L144" s="45"/>
      <c r="M144" s="213" t="s">
        <v>19</v>
      </c>
      <c r="N144" s="214" t="s">
        <v>45</v>
      </c>
      <c r="O144" s="85"/>
      <c r="P144" s="215">
        <f>O144*H144</f>
        <v>0</v>
      </c>
      <c r="Q144" s="215">
        <v>0.00059000000000000003</v>
      </c>
      <c r="R144" s="215">
        <f>Q144*H144</f>
        <v>0.0011800000000000001</v>
      </c>
      <c r="S144" s="215">
        <v>0</v>
      </c>
      <c r="T144" s="21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7" t="s">
        <v>259</v>
      </c>
      <c r="AT144" s="217" t="s">
        <v>167</v>
      </c>
      <c r="AU144" s="217" t="s">
        <v>84</v>
      </c>
      <c r="AY144" s="18" t="s">
        <v>165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82</v>
      </c>
      <c r="BK144" s="218">
        <f>ROUND(I144*H144,2)</f>
        <v>0</v>
      </c>
      <c r="BL144" s="18" t="s">
        <v>259</v>
      </c>
      <c r="BM144" s="217" t="s">
        <v>1180</v>
      </c>
    </row>
    <row r="145" s="2" customFormat="1">
      <c r="A145" s="39"/>
      <c r="B145" s="40"/>
      <c r="C145" s="41"/>
      <c r="D145" s="219" t="s">
        <v>174</v>
      </c>
      <c r="E145" s="41"/>
      <c r="F145" s="220" t="s">
        <v>1181</v>
      </c>
      <c r="G145" s="41"/>
      <c r="H145" s="41"/>
      <c r="I145" s="221"/>
      <c r="J145" s="41"/>
      <c r="K145" s="41"/>
      <c r="L145" s="45"/>
      <c r="M145" s="222"/>
      <c r="N145" s="223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174</v>
      </c>
      <c r="AU145" s="18" t="s">
        <v>84</v>
      </c>
    </row>
    <row r="146" s="2" customFormat="1" ht="16.5" customHeight="1">
      <c r="A146" s="39"/>
      <c r="B146" s="40"/>
      <c r="C146" s="206" t="s">
        <v>328</v>
      </c>
      <c r="D146" s="206" t="s">
        <v>167</v>
      </c>
      <c r="E146" s="207" t="s">
        <v>1182</v>
      </c>
      <c r="F146" s="208" t="s">
        <v>1183</v>
      </c>
      <c r="G146" s="209" t="s">
        <v>290</v>
      </c>
      <c r="H146" s="210">
        <v>8</v>
      </c>
      <c r="I146" s="211"/>
      <c r="J146" s="212">
        <f>ROUND(I146*H146,2)</f>
        <v>0</v>
      </c>
      <c r="K146" s="208" t="s">
        <v>171</v>
      </c>
      <c r="L146" s="45"/>
      <c r="M146" s="213" t="s">
        <v>19</v>
      </c>
      <c r="N146" s="214" t="s">
        <v>45</v>
      </c>
      <c r="O146" s="85"/>
      <c r="P146" s="215">
        <f>O146*H146</f>
        <v>0</v>
      </c>
      <c r="Q146" s="215">
        <v>0.0020100000000000001</v>
      </c>
      <c r="R146" s="215">
        <f>Q146*H146</f>
        <v>0.016080000000000001</v>
      </c>
      <c r="S146" s="215">
        <v>0</v>
      </c>
      <c r="T146" s="21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259</v>
      </c>
      <c r="AT146" s="217" t="s">
        <v>167</v>
      </c>
      <c r="AU146" s="217" t="s">
        <v>84</v>
      </c>
      <c r="AY146" s="18" t="s">
        <v>165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82</v>
      </c>
      <c r="BK146" s="218">
        <f>ROUND(I146*H146,2)</f>
        <v>0</v>
      </c>
      <c r="BL146" s="18" t="s">
        <v>259</v>
      </c>
      <c r="BM146" s="217" t="s">
        <v>1184</v>
      </c>
    </row>
    <row r="147" s="2" customFormat="1">
      <c r="A147" s="39"/>
      <c r="B147" s="40"/>
      <c r="C147" s="41"/>
      <c r="D147" s="219" t="s">
        <v>174</v>
      </c>
      <c r="E147" s="41"/>
      <c r="F147" s="220" t="s">
        <v>1185</v>
      </c>
      <c r="G147" s="41"/>
      <c r="H147" s="41"/>
      <c r="I147" s="221"/>
      <c r="J147" s="41"/>
      <c r="K147" s="41"/>
      <c r="L147" s="45"/>
      <c r="M147" s="222"/>
      <c r="N147" s="223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84</v>
      </c>
    </row>
    <row r="148" s="2" customFormat="1" ht="16.5" customHeight="1">
      <c r="A148" s="39"/>
      <c r="B148" s="40"/>
      <c r="C148" s="206" t="s">
        <v>335</v>
      </c>
      <c r="D148" s="206" t="s">
        <v>167</v>
      </c>
      <c r="E148" s="207" t="s">
        <v>1186</v>
      </c>
      <c r="F148" s="208" t="s">
        <v>1187</v>
      </c>
      <c r="G148" s="209" t="s">
        <v>290</v>
      </c>
      <c r="H148" s="210">
        <v>11</v>
      </c>
      <c r="I148" s="211"/>
      <c r="J148" s="212">
        <f>ROUND(I148*H148,2)</f>
        <v>0</v>
      </c>
      <c r="K148" s="208" t="s">
        <v>171</v>
      </c>
      <c r="L148" s="45"/>
      <c r="M148" s="213" t="s">
        <v>19</v>
      </c>
      <c r="N148" s="214" t="s">
        <v>45</v>
      </c>
      <c r="O148" s="85"/>
      <c r="P148" s="215">
        <f>O148*H148</f>
        <v>0</v>
      </c>
      <c r="Q148" s="215">
        <v>0.00040999999999999999</v>
      </c>
      <c r="R148" s="215">
        <f>Q148*H148</f>
        <v>0.0045100000000000001</v>
      </c>
      <c r="S148" s="215">
        <v>0</v>
      </c>
      <c r="T148" s="21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7" t="s">
        <v>259</v>
      </c>
      <c r="AT148" s="217" t="s">
        <v>167</v>
      </c>
      <c r="AU148" s="217" t="s">
        <v>84</v>
      </c>
      <c r="AY148" s="18" t="s">
        <v>165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82</v>
      </c>
      <c r="BK148" s="218">
        <f>ROUND(I148*H148,2)</f>
        <v>0</v>
      </c>
      <c r="BL148" s="18" t="s">
        <v>259</v>
      </c>
      <c r="BM148" s="217" t="s">
        <v>1188</v>
      </c>
    </row>
    <row r="149" s="2" customFormat="1">
      <c r="A149" s="39"/>
      <c r="B149" s="40"/>
      <c r="C149" s="41"/>
      <c r="D149" s="219" t="s">
        <v>174</v>
      </c>
      <c r="E149" s="41"/>
      <c r="F149" s="220" t="s">
        <v>1189</v>
      </c>
      <c r="G149" s="41"/>
      <c r="H149" s="41"/>
      <c r="I149" s="221"/>
      <c r="J149" s="41"/>
      <c r="K149" s="41"/>
      <c r="L149" s="45"/>
      <c r="M149" s="222"/>
      <c r="N149" s="223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84</v>
      </c>
    </row>
    <row r="150" s="2" customFormat="1" ht="16.5" customHeight="1">
      <c r="A150" s="39"/>
      <c r="B150" s="40"/>
      <c r="C150" s="206" t="s">
        <v>340</v>
      </c>
      <c r="D150" s="206" t="s">
        <v>167</v>
      </c>
      <c r="E150" s="207" t="s">
        <v>1190</v>
      </c>
      <c r="F150" s="208" t="s">
        <v>1191</v>
      </c>
      <c r="G150" s="209" t="s">
        <v>290</v>
      </c>
      <c r="H150" s="210">
        <v>15</v>
      </c>
      <c r="I150" s="211"/>
      <c r="J150" s="212">
        <f>ROUND(I150*H150,2)</f>
        <v>0</v>
      </c>
      <c r="K150" s="208" t="s">
        <v>171</v>
      </c>
      <c r="L150" s="45"/>
      <c r="M150" s="213" t="s">
        <v>19</v>
      </c>
      <c r="N150" s="214" t="s">
        <v>45</v>
      </c>
      <c r="O150" s="85"/>
      <c r="P150" s="215">
        <f>O150*H150</f>
        <v>0</v>
      </c>
      <c r="Q150" s="215">
        <v>0.00048000000000000001</v>
      </c>
      <c r="R150" s="215">
        <f>Q150*H150</f>
        <v>0.0071999999999999998</v>
      </c>
      <c r="S150" s="215">
        <v>0</v>
      </c>
      <c r="T150" s="21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7" t="s">
        <v>259</v>
      </c>
      <c r="AT150" s="217" t="s">
        <v>167</v>
      </c>
      <c r="AU150" s="217" t="s">
        <v>84</v>
      </c>
      <c r="AY150" s="18" t="s">
        <v>165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82</v>
      </c>
      <c r="BK150" s="218">
        <f>ROUND(I150*H150,2)</f>
        <v>0</v>
      </c>
      <c r="BL150" s="18" t="s">
        <v>259</v>
      </c>
      <c r="BM150" s="217" t="s">
        <v>1192</v>
      </c>
    </row>
    <row r="151" s="2" customFormat="1">
      <c r="A151" s="39"/>
      <c r="B151" s="40"/>
      <c r="C151" s="41"/>
      <c r="D151" s="219" t="s">
        <v>174</v>
      </c>
      <c r="E151" s="41"/>
      <c r="F151" s="220" t="s">
        <v>1193</v>
      </c>
      <c r="G151" s="41"/>
      <c r="H151" s="41"/>
      <c r="I151" s="221"/>
      <c r="J151" s="41"/>
      <c r="K151" s="41"/>
      <c r="L151" s="45"/>
      <c r="M151" s="222"/>
      <c r="N151" s="223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174</v>
      </c>
      <c r="AU151" s="18" t="s">
        <v>84</v>
      </c>
    </row>
    <row r="152" s="2" customFormat="1" ht="16.5" customHeight="1">
      <c r="A152" s="39"/>
      <c r="B152" s="40"/>
      <c r="C152" s="206" t="s">
        <v>346</v>
      </c>
      <c r="D152" s="206" t="s">
        <v>167</v>
      </c>
      <c r="E152" s="207" t="s">
        <v>1194</v>
      </c>
      <c r="F152" s="208" t="s">
        <v>1195</v>
      </c>
      <c r="G152" s="209" t="s">
        <v>251</v>
      </c>
      <c r="H152" s="210">
        <v>13</v>
      </c>
      <c r="I152" s="211"/>
      <c r="J152" s="212">
        <f>ROUND(I152*H152,2)</f>
        <v>0</v>
      </c>
      <c r="K152" s="208" t="s">
        <v>171</v>
      </c>
      <c r="L152" s="45"/>
      <c r="M152" s="213" t="s">
        <v>19</v>
      </c>
      <c r="N152" s="214" t="s">
        <v>45</v>
      </c>
      <c r="O152" s="85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7" t="s">
        <v>259</v>
      </c>
      <c r="AT152" s="217" t="s">
        <v>167</v>
      </c>
      <c r="AU152" s="217" t="s">
        <v>84</v>
      </c>
      <c r="AY152" s="18" t="s">
        <v>165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82</v>
      </c>
      <c r="BK152" s="218">
        <f>ROUND(I152*H152,2)</f>
        <v>0</v>
      </c>
      <c r="BL152" s="18" t="s">
        <v>259</v>
      </c>
      <c r="BM152" s="217" t="s">
        <v>1196</v>
      </c>
    </row>
    <row r="153" s="2" customFormat="1">
      <c r="A153" s="39"/>
      <c r="B153" s="40"/>
      <c r="C153" s="41"/>
      <c r="D153" s="219" t="s">
        <v>174</v>
      </c>
      <c r="E153" s="41"/>
      <c r="F153" s="220" t="s">
        <v>1197</v>
      </c>
      <c r="G153" s="41"/>
      <c r="H153" s="41"/>
      <c r="I153" s="221"/>
      <c r="J153" s="41"/>
      <c r="K153" s="41"/>
      <c r="L153" s="45"/>
      <c r="M153" s="222"/>
      <c r="N153" s="223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174</v>
      </c>
      <c r="AU153" s="18" t="s">
        <v>84</v>
      </c>
    </row>
    <row r="154" s="2" customFormat="1" ht="16.5" customHeight="1">
      <c r="A154" s="39"/>
      <c r="B154" s="40"/>
      <c r="C154" s="206" t="s">
        <v>352</v>
      </c>
      <c r="D154" s="206" t="s">
        <v>167</v>
      </c>
      <c r="E154" s="207" t="s">
        <v>1198</v>
      </c>
      <c r="F154" s="208" t="s">
        <v>1199</v>
      </c>
      <c r="G154" s="209" t="s">
        <v>251</v>
      </c>
      <c r="H154" s="210">
        <v>4</v>
      </c>
      <c r="I154" s="211"/>
      <c r="J154" s="212">
        <f>ROUND(I154*H154,2)</f>
        <v>0</v>
      </c>
      <c r="K154" s="208" t="s">
        <v>171</v>
      </c>
      <c r="L154" s="45"/>
      <c r="M154" s="213" t="s">
        <v>19</v>
      </c>
      <c r="N154" s="214" t="s">
        <v>45</v>
      </c>
      <c r="O154" s="85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7" t="s">
        <v>259</v>
      </c>
      <c r="AT154" s="217" t="s">
        <v>167</v>
      </c>
      <c r="AU154" s="217" t="s">
        <v>84</v>
      </c>
      <c r="AY154" s="18" t="s">
        <v>165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82</v>
      </c>
      <c r="BK154" s="218">
        <f>ROUND(I154*H154,2)</f>
        <v>0</v>
      </c>
      <c r="BL154" s="18" t="s">
        <v>259</v>
      </c>
      <c r="BM154" s="217" t="s">
        <v>1200</v>
      </c>
    </row>
    <row r="155" s="2" customFormat="1">
      <c r="A155" s="39"/>
      <c r="B155" s="40"/>
      <c r="C155" s="41"/>
      <c r="D155" s="219" t="s">
        <v>174</v>
      </c>
      <c r="E155" s="41"/>
      <c r="F155" s="220" t="s">
        <v>1201</v>
      </c>
      <c r="G155" s="41"/>
      <c r="H155" s="41"/>
      <c r="I155" s="221"/>
      <c r="J155" s="41"/>
      <c r="K155" s="41"/>
      <c r="L155" s="45"/>
      <c r="M155" s="222"/>
      <c r="N155" s="223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174</v>
      </c>
      <c r="AU155" s="18" t="s">
        <v>84</v>
      </c>
    </row>
    <row r="156" s="2" customFormat="1" ht="16.5" customHeight="1">
      <c r="A156" s="39"/>
      <c r="B156" s="40"/>
      <c r="C156" s="206" t="s">
        <v>358</v>
      </c>
      <c r="D156" s="206" t="s">
        <v>167</v>
      </c>
      <c r="E156" s="207" t="s">
        <v>1202</v>
      </c>
      <c r="F156" s="208" t="s">
        <v>1203</v>
      </c>
      <c r="G156" s="209" t="s">
        <v>251</v>
      </c>
      <c r="H156" s="210">
        <v>14</v>
      </c>
      <c r="I156" s="211"/>
      <c r="J156" s="212">
        <f>ROUND(I156*H156,2)</f>
        <v>0</v>
      </c>
      <c r="K156" s="208" t="s">
        <v>171</v>
      </c>
      <c r="L156" s="45"/>
      <c r="M156" s="213" t="s">
        <v>19</v>
      </c>
      <c r="N156" s="214" t="s">
        <v>45</v>
      </c>
      <c r="O156" s="85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7" t="s">
        <v>259</v>
      </c>
      <c r="AT156" s="217" t="s">
        <v>167</v>
      </c>
      <c r="AU156" s="217" t="s">
        <v>84</v>
      </c>
      <c r="AY156" s="18" t="s">
        <v>165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82</v>
      </c>
      <c r="BK156" s="218">
        <f>ROUND(I156*H156,2)</f>
        <v>0</v>
      </c>
      <c r="BL156" s="18" t="s">
        <v>259</v>
      </c>
      <c r="BM156" s="217" t="s">
        <v>1204</v>
      </c>
    </row>
    <row r="157" s="2" customFormat="1">
      <c r="A157" s="39"/>
      <c r="B157" s="40"/>
      <c r="C157" s="41"/>
      <c r="D157" s="219" t="s">
        <v>174</v>
      </c>
      <c r="E157" s="41"/>
      <c r="F157" s="220" t="s">
        <v>1205</v>
      </c>
      <c r="G157" s="41"/>
      <c r="H157" s="41"/>
      <c r="I157" s="221"/>
      <c r="J157" s="41"/>
      <c r="K157" s="41"/>
      <c r="L157" s="45"/>
      <c r="M157" s="222"/>
      <c r="N157" s="223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174</v>
      </c>
      <c r="AU157" s="18" t="s">
        <v>84</v>
      </c>
    </row>
    <row r="158" s="2" customFormat="1" ht="16.5" customHeight="1">
      <c r="A158" s="39"/>
      <c r="B158" s="40"/>
      <c r="C158" s="206" t="s">
        <v>363</v>
      </c>
      <c r="D158" s="206" t="s">
        <v>167</v>
      </c>
      <c r="E158" s="207" t="s">
        <v>1206</v>
      </c>
      <c r="F158" s="208" t="s">
        <v>1207</v>
      </c>
      <c r="G158" s="209" t="s">
        <v>251</v>
      </c>
      <c r="H158" s="210">
        <v>4</v>
      </c>
      <c r="I158" s="211"/>
      <c r="J158" s="212">
        <f>ROUND(I158*H158,2)</f>
        <v>0</v>
      </c>
      <c r="K158" s="208" t="s">
        <v>171</v>
      </c>
      <c r="L158" s="45"/>
      <c r="M158" s="213" t="s">
        <v>19</v>
      </c>
      <c r="N158" s="214" t="s">
        <v>45</v>
      </c>
      <c r="O158" s="85"/>
      <c r="P158" s="215">
        <f>O158*H158</f>
        <v>0</v>
      </c>
      <c r="Q158" s="215">
        <v>0</v>
      </c>
      <c r="R158" s="215">
        <f>Q158*H158</f>
        <v>0</v>
      </c>
      <c r="S158" s="215">
        <v>0.027560000000000001</v>
      </c>
      <c r="T158" s="216">
        <f>S158*H158</f>
        <v>0.11024000000000001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7" t="s">
        <v>259</v>
      </c>
      <c r="AT158" s="217" t="s">
        <v>167</v>
      </c>
      <c r="AU158" s="217" t="s">
        <v>84</v>
      </c>
      <c r="AY158" s="18" t="s">
        <v>165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82</v>
      </c>
      <c r="BK158" s="218">
        <f>ROUND(I158*H158,2)</f>
        <v>0</v>
      </c>
      <c r="BL158" s="18" t="s">
        <v>259</v>
      </c>
      <c r="BM158" s="217" t="s">
        <v>1208</v>
      </c>
    </row>
    <row r="159" s="2" customFormat="1">
      <c r="A159" s="39"/>
      <c r="B159" s="40"/>
      <c r="C159" s="41"/>
      <c r="D159" s="219" t="s">
        <v>174</v>
      </c>
      <c r="E159" s="41"/>
      <c r="F159" s="220" t="s">
        <v>1209</v>
      </c>
      <c r="G159" s="41"/>
      <c r="H159" s="41"/>
      <c r="I159" s="221"/>
      <c r="J159" s="41"/>
      <c r="K159" s="41"/>
      <c r="L159" s="45"/>
      <c r="M159" s="222"/>
      <c r="N159" s="223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84</v>
      </c>
    </row>
    <row r="160" s="2" customFormat="1" ht="16.5" customHeight="1">
      <c r="A160" s="39"/>
      <c r="B160" s="40"/>
      <c r="C160" s="206" t="s">
        <v>368</v>
      </c>
      <c r="D160" s="206" t="s">
        <v>167</v>
      </c>
      <c r="E160" s="207" t="s">
        <v>1210</v>
      </c>
      <c r="F160" s="208" t="s">
        <v>1211</v>
      </c>
      <c r="G160" s="209" t="s">
        <v>251</v>
      </c>
      <c r="H160" s="210">
        <v>2</v>
      </c>
      <c r="I160" s="211"/>
      <c r="J160" s="212">
        <f>ROUND(I160*H160,2)</f>
        <v>0</v>
      </c>
      <c r="K160" s="208" t="s">
        <v>171</v>
      </c>
      <c r="L160" s="45"/>
      <c r="M160" s="213" t="s">
        <v>19</v>
      </c>
      <c r="N160" s="214" t="s">
        <v>45</v>
      </c>
      <c r="O160" s="85"/>
      <c r="P160" s="215">
        <f>O160*H160</f>
        <v>0</v>
      </c>
      <c r="Q160" s="215">
        <v>0</v>
      </c>
      <c r="R160" s="215">
        <f>Q160*H160</f>
        <v>0</v>
      </c>
      <c r="S160" s="215">
        <v>0.029610000000000001</v>
      </c>
      <c r="T160" s="216">
        <f>S160*H160</f>
        <v>0.059220000000000002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7" t="s">
        <v>259</v>
      </c>
      <c r="AT160" s="217" t="s">
        <v>167</v>
      </c>
      <c r="AU160" s="217" t="s">
        <v>84</v>
      </c>
      <c r="AY160" s="18" t="s">
        <v>165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82</v>
      </c>
      <c r="BK160" s="218">
        <f>ROUND(I160*H160,2)</f>
        <v>0</v>
      </c>
      <c r="BL160" s="18" t="s">
        <v>259</v>
      </c>
      <c r="BM160" s="217" t="s">
        <v>1212</v>
      </c>
    </row>
    <row r="161" s="2" customFormat="1">
      <c r="A161" s="39"/>
      <c r="B161" s="40"/>
      <c r="C161" s="41"/>
      <c r="D161" s="219" t="s">
        <v>174</v>
      </c>
      <c r="E161" s="41"/>
      <c r="F161" s="220" t="s">
        <v>1213</v>
      </c>
      <c r="G161" s="41"/>
      <c r="H161" s="41"/>
      <c r="I161" s="221"/>
      <c r="J161" s="41"/>
      <c r="K161" s="41"/>
      <c r="L161" s="45"/>
      <c r="M161" s="222"/>
      <c r="N161" s="223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174</v>
      </c>
      <c r="AU161" s="18" t="s">
        <v>84</v>
      </c>
    </row>
    <row r="162" s="2" customFormat="1" ht="16.5" customHeight="1">
      <c r="A162" s="39"/>
      <c r="B162" s="40"/>
      <c r="C162" s="206" t="s">
        <v>373</v>
      </c>
      <c r="D162" s="206" t="s">
        <v>167</v>
      </c>
      <c r="E162" s="207" t="s">
        <v>1214</v>
      </c>
      <c r="F162" s="208" t="s">
        <v>1215</v>
      </c>
      <c r="G162" s="209" t="s">
        <v>251</v>
      </c>
      <c r="H162" s="210">
        <v>2</v>
      </c>
      <c r="I162" s="211"/>
      <c r="J162" s="212">
        <f>ROUND(I162*H162,2)</f>
        <v>0</v>
      </c>
      <c r="K162" s="208" t="s">
        <v>171</v>
      </c>
      <c r="L162" s="45"/>
      <c r="M162" s="213" t="s">
        <v>19</v>
      </c>
      <c r="N162" s="214" t="s">
        <v>45</v>
      </c>
      <c r="O162" s="85"/>
      <c r="P162" s="215">
        <f>O162*H162</f>
        <v>0</v>
      </c>
      <c r="Q162" s="215">
        <v>0.00148</v>
      </c>
      <c r="R162" s="215">
        <f>Q162*H162</f>
        <v>0.00296</v>
      </c>
      <c r="S162" s="215">
        <v>0</v>
      </c>
      <c r="T162" s="21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7" t="s">
        <v>259</v>
      </c>
      <c r="AT162" s="217" t="s">
        <v>167</v>
      </c>
      <c r="AU162" s="217" t="s">
        <v>84</v>
      </c>
      <c r="AY162" s="18" t="s">
        <v>165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82</v>
      </c>
      <c r="BK162" s="218">
        <f>ROUND(I162*H162,2)</f>
        <v>0</v>
      </c>
      <c r="BL162" s="18" t="s">
        <v>259</v>
      </c>
      <c r="BM162" s="217" t="s">
        <v>1216</v>
      </c>
    </row>
    <row r="163" s="2" customFormat="1">
      <c r="A163" s="39"/>
      <c r="B163" s="40"/>
      <c r="C163" s="41"/>
      <c r="D163" s="219" t="s">
        <v>174</v>
      </c>
      <c r="E163" s="41"/>
      <c r="F163" s="220" t="s">
        <v>1217</v>
      </c>
      <c r="G163" s="41"/>
      <c r="H163" s="41"/>
      <c r="I163" s="221"/>
      <c r="J163" s="41"/>
      <c r="K163" s="41"/>
      <c r="L163" s="45"/>
      <c r="M163" s="222"/>
      <c r="N163" s="223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174</v>
      </c>
      <c r="AU163" s="18" t="s">
        <v>84</v>
      </c>
    </row>
    <row r="164" s="2" customFormat="1" ht="16.5" customHeight="1">
      <c r="A164" s="39"/>
      <c r="B164" s="40"/>
      <c r="C164" s="206" t="s">
        <v>378</v>
      </c>
      <c r="D164" s="206" t="s">
        <v>167</v>
      </c>
      <c r="E164" s="207" t="s">
        <v>1218</v>
      </c>
      <c r="F164" s="208" t="s">
        <v>1219</v>
      </c>
      <c r="G164" s="209" t="s">
        <v>290</v>
      </c>
      <c r="H164" s="210">
        <v>65.5</v>
      </c>
      <c r="I164" s="211"/>
      <c r="J164" s="212">
        <f>ROUND(I164*H164,2)</f>
        <v>0</v>
      </c>
      <c r="K164" s="208" t="s">
        <v>171</v>
      </c>
      <c r="L164" s="45"/>
      <c r="M164" s="213" t="s">
        <v>19</v>
      </c>
      <c r="N164" s="214" t="s">
        <v>45</v>
      </c>
      <c r="O164" s="85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259</v>
      </c>
      <c r="AT164" s="217" t="s">
        <v>167</v>
      </c>
      <c r="AU164" s="217" t="s">
        <v>84</v>
      </c>
      <c r="AY164" s="18" t="s">
        <v>165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82</v>
      </c>
      <c r="BK164" s="218">
        <f>ROUND(I164*H164,2)</f>
        <v>0</v>
      </c>
      <c r="BL164" s="18" t="s">
        <v>259</v>
      </c>
      <c r="BM164" s="217" t="s">
        <v>1220</v>
      </c>
    </row>
    <row r="165" s="2" customFormat="1">
      <c r="A165" s="39"/>
      <c r="B165" s="40"/>
      <c r="C165" s="41"/>
      <c r="D165" s="219" t="s">
        <v>174</v>
      </c>
      <c r="E165" s="41"/>
      <c r="F165" s="220" t="s">
        <v>1221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84</v>
      </c>
    </row>
    <row r="166" s="2" customFormat="1" ht="16.5" customHeight="1">
      <c r="A166" s="39"/>
      <c r="B166" s="40"/>
      <c r="C166" s="206" t="s">
        <v>385</v>
      </c>
      <c r="D166" s="206" t="s">
        <v>167</v>
      </c>
      <c r="E166" s="207" t="s">
        <v>1222</v>
      </c>
      <c r="F166" s="208" t="s">
        <v>1223</v>
      </c>
      <c r="G166" s="209" t="s">
        <v>290</v>
      </c>
      <c r="H166" s="210">
        <v>14.5</v>
      </c>
      <c r="I166" s="211"/>
      <c r="J166" s="212">
        <f>ROUND(I166*H166,2)</f>
        <v>0</v>
      </c>
      <c r="K166" s="208" t="s">
        <v>171</v>
      </c>
      <c r="L166" s="45"/>
      <c r="M166" s="213" t="s">
        <v>19</v>
      </c>
      <c r="N166" s="214" t="s">
        <v>45</v>
      </c>
      <c r="O166" s="85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7" t="s">
        <v>259</v>
      </c>
      <c r="AT166" s="217" t="s">
        <v>167</v>
      </c>
      <c r="AU166" s="217" t="s">
        <v>84</v>
      </c>
      <c r="AY166" s="18" t="s">
        <v>165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82</v>
      </c>
      <c r="BK166" s="218">
        <f>ROUND(I166*H166,2)</f>
        <v>0</v>
      </c>
      <c r="BL166" s="18" t="s">
        <v>259</v>
      </c>
      <c r="BM166" s="217" t="s">
        <v>1224</v>
      </c>
    </row>
    <row r="167" s="2" customFormat="1">
      <c r="A167" s="39"/>
      <c r="B167" s="40"/>
      <c r="C167" s="41"/>
      <c r="D167" s="219" t="s">
        <v>174</v>
      </c>
      <c r="E167" s="41"/>
      <c r="F167" s="220" t="s">
        <v>1225</v>
      </c>
      <c r="G167" s="41"/>
      <c r="H167" s="41"/>
      <c r="I167" s="221"/>
      <c r="J167" s="41"/>
      <c r="K167" s="41"/>
      <c r="L167" s="45"/>
      <c r="M167" s="222"/>
      <c r="N167" s="223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174</v>
      </c>
      <c r="AU167" s="18" t="s">
        <v>84</v>
      </c>
    </row>
    <row r="168" s="2" customFormat="1" ht="16.5" customHeight="1">
      <c r="A168" s="39"/>
      <c r="B168" s="40"/>
      <c r="C168" s="206" t="s">
        <v>390</v>
      </c>
      <c r="D168" s="206" t="s">
        <v>167</v>
      </c>
      <c r="E168" s="207" t="s">
        <v>1226</v>
      </c>
      <c r="F168" s="208" t="s">
        <v>1227</v>
      </c>
      <c r="G168" s="209" t="s">
        <v>290</v>
      </c>
      <c r="H168" s="210">
        <v>3</v>
      </c>
      <c r="I168" s="211"/>
      <c r="J168" s="212">
        <f>ROUND(I168*H168,2)</f>
        <v>0</v>
      </c>
      <c r="K168" s="208" t="s">
        <v>171</v>
      </c>
      <c r="L168" s="45"/>
      <c r="M168" s="213" t="s">
        <v>19</v>
      </c>
      <c r="N168" s="214" t="s">
        <v>45</v>
      </c>
      <c r="O168" s="85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7" t="s">
        <v>259</v>
      </c>
      <c r="AT168" s="217" t="s">
        <v>167</v>
      </c>
      <c r="AU168" s="217" t="s">
        <v>84</v>
      </c>
      <c r="AY168" s="18" t="s">
        <v>165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82</v>
      </c>
      <c r="BK168" s="218">
        <f>ROUND(I168*H168,2)</f>
        <v>0</v>
      </c>
      <c r="BL168" s="18" t="s">
        <v>259</v>
      </c>
      <c r="BM168" s="217" t="s">
        <v>1228</v>
      </c>
    </row>
    <row r="169" s="2" customFormat="1">
      <c r="A169" s="39"/>
      <c r="B169" s="40"/>
      <c r="C169" s="41"/>
      <c r="D169" s="219" t="s">
        <v>174</v>
      </c>
      <c r="E169" s="41"/>
      <c r="F169" s="220" t="s">
        <v>1229</v>
      </c>
      <c r="G169" s="41"/>
      <c r="H169" s="41"/>
      <c r="I169" s="221"/>
      <c r="J169" s="41"/>
      <c r="K169" s="41"/>
      <c r="L169" s="45"/>
      <c r="M169" s="222"/>
      <c r="N169" s="223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174</v>
      </c>
      <c r="AU169" s="18" t="s">
        <v>84</v>
      </c>
    </row>
    <row r="170" s="2" customFormat="1" ht="24.15" customHeight="1">
      <c r="A170" s="39"/>
      <c r="B170" s="40"/>
      <c r="C170" s="206" t="s">
        <v>396</v>
      </c>
      <c r="D170" s="206" t="s">
        <v>167</v>
      </c>
      <c r="E170" s="207" t="s">
        <v>1230</v>
      </c>
      <c r="F170" s="208" t="s">
        <v>1231</v>
      </c>
      <c r="G170" s="209" t="s">
        <v>764</v>
      </c>
      <c r="H170" s="257"/>
      <c r="I170" s="211"/>
      <c r="J170" s="212">
        <f>ROUND(I170*H170,2)</f>
        <v>0</v>
      </c>
      <c r="K170" s="208" t="s">
        <v>171</v>
      </c>
      <c r="L170" s="45"/>
      <c r="M170" s="213" t="s">
        <v>19</v>
      </c>
      <c r="N170" s="214" t="s">
        <v>45</v>
      </c>
      <c r="O170" s="85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7" t="s">
        <v>259</v>
      </c>
      <c r="AT170" s="217" t="s">
        <v>167</v>
      </c>
      <c r="AU170" s="217" t="s">
        <v>84</v>
      </c>
      <c r="AY170" s="18" t="s">
        <v>165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82</v>
      </c>
      <c r="BK170" s="218">
        <f>ROUND(I170*H170,2)</f>
        <v>0</v>
      </c>
      <c r="BL170" s="18" t="s">
        <v>259</v>
      </c>
      <c r="BM170" s="217" t="s">
        <v>1232</v>
      </c>
    </row>
    <row r="171" s="2" customFormat="1">
      <c r="A171" s="39"/>
      <c r="B171" s="40"/>
      <c r="C171" s="41"/>
      <c r="D171" s="219" t="s">
        <v>174</v>
      </c>
      <c r="E171" s="41"/>
      <c r="F171" s="220" t="s">
        <v>1233</v>
      </c>
      <c r="G171" s="41"/>
      <c r="H171" s="41"/>
      <c r="I171" s="221"/>
      <c r="J171" s="41"/>
      <c r="K171" s="41"/>
      <c r="L171" s="45"/>
      <c r="M171" s="222"/>
      <c r="N171" s="223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174</v>
      </c>
      <c r="AU171" s="18" t="s">
        <v>84</v>
      </c>
    </row>
    <row r="172" s="12" customFormat="1" ht="22.8" customHeight="1">
      <c r="A172" s="12"/>
      <c r="B172" s="190"/>
      <c r="C172" s="191"/>
      <c r="D172" s="192" t="s">
        <v>73</v>
      </c>
      <c r="E172" s="204" t="s">
        <v>1234</v>
      </c>
      <c r="F172" s="204" t="s">
        <v>1235</v>
      </c>
      <c r="G172" s="191"/>
      <c r="H172" s="191"/>
      <c r="I172" s="194"/>
      <c r="J172" s="205">
        <f>BK172</f>
        <v>0</v>
      </c>
      <c r="K172" s="191"/>
      <c r="L172" s="196"/>
      <c r="M172" s="197"/>
      <c r="N172" s="198"/>
      <c r="O172" s="198"/>
      <c r="P172" s="199">
        <f>SUM(P173:P238)</f>
        <v>0</v>
      </c>
      <c r="Q172" s="198"/>
      <c r="R172" s="199">
        <f>SUM(R173:R238)</f>
        <v>0.184895</v>
      </c>
      <c r="S172" s="198"/>
      <c r="T172" s="200">
        <f>SUM(T173:T238)</f>
        <v>0.20816999999999999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1" t="s">
        <v>84</v>
      </c>
      <c r="AT172" s="202" t="s">
        <v>73</v>
      </c>
      <c r="AU172" s="202" t="s">
        <v>82</v>
      </c>
      <c r="AY172" s="201" t="s">
        <v>165</v>
      </c>
      <c r="BK172" s="203">
        <f>SUM(BK173:BK238)</f>
        <v>0</v>
      </c>
    </row>
    <row r="173" s="2" customFormat="1" ht="16.5" customHeight="1">
      <c r="A173" s="39"/>
      <c r="B173" s="40"/>
      <c r="C173" s="206" t="s">
        <v>401</v>
      </c>
      <c r="D173" s="206" t="s">
        <v>167</v>
      </c>
      <c r="E173" s="207" t="s">
        <v>1236</v>
      </c>
      <c r="F173" s="208" t="s">
        <v>1237</v>
      </c>
      <c r="G173" s="209" t="s">
        <v>290</v>
      </c>
      <c r="H173" s="210">
        <v>60</v>
      </c>
      <c r="I173" s="211"/>
      <c r="J173" s="212">
        <f>ROUND(I173*H173,2)</f>
        <v>0</v>
      </c>
      <c r="K173" s="208" t="s">
        <v>171</v>
      </c>
      <c r="L173" s="45"/>
      <c r="M173" s="213" t="s">
        <v>19</v>
      </c>
      <c r="N173" s="214" t="s">
        <v>45</v>
      </c>
      <c r="O173" s="85"/>
      <c r="P173" s="215">
        <f>O173*H173</f>
        <v>0</v>
      </c>
      <c r="Q173" s="215">
        <v>0</v>
      </c>
      <c r="R173" s="215">
        <f>Q173*H173</f>
        <v>0</v>
      </c>
      <c r="S173" s="215">
        <v>0.0021299999999999999</v>
      </c>
      <c r="T173" s="216">
        <f>S173*H173</f>
        <v>0.1278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7" t="s">
        <v>259</v>
      </c>
      <c r="AT173" s="217" t="s">
        <v>167</v>
      </c>
      <c r="AU173" s="217" t="s">
        <v>84</v>
      </c>
      <c r="AY173" s="18" t="s">
        <v>165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82</v>
      </c>
      <c r="BK173" s="218">
        <f>ROUND(I173*H173,2)</f>
        <v>0</v>
      </c>
      <c r="BL173" s="18" t="s">
        <v>259</v>
      </c>
      <c r="BM173" s="217" t="s">
        <v>1238</v>
      </c>
    </row>
    <row r="174" s="2" customFormat="1">
      <c r="A174" s="39"/>
      <c r="B174" s="40"/>
      <c r="C174" s="41"/>
      <c r="D174" s="219" t="s">
        <v>174</v>
      </c>
      <c r="E174" s="41"/>
      <c r="F174" s="220" t="s">
        <v>1239</v>
      </c>
      <c r="G174" s="41"/>
      <c r="H174" s="41"/>
      <c r="I174" s="221"/>
      <c r="J174" s="41"/>
      <c r="K174" s="41"/>
      <c r="L174" s="45"/>
      <c r="M174" s="222"/>
      <c r="N174" s="223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174</v>
      </c>
      <c r="AU174" s="18" t="s">
        <v>84</v>
      </c>
    </row>
    <row r="175" s="2" customFormat="1" ht="16.5" customHeight="1">
      <c r="A175" s="39"/>
      <c r="B175" s="40"/>
      <c r="C175" s="206" t="s">
        <v>406</v>
      </c>
      <c r="D175" s="206" t="s">
        <v>167</v>
      </c>
      <c r="E175" s="207" t="s">
        <v>1240</v>
      </c>
      <c r="F175" s="208" t="s">
        <v>1241</v>
      </c>
      <c r="G175" s="209" t="s">
        <v>290</v>
      </c>
      <c r="H175" s="210">
        <v>10</v>
      </c>
      <c r="I175" s="211"/>
      <c r="J175" s="212">
        <f>ROUND(I175*H175,2)</f>
        <v>0</v>
      </c>
      <c r="K175" s="208" t="s">
        <v>171</v>
      </c>
      <c r="L175" s="45"/>
      <c r="M175" s="213" t="s">
        <v>19</v>
      </c>
      <c r="N175" s="214" t="s">
        <v>45</v>
      </c>
      <c r="O175" s="85"/>
      <c r="P175" s="215">
        <f>O175*H175</f>
        <v>0</v>
      </c>
      <c r="Q175" s="215">
        <v>0</v>
      </c>
      <c r="R175" s="215">
        <f>Q175*H175</f>
        <v>0</v>
      </c>
      <c r="S175" s="215">
        <v>0.0049699999999999996</v>
      </c>
      <c r="T175" s="216">
        <f>S175*H175</f>
        <v>0.049699999999999994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7" t="s">
        <v>259</v>
      </c>
      <c r="AT175" s="217" t="s">
        <v>167</v>
      </c>
      <c r="AU175" s="217" t="s">
        <v>84</v>
      </c>
      <c r="AY175" s="18" t="s">
        <v>165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82</v>
      </c>
      <c r="BK175" s="218">
        <f>ROUND(I175*H175,2)</f>
        <v>0</v>
      </c>
      <c r="BL175" s="18" t="s">
        <v>259</v>
      </c>
      <c r="BM175" s="217" t="s">
        <v>1242</v>
      </c>
    </row>
    <row r="176" s="2" customFormat="1">
      <c r="A176" s="39"/>
      <c r="B176" s="40"/>
      <c r="C176" s="41"/>
      <c r="D176" s="219" t="s">
        <v>174</v>
      </c>
      <c r="E176" s="41"/>
      <c r="F176" s="220" t="s">
        <v>1243</v>
      </c>
      <c r="G176" s="41"/>
      <c r="H176" s="41"/>
      <c r="I176" s="221"/>
      <c r="J176" s="41"/>
      <c r="K176" s="41"/>
      <c r="L176" s="45"/>
      <c r="M176" s="222"/>
      <c r="N176" s="223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174</v>
      </c>
      <c r="AU176" s="18" t="s">
        <v>84</v>
      </c>
    </row>
    <row r="177" s="2" customFormat="1" ht="21.75" customHeight="1">
      <c r="A177" s="39"/>
      <c r="B177" s="40"/>
      <c r="C177" s="206" t="s">
        <v>411</v>
      </c>
      <c r="D177" s="206" t="s">
        <v>167</v>
      </c>
      <c r="E177" s="207" t="s">
        <v>1244</v>
      </c>
      <c r="F177" s="208" t="s">
        <v>1245</v>
      </c>
      <c r="G177" s="209" t="s">
        <v>251</v>
      </c>
      <c r="H177" s="210">
        <v>30</v>
      </c>
      <c r="I177" s="211"/>
      <c r="J177" s="212">
        <f>ROUND(I177*H177,2)</f>
        <v>0</v>
      </c>
      <c r="K177" s="208" t="s">
        <v>171</v>
      </c>
      <c r="L177" s="45"/>
      <c r="M177" s="213" t="s">
        <v>19</v>
      </c>
      <c r="N177" s="214" t="s">
        <v>45</v>
      </c>
      <c r="O177" s="85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7" t="s">
        <v>259</v>
      </c>
      <c r="AT177" s="217" t="s">
        <v>167</v>
      </c>
      <c r="AU177" s="217" t="s">
        <v>84</v>
      </c>
      <c r="AY177" s="18" t="s">
        <v>165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82</v>
      </c>
      <c r="BK177" s="218">
        <f>ROUND(I177*H177,2)</f>
        <v>0</v>
      </c>
      <c r="BL177" s="18" t="s">
        <v>259</v>
      </c>
      <c r="BM177" s="217" t="s">
        <v>1246</v>
      </c>
    </row>
    <row r="178" s="2" customFormat="1">
      <c r="A178" s="39"/>
      <c r="B178" s="40"/>
      <c r="C178" s="41"/>
      <c r="D178" s="219" t="s">
        <v>174</v>
      </c>
      <c r="E178" s="41"/>
      <c r="F178" s="220" t="s">
        <v>1247</v>
      </c>
      <c r="G178" s="41"/>
      <c r="H178" s="41"/>
      <c r="I178" s="221"/>
      <c r="J178" s="41"/>
      <c r="K178" s="41"/>
      <c r="L178" s="45"/>
      <c r="M178" s="222"/>
      <c r="N178" s="223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84</v>
      </c>
    </row>
    <row r="179" s="2" customFormat="1" ht="24.15" customHeight="1">
      <c r="A179" s="39"/>
      <c r="B179" s="40"/>
      <c r="C179" s="206" t="s">
        <v>415</v>
      </c>
      <c r="D179" s="206" t="s">
        <v>167</v>
      </c>
      <c r="E179" s="207" t="s">
        <v>1248</v>
      </c>
      <c r="F179" s="208" t="s">
        <v>1249</v>
      </c>
      <c r="G179" s="209" t="s">
        <v>251</v>
      </c>
      <c r="H179" s="210">
        <v>5</v>
      </c>
      <c r="I179" s="211"/>
      <c r="J179" s="212">
        <f>ROUND(I179*H179,2)</f>
        <v>0</v>
      </c>
      <c r="K179" s="208" t="s">
        <v>171</v>
      </c>
      <c r="L179" s="45"/>
      <c r="M179" s="213" t="s">
        <v>19</v>
      </c>
      <c r="N179" s="214" t="s">
        <v>45</v>
      </c>
      <c r="O179" s="85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7" t="s">
        <v>259</v>
      </c>
      <c r="AT179" s="217" t="s">
        <v>167</v>
      </c>
      <c r="AU179" s="217" t="s">
        <v>84</v>
      </c>
      <c r="AY179" s="18" t="s">
        <v>165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82</v>
      </c>
      <c r="BK179" s="218">
        <f>ROUND(I179*H179,2)</f>
        <v>0</v>
      </c>
      <c r="BL179" s="18" t="s">
        <v>259</v>
      </c>
      <c r="BM179" s="217" t="s">
        <v>1250</v>
      </c>
    </row>
    <row r="180" s="2" customFormat="1">
      <c r="A180" s="39"/>
      <c r="B180" s="40"/>
      <c r="C180" s="41"/>
      <c r="D180" s="219" t="s">
        <v>174</v>
      </c>
      <c r="E180" s="41"/>
      <c r="F180" s="220" t="s">
        <v>1251</v>
      </c>
      <c r="G180" s="41"/>
      <c r="H180" s="41"/>
      <c r="I180" s="221"/>
      <c r="J180" s="41"/>
      <c r="K180" s="41"/>
      <c r="L180" s="45"/>
      <c r="M180" s="222"/>
      <c r="N180" s="223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174</v>
      </c>
      <c r="AU180" s="18" t="s">
        <v>84</v>
      </c>
    </row>
    <row r="181" s="2" customFormat="1" ht="21.75" customHeight="1">
      <c r="A181" s="39"/>
      <c r="B181" s="40"/>
      <c r="C181" s="206" t="s">
        <v>419</v>
      </c>
      <c r="D181" s="206" t="s">
        <v>167</v>
      </c>
      <c r="E181" s="207" t="s">
        <v>1252</v>
      </c>
      <c r="F181" s="208" t="s">
        <v>1253</v>
      </c>
      <c r="G181" s="209" t="s">
        <v>251</v>
      </c>
      <c r="H181" s="210">
        <v>1</v>
      </c>
      <c r="I181" s="211"/>
      <c r="J181" s="212">
        <f>ROUND(I181*H181,2)</f>
        <v>0</v>
      </c>
      <c r="K181" s="208" t="s">
        <v>171</v>
      </c>
      <c r="L181" s="45"/>
      <c r="M181" s="213" t="s">
        <v>19</v>
      </c>
      <c r="N181" s="214" t="s">
        <v>45</v>
      </c>
      <c r="O181" s="85"/>
      <c r="P181" s="215">
        <f>O181*H181</f>
        <v>0</v>
      </c>
      <c r="Q181" s="215">
        <v>0.0011999999999999999</v>
      </c>
      <c r="R181" s="215">
        <f>Q181*H181</f>
        <v>0.0011999999999999999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259</v>
      </c>
      <c r="AT181" s="217" t="s">
        <v>167</v>
      </c>
      <c r="AU181" s="217" t="s">
        <v>84</v>
      </c>
      <c r="AY181" s="18" t="s">
        <v>165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82</v>
      </c>
      <c r="BK181" s="218">
        <f>ROUND(I181*H181,2)</f>
        <v>0</v>
      </c>
      <c r="BL181" s="18" t="s">
        <v>259</v>
      </c>
      <c r="BM181" s="217" t="s">
        <v>1254</v>
      </c>
    </row>
    <row r="182" s="2" customFormat="1">
      <c r="A182" s="39"/>
      <c r="B182" s="40"/>
      <c r="C182" s="41"/>
      <c r="D182" s="219" t="s">
        <v>174</v>
      </c>
      <c r="E182" s="41"/>
      <c r="F182" s="220" t="s">
        <v>1255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84</v>
      </c>
    </row>
    <row r="183" s="2" customFormat="1" ht="16.5" customHeight="1">
      <c r="A183" s="39"/>
      <c r="B183" s="40"/>
      <c r="C183" s="206" t="s">
        <v>423</v>
      </c>
      <c r="D183" s="206" t="s">
        <v>167</v>
      </c>
      <c r="E183" s="207" t="s">
        <v>1256</v>
      </c>
      <c r="F183" s="208" t="s">
        <v>1257</v>
      </c>
      <c r="G183" s="209" t="s">
        <v>290</v>
      </c>
      <c r="H183" s="210">
        <v>5.5</v>
      </c>
      <c r="I183" s="211"/>
      <c r="J183" s="212">
        <f>ROUND(I183*H183,2)</f>
        <v>0</v>
      </c>
      <c r="K183" s="208" t="s">
        <v>19</v>
      </c>
      <c r="L183" s="45"/>
      <c r="M183" s="213" t="s">
        <v>19</v>
      </c>
      <c r="N183" s="214" t="s">
        <v>45</v>
      </c>
      <c r="O183" s="85"/>
      <c r="P183" s="215">
        <f>O183*H183</f>
        <v>0</v>
      </c>
      <c r="Q183" s="215">
        <v>0.00038000000000000002</v>
      </c>
      <c r="R183" s="215">
        <f>Q183*H183</f>
        <v>0.0020900000000000003</v>
      </c>
      <c r="S183" s="215">
        <v>0</v>
      </c>
      <c r="T183" s="21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7" t="s">
        <v>259</v>
      </c>
      <c r="AT183" s="217" t="s">
        <v>167</v>
      </c>
      <c r="AU183" s="217" t="s">
        <v>84</v>
      </c>
      <c r="AY183" s="18" t="s">
        <v>165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82</v>
      </c>
      <c r="BK183" s="218">
        <f>ROUND(I183*H183,2)</f>
        <v>0</v>
      </c>
      <c r="BL183" s="18" t="s">
        <v>259</v>
      </c>
      <c r="BM183" s="217" t="s">
        <v>1258</v>
      </c>
    </row>
    <row r="184" s="2" customFormat="1" ht="16.5" customHeight="1">
      <c r="A184" s="39"/>
      <c r="B184" s="40"/>
      <c r="C184" s="206" t="s">
        <v>429</v>
      </c>
      <c r="D184" s="206" t="s">
        <v>167</v>
      </c>
      <c r="E184" s="207" t="s">
        <v>1259</v>
      </c>
      <c r="F184" s="208" t="s">
        <v>1260</v>
      </c>
      <c r="G184" s="209" t="s">
        <v>290</v>
      </c>
      <c r="H184" s="210">
        <v>10</v>
      </c>
      <c r="I184" s="211"/>
      <c r="J184" s="212">
        <f>ROUND(I184*H184,2)</f>
        <v>0</v>
      </c>
      <c r="K184" s="208" t="s">
        <v>171</v>
      </c>
      <c r="L184" s="45"/>
      <c r="M184" s="213" t="s">
        <v>19</v>
      </c>
      <c r="N184" s="214" t="s">
        <v>45</v>
      </c>
      <c r="O184" s="85"/>
      <c r="P184" s="215">
        <f>O184*H184</f>
        <v>0</v>
      </c>
      <c r="Q184" s="215">
        <v>0</v>
      </c>
      <c r="R184" s="215">
        <f>Q184*H184</f>
        <v>0</v>
      </c>
      <c r="S184" s="215">
        <v>0.00027999999999999998</v>
      </c>
      <c r="T184" s="216">
        <f>S184*H184</f>
        <v>0.0027999999999999995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7" t="s">
        <v>259</v>
      </c>
      <c r="AT184" s="217" t="s">
        <v>167</v>
      </c>
      <c r="AU184" s="217" t="s">
        <v>84</v>
      </c>
      <c r="AY184" s="18" t="s">
        <v>165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82</v>
      </c>
      <c r="BK184" s="218">
        <f>ROUND(I184*H184,2)</f>
        <v>0</v>
      </c>
      <c r="BL184" s="18" t="s">
        <v>259</v>
      </c>
      <c r="BM184" s="217" t="s">
        <v>1261</v>
      </c>
    </row>
    <row r="185" s="2" customFormat="1">
      <c r="A185" s="39"/>
      <c r="B185" s="40"/>
      <c r="C185" s="41"/>
      <c r="D185" s="219" t="s">
        <v>174</v>
      </c>
      <c r="E185" s="41"/>
      <c r="F185" s="220" t="s">
        <v>1262</v>
      </c>
      <c r="G185" s="41"/>
      <c r="H185" s="41"/>
      <c r="I185" s="221"/>
      <c r="J185" s="41"/>
      <c r="K185" s="41"/>
      <c r="L185" s="45"/>
      <c r="M185" s="222"/>
      <c r="N185" s="223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174</v>
      </c>
      <c r="AU185" s="18" t="s">
        <v>84</v>
      </c>
    </row>
    <row r="186" s="2" customFormat="1" ht="21.75" customHeight="1">
      <c r="A186" s="39"/>
      <c r="B186" s="40"/>
      <c r="C186" s="206" t="s">
        <v>435</v>
      </c>
      <c r="D186" s="206" t="s">
        <v>167</v>
      </c>
      <c r="E186" s="207" t="s">
        <v>1263</v>
      </c>
      <c r="F186" s="208" t="s">
        <v>1264</v>
      </c>
      <c r="G186" s="209" t="s">
        <v>290</v>
      </c>
      <c r="H186" s="210">
        <v>64</v>
      </c>
      <c r="I186" s="211"/>
      <c r="J186" s="212">
        <f>ROUND(I186*H186,2)</f>
        <v>0</v>
      </c>
      <c r="K186" s="208" t="s">
        <v>19</v>
      </c>
      <c r="L186" s="45"/>
      <c r="M186" s="213" t="s">
        <v>19</v>
      </c>
      <c r="N186" s="214" t="s">
        <v>45</v>
      </c>
      <c r="O186" s="85"/>
      <c r="P186" s="215">
        <f>O186*H186</f>
        <v>0</v>
      </c>
      <c r="Q186" s="215">
        <v>0.00084000000000000003</v>
      </c>
      <c r="R186" s="215">
        <f>Q186*H186</f>
        <v>0.053760000000000002</v>
      </c>
      <c r="S186" s="215">
        <v>0</v>
      </c>
      <c r="T186" s="21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7" t="s">
        <v>259</v>
      </c>
      <c r="AT186" s="217" t="s">
        <v>167</v>
      </c>
      <c r="AU186" s="217" t="s">
        <v>84</v>
      </c>
      <c r="AY186" s="18" t="s">
        <v>165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82</v>
      </c>
      <c r="BK186" s="218">
        <f>ROUND(I186*H186,2)</f>
        <v>0</v>
      </c>
      <c r="BL186" s="18" t="s">
        <v>259</v>
      </c>
      <c r="BM186" s="217" t="s">
        <v>1265</v>
      </c>
    </row>
    <row r="187" s="2" customFormat="1" ht="21.75" customHeight="1">
      <c r="A187" s="39"/>
      <c r="B187" s="40"/>
      <c r="C187" s="206" t="s">
        <v>441</v>
      </c>
      <c r="D187" s="206" t="s">
        <v>167</v>
      </c>
      <c r="E187" s="207" t="s">
        <v>1266</v>
      </c>
      <c r="F187" s="208" t="s">
        <v>1267</v>
      </c>
      <c r="G187" s="209" t="s">
        <v>290</v>
      </c>
      <c r="H187" s="210">
        <v>26.5</v>
      </c>
      <c r="I187" s="211"/>
      <c r="J187" s="212">
        <f>ROUND(I187*H187,2)</f>
        <v>0</v>
      </c>
      <c r="K187" s="208" t="s">
        <v>19</v>
      </c>
      <c r="L187" s="45"/>
      <c r="M187" s="213" t="s">
        <v>19</v>
      </c>
      <c r="N187" s="214" t="s">
        <v>45</v>
      </c>
      <c r="O187" s="85"/>
      <c r="P187" s="215">
        <f>O187*H187</f>
        <v>0</v>
      </c>
      <c r="Q187" s="215">
        <v>0.00116</v>
      </c>
      <c r="R187" s="215">
        <f>Q187*H187</f>
        <v>0.03074</v>
      </c>
      <c r="S187" s="215">
        <v>0</v>
      </c>
      <c r="T187" s="21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7" t="s">
        <v>259</v>
      </c>
      <c r="AT187" s="217" t="s">
        <v>167</v>
      </c>
      <c r="AU187" s="217" t="s">
        <v>84</v>
      </c>
      <c r="AY187" s="18" t="s">
        <v>165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82</v>
      </c>
      <c r="BK187" s="218">
        <f>ROUND(I187*H187,2)</f>
        <v>0</v>
      </c>
      <c r="BL187" s="18" t="s">
        <v>259</v>
      </c>
      <c r="BM187" s="217" t="s">
        <v>1268</v>
      </c>
    </row>
    <row r="188" s="2" customFormat="1" ht="21.75" customHeight="1">
      <c r="A188" s="39"/>
      <c r="B188" s="40"/>
      <c r="C188" s="206" t="s">
        <v>447</v>
      </c>
      <c r="D188" s="206" t="s">
        <v>167</v>
      </c>
      <c r="E188" s="207" t="s">
        <v>1269</v>
      </c>
      <c r="F188" s="208" t="s">
        <v>1270</v>
      </c>
      <c r="G188" s="209" t="s">
        <v>290</v>
      </c>
      <c r="H188" s="210">
        <v>34</v>
      </c>
      <c r="I188" s="211"/>
      <c r="J188" s="212">
        <f>ROUND(I188*H188,2)</f>
        <v>0</v>
      </c>
      <c r="K188" s="208" t="s">
        <v>171</v>
      </c>
      <c r="L188" s="45"/>
      <c r="M188" s="213" t="s">
        <v>19</v>
      </c>
      <c r="N188" s="214" t="s">
        <v>45</v>
      </c>
      <c r="O188" s="85"/>
      <c r="P188" s="215">
        <f>O188*H188</f>
        <v>0</v>
      </c>
      <c r="Q188" s="215">
        <v>0.0014400000000000001</v>
      </c>
      <c r="R188" s="215">
        <f>Q188*H188</f>
        <v>0.048960000000000004</v>
      </c>
      <c r="S188" s="215">
        <v>0</v>
      </c>
      <c r="T188" s="21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7" t="s">
        <v>259</v>
      </c>
      <c r="AT188" s="217" t="s">
        <v>167</v>
      </c>
      <c r="AU188" s="217" t="s">
        <v>84</v>
      </c>
      <c r="AY188" s="18" t="s">
        <v>165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82</v>
      </c>
      <c r="BK188" s="218">
        <f>ROUND(I188*H188,2)</f>
        <v>0</v>
      </c>
      <c r="BL188" s="18" t="s">
        <v>259</v>
      </c>
      <c r="BM188" s="217" t="s">
        <v>1271</v>
      </c>
    </row>
    <row r="189" s="2" customFormat="1">
      <c r="A189" s="39"/>
      <c r="B189" s="40"/>
      <c r="C189" s="41"/>
      <c r="D189" s="219" t="s">
        <v>174</v>
      </c>
      <c r="E189" s="41"/>
      <c r="F189" s="220" t="s">
        <v>1272</v>
      </c>
      <c r="G189" s="41"/>
      <c r="H189" s="41"/>
      <c r="I189" s="221"/>
      <c r="J189" s="41"/>
      <c r="K189" s="41"/>
      <c r="L189" s="45"/>
      <c r="M189" s="222"/>
      <c r="N189" s="223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84</v>
      </c>
    </row>
    <row r="190" s="2" customFormat="1" ht="24.15" customHeight="1">
      <c r="A190" s="39"/>
      <c r="B190" s="40"/>
      <c r="C190" s="206" t="s">
        <v>454</v>
      </c>
      <c r="D190" s="206" t="s">
        <v>167</v>
      </c>
      <c r="E190" s="207" t="s">
        <v>1273</v>
      </c>
      <c r="F190" s="208" t="s">
        <v>1274</v>
      </c>
      <c r="G190" s="209" t="s">
        <v>290</v>
      </c>
      <c r="H190" s="210">
        <v>30</v>
      </c>
      <c r="I190" s="211"/>
      <c r="J190" s="212">
        <f>ROUND(I190*H190,2)</f>
        <v>0</v>
      </c>
      <c r="K190" s="208" t="s">
        <v>19</v>
      </c>
      <c r="L190" s="45"/>
      <c r="M190" s="213" t="s">
        <v>19</v>
      </c>
      <c r="N190" s="214" t="s">
        <v>45</v>
      </c>
      <c r="O190" s="85"/>
      <c r="P190" s="215">
        <f>O190*H190</f>
        <v>0</v>
      </c>
      <c r="Q190" s="215">
        <v>4.0000000000000003E-05</v>
      </c>
      <c r="R190" s="215">
        <f>Q190*H190</f>
        <v>0.0012000000000000001</v>
      </c>
      <c r="S190" s="215">
        <v>0</v>
      </c>
      <c r="T190" s="21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7" t="s">
        <v>259</v>
      </c>
      <c r="AT190" s="217" t="s">
        <v>167</v>
      </c>
      <c r="AU190" s="217" t="s">
        <v>84</v>
      </c>
      <c r="AY190" s="18" t="s">
        <v>165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8" t="s">
        <v>82</v>
      </c>
      <c r="BK190" s="218">
        <f>ROUND(I190*H190,2)</f>
        <v>0</v>
      </c>
      <c r="BL190" s="18" t="s">
        <v>259</v>
      </c>
      <c r="BM190" s="217" t="s">
        <v>1275</v>
      </c>
    </row>
    <row r="191" s="2" customFormat="1" ht="24.15" customHeight="1">
      <c r="A191" s="39"/>
      <c r="B191" s="40"/>
      <c r="C191" s="206" t="s">
        <v>460</v>
      </c>
      <c r="D191" s="206" t="s">
        <v>167</v>
      </c>
      <c r="E191" s="207" t="s">
        <v>1276</v>
      </c>
      <c r="F191" s="208" t="s">
        <v>1277</v>
      </c>
      <c r="G191" s="209" t="s">
        <v>290</v>
      </c>
      <c r="H191" s="210">
        <v>37</v>
      </c>
      <c r="I191" s="211"/>
      <c r="J191" s="212">
        <f>ROUND(I191*H191,2)</f>
        <v>0</v>
      </c>
      <c r="K191" s="208" t="s">
        <v>19</v>
      </c>
      <c r="L191" s="45"/>
      <c r="M191" s="213" t="s">
        <v>19</v>
      </c>
      <c r="N191" s="214" t="s">
        <v>45</v>
      </c>
      <c r="O191" s="85"/>
      <c r="P191" s="215">
        <f>O191*H191</f>
        <v>0</v>
      </c>
      <c r="Q191" s="215">
        <v>4.0000000000000003E-05</v>
      </c>
      <c r="R191" s="215">
        <f>Q191*H191</f>
        <v>0.0014800000000000002</v>
      </c>
      <c r="S191" s="215">
        <v>0</v>
      </c>
      <c r="T191" s="21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7" t="s">
        <v>259</v>
      </c>
      <c r="AT191" s="217" t="s">
        <v>167</v>
      </c>
      <c r="AU191" s="217" t="s">
        <v>84</v>
      </c>
      <c r="AY191" s="18" t="s">
        <v>165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82</v>
      </c>
      <c r="BK191" s="218">
        <f>ROUND(I191*H191,2)</f>
        <v>0</v>
      </c>
      <c r="BL191" s="18" t="s">
        <v>259</v>
      </c>
      <c r="BM191" s="217" t="s">
        <v>1278</v>
      </c>
    </row>
    <row r="192" s="2" customFormat="1" ht="24.15" customHeight="1">
      <c r="A192" s="39"/>
      <c r="B192" s="40"/>
      <c r="C192" s="206" t="s">
        <v>466</v>
      </c>
      <c r="D192" s="206" t="s">
        <v>167</v>
      </c>
      <c r="E192" s="207" t="s">
        <v>1279</v>
      </c>
      <c r="F192" s="208" t="s">
        <v>1280</v>
      </c>
      <c r="G192" s="209" t="s">
        <v>290</v>
      </c>
      <c r="H192" s="210">
        <v>13</v>
      </c>
      <c r="I192" s="211"/>
      <c r="J192" s="212">
        <f>ROUND(I192*H192,2)</f>
        <v>0</v>
      </c>
      <c r="K192" s="208" t="s">
        <v>19</v>
      </c>
      <c r="L192" s="45"/>
      <c r="M192" s="213" t="s">
        <v>19</v>
      </c>
      <c r="N192" s="214" t="s">
        <v>45</v>
      </c>
      <c r="O192" s="85"/>
      <c r="P192" s="215">
        <f>O192*H192</f>
        <v>0</v>
      </c>
      <c r="Q192" s="215">
        <v>6.9999999999999994E-05</v>
      </c>
      <c r="R192" s="215">
        <f>Q192*H192</f>
        <v>0.00090999999999999989</v>
      </c>
      <c r="S192" s="215">
        <v>0</v>
      </c>
      <c r="T192" s="21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7" t="s">
        <v>259</v>
      </c>
      <c r="AT192" s="217" t="s">
        <v>167</v>
      </c>
      <c r="AU192" s="217" t="s">
        <v>84</v>
      </c>
      <c r="AY192" s="18" t="s">
        <v>165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82</v>
      </c>
      <c r="BK192" s="218">
        <f>ROUND(I192*H192,2)</f>
        <v>0</v>
      </c>
      <c r="BL192" s="18" t="s">
        <v>259</v>
      </c>
      <c r="BM192" s="217" t="s">
        <v>1281</v>
      </c>
    </row>
    <row r="193" s="2" customFormat="1" ht="33" customHeight="1">
      <c r="A193" s="39"/>
      <c r="B193" s="40"/>
      <c r="C193" s="206" t="s">
        <v>471</v>
      </c>
      <c r="D193" s="206" t="s">
        <v>167</v>
      </c>
      <c r="E193" s="207" t="s">
        <v>1282</v>
      </c>
      <c r="F193" s="208" t="s">
        <v>1283</v>
      </c>
      <c r="G193" s="209" t="s">
        <v>290</v>
      </c>
      <c r="H193" s="210">
        <v>3.5</v>
      </c>
      <c r="I193" s="211"/>
      <c r="J193" s="212">
        <f>ROUND(I193*H193,2)</f>
        <v>0</v>
      </c>
      <c r="K193" s="208" t="s">
        <v>171</v>
      </c>
      <c r="L193" s="45"/>
      <c r="M193" s="213" t="s">
        <v>19</v>
      </c>
      <c r="N193" s="214" t="s">
        <v>45</v>
      </c>
      <c r="O193" s="85"/>
      <c r="P193" s="215">
        <f>O193*H193</f>
        <v>0</v>
      </c>
      <c r="Q193" s="215">
        <v>9.0000000000000006E-05</v>
      </c>
      <c r="R193" s="215">
        <f>Q193*H193</f>
        <v>0.00031500000000000001</v>
      </c>
      <c r="S193" s="215">
        <v>0</v>
      </c>
      <c r="T193" s="21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7" t="s">
        <v>259</v>
      </c>
      <c r="AT193" s="217" t="s">
        <v>167</v>
      </c>
      <c r="AU193" s="217" t="s">
        <v>84</v>
      </c>
      <c r="AY193" s="18" t="s">
        <v>165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82</v>
      </c>
      <c r="BK193" s="218">
        <f>ROUND(I193*H193,2)</f>
        <v>0</v>
      </c>
      <c r="BL193" s="18" t="s">
        <v>259</v>
      </c>
      <c r="BM193" s="217" t="s">
        <v>1284</v>
      </c>
    </row>
    <row r="194" s="2" customFormat="1">
      <c r="A194" s="39"/>
      <c r="B194" s="40"/>
      <c r="C194" s="41"/>
      <c r="D194" s="219" t="s">
        <v>174</v>
      </c>
      <c r="E194" s="41"/>
      <c r="F194" s="220" t="s">
        <v>1285</v>
      </c>
      <c r="G194" s="41"/>
      <c r="H194" s="41"/>
      <c r="I194" s="221"/>
      <c r="J194" s="41"/>
      <c r="K194" s="41"/>
      <c r="L194" s="45"/>
      <c r="M194" s="222"/>
      <c r="N194" s="223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174</v>
      </c>
      <c r="AU194" s="18" t="s">
        <v>84</v>
      </c>
    </row>
    <row r="195" s="2" customFormat="1" ht="33" customHeight="1">
      <c r="A195" s="39"/>
      <c r="B195" s="40"/>
      <c r="C195" s="206" t="s">
        <v>477</v>
      </c>
      <c r="D195" s="206" t="s">
        <v>167</v>
      </c>
      <c r="E195" s="207" t="s">
        <v>1286</v>
      </c>
      <c r="F195" s="208" t="s">
        <v>1287</v>
      </c>
      <c r="G195" s="209" t="s">
        <v>290</v>
      </c>
      <c r="H195" s="210">
        <v>19</v>
      </c>
      <c r="I195" s="211"/>
      <c r="J195" s="212">
        <f>ROUND(I195*H195,2)</f>
        <v>0</v>
      </c>
      <c r="K195" s="208" t="s">
        <v>171</v>
      </c>
      <c r="L195" s="45"/>
      <c r="M195" s="213" t="s">
        <v>19</v>
      </c>
      <c r="N195" s="214" t="s">
        <v>45</v>
      </c>
      <c r="O195" s="85"/>
      <c r="P195" s="215">
        <f>O195*H195</f>
        <v>0</v>
      </c>
      <c r="Q195" s="215">
        <v>0.00012</v>
      </c>
      <c r="R195" s="215">
        <f>Q195*H195</f>
        <v>0.0022799999999999999</v>
      </c>
      <c r="S195" s="215">
        <v>0</v>
      </c>
      <c r="T195" s="21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7" t="s">
        <v>259</v>
      </c>
      <c r="AT195" s="217" t="s">
        <v>167</v>
      </c>
      <c r="AU195" s="217" t="s">
        <v>84</v>
      </c>
      <c r="AY195" s="18" t="s">
        <v>165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82</v>
      </c>
      <c r="BK195" s="218">
        <f>ROUND(I195*H195,2)</f>
        <v>0</v>
      </c>
      <c r="BL195" s="18" t="s">
        <v>259</v>
      </c>
      <c r="BM195" s="217" t="s">
        <v>1288</v>
      </c>
    </row>
    <row r="196" s="2" customFormat="1">
      <c r="A196" s="39"/>
      <c r="B196" s="40"/>
      <c r="C196" s="41"/>
      <c r="D196" s="219" t="s">
        <v>174</v>
      </c>
      <c r="E196" s="41"/>
      <c r="F196" s="220" t="s">
        <v>1289</v>
      </c>
      <c r="G196" s="41"/>
      <c r="H196" s="41"/>
      <c r="I196" s="221"/>
      <c r="J196" s="41"/>
      <c r="K196" s="41"/>
      <c r="L196" s="45"/>
      <c r="M196" s="222"/>
      <c r="N196" s="223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174</v>
      </c>
      <c r="AU196" s="18" t="s">
        <v>84</v>
      </c>
    </row>
    <row r="197" s="2" customFormat="1" ht="33" customHeight="1">
      <c r="A197" s="39"/>
      <c r="B197" s="40"/>
      <c r="C197" s="206" t="s">
        <v>482</v>
      </c>
      <c r="D197" s="206" t="s">
        <v>167</v>
      </c>
      <c r="E197" s="207" t="s">
        <v>1290</v>
      </c>
      <c r="F197" s="208" t="s">
        <v>1291</v>
      </c>
      <c r="G197" s="209" t="s">
        <v>290</v>
      </c>
      <c r="H197" s="210">
        <v>17.5</v>
      </c>
      <c r="I197" s="211"/>
      <c r="J197" s="212">
        <f>ROUND(I197*H197,2)</f>
        <v>0</v>
      </c>
      <c r="K197" s="208" t="s">
        <v>171</v>
      </c>
      <c r="L197" s="45"/>
      <c r="M197" s="213" t="s">
        <v>19</v>
      </c>
      <c r="N197" s="214" t="s">
        <v>45</v>
      </c>
      <c r="O197" s="85"/>
      <c r="P197" s="215">
        <f>O197*H197</f>
        <v>0</v>
      </c>
      <c r="Q197" s="215">
        <v>0.00016000000000000001</v>
      </c>
      <c r="R197" s="215">
        <f>Q197*H197</f>
        <v>0.0028000000000000004</v>
      </c>
      <c r="S197" s="215">
        <v>0</v>
      </c>
      <c r="T197" s="21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7" t="s">
        <v>259</v>
      </c>
      <c r="AT197" s="217" t="s">
        <v>167</v>
      </c>
      <c r="AU197" s="217" t="s">
        <v>84</v>
      </c>
      <c r="AY197" s="18" t="s">
        <v>165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8" t="s">
        <v>82</v>
      </c>
      <c r="BK197" s="218">
        <f>ROUND(I197*H197,2)</f>
        <v>0</v>
      </c>
      <c r="BL197" s="18" t="s">
        <v>259</v>
      </c>
      <c r="BM197" s="217" t="s">
        <v>1292</v>
      </c>
    </row>
    <row r="198" s="2" customFormat="1">
      <c r="A198" s="39"/>
      <c r="B198" s="40"/>
      <c r="C198" s="41"/>
      <c r="D198" s="219" t="s">
        <v>174</v>
      </c>
      <c r="E198" s="41"/>
      <c r="F198" s="220" t="s">
        <v>1293</v>
      </c>
      <c r="G198" s="41"/>
      <c r="H198" s="41"/>
      <c r="I198" s="221"/>
      <c r="J198" s="41"/>
      <c r="K198" s="41"/>
      <c r="L198" s="45"/>
      <c r="M198" s="222"/>
      <c r="N198" s="223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174</v>
      </c>
      <c r="AU198" s="18" t="s">
        <v>84</v>
      </c>
    </row>
    <row r="199" s="2" customFormat="1" ht="16.5" customHeight="1">
      <c r="A199" s="39"/>
      <c r="B199" s="40"/>
      <c r="C199" s="206" t="s">
        <v>488</v>
      </c>
      <c r="D199" s="206" t="s">
        <v>167</v>
      </c>
      <c r="E199" s="207" t="s">
        <v>1294</v>
      </c>
      <c r="F199" s="208" t="s">
        <v>1295</v>
      </c>
      <c r="G199" s="209" t="s">
        <v>290</v>
      </c>
      <c r="H199" s="210">
        <v>70</v>
      </c>
      <c r="I199" s="211"/>
      <c r="J199" s="212">
        <f>ROUND(I199*H199,2)</f>
        <v>0</v>
      </c>
      <c r="K199" s="208" t="s">
        <v>171</v>
      </c>
      <c r="L199" s="45"/>
      <c r="M199" s="213" t="s">
        <v>19</v>
      </c>
      <c r="N199" s="214" t="s">
        <v>45</v>
      </c>
      <c r="O199" s="85"/>
      <c r="P199" s="215">
        <f>O199*H199</f>
        <v>0</v>
      </c>
      <c r="Q199" s="215">
        <v>0</v>
      </c>
      <c r="R199" s="215">
        <f>Q199*H199</f>
        <v>0</v>
      </c>
      <c r="S199" s="215">
        <v>0.00023000000000000001</v>
      </c>
      <c r="T199" s="216">
        <f>S199*H199</f>
        <v>0.0161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7" t="s">
        <v>259</v>
      </c>
      <c r="AT199" s="217" t="s">
        <v>167</v>
      </c>
      <c r="AU199" s="217" t="s">
        <v>84</v>
      </c>
      <c r="AY199" s="18" t="s">
        <v>165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82</v>
      </c>
      <c r="BK199" s="218">
        <f>ROUND(I199*H199,2)</f>
        <v>0</v>
      </c>
      <c r="BL199" s="18" t="s">
        <v>259</v>
      </c>
      <c r="BM199" s="217" t="s">
        <v>1296</v>
      </c>
    </row>
    <row r="200" s="2" customFormat="1">
      <c r="A200" s="39"/>
      <c r="B200" s="40"/>
      <c r="C200" s="41"/>
      <c r="D200" s="219" t="s">
        <v>174</v>
      </c>
      <c r="E200" s="41"/>
      <c r="F200" s="220" t="s">
        <v>1297</v>
      </c>
      <c r="G200" s="41"/>
      <c r="H200" s="41"/>
      <c r="I200" s="221"/>
      <c r="J200" s="41"/>
      <c r="K200" s="41"/>
      <c r="L200" s="45"/>
      <c r="M200" s="222"/>
      <c r="N200" s="223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84</v>
      </c>
    </row>
    <row r="201" s="2" customFormat="1" ht="16.5" customHeight="1">
      <c r="A201" s="39"/>
      <c r="B201" s="40"/>
      <c r="C201" s="206" t="s">
        <v>494</v>
      </c>
      <c r="D201" s="206" t="s">
        <v>167</v>
      </c>
      <c r="E201" s="207" t="s">
        <v>1298</v>
      </c>
      <c r="F201" s="208" t="s">
        <v>1299</v>
      </c>
      <c r="G201" s="209" t="s">
        <v>290</v>
      </c>
      <c r="H201" s="210">
        <v>10</v>
      </c>
      <c r="I201" s="211"/>
      <c r="J201" s="212">
        <f>ROUND(I201*H201,2)</f>
        <v>0</v>
      </c>
      <c r="K201" s="208" t="s">
        <v>171</v>
      </c>
      <c r="L201" s="45"/>
      <c r="M201" s="213" t="s">
        <v>19</v>
      </c>
      <c r="N201" s="214" t="s">
        <v>45</v>
      </c>
      <c r="O201" s="85"/>
      <c r="P201" s="215">
        <f>O201*H201</f>
        <v>0</v>
      </c>
      <c r="Q201" s="215">
        <v>0</v>
      </c>
      <c r="R201" s="215">
        <f>Q201*H201</f>
        <v>0</v>
      </c>
      <c r="S201" s="215">
        <v>0.00024000000000000001</v>
      </c>
      <c r="T201" s="216">
        <f>S201*H201</f>
        <v>0.0024000000000000002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7" t="s">
        <v>259</v>
      </c>
      <c r="AT201" s="217" t="s">
        <v>167</v>
      </c>
      <c r="AU201" s="217" t="s">
        <v>84</v>
      </c>
      <c r="AY201" s="18" t="s">
        <v>165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8" t="s">
        <v>82</v>
      </c>
      <c r="BK201" s="218">
        <f>ROUND(I201*H201,2)</f>
        <v>0</v>
      </c>
      <c r="BL201" s="18" t="s">
        <v>259</v>
      </c>
      <c r="BM201" s="217" t="s">
        <v>1300</v>
      </c>
    </row>
    <row r="202" s="2" customFormat="1">
      <c r="A202" s="39"/>
      <c r="B202" s="40"/>
      <c r="C202" s="41"/>
      <c r="D202" s="219" t="s">
        <v>174</v>
      </c>
      <c r="E202" s="41"/>
      <c r="F202" s="220" t="s">
        <v>1301</v>
      </c>
      <c r="G202" s="41"/>
      <c r="H202" s="41"/>
      <c r="I202" s="221"/>
      <c r="J202" s="41"/>
      <c r="K202" s="41"/>
      <c r="L202" s="45"/>
      <c r="M202" s="222"/>
      <c r="N202" s="223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174</v>
      </c>
      <c r="AU202" s="18" t="s">
        <v>84</v>
      </c>
    </row>
    <row r="203" s="2" customFormat="1" ht="16.5" customHeight="1">
      <c r="A203" s="39"/>
      <c r="B203" s="40"/>
      <c r="C203" s="206" t="s">
        <v>500</v>
      </c>
      <c r="D203" s="206" t="s">
        <v>167</v>
      </c>
      <c r="E203" s="207" t="s">
        <v>1302</v>
      </c>
      <c r="F203" s="208" t="s">
        <v>1303</v>
      </c>
      <c r="G203" s="209" t="s">
        <v>251</v>
      </c>
      <c r="H203" s="210">
        <v>43</v>
      </c>
      <c r="I203" s="211"/>
      <c r="J203" s="212">
        <f>ROUND(I203*H203,2)</f>
        <v>0</v>
      </c>
      <c r="K203" s="208" t="s">
        <v>19</v>
      </c>
      <c r="L203" s="45"/>
      <c r="M203" s="213" t="s">
        <v>19</v>
      </c>
      <c r="N203" s="214" t="s">
        <v>45</v>
      </c>
      <c r="O203" s="85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7" t="s">
        <v>259</v>
      </c>
      <c r="AT203" s="217" t="s">
        <v>167</v>
      </c>
      <c r="AU203" s="217" t="s">
        <v>84</v>
      </c>
      <c r="AY203" s="18" t="s">
        <v>165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82</v>
      </c>
      <c r="BK203" s="218">
        <f>ROUND(I203*H203,2)</f>
        <v>0</v>
      </c>
      <c r="BL203" s="18" t="s">
        <v>259</v>
      </c>
      <c r="BM203" s="217" t="s">
        <v>1304</v>
      </c>
    </row>
    <row r="204" s="2" customFormat="1" ht="16.5" customHeight="1">
      <c r="A204" s="39"/>
      <c r="B204" s="40"/>
      <c r="C204" s="206" t="s">
        <v>508</v>
      </c>
      <c r="D204" s="206" t="s">
        <v>167</v>
      </c>
      <c r="E204" s="207" t="s">
        <v>1305</v>
      </c>
      <c r="F204" s="208" t="s">
        <v>1306</v>
      </c>
      <c r="G204" s="209" t="s">
        <v>251</v>
      </c>
      <c r="H204" s="210">
        <v>38</v>
      </c>
      <c r="I204" s="211"/>
      <c r="J204" s="212">
        <f>ROUND(I204*H204,2)</f>
        <v>0</v>
      </c>
      <c r="K204" s="208" t="s">
        <v>19</v>
      </c>
      <c r="L204" s="45"/>
      <c r="M204" s="213" t="s">
        <v>19</v>
      </c>
      <c r="N204" s="214" t="s">
        <v>45</v>
      </c>
      <c r="O204" s="85"/>
      <c r="P204" s="215">
        <f>O204*H204</f>
        <v>0</v>
      </c>
      <c r="Q204" s="215">
        <v>0.00012999999999999999</v>
      </c>
      <c r="R204" s="215">
        <f>Q204*H204</f>
        <v>0.0049399999999999999</v>
      </c>
      <c r="S204" s="215">
        <v>0</v>
      </c>
      <c r="T204" s="21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7" t="s">
        <v>259</v>
      </c>
      <c r="AT204" s="217" t="s">
        <v>167</v>
      </c>
      <c r="AU204" s="217" t="s">
        <v>84</v>
      </c>
      <c r="AY204" s="18" t="s">
        <v>165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82</v>
      </c>
      <c r="BK204" s="218">
        <f>ROUND(I204*H204,2)</f>
        <v>0</v>
      </c>
      <c r="BL204" s="18" t="s">
        <v>259</v>
      </c>
      <c r="BM204" s="217" t="s">
        <v>1307</v>
      </c>
    </row>
    <row r="205" s="2" customFormat="1" ht="16.5" customHeight="1">
      <c r="A205" s="39"/>
      <c r="B205" s="40"/>
      <c r="C205" s="206" t="s">
        <v>513</v>
      </c>
      <c r="D205" s="206" t="s">
        <v>167</v>
      </c>
      <c r="E205" s="207" t="s">
        <v>1308</v>
      </c>
      <c r="F205" s="208" t="s">
        <v>1309</v>
      </c>
      <c r="G205" s="209" t="s">
        <v>1310</v>
      </c>
      <c r="H205" s="210">
        <v>1</v>
      </c>
      <c r="I205" s="211"/>
      <c r="J205" s="212">
        <f>ROUND(I205*H205,2)</f>
        <v>0</v>
      </c>
      <c r="K205" s="208" t="s">
        <v>171</v>
      </c>
      <c r="L205" s="45"/>
      <c r="M205" s="213" t="s">
        <v>19</v>
      </c>
      <c r="N205" s="214" t="s">
        <v>45</v>
      </c>
      <c r="O205" s="85"/>
      <c r="P205" s="215">
        <f>O205*H205</f>
        <v>0</v>
      </c>
      <c r="Q205" s="215">
        <v>0.00025000000000000001</v>
      </c>
      <c r="R205" s="215">
        <f>Q205*H205</f>
        <v>0.00025000000000000001</v>
      </c>
      <c r="S205" s="215">
        <v>0</v>
      </c>
      <c r="T205" s="21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7" t="s">
        <v>259</v>
      </c>
      <c r="AT205" s="217" t="s">
        <v>167</v>
      </c>
      <c r="AU205" s="217" t="s">
        <v>84</v>
      </c>
      <c r="AY205" s="18" t="s">
        <v>165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8" t="s">
        <v>82</v>
      </c>
      <c r="BK205" s="218">
        <f>ROUND(I205*H205,2)</f>
        <v>0</v>
      </c>
      <c r="BL205" s="18" t="s">
        <v>259</v>
      </c>
      <c r="BM205" s="217" t="s">
        <v>1311</v>
      </c>
    </row>
    <row r="206" s="2" customFormat="1">
      <c r="A206" s="39"/>
      <c r="B206" s="40"/>
      <c r="C206" s="41"/>
      <c r="D206" s="219" t="s">
        <v>174</v>
      </c>
      <c r="E206" s="41"/>
      <c r="F206" s="220" t="s">
        <v>1312</v>
      </c>
      <c r="G206" s="41"/>
      <c r="H206" s="41"/>
      <c r="I206" s="221"/>
      <c r="J206" s="41"/>
      <c r="K206" s="41"/>
      <c r="L206" s="45"/>
      <c r="M206" s="222"/>
      <c r="N206" s="223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174</v>
      </c>
      <c r="AU206" s="18" t="s">
        <v>84</v>
      </c>
    </row>
    <row r="207" s="2" customFormat="1" ht="16.5" customHeight="1">
      <c r="A207" s="39"/>
      <c r="B207" s="40"/>
      <c r="C207" s="206" t="s">
        <v>518</v>
      </c>
      <c r="D207" s="206" t="s">
        <v>167</v>
      </c>
      <c r="E207" s="207" t="s">
        <v>1313</v>
      </c>
      <c r="F207" s="208" t="s">
        <v>1314</v>
      </c>
      <c r="G207" s="209" t="s">
        <v>251</v>
      </c>
      <c r="H207" s="210">
        <v>4</v>
      </c>
      <c r="I207" s="211"/>
      <c r="J207" s="212">
        <f>ROUND(I207*H207,2)</f>
        <v>0</v>
      </c>
      <c r="K207" s="208" t="s">
        <v>171</v>
      </c>
      <c r="L207" s="45"/>
      <c r="M207" s="213" t="s">
        <v>19</v>
      </c>
      <c r="N207" s="214" t="s">
        <v>45</v>
      </c>
      <c r="O207" s="85"/>
      <c r="P207" s="215">
        <f>O207*H207</f>
        <v>0</v>
      </c>
      <c r="Q207" s="215">
        <v>0</v>
      </c>
      <c r="R207" s="215">
        <f>Q207*H207</f>
        <v>0</v>
      </c>
      <c r="S207" s="215">
        <v>0.00068999999999999997</v>
      </c>
      <c r="T207" s="216">
        <f>S207*H207</f>
        <v>0.0027599999999999999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7" t="s">
        <v>259</v>
      </c>
      <c r="AT207" s="217" t="s">
        <v>167</v>
      </c>
      <c r="AU207" s="217" t="s">
        <v>84</v>
      </c>
      <c r="AY207" s="18" t="s">
        <v>165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82</v>
      </c>
      <c r="BK207" s="218">
        <f>ROUND(I207*H207,2)</f>
        <v>0</v>
      </c>
      <c r="BL207" s="18" t="s">
        <v>259</v>
      </c>
      <c r="BM207" s="217" t="s">
        <v>1315</v>
      </c>
    </row>
    <row r="208" s="2" customFormat="1">
      <c r="A208" s="39"/>
      <c r="B208" s="40"/>
      <c r="C208" s="41"/>
      <c r="D208" s="219" t="s">
        <v>174</v>
      </c>
      <c r="E208" s="41"/>
      <c r="F208" s="220" t="s">
        <v>1316</v>
      </c>
      <c r="G208" s="41"/>
      <c r="H208" s="41"/>
      <c r="I208" s="221"/>
      <c r="J208" s="41"/>
      <c r="K208" s="41"/>
      <c r="L208" s="45"/>
      <c r="M208" s="222"/>
      <c r="N208" s="223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174</v>
      </c>
      <c r="AU208" s="18" t="s">
        <v>84</v>
      </c>
    </row>
    <row r="209" s="2" customFormat="1" ht="16.5" customHeight="1">
      <c r="A209" s="39"/>
      <c r="B209" s="40"/>
      <c r="C209" s="206" t="s">
        <v>1317</v>
      </c>
      <c r="D209" s="206" t="s">
        <v>167</v>
      </c>
      <c r="E209" s="207" t="s">
        <v>1318</v>
      </c>
      <c r="F209" s="208" t="s">
        <v>1319</v>
      </c>
      <c r="G209" s="209" t="s">
        <v>251</v>
      </c>
      <c r="H209" s="210">
        <v>3</v>
      </c>
      <c r="I209" s="211"/>
      <c r="J209" s="212">
        <f>ROUND(I209*H209,2)</f>
        <v>0</v>
      </c>
      <c r="K209" s="208" t="s">
        <v>171</v>
      </c>
      <c r="L209" s="45"/>
      <c r="M209" s="213" t="s">
        <v>19</v>
      </c>
      <c r="N209" s="214" t="s">
        <v>45</v>
      </c>
      <c r="O209" s="85"/>
      <c r="P209" s="215">
        <f>O209*H209</f>
        <v>0</v>
      </c>
      <c r="Q209" s="215">
        <v>0</v>
      </c>
      <c r="R209" s="215">
        <f>Q209*H209</f>
        <v>0</v>
      </c>
      <c r="S209" s="215">
        <v>0.00123</v>
      </c>
      <c r="T209" s="216">
        <f>S209*H209</f>
        <v>0.0036899999999999997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7" t="s">
        <v>259</v>
      </c>
      <c r="AT209" s="217" t="s">
        <v>167</v>
      </c>
      <c r="AU209" s="217" t="s">
        <v>84</v>
      </c>
      <c r="AY209" s="18" t="s">
        <v>165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8" t="s">
        <v>82</v>
      </c>
      <c r="BK209" s="218">
        <f>ROUND(I209*H209,2)</f>
        <v>0</v>
      </c>
      <c r="BL209" s="18" t="s">
        <v>259</v>
      </c>
      <c r="BM209" s="217" t="s">
        <v>1320</v>
      </c>
    </row>
    <row r="210" s="2" customFormat="1">
      <c r="A210" s="39"/>
      <c r="B210" s="40"/>
      <c r="C210" s="41"/>
      <c r="D210" s="219" t="s">
        <v>174</v>
      </c>
      <c r="E210" s="41"/>
      <c r="F210" s="220" t="s">
        <v>1321</v>
      </c>
      <c r="G210" s="41"/>
      <c r="H210" s="41"/>
      <c r="I210" s="221"/>
      <c r="J210" s="41"/>
      <c r="K210" s="41"/>
      <c r="L210" s="45"/>
      <c r="M210" s="222"/>
      <c r="N210" s="223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84</v>
      </c>
    </row>
    <row r="211" s="2" customFormat="1" ht="16.5" customHeight="1">
      <c r="A211" s="39"/>
      <c r="B211" s="40"/>
      <c r="C211" s="206" t="s">
        <v>524</v>
      </c>
      <c r="D211" s="206" t="s">
        <v>167</v>
      </c>
      <c r="E211" s="207" t="s">
        <v>1322</v>
      </c>
      <c r="F211" s="208" t="s">
        <v>1323</v>
      </c>
      <c r="G211" s="209" t="s">
        <v>251</v>
      </c>
      <c r="H211" s="210">
        <v>2</v>
      </c>
      <c r="I211" s="211"/>
      <c r="J211" s="212">
        <f>ROUND(I211*H211,2)</f>
        <v>0</v>
      </c>
      <c r="K211" s="208" t="s">
        <v>171</v>
      </c>
      <c r="L211" s="45"/>
      <c r="M211" s="213" t="s">
        <v>19</v>
      </c>
      <c r="N211" s="214" t="s">
        <v>45</v>
      </c>
      <c r="O211" s="85"/>
      <c r="P211" s="215">
        <f>O211*H211</f>
        <v>0</v>
      </c>
      <c r="Q211" s="215">
        <v>0</v>
      </c>
      <c r="R211" s="215">
        <f>Q211*H211</f>
        <v>0</v>
      </c>
      <c r="S211" s="215">
        <v>0.0014599999999999999</v>
      </c>
      <c r="T211" s="216">
        <f>S211*H211</f>
        <v>0.0029199999999999999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7" t="s">
        <v>259</v>
      </c>
      <c r="AT211" s="217" t="s">
        <v>167</v>
      </c>
      <c r="AU211" s="217" t="s">
        <v>84</v>
      </c>
      <c r="AY211" s="18" t="s">
        <v>165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8" t="s">
        <v>82</v>
      </c>
      <c r="BK211" s="218">
        <f>ROUND(I211*H211,2)</f>
        <v>0</v>
      </c>
      <c r="BL211" s="18" t="s">
        <v>259</v>
      </c>
      <c r="BM211" s="217" t="s">
        <v>1324</v>
      </c>
    </row>
    <row r="212" s="2" customFormat="1">
      <c r="A212" s="39"/>
      <c r="B212" s="40"/>
      <c r="C212" s="41"/>
      <c r="D212" s="219" t="s">
        <v>174</v>
      </c>
      <c r="E212" s="41"/>
      <c r="F212" s="220" t="s">
        <v>1325</v>
      </c>
      <c r="G212" s="41"/>
      <c r="H212" s="41"/>
      <c r="I212" s="221"/>
      <c r="J212" s="41"/>
      <c r="K212" s="41"/>
      <c r="L212" s="45"/>
      <c r="M212" s="222"/>
      <c r="N212" s="223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84</v>
      </c>
    </row>
    <row r="213" s="2" customFormat="1" ht="16.5" customHeight="1">
      <c r="A213" s="39"/>
      <c r="B213" s="40"/>
      <c r="C213" s="206" t="s">
        <v>529</v>
      </c>
      <c r="D213" s="206" t="s">
        <v>167</v>
      </c>
      <c r="E213" s="207" t="s">
        <v>1326</v>
      </c>
      <c r="F213" s="208" t="s">
        <v>1327</v>
      </c>
      <c r="G213" s="209" t="s">
        <v>251</v>
      </c>
      <c r="H213" s="210">
        <v>2</v>
      </c>
      <c r="I213" s="211"/>
      <c r="J213" s="212">
        <f>ROUND(I213*H213,2)</f>
        <v>0</v>
      </c>
      <c r="K213" s="208" t="s">
        <v>171</v>
      </c>
      <c r="L213" s="45"/>
      <c r="M213" s="213" t="s">
        <v>19</v>
      </c>
      <c r="N213" s="214" t="s">
        <v>45</v>
      </c>
      <c r="O213" s="85"/>
      <c r="P213" s="215">
        <f>O213*H213</f>
        <v>0</v>
      </c>
      <c r="Q213" s="215">
        <v>0.00022000000000000001</v>
      </c>
      <c r="R213" s="215">
        <f>Q213*H213</f>
        <v>0.00044000000000000002</v>
      </c>
      <c r="S213" s="215">
        <v>0</v>
      </c>
      <c r="T213" s="21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7" t="s">
        <v>259</v>
      </c>
      <c r="AT213" s="217" t="s">
        <v>167</v>
      </c>
      <c r="AU213" s="217" t="s">
        <v>84</v>
      </c>
      <c r="AY213" s="18" t="s">
        <v>165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82</v>
      </c>
      <c r="BK213" s="218">
        <f>ROUND(I213*H213,2)</f>
        <v>0</v>
      </c>
      <c r="BL213" s="18" t="s">
        <v>259</v>
      </c>
      <c r="BM213" s="217" t="s">
        <v>1328</v>
      </c>
    </row>
    <row r="214" s="2" customFormat="1">
      <c r="A214" s="39"/>
      <c r="B214" s="40"/>
      <c r="C214" s="41"/>
      <c r="D214" s="219" t="s">
        <v>174</v>
      </c>
      <c r="E214" s="41"/>
      <c r="F214" s="220" t="s">
        <v>1329</v>
      </c>
      <c r="G214" s="41"/>
      <c r="H214" s="41"/>
      <c r="I214" s="221"/>
      <c r="J214" s="41"/>
      <c r="K214" s="41"/>
      <c r="L214" s="45"/>
      <c r="M214" s="222"/>
      <c r="N214" s="223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174</v>
      </c>
      <c r="AU214" s="18" t="s">
        <v>84</v>
      </c>
    </row>
    <row r="215" s="2" customFormat="1" ht="16.5" customHeight="1">
      <c r="A215" s="39"/>
      <c r="B215" s="40"/>
      <c r="C215" s="206" t="s">
        <v>538</v>
      </c>
      <c r="D215" s="206" t="s">
        <v>167</v>
      </c>
      <c r="E215" s="207" t="s">
        <v>1330</v>
      </c>
      <c r="F215" s="208" t="s">
        <v>1331</v>
      </c>
      <c r="G215" s="209" t="s">
        <v>251</v>
      </c>
      <c r="H215" s="210">
        <v>1</v>
      </c>
      <c r="I215" s="211"/>
      <c r="J215" s="212">
        <f>ROUND(I215*H215,2)</f>
        <v>0</v>
      </c>
      <c r="K215" s="208" t="s">
        <v>171</v>
      </c>
      <c r="L215" s="45"/>
      <c r="M215" s="213" t="s">
        <v>19</v>
      </c>
      <c r="N215" s="214" t="s">
        <v>45</v>
      </c>
      <c r="O215" s="85"/>
      <c r="P215" s="215">
        <f>O215*H215</f>
        <v>0</v>
      </c>
      <c r="Q215" s="215">
        <v>0.00022000000000000001</v>
      </c>
      <c r="R215" s="215">
        <f>Q215*H215</f>
        <v>0.00022000000000000001</v>
      </c>
      <c r="S215" s="215">
        <v>0</v>
      </c>
      <c r="T215" s="21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7" t="s">
        <v>259</v>
      </c>
      <c r="AT215" s="217" t="s">
        <v>167</v>
      </c>
      <c r="AU215" s="217" t="s">
        <v>84</v>
      </c>
      <c r="AY215" s="18" t="s">
        <v>165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82</v>
      </c>
      <c r="BK215" s="218">
        <f>ROUND(I215*H215,2)</f>
        <v>0</v>
      </c>
      <c r="BL215" s="18" t="s">
        <v>259</v>
      </c>
      <c r="BM215" s="217" t="s">
        <v>1332</v>
      </c>
    </row>
    <row r="216" s="2" customFormat="1">
      <c r="A216" s="39"/>
      <c r="B216" s="40"/>
      <c r="C216" s="41"/>
      <c r="D216" s="219" t="s">
        <v>174</v>
      </c>
      <c r="E216" s="41"/>
      <c r="F216" s="220" t="s">
        <v>1333</v>
      </c>
      <c r="G216" s="41"/>
      <c r="H216" s="41"/>
      <c r="I216" s="221"/>
      <c r="J216" s="41"/>
      <c r="K216" s="41"/>
      <c r="L216" s="45"/>
      <c r="M216" s="222"/>
      <c r="N216" s="223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174</v>
      </c>
      <c r="AU216" s="18" t="s">
        <v>84</v>
      </c>
    </row>
    <row r="217" s="2" customFormat="1" ht="16.5" customHeight="1">
      <c r="A217" s="39"/>
      <c r="B217" s="40"/>
      <c r="C217" s="206" t="s">
        <v>543</v>
      </c>
      <c r="D217" s="206" t="s">
        <v>167</v>
      </c>
      <c r="E217" s="207" t="s">
        <v>1334</v>
      </c>
      <c r="F217" s="208" t="s">
        <v>1335</v>
      </c>
      <c r="G217" s="209" t="s">
        <v>251</v>
      </c>
      <c r="H217" s="210">
        <v>1</v>
      </c>
      <c r="I217" s="211"/>
      <c r="J217" s="212">
        <f>ROUND(I217*H217,2)</f>
        <v>0</v>
      </c>
      <c r="K217" s="208" t="s">
        <v>171</v>
      </c>
      <c r="L217" s="45"/>
      <c r="M217" s="213" t="s">
        <v>19</v>
      </c>
      <c r="N217" s="214" t="s">
        <v>45</v>
      </c>
      <c r="O217" s="85"/>
      <c r="P217" s="215">
        <f>O217*H217</f>
        <v>0</v>
      </c>
      <c r="Q217" s="215">
        <v>0.00012</v>
      </c>
      <c r="R217" s="215">
        <f>Q217*H217</f>
        <v>0.00012</v>
      </c>
      <c r="S217" s="215">
        <v>0</v>
      </c>
      <c r="T217" s="21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7" t="s">
        <v>259</v>
      </c>
      <c r="AT217" s="217" t="s">
        <v>167</v>
      </c>
      <c r="AU217" s="217" t="s">
        <v>84</v>
      </c>
      <c r="AY217" s="18" t="s">
        <v>165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8" t="s">
        <v>82</v>
      </c>
      <c r="BK217" s="218">
        <f>ROUND(I217*H217,2)</f>
        <v>0</v>
      </c>
      <c r="BL217" s="18" t="s">
        <v>259</v>
      </c>
      <c r="BM217" s="217" t="s">
        <v>1336</v>
      </c>
    </row>
    <row r="218" s="2" customFormat="1">
      <c r="A218" s="39"/>
      <c r="B218" s="40"/>
      <c r="C218" s="41"/>
      <c r="D218" s="219" t="s">
        <v>174</v>
      </c>
      <c r="E218" s="41"/>
      <c r="F218" s="220" t="s">
        <v>1337</v>
      </c>
      <c r="G218" s="41"/>
      <c r="H218" s="41"/>
      <c r="I218" s="221"/>
      <c r="J218" s="41"/>
      <c r="K218" s="41"/>
      <c r="L218" s="45"/>
      <c r="M218" s="222"/>
      <c r="N218" s="223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174</v>
      </c>
      <c r="AU218" s="18" t="s">
        <v>84</v>
      </c>
    </row>
    <row r="219" s="2" customFormat="1" ht="16.5" customHeight="1">
      <c r="A219" s="39"/>
      <c r="B219" s="40"/>
      <c r="C219" s="206" t="s">
        <v>548</v>
      </c>
      <c r="D219" s="206" t="s">
        <v>167</v>
      </c>
      <c r="E219" s="207" t="s">
        <v>1338</v>
      </c>
      <c r="F219" s="208" t="s">
        <v>1339</v>
      </c>
      <c r="G219" s="209" t="s">
        <v>251</v>
      </c>
      <c r="H219" s="210">
        <v>2</v>
      </c>
      <c r="I219" s="211"/>
      <c r="J219" s="212">
        <f>ROUND(I219*H219,2)</f>
        <v>0</v>
      </c>
      <c r="K219" s="208" t="s">
        <v>171</v>
      </c>
      <c r="L219" s="45"/>
      <c r="M219" s="213" t="s">
        <v>19</v>
      </c>
      <c r="N219" s="214" t="s">
        <v>45</v>
      </c>
      <c r="O219" s="85"/>
      <c r="P219" s="215">
        <f>O219*H219</f>
        <v>0</v>
      </c>
      <c r="Q219" s="215">
        <v>0.00051999999999999995</v>
      </c>
      <c r="R219" s="215">
        <f>Q219*H219</f>
        <v>0.0010399999999999999</v>
      </c>
      <c r="S219" s="215">
        <v>0</v>
      </c>
      <c r="T219" s="21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7" t="s">
        <v>259</v>
      </c>
      <c r="AT219" s="217" t="s">
        <v>167</v>
      </c>
      <c r="AU219" s="217" t="s">
        <v>84</v>
      </c>
      <c r="AY219" s="18" t="s">
        <v>165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8" t="s">
        <v>82</v>
      </c>
      <c r="BK219" s="218">
        <f>ROUND(I219*H219,2)</f>
        <v>0</v>
      </c>
      <c r="BL219" s="18" t="s">
        <v>259</v>
      </c>
      <c r="BM219" s="217" t="s">
        <v>1340</v>
      </c>
    </row>
    <row r="220" s="2" customFormat="1">
      <c r="A220" s="39"/>
      <c r="B220" s="40"/>
      <c r="C220" s="41"/>
      <c r="D220" s="219" t="s">
        <v>174</v>
      </c>
      <c r="E220" s="41"/>
      <c r="F220" s="220" t="s">
        <v>1341</v>
      </c>
      <c r="G220" s="41"/>
      <c r="H220" s="41"/>
      <c r="I220" s="221"/>
      <c r="J220" s="41"/>
      <c r="K220" s="41"/>
      <c r="L220" s="45"/>
      <c r="M220" s="222"/>
      <c r="N220" s="223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174</v>
      </c>
      <c r="AU220" s="18" t="s">
        <v>84</v>
      </c>
    </row>
    <row r="221" s="2" customFormat="1" ht="16.5" customHeight="1">
      <c r="A221" s="39"/>
      <c r="B221" s="40"/>
      <c r="C221" s="206" t="s">
        <v>553</v>
      </c>
      <c r="D221" s="206" t="s">
        <v>167</v>
      </c>
      <c r="E221" s="207" t="s">
        <v>1342</v>
      </c>
      <c r="F221" s="208" t="s">
        <v>1343</v>
      </c>
      <c r="G221" s="209" t="s">
        <v>251</v>
      </c>
      <c r="H221" s="210">
        <v>1</v>
      </c>
      <c r="I221" s="211"/>
      <c r="J221" s="212">
        <f>ROUND(I221*H221,2)</f>
        <v>0</v>
      </c>
      <c r="K221" s="208" t="s">
        <v>171</v>
      </c>
      <c r="L221" s="45"/>
      <c r="M221" s="213" t="s">
        <v>19</v>
      </c>
      <c r="N221" s="214" t="s">
        <v>45</v>
      </c>
      <c r="O221" s="85"/>
      <c r="P221" s="215">
        <f>O221*H221</f>
        <v>0</v>
      </c>
      <c r="Q221" s="215">
        <v>0.00012</v>
      </c>
      <c r="R221" s="215">
        <f>Q221*H221</f>
        <v>0.00012</v>
      </c>
      <c r="S221" s="215">
        <v>0</v>
      </c>
      <c r="T221" s="21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7" t="s">
        <v>259</v>
      </c>
      <c r="AT221" s="217" t="s">
        <v>167</v>
      </c>
      <c r="AU221" s="217" t="s">
        <v>84</v>
      </c>
      <c r="AY221" s="18" t="s">
        <v>165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82</v>
      </c>
      <c r="BK221" s="218">
        <f>ROUND(I221*H221,2)</f>
        <v>0</v>
      </c>
      <c r="BL221" s="18" t="s">
        <v>259</v>
      </c>
      <c r="BM221" s="217" t="s">
        <v>1344</v>
      </c>
    </row>
    <row r="222" s="2" customFormat="1">
      <c r="A222" s="39"/>
      <c r="B222" s="40"/>
      <c r="C222" s="41"/>
      <c r="D222" s="219" t="s">
        <v>174</v>
      </c>
      <c r="E222" s="41"/>
      <c r="F222" s="220" t="s">
        <v>1345</v>
      </c>
      <c r="G222" s="41"/>
      <c r="H222" s="41"/>
      <c r="I222" s="221"/>
      <c r="J222" s="41"/>
      <c r="K222" s="41"/>
      <c r="L222" s="45"/>
      <c r="M222" s="222"/>
      <c r="N222" s="223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174</v>
      </c>
      <c r="AU222" s="18" t="s">
        <v>84</v>
      </c>
    </row>
    <row r="223" s="2" customFormat="1" ht="16.5" customHeight="1">
      <c r="A223" s="39"/>
      <c r="B223" s="40"/>
      <c r="C223" s="206" t="s">
        <v>558</v>
      </c>
      <c r="D223" s="206" t="s">
        <v>167</v>
      </c>
      <c r="E223" s="207" t="s">
        <v>1346</v>
      </c>
      <c r="F223" s="208" t="s">
        <v>1347</v>
      </c>
      <c r="G223" s="209" t="s">
        <v>251</v>
      </c>
      <c r="H223" s="210">
        <v>1</v>
      </c>
      <c r="I223" s="211"/>
      <c r="J223" s="212">
        <f>ROUND(I223*H223,2)</f>
        <v>0</v>
      </c>
      <c r="K223" s="208" t="s">
        <v>171</v>
      </c>
      <c r="L223" s="45"/>
      <c r="M223" s="213" t="s">
        <v>19</v>
      </c>
      <c r="N223" s="214" t="s">
        <v>45</v>
      </c>
      <c r="O223" s="85"/>
      <c r="P223" s="215">
        <f>O223*H223</f>
        <v>0</v>
      </c>
      <c r="Q223" s="215">
        <v>0.00021000000000000001</v>
      </c>
      <c r="R223" s="215">
        <f>Q223*H223</f>
        <v>0.00021000000000000001</v>
      </c>
      <c r="S223" s="215">
        <v>0</v>
      </c>
      <c r="T223" s="21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7" t="s">
        <v>259</v>
      </c>
      <c r="AT223" s="217" t="s">
        <v>167</v>
      </c>
      <c r="AU223" s="217" t="s">
        <v>84</v>
      </c>
      <c r="AY223" s="18" t="s">
        <v>165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8" t="s">
        <v>82</v>
      </c>
      <c r="BK223" s="218">
        <f>ROUND(I223*H223,2)</f>
        <v>0</v>
      </c>
      <c r="BL223" s="18" t="s">
        <v>259</v>
      </c>
      <c r="BM223" s="217" t="s">
        <v>1348</v>
      </c>
    </row>
    <row r="224" s="2" customFormat="1">
      <c r="A224" s="39"/>
      <c r="B224" s="40"/>
      <c r="C224" s="41"/>
      <c r="D224" s="219" t="s">
        <v>174</v>
      </c>
      <c r="E224" s="41"/>
      <c r="F224" s="220" t="s">
        <v>1349</v>
      </c>
      <c r="G224" s="41"/>
      <c r="H224" s="41"/>
      <c r="I224" s="221"/>
      <c r="J224" s="41"/>
      <c r="K224" s="41"/>
      <c r="L224" s="45"/>
      <c r="M224" s="222"/>
      <c r="N224" s="223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174</v>
      </c>
      <c r="AU224" s="18" t="s">
        <v>84</v>
      </c>
    </row>
    <row r="225" s="2" customFormat="1" ht="16.5" customHeight="1">
      <c r="A225" s="39"/>
      <c r="B225" s="40"/>
      <c r="C225" s="206" t="s">
        <v>563</v>
      </c>
      <c r="D225" s="206" t="s">
        <v>167</v>
      </c>
      <c r="E225" s="207" t="s">
        <v>1350</v>
      </c>
      <c r="F225" s="208" t="s">
        <v>1351</v>
      </c>
      <c r="G225" s="209" t="s">
        <v>251</v>
      </c>
      <c r="H225" s="210">
        <v>1</v>
      </c>
      <c r="I225" s="211"/>
      <c r="J225" s="212">
        <f>ROUND(I225*H225,2)</f>
        <v>0</v>
      </c>
      <c r="K225" s="208" t="s">
        <v>171</v>
      </c>
      <c r="L225" s="45"/>
      <c r="M225" s="213" t="s">
        <v>19</v>
      </c>
      <c r="N225" s="214" t="s">
        <v>45</v>
      </c>
      <c r="O225" s="85"/>
      <c r="P225" s="215">
        <f>O225*H225</f>
        <v>0</v>
      </c>
      <c r="Q225" s="215">
        <v>0.00034000000000000002</v>
      </c>
      <c r="R225" s="215">
        <f>Q225*H225</f>
        <v>0.00034000000000000002</v>
      </c>
      <c r="S225" s="215">
        <v>0</v>
      </c>
      <c r="T225" s="21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7" t="s">
        <v>259</v>
      </c>
      <c r="AT225" s="217" t="s">
        <v>167</v>
      </c>
      <c r="AU225" s="217" t="s">
        <v>84</v>
      </c>
      <c r="AY225" s="18" t="s">
        <v>165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8" t="s">
        <v>82</v>
      </c>
      <c r="BK225" s="218">
        <f>ROUND(I225*H225,2)</f>
        <v>0</v>
      </c>
      <c r="BL225" s="18" t="s">
        <v>259</v>
      </c>
      <c r="BM225" s="217" t="s">
        <v>1352</v>
      </c>
    </row>
    <row r="226" s="2" customFormat="1">
      <c r="A226" s="39"/>
      <c r="B226" s="40"/>
      <c r="C226" s="41"/>
      <c r="D226" s="219" t="s">
        <v>174</v>
      </c>
      <c r="E226" s="41"/>
      <c r="F226" s="220" t="s">
        <v>1353</v>
      </c>
      <c r="G226" s="41"/>
      <c r="H226" s="41"/>
      <c r="I226" s="221"/>
      <c r="J226" s="41"/>
      <c r="K226" s="41"/>
      <c r="L226" s="45"/>
      <c r="M226" s="222"/>
      <c r="N226" s="223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174</v>
      </c>
      <c r="AU226" s="18" t="s">
        <v>84</v>
      </c>
    </row>
    <row r="227" s="2" customFormat="1" ht="16.5" customHeight="1">
      <c r="A227" s="39"/>
      <c r="B227" s="40"/>
      <c r="C227" s="206" t="s">
        <v>569</v>
      </c>
      <c r="D227" s="206" t="s">
        <v>167</v>
      </c>
      <c r="E227" s="207" t="s">
        <v>1354</v>
      </c>
      <c r="F227" s="208" t="s">
        <v>1355</v>
      </c>
      <c r="G227" s="209" t="s">
        <v>251</v>
      </c>
      <c r="H227" s="210">
        <v>3</v>
      </c>
      <c r="I227" s="211"/>
      <c r="J227" s="212">
        <f>ROUND(I227*H227,2)</f>
        <v>0</v>
      </c>
      <c r="K227" s="208" t="s">
        <v>171</v>
      </c>
      <c r="L227" s="45"/>
      <c r="M227" s="213" t="s">
        <v>19</v>
      </c>
      <c r="N227" s="214" t="s">
        <v>45</v>
      </c>
      <c r="O227" s="85"/>
      <c r="P227" s="215">
        <f>O227*H227</f>
        <v>0</v>
      </c>
      <c r="Q227" s="215">
        <v>0.00050000000000000001</v>
      </c>
      <c r="R227" s="215">
        <f>Q227*H227</f>
        <v>0.0015</v>
      </c>
      <c r="S227" s="215">
        <v>0</v>
      </c>
      <c r="T227" s="21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7" t="s">
        <v>259</v>
      </c>
      <c r="AT227" s="217" t="s">
        <v>167</v>
      </c>
      <c r="AU227" s="217" t="s">
        <v>84</v>
      </c>
      <c r="AY227" s="18" t="s">
        <v>165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8" t="s">
        <v>82</v>
      </c>
      <c r="BK227" s="218">
        <f>ROUND(I227*H227,2)</f>
        <v>0</v>
      </c>
      <c r="BL227" s="18" t="s">
        <v>259</v>
      </c>
      <c r="BM227" s="217" t="s">
        <v>1356</v>
      </c>
    </row>
    <row r="228" s="2" customFormat="1">
      <c r="A228" s="39"/>
      <c r="B228" s="40"/>
      <c r="C228" s="41"/>
      <c r="D228" s="219" t="s">
        <v>174</v>
      </c>
      <c r="E228" s="41"/>
      <c r="F228" s="220" t="s">
        <v>1357</v>
      </c>
      <c r="G228" s="41"/>
      <c r="H228" s="41"/>
      <c r="I228" s="221"/>
      <c r="J228" s="41"/>
      <c r="K228" s="41"/>
      <c r="L228" s="45"/>
      <c r="M228" s="222"/>
      <c r="N228" s="223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174</v>
      </c>
      <c r="AU228" s="18" t="s">
        <v>84</v>
      </c>
    </row>
    <row r="229" s="2" customFormat="1" ht="21.75" customHeight="1">
      <c r="A229" s="39"/>
      <c r="B229" s="40"/>
      <c r="C229" s="206" t="s">
        <v>575</v>
      </c>
      <c r="D229" s="206" t="s">
        <v>167</v>
      </c>
      <c r="E229" s="207" t="s">
        <v>1358</v>
      </c>
      <c r="F229" s="208" t="s">
        <v>1359</v>
      </c>
      <c r="G229" s="209" t="s">
        <v>251</v>
      </c>
      <c r="H229" s="210">
        <v>1</v>
      </c>
      <c r="I229" s="211"/>
      <c r="J229" s="212">
        <f>ROUND(I229*H229,2)</f>
        <v>0</v>
      </c>
      <c r="K229" s="208" t="s">
        <v>171</v>
      </c>
      <c r="L229" s="45"/>
      <c r="M229" s="213" t="s">
        <v>19</v>
      </c>
      <c r="N229" s="214" t="s">
        <v>45</v>
      </c>
      <c r="O229" s="85"/>
      <c r="P229" s="215">
        <f>O229*H229</f>
        <v>0</v>
      </c>
      <c r="Q229" s="215">
        <v>0.00027</v>
      </c>
      <c r="R229" s="215">
        <f>Q229*H229</f>
        <v>0.00027</v>
      </c>
      <c r="S229" s="215">
        <v>0</v>
      </c>
      <c r="T229" s="21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7" t="s">
        <v>259</v>
      </c>
      <c r="AT229" s="217" t="s">
        <v>167</v>
      </c>
      <c r="AU229" s="217" t="s">
        <v>84</v>
      </c>
      <c r="AY229" s="18" t="s">
        <v>165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82</v>
      </c>
      <c r="BK229" s="218">
        <f>ROUND(I229*H229,2)</f>
        <v>0</v>
      </c>
      <c r="BL229" s="18" t="s">
        <v>259</v>
      </c>
      <c r="BM229" s="217" t="s">
        <v>1360</v>
      </c>
    </row>
    <row r="230" s="2" customFormat="1">
      <c r="A230" s="39"/>
      <c r="B230" s="40"/>
      <c r="C230" s="41"/>
      <c r="D230" s="219" t="s">
        <v>174</v>
      </c>
      <c r="E230" s="41"/>
      <c r="F230" s="220" t="s">
        <v>1361</v>
      </c>
      <c r="G230" s="41"/>
      <c r="H230" s="41"/>
      <c r="I230" s="221"/>
      <c r="J230" s="41"/>
      <c r="K230" s="41"/>
      <c r="L230" s="45"/>
      <c r="M230" s="222"/>
      <c r="N230" s="223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174</v>
      </c>
      <c r="AU230" s="18" t="s">
        <v>84</v>
      </c>
    </row>
    <row r="231" s="2" customFormat="1" ht="21.75" customHeight="1">
      <c r="A231" s="39"/>
      <c r="B231" s="40"/>
      <c r="C231" s="206" t="s">
        <v>583</v>
      </c>
      <c r="D231" s="206" t="s">
        <v>167</v>
      </c>
      <c r="E231" s="207" t="s">
        <v>1362</v>
      </c>
      <c r="F231" s="208" t="s">
        <v>1363</v>
      </c>
      <c r="G231" s="209" t="s">
        <v>251</v>
      </c>
      <c r="H231" s="210">
        <v>5</v>
      </c>
      <c r="I231" s="211"/>
      <c r="J231" s="212">
        <f>ROUND(I231*H231,2)</f>
        <v>0</v>
      </c>
      <c r="K231" s="208" t="s">
        <v>171</v>
      </c>
      <c r="L231" s="45"/>
      <c r="M231" s="213" t="s">
        <v>19</v>
      </c>
      <c r="N231" s="214" t="s">
        <v>45</v>
      </c>
      <c r="O231" s="85"/>
      <c r="P231" s="215">
        <f>O231*H231</f>
        <v>0</v>
      </c>
      <c r="Q231" s="215">
        <v>0.00040000000000000002</v>
      </c>
      <c r="R231" s="215">
        <f>Q231*H231</f>
        <v>0.002</v>
      </c>
      <c r="S231" s="215">
        <v>0</v>
      </c>
      <c r="T231" s="21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7" t="s">
        <v>259</v>
      </c>
      <c r="AT231" s="217" t="s">
        <v>167</v>
      </c>
      <c r="AU231" s="217" t="s">
        <v>84</v>
      </c>
      <c r="AY231" s="18" t="s">
        <v>165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8" t="s">
        <v>82</v>
      </c>
      <c r="BK231" s="218">
        <f>ROUND(I231*H231,2)</f>
        <v>0</v>
      </c>
      <c r="BL231" s="18" t="s">
        <v>259</v>
      </c>
      <c r="BM231" s="217" t="s">
        <v>1364</v>
      </c>
    </row>
    <row r="232" s="2" customFormat="1">
      <c r="A232" s="39"/>
      <c r="B232" s="40"/>
      <c r="C232" s="41"/>
      <c r="D232" s="219" t="s">
        <v>174</v>
      </c>
      <c r="E232" s="41"/>
      <c r="F232" s="220" t="s">
        <v>1365</v>
      </c>
      <c r="G232" s="41"/>
      <c r="H232" s="41"/>
      <c r="I232" s="221"/>
      <c r="J232" s="41"/>
      <c r="K232" s="41"/>
      <c r="L232" s="45"/>
      <c r="M232" s="222"/>
      <c r="N232" s="223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174</v>
      </c>
      <c r="AU232" s="18" t="s">
        <v>84</v>
      </c>
    </row>
    <row r="233" s="2" customFormat="1" ht="21.75" customHeight="1">
      <c r="A233" s="39"/>
      <c r="B233" s="40"/>
      <c r="C233" s="206" t="s">
        <v>588</v>
      </c>
      <c r="D233" s="206" t="s">
        <v>167</v>
      </c>
      <c r="E233" s="207" t="s">
        <v>1366</v>
      </c>
      <c r="F233" s="208" t="s">
        <v>1367</v>
      </c>
      <c r="G233" s="209" t="s">
        <v>251</v>
      </c>
      <c r="H233" s="210">
        <v>3</v>
      </c>
      <c r="I233" s="211"/>
      <c r="J233" s="212">
        <f>ROUND(I233*H233,2)</f>
        <v>0</v>
      </c>
      <c r="K233" s="208" t="s">
        <v>171</v>
      </c>
      <c r="L233" s="45"/>
      <c r="M233" s="213" t="s">
        <v>19</v>
      </c>
      <c r="N233" s="214" t="s">
        <v>45</v>
      </c>
      <c r="O233" s="85"/>
      <c r="P233" s="215">
        <f>O233*H233</f>
        <v>0</v>
      </c>
      <c r="Q233" s="215">
        <v>0.00056999999999999998</v>
      </c>
      <c r="R233" s="215">
        <f>Q233*H233</f>
        <v>0.0017099999999999999</v>
      </c>
      <c r="S233" s="215">
        <v>0</v>
      </c>
      <c r="T233" s="21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7" t="s">
        <v>259</v>
      </c>
      <c r="AT233" s="217" t="s">
        <v>167</v>
      </c>
      <c r="AU233" s="217" t="s">
        <v>84</v>
      </c>
      <c r="AY233" s="18" t="s">
        <v>165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8" t="s">
        <v>82</v>
      </c>
      <c r="BK233" s="218">
        <f>ROUND(I233*H233,2)</f>
        <v>0</v>
      </c>
      <c r="BL233" s="18" t="s">
        <v>259</v>
      </c>
      <c r="BM233" s="217" t="s">
        <v>1368</v>
      </c>
    </row>
    <row r="234" s="2" customFormat="1">
      <c r="A234" s="39"/>
      <c r="B234" s="40"/>
      <c r="C234" s="41"/>
      <c r="D234" s="219" t="s">
        <v>174</v>
      </c>
      <c r="E234" s="41"/>
      <c r="F234" s="220" t="s">
        <v>1369</v>
      </c>
      <c r="G234" s="41"/>
      <c r="H234" s="41"/>
      <c r="I234" s="221"/>
      <c r="J234" s="41"/>
      <c r="K234" s="41"/>
      <c r="L234" s="45"/>
      <c r="M234" s="222"/>
      <c r="N234" s="223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174</v>
      </c>
      <c r="AU234" s="18" t="s">
        <v>84</v>
      </c>
    </row>
    <row r="235" s="2" customFormat="1" ht="24.15" customHeight="1">
      <c r="A235" s="39"/>
      <c r="B235" s="40"/>
      <c r="C235" s="206" t="s">
        <v>595</v>
      </c>
      <c r="D235" s="206" t="s">
        <v>167</v>
      </c>
      <c r="E235" s="207" t="s">
        <v>1370</v>
      </c>
      <c r="F235" s="208" t="s">
        <v>1371</v>
      </c>
      <c r="G235" s="209" t="s">
        <v>290</v>
      </c>
      <c r="H235" s="210">
        <v>130</v>
      </c>
      <c r="I235" s="211"/>
      <c r="J235" s="212">
        <f>ROUND(I235*H235,2)</f>
        <v>0</v>
      </c>
      <c r="K235" s="208" t="s">
        <v>19</v>
      </c>
      <c r="L235" s="45"/>
      <c r="M235" s="213" t="s">
        <v>19</v>
      </c>
      <c r="N235" s="214" t="s">
        <v>45</v>
      </c>
      <c r="O235" s="85"/>
      <c r="P235" s="215">
        <f>O235*H235</f>
        <v>0</v>
      </c>
      <c r="Q235" s="215">
        <v>0.00019000000000000001</v>
      </c>
      <c r="R235" s="215">
        <f>Q235*H235</f>
        <v>0.0247</v>
      </c>
      <c r="S235" s="215">
        <v>0</v>
      </c>
      <c r="T235" s="21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7" t="s">
        <v>259</v>
      </c>
      <c r="AT235" s="217" t="s">
        <v>167</v>
      </c>
      <c r="AU235" s="217" t="s">
        <v>84</v>
      </c>
      <c r="AY235" s="18" t="s">
        <v>165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8" t="s">
        <v>82</v>
      </c>
      <c r="BK235" s="218">
        <f>ROUND(I235*H235,2)</f>
        <v>0</v>
      </c>
      <c r="BL235" s="18" t="s">
        <v>259</v>
      </c>
      <c r="BM235" s="217" t="s">
        <v>1372</v>
      </c>
    </row>
    <row r="236" s="2" customFormat="1" ht="21.75" customHeight="1">
      <c r="A236" s="39"/>
      <c r="B236" s="40"/>
      <c r="C236" s="206" t="s">
        <v>600</v>
      </c>
      <c r="D236" s="206" t="s">
        <v>167</v>
      </c>
      <c r="E236" s="207" t="s">
        <v>1373</v>
      </c>
      <c r="F236" s="208" t="s">
        <v>1374</v>
      </c>
      <c r="G236" s="209" t="s">
        <v>290</v>
      </c>
      <c r="H236" s="210">
        <v>130</v>
      </c>
      <c r="I236" s="211"/>
      <c r="J236" s="212">
        <f>ROUND(I236*H236,2)</f>
        <v>0</v>
      </c>
      <c r="K236" s="208" t="s">
        <v>171</v>
      </c>
      <c r="L236" s="45"/>
      <c r="M236" s="213" t="s">
        <v>19</v>
      </c>
      <c r="N236" s="214" t="s">
        <v>45</v>
      </c>
      <c r="O236" s="85"/>
      <c r="P236" s="215">
        <f>O236*H236</f>
        <v>0</v>
      </c>
      <c r="Q236" s="215">
        <v>1.0000000000000001E-05</v>
      </c>
      <c r="R236" s="215">
        <f>Q236*H236</f>
        <v>0.0013000000000000002</v>
      </c>
      <c r="S236" s="215">
        <v>0</v>
      </c>
      <c r="T236" s="21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7" t="s">
        <v>259</v>
      </c>
      <c r="AT236" s="217" t="s">
        <v>167</v>
      </c>
      <c r="AU236" s="217" t="s">
        <v>84</v>
      </c>
      <c r="AY236" s="18" t="s">
        <v>165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82</v>
      </c>
      <c r="BK236" s="218">
        <f>ROUND(I236*H236,2)</f>
        <v>0</v>
      </c>
      <c r="BL236" s="18" t="s">
        <v>259</v>
      </c>
      <c r="BM236" s="217" t="s">
        <v>1375</v>
      </c>
    </row>
    <row r="237" s="2" customFormat="1">
      <c r="A237" s="39"/>
      <c r="B237" s="40"/>
      <c r="C237" s="41"/>
      <c r="D237" s="219" t="s">
        <v>174</v>
      </c>
      <c r="E237" s="41"/>
      <c r="F237" s="220" t="s">
        <v>1376</v>
      </c>
      <c r="G237" s="41"/>
      <c r="H237" s="41"/>
      <c r="I237" s="221"/>
      <c r="J237" s="41"/>
      <c r="K237" s="41"/>
      <c r="L237" s="45"/>
      <c r="M237" s="222"/>
      <c r="N237" s="223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174</v>
      </c>
      <c r="AU237" s="18" t="s">
        <v>84</v>
      </c>
    </row>
    <row r="238" s="2" customFormat="1" ht="24.15" customHeight="1">
      <c r="A238" s="39"/>
      <c r="B238" s="40"/>
      <c r="C238" s="206" t="s">
        <v>605</v>
      </c>
      <c r="D238" s="206" t="s">
        <v>167</v>
      </c>
      <c r="E238" s="207" t="s">
        <v>1377</v>
      </c>
      <c r="F238" s="208" t="s">
        <v>1378</v>
      </c>
      <c r="G238" s="209" t="s">
        <v>764</v>
      </c>
      <c r="H238" s="257"/>
      <c r="I238" s="211"/>
      <c r="J238" s="212">
        <f>ROUND(I238*H238,2)</f>
        <v>0</v>
      </c>
      <c r="K238" s="208" t="s">
        <v>19</v>
      </c>
      <c r="L238" s="45"/>
      <c r="M238" s="213" t="s">
        <v>19</v>
      </c>
      <c r="N238" s="214" t="s">
        <v>45</v>
      </c>
      <c r="O238" s="85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7" t="s">
        <v>259</v>
      </c>
      <c r="AT238" s="217" t="s">
        <v>167</v>
      </c>
      <c r="AU238" s="217" t="s">
        <v>84</v>
      </c>
      <c r="AY238" s="18" t="s">
        <v>165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82</v>
      </c>
      <c r="BK238" s="218">
        <f>ROUND(I238*H238,2)</f>
        <v>0</v>
      </c>
      <c r="BL238" s="18" t="s">
        <v>259</v>
      </c>
      <c r="BM238" s="217" t="s">
        <v>1379</v>
      </c>
    </row>
    <row r="239" s="12" customFormat="1" ht="22.8" customHeight="1">
      <c r="A239" s="12"/>
      <c r="B239" s="190"/>
      <c r="C239" s="191"/>
      <c r="D239" s="192" t="s">
        <v>73</v>
      </c>
      <c r="E239" s="204" t="s">
        <v>1380</v>
      </c>
      <c r="F239" s="204" t="s">
        <v>1381</v>
      </c>
      <c r="G239" s="191"/>
      <c r="H239" s="191"/>
      <c r="I239" s="194"/>
      <c r="J239" s="205">
        <f>BK239</f>
        <v>0</v>
      </c>
      <c r="K239" s="191"/>
      <c r="L239" s="196"/>
      <c r="M239" s="197"/>
      <c r="N239" s="198"/>
      <c r="O239" s="198"/>
      <c r="P239" s="199">
        <f>SUM(P240:P312)</f>
        <v>0</v>
      </c>
      <c r="Q239" s="198"/>
      <c r="R239" s="199">
        <f>SUM(R240:R312)</f>
        <v>0.59161999999999992</v>
      </c>
      <c r="S239" s="198"/>
      <c r="T239" s="200">
        <f>SUM(T240:T312)</f>
        <v>0.55391000000000001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1" t="s">
        <v>84</v>
      </c>
      <c r="AT239" s="202" t="s">
        <v>73</v>
      </c>
      <c r="AU239" s="202" t="s">
        <v>82</v>
      </c>
      <c r="AY239" s="201" t="s">
        <v>165</v>
      </c>
      <c r="BK239" s="203">
        <f>SUM(BK240:BK312)</f>
        <v>0</v>
      </c>
    </row>
    <row r="240" s="2" customFormat="1" ht="16.5" customHeight="1">
      <c r="A240" s="39"/>
      <c r="B240" s="40"/>
      <c r="C240" s="206" t="s">
        <v>610</v>
      </c>
      <c r="D240" s="206" t="s">
        <v>167</v>
      </c>
      <c r="E240" s="207" t="s">
        <v>1382</v>
      </c>
      <c r="F240" s="208" t="s">
        <v>1383</v>
      </c>
      <c r="G240" s="209" t="s">
        <v>1384</v>
      </c>
      <c r="H240" s="210">
        <v>8</v>
      </c>
      <c r="I240" s="211"/>
      <c r="J240" s="212">
        <f>ROUND(I240*H240,2)</f>
        <v>0</v>
      </c>
      <c r="K240" s="208" t="s">
        <v>171</v>
      </c>
      <c r="L240" s="45"/>
      <c r="M240" s="213" t="s">
        <v>19</v>
      </c>
      <c r="N240" s="214" t="s">
        <v>45</v>
      </c>
      <c r="O240" s="85"/>
      <c r="P240" s="215">
        <f>O240*H240</f>
        <v>0</v>
      </c>
      <c r="Q240" s="215">
        <v>0</v>
      </c>
      <c r="R240" s="215">
        <f>Q240*H240</f>
        <v>0</v>
      </c>
      <c r="S240" s="215">
        <v>0.034200000000000001</v>
      </c>
      <c r="T240" s="216">
        <f>S240*H240</f>
        <v>0.27360000000000001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7" t="s">
        <v>259</v>
      </c>
      <c r="AT240" s="217" t="s">
        <v>167</v>
      </c>
      <c r="AU240" s="217" t="s">
        <v>84</v>
      </c>
      <c r="AY240" s="18" t="s">
        <v>165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82</v>
      </c>
      <c r="BK240" s="218">
        <f>ROUND(I240*H240,2)</f>
        <v>0</v>
      </c>
      <c r="BL240" s="18" t="s">
        <v>259</v>
      </c>
      <c r="BM240" s="217" t="s">
        <v>1385</v>
      </c>
    </row>
    <row r="241" s="2" customFormat="1">
      <c r="A241" s="39"/>
      <c r="B241" s="40"/>
      <c r="C241" s="41"/>
      <c r="D241" s="219" t="s">
        <v>174</v>
      </c>
      <c r="E241" s="41"/>
      <c r="F241" s="220" t="s">
        <v>1386</v>
      </c>
      <c r="G241" s="41"/>
      <c r="H241" s="41"/>
      <c r="I241" s="221"/>
      <c r="J241" s="41"/>
      <c r="K241" s="41"/>
      <c r="L241" s="45"/>
      <c r="M241" s="222"/>
      <c r="N241" s="223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174</v>
      </c>
      <c r="AU241" s="18" t="s">
        <v>84</v>
      </c>
    </row>
    <row r="242" s="2" customFormat="1" ht="21.75" customHeight="1">
      <c r="A242" s="39"/>
      <c r="B242" s="40"/>
      <c r="C242" s="206" t="s">
        <v>615</v>
      </c>
      <c r="D242" s="206" t="s">
        <v>167</v>
      </c>
      <c r="E242" s="207" t="s">
        <v>1387</v>
      </c>
      <c r="F242" s="208" t="s">
        <v>1388</v>
      </c>
      <c r="G242" s="209" t="s">
        <v>1384</v>
      </c>
      <c r="H242" s="210">
        <v>9</v>
      </c>
      <c r="I242" s="211"/>
      <c r="J242" s="212">
        <f>ROUND(I242*H242,2)</f>
        <v>0</v>
      </c>
      <c r="K242" s="208" t="s">
        <v>171</v>
      </c>
      <c r="L242" s="45"/>
      <c r="M242" s="213" t="s">
        <v>19</v>
      </c>
      <c r="N242" s="214" t="s">
        <v>45</v>
      </c>
      <c r="O242" s="85"/>
      <c r="P242" s="215">
        <f>O242*H242</f>
        <v>0</v>
      </c>
      <c r="Q242" s="215">
        <v>0.016969999999999999</v>
      </c>
      <c r="R242" s="215">
        <f>Q242*H242</f>
        <v>0.15272999999999998</v>
      </c>
      <c r="S242" s="215">
        <v>0</v>
      </c>
      <c r="T242" s="21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7" t="s">
        <v>259</v>
      </c>
      <c r="AT242" s="217" t="s">
        <v>167</v>
      </c>
      <c r="AU242" s="217" t="s">
        <v>84</v>
      </c>
      <c r="AY242" s="18" t="s">
        <v>165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82</v>
      </c>
      <c r="BK242" s="218">
        <f>ROUND(I242*H242,2)</f>
        <v>0</v>
      </c>
      <c r="BL242" s="18" t="s">
        <v>259</v>
      </c>
      <c r="BM242" s="217" t="s">
        <v>1389</v>
      </c>
    </row>
    <row r="243" s="2" customFormat="1">
      <c r="A243" s="39"/>
      <c r="B243" s="40"/>
      <c r="C243" s="41"/>
      <c r="D243" s="219" t="s">
        <v>174</v>
      </c>
      <c r="E243" s="41"/>
      <c r="F243" s="220" t="s">
        <v>1390</v>
      </c>
      <c r="G243" s="41"/>
      <c r="H243" s="41"/>
      <c r="I243" s="221"/>
      <c r="J243" s="41"/>
      <c r="K243" s="41"/>
      <c r="L243" s="45"/>
      <c r="M243" s="222"/>
      <c r="N243" s="223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174</v>
      </c>
      <c r="AU243" s="18" t="s">
        <v>84</v>
      </c>
    </row>
    <row r="244" s="2" customFormat="1" ht="16.5" customHeight="1">
      <c r="A244" s="39"/>
      <c r="B244" s="40"/>
      <c r="C244" s="206" t="s">
        <v>620</v>
      </c>
      <c r="D244" s="206" t="s">
        <v>167</v>
      </c>
      <c r="E244" s="207" t="s">
        <v>1391</v>
      </c>
      <c r="F244" s="208" t="s">
        <v>1392</v>
      </c>
      <c r="G244" s="209" t="s">
        <v>251</v>
      </c>
      <c r="H244" s="210">
        <v>2</v>
      </c>
      <c r="I244" s="211"/>
      <c r="J244" s="212">
        <f>ROUND(I244*H244,2)</f>
        <v>0</v>
      </c>
      <c r="K244" s="208" t="s">
        <v>171</v>
      </c>
      <c r="L244" s="45"/>
      <c r="M244" s="213" t="s">
        <v>19</v>
      </c>
      <c r="N244" s="214" t="s">
        <v>45</v>
      </c>
      <c r="O244" s="85"/>
      <c r="P244" s="215">
        <f>O244*H244</f>
        <v>0</v>
      </c>
      <c r="Q244" s="215">
        <v>0.0011900000000000001</v>
      </c>
      <c r="R244" s="215">
        <f>Q244*H244</f>
        <v>0.0023800000000000002</v>
      </c>
      <c r="S244" s="215">
        <v>0</v>
      </c>
      <c r="T244" s="21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7" t="s">
        <v>259</v>
      </c>
      <c r="AT244" s="217" t="s">
        <v>167</v>
      </c>
      <c r="AU244" s="217" t="s">
        <v>84</v>
      </c>
      <c r="AY244" s="18" t="s">
        <v>165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8" t="s">
        <v>82</v>
      </c>
      <c r="BK244" s="218">
        <f>ROUND(I244*H244,2)</f>
        <v>0</v>
      </c>
      <c r="BL244" s="18" t="s">
        <v>259</v>
      </c>
      <c r="BM244" s="217" t="s">
        <v>1393</v>
      </c>
    </row>
    <row r="245" s="2" customFormat="1">
      <c r="A245" s="39"/>
      <c r="B245" s="40"/>
      <c r="C245" s="41"/>
      <c r="D245" s="219" t="s">
        <v>174</v>
      </c>
      <c r="E245" s="41"/>
      <c r="F245" s="220" t="s">
        <v>1394</v>
      </c>
      <c r="G245" s="41"/>
      <c r="H245" s="41"/>
      <c r="I245" s="221"/>
      <c r="J245" s="41"/>
      <c r="K245" s="41"/>
      <c r="L245" s="45"/>
      <c r="M245" s="222"/>
      <c r="N245" s="223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174</v>
      </c>
      <c r="AU245" s="18" t="s">
        <v>84</v>
      </c>
    </row>
    <row r="246" s="2" customFormat="1" ht="16.5" customHeight="1">
      <c r="A246" s="39"/>
      <c r="B246" s="40"/>
      <c r="C246" s="236" t="s">
        <v>627</v>
      </c>
      <c r="D246" s="236" t="s">
        <v>213</v>
      </c>
      <c r="E246" s="237" t="s">
        <v>1395</v>
      </c>
      <c r="F246" s="238" t="s">
        <v>1396</v>
      </c>
      <c r="G246" s="239" t="s">
        <v>251</v>
      </c>
      <c r="H246" s="240">
        <v>2</v>
      </c>
      <c r="I246" s="241"/>
      <c r="J246" s="242">
        <f>ROUND(I246*H246,2)</f>
        <v>0</v>
      </c>
      <c r="K246" s="238" t="s">
        <v>171</v>
      </c>
      <c r="L246" s="243"/>
      <c r="M246" s="244" t="s">
        <v>19</v>
      </c>
      <c r="N246" s="245" t="s">
        <v>45</v>
      </c>
      <c r="O246" s="85"/>
      <c r="P246" s="215">
        <f>O246*H246</f>
        <v>0</v>
      </c>
      <c r="Q246" s="215">
        <v>0.021899999999999999</v>
      </c>
      <c r="R246" s="215">
        <f>Q246*H246</f>
        <v>0.043799999999999999</v>
      </c>
      <c r="S246" s="215">
        <v>0</v>
      </c>
      <c r="T246" s="21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7" t="s">
        <v>358</v>
      </c>
      <c r="AT246" s="217" t="s">
        <v>213</v>
      </c>
      <c r="AU246" s="217" t="s">
        <v>84</v>
      </c>
      <c r="AY246" s="18" t="s">
        <v>165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82</v>
      </c>
      <c r="BK246" s="218">
        <f>ROUND(I246*H246,2)</f>
        <v>0</v>
      </c>
      <c r="BL246" s="18" t="s">
        <v>259</v>
      </c>
      <c r="BM246" s="217" t="s">
        <v>1397</v>
      </c>
    </row>
    <row r="247" s="2" customFormat="1" ht="16.5" customHeight="1">
      <c r="A247" s="39"/>
      <c r="B247" s="40"/>
      <c r="C247" s="236" t="s">
        <v>633</v>
      </c>
      <c r="D247" s="236" t="s">
        <v>213</v>
      </c>
      <c r="E247" s="237" t="s">
        <v>1398</v>
      </c>
      <c r="F247" s="238" t="s">
        <v>1399</v>
      </c>
      <c r="G247" s="239" t="s">
        <v>251</v>
      </c>
      <c r="H247" s="240">
        <v>11</v>
      </c>
      <c r="I247" s="241"/>
      <c r="J247" s="242">
        <f>ROUND(I247*H247,2)</f>
        <v>0</v>
      </c>
      <c r="K247" s="238" t="s">
        <v>171</v>
      </c>
      <c r="L247" s="243"/>
      <c r="M247" s="244" t="s">
        <v>19</v>
      </c>
      <c r="N247" s="245" t="s">
        <v>45</v>
      </c>
      <c r="O247" s="85"/>
      <c r="P247" s="215">
        <f>O247*H247</f>
        <v>0</v>
      </c>
      <c r="Q247" s="215">
        <v>0.0022000000000000001</v>
      </c>
      <c r="R247" s="215">
        <f>Q247*H247</f>
        <v>0.024200000000000003</v>
      </c>
      <c r="S247" s="215">
        <v>0</v>
      </c>
      <c r="T247" s="21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7" t="s">
        <v>358</v>
      </c>
      <c r="AT247" s="217" t="s">
        <v>213</v>
      </c>
      <c r="AU247" s="217" t="s">
        <v>84</v>
      </c>
      <c r="AY247" s="18" t="s">
        <v>165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8" t="s">
        <v>82</v>
      </c>
      <c r="BK247" s="218">
        <f>ROUND(I247*H247,2)</f>
        <v>0</v>
      </c>
      <c r="BL247" s="18" t="s">
        <v>259</v>
      </c>
      <c r="BM247" s="217" t="s">
        <v>1400</v>
      </c>
    </row>
    <row r="248" s="2" customFormat="1" ht="16.5" customHeight="1">
      <c r="A248" s="39"/>
      <c r="B248" s="40"/>
      <c r="C248" s="236" t="s">
        <v>638</v>
      </c>
      <c r="D248" s="236" t="s">
        <v>213</v>
      </c>
      <c r="E248" s="237" t="s">
        <v>1401</v>
      </c>
      <c r="F248" s="238" t="s">
        <v>1402</v>
      </c>
      <c r="G248" s="239" t="s">
        <v>251</v>
      </c>
      <c r="H248" s="240">
        <v>11</v>
      </c>
      <c r="I248" s="241"/>
      <c r="J248" s="242">
        <f>ROUND(I248*H248,2)</f>
        <v>0</v>
      </c>
      <c r="K248" s="238" t="s">
        <v>171</v>
      </c>
      <c r="L248" s="243"/>
      <c r="M248" s="244" t="s">
        <v>19</v>
      </c>
      <c r="N248" s="245" t="s">
        <v>45</v>
      </c>
      <c r="O248" s="85"/>
      <c r="P248" s="215">
        <f>O248*H248</f>
        <v>0</v>
      </c>
      <c r="Q248" s="215">
        <v>0.00059999999999999995</v>
      </c>
      <c r="R248" s="215">
        <f>Q248*H248</f>
        <v>0.0065999999999999991</v>
      </c>
      <c r="S248" s="215">
        <v>0</v>
      </c>
      <c r="T248" s="21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7" t="s">
        <v>358</v>
      </c>
      <c r="AT248" s="217" t="s">
        <v>213</v>
      </c>
      <c r="AU248" s="217" t="s">
        <v>84</v>
      </c>
      <c r="AY248" s="18" t="s">
        <v>165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8" t="s">
        <v>82</v>
      </c>
      <c r="BK248" s="218">
        <f>ROUND(I248*H248,2)</f>
        <v>0</v>
      </c>
      <c r="BL248" s="18" t="s">
        <v>259</v>
      </c>
      <c r="BM248" s="217" t="s">
        <v>1403</v>
      </c>
    </row>
    <row r="249" s="2" customFormat="1" ht="16.5" customHeight="1">
      <c r="A249" s="39"/>
      <c r="B249" s="40"/>
      <c r="C249" s="206" t="s">
        <v>643</v>
      </c>
      <c r="D249" s="206" t="s">
        <v>167</v>
      </c>
      <c r="E249" s="207" t="s">
        <v>1404</v>
      </c>
      <c r="F249" s="208" t="s">
        <v>1405</v>
      </c>
      <c r="G249" s="209" t="s">
        <v>1384</v>
      </c>
      <c r="H249" s="210">
        <v>4</v>
      </c>
      <c r="I249" s="211"/>
      <c r="J249" s="212">
        <f>ROUND(I249*H249,2)</f>
        <v>0</v>
      </c>
      <c r="K249" s="208" t="s">
        <v>171</v>
      </c>
      <c r="L249" s="45"/>
      <c r="M249" s="213" t="s">
        <v>19</v>
      </c>
      <c r="N249" s="214" t="s">
        <v>45</v>
      </c>
      <c r="O249" s="85"/>
      <c r="P249" s="215">
        <f>O249*H249</f>
        <v>0</v>
      </c>
      <c r="Q249" s="215">
        <v>0.018079999999999999</v>
      </c>
      <c r="R249" s="215">
        <f>Q249*H249</f>
        <v>0.072319999999999995</v>
      </c>
      <c r="S249" s="215">
        <v>0</v>
      </c>
      <c r="T249" s="21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7" t="s">
        <v>259</v>
      </c>
      <c r="AT249" s="217" t="s">
        <v>167</v>
      </c>
      <c r="AU249" s="217" t="s">
        <v>84</v>
      </c>
      <c r="AY249" s="18" t="s">
        <v>165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82</v>
      </c>
      <c r="BK249" s="218">
        <f>ROUND(I249*H249,2)</f>
        <v>0</v>
      </c>
      <c r="BL249" s="18" t="s">
        <v>259</v>
      </c>
      <c r="BM249" s="217" t="s">
        <v>1406</v>
      </c>
    </row>
    <row r="250" s="2" customFormat="1">
      <c r="A250" s="39"/>
      <c r="B250" s="40"/>
      <c r="C250" s="41"/>
      <c r="D250" s="219" t="s">
        <v>174</v>
      </c>
      <c r="E250" s="41"/>
      <c r="F250" s="220" t="s">
        <v>1407</v>
      </c>
      <c r="G250" s="41"/>
      <c r="H250" s="41"/>
      <c r="I250" s="221"/>
      <c r="J250" s="41"/>
      <c r="K250" s="41"/>
      <c r="L250" s="45"/>
      <c r="M250" s="222"/>
      <c r="N250" s="223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174</v>
      </c>
      <c r="AU250" s="18" t="s">
        <v>84</v>
      </c>
    </row>
    <row r="251" s="2" customFormat="1" ht="16.5" customHeight="1">
      <c r="A251" s="39"/>
      <c r="B251" s="40"/>
      <c r="C251" s="206" t="s">
        <v>647</v>
      </c>
      <c r="D251" s="206" t="s">
        <v>167</v>
      </c>
      <c r="E251" s="207" t="s">
        <v>1408</v>
      </c>
      <c r="F251" s="208" t="s">
        <v>1409</v>
      </c>
      <c r="G251" s="209" t="s">
        <v>1384</v>
      </c>
      <c r="H251" s="210">
        <v>5</v>
      </c>
      <c r="I251" s="211"/>
      <c r="J251" s="212">
        <f>ROUND(I251*H251,2)</f>
        <v>0</v>
      </c>
      <c r="K251" s="208" t="s">
        <v>171</v>
      </c>
      <c r="L251" s="45"/>
      <c r="M251" s="213" t="s">
        <v>19</v>
      </c>
      <c r="N251" s="214" t="s">
        <v>45</v>
      </c>
      <c r="O251" s="85"/>
      <c r="P251" s="215">
        <f>O251*H251</f>
        <v>0</v>
      </c>
      <c r="Q251" s="215">
        <v>0</v>
      </c>
      <c r="R251" s="215">
        <f>Q251*H251</f>
        <v>0</v>
      </c>
      <c r="S251" s="215">
        <v>0.01107</v>
      </c>
      <c r="T251" s="216">
        <f>S251*H251</f>
        <v>0.055349999999999996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7" t="s">
        <v>259</v>
      </c>
      <c r="AT251" s="217" t="s">
        <v>167</v>
      </c>
      <c r="AU251" s="217" t="s">
        <v>84</v>
      </c>
      <c r="AY251" s="18" t="s">
        <v>165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8" t="s">
        <v>82</v>
      </c>
      <c r="BK251" s="218">
        <f>ROUND(I251*H251,2)</f>
        <v>0</v>
      </c>
      <c r="BL251" s="18" t="s">
        <v>259</v>
      </c>
      <c r="BM251" s="217" t="s">
        <v>1410</v>
      </c>
    </row>
    <row r="252" s="2" customFormat="1">
      <c r="A252" s="39"/>
      <c r="B252" s="40"/>
      <c r="C252" s="41"/>
      <c r="D252" s="219" t="s">
        <v>174</v>
      </c>
      <c r="E252" s="41"/>
      <c r="F252" s="220" t="s">
        <v>1411</v>
      </c>
      <c r="G252" s="41"/>
      <c r="H252" s="41"/>
      <c r="I252" s="221"/>
      <c r="J252" s="41"/>
      <c r="K252" s="41"/>
      <c r="L252" s="45"/>
      <c r="M252" s="222"/>
      <c r="N252" s="223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174</v>
      </c>
      <c r="AU252" s="18" t="s">
        <v>84</v>
      </c>
    </row>
    <row r="253" s="2" customFormat="1" ht="16.5" customHeight="1">
      <c r="A253" s="39"/>
      <c r="B253" s="40"/>
      <c r="C253" s="206" t="s">
        <v>652</v>
      </c>
      <c r="D253" s="206" t="s">
        <v>167</v>
      </c>
      <c r="E253" s="207" t="s">
        <v>1412</v>
      </c>
      <c r="F253" s="208" t="s">
        <v>1413</v>
      </c>
      <c r="G253" s="209" t="s">
        <v>1384</v>
      </c>
      <c r="H253" s="210">
        <v>8</v>
      </c>
      <c r="I253" s="211"/>
      <c r="J253" s="212">
        <f>ROUND(I253*H253,2)</f>
        <v>0</v>
      </c>
      <c r="K253" s="208" t="s">
        <v>171</v>
      </c>
      <c r="L253" s="45"/>
      <c r="M253" s="213" t="s">
        <v>19</v>
      </c>
      <c r="N253" s="214" t="s">
        <v>45</v>
      </c>
      <c r="O253" s="85"/>
      <c r="P253" s="215">
        <f>O253*H253</f>
        <v>0</v>
      </c>
      <c r="Q253" s="215">
        <v>0</v>
      </c>
      <c r="R253" s="215">
        <f>Q253*H253</f>
        <v>0</v>
      </c>
      <c r="S253" s="215">
        <v>0.019460000000000002</v>
      </c>
      <c r="T253" s="216">
        <f>S253*H253</f>
        <v>0.15568000000000001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7" t="s">
        <v>259</v>
      </c>
      <c r="AT253" s="217" t="s">
        <v>167</v>
      </c>
      <c r="AU253" s="217" t="s">
        <v>84</v>
      </c>
      <c r="AY253" s="18" t="s">
        <v>165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8" t="s">
        <v>82</v>
      </c>
      <c r="BK253" s="218">
        <f>ROUND(I253*H253,2)</f>
        <v>0</v>
      </c>
      <c r="BL253" s="18" t="s">
        <v>259</v>
      </c>
      <c r="BM253" s="217" t="s">
        <v>1414</v>
      </c>
    </row>
    <row r="254" s="2" customFormat="1">
      <c r="A254" s="39"/>
      <c r="B254" s="40"/>
      <c r="C254" s="41"/>
      <c r="D254" s="219" t="s">
        <v>174</v>
      </c>
      <c r="E254" s="41"/>
      <c r="F254" s="220" t="s">
        <v>1415</v>
      </c>
      <c r="G254" s="41"/>
      <c r="H254" s="41"/>
      <c r="I254" s="221"/>
      <c r="J254" s="41"/>
      <c r="K254" s="41"/>
      <c r="L254" s="45"/>
      <c r="M254" s="222"/>
      <c r="N254" s="223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174</v>
      </c>
      <c r="AU254" s="18" t="s">
        <v>84</v>
      </c>
    </row>
    <row r="255" s="2" customFormat="1" ht="16.5" customHeight="1">
      <c r="A255" s="39"/>
      <c r="B255" s="40"/>
      <c r="C255" s="206" t="s">
        <v>657</v>
      </c>
      <c r="D255" s="206" t="s">
        <v>167</v>
      </c>
      <c r="E255" s="207" t="s">
        <v>1416</v>
      </c>
      <c r="F255" s="208" t="s">
        <v>1417</v>
      </c>
      <c r="G255" s="209" t="s">
        <v>1384</v>
      </c>
      <c r="H255" s="210">
        <v>9</v>
      </c>
      <c r="I255" s="211"/>
      <c r="J255" s="212">
        <f>ROUND(I255*H255,2)</f>
        <v>0</v>
      </c>
      <c r="K255" s="208" t="s">
        <v>171</v>
      </c>
      <c r="L255" s="45"/>
      <c r="M255" s="213" t="s">
        <v>19</v>
      </c>
      <c r="N255" s="214" t="s">
        <v>45</v>
      </c>
      <c r="O255" s="85"/>
      <c r="P255" s="215">
        <f>O255*H255</f>
        <v>0</v>
      </c>
      <c r="Q255" s="215">
        <v>0.01213</v>
      </c>
      <c r="R255" s="215">
        <f>Q255*H255</f>
        <v>0.10917</v>
      </c>
      <c r="S255" s="215">
        <v>0</v>
      </c>
      <c r="T255" s="21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7" t="s">
        <v>259</v>
      </c>
      <c r="AT255" s="217" t="s">
        <v>167</v>
      </c>
      <c r="AU255" s="217" t="s">
        <v>84</v>
      </c>
      <c r="AY255" s="18" t="s">
        <v>165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8" t="s">
        <v>82</v>
      </c>
      <c r="BK255" s="218">
        <f>ROUND(I255*H255,2)</f>
        <v>0</v>
      </c>
      <c r="BL255" s="18" t="s">
        <v>259</v>
      </c>
      <c r="BM255" s="217" t="s">
        <v>1418</v>
      </c>
    </row>
    <row r="256" s="2" customFormat="1">
      <c r="A256" s="39"/>
      <c r="B256" s="40"/>
      <c r="C256" s="41"/>
      <c r="D256" s="219" t="s">
        <v>174</v>
      </c>
      <c r="E256" s="41"/>
      <c r="F256" s="220" t="s">
        <v>1419</v>
      </c>
      <c r="G256" s="41"/>
      <c r="H256" s="41"/>
      <c r="I256" s="221"/>
      <c r="J256" s="41"/>
      <c r="K256" s="41"/>
      <c r="L256" s="45"/>
      <c r="M256" s="222"/>
      <c r="N256" s="223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174</v>
      </c>
      <c r="AU256" s="18" t="s">
        <v>84</v>
      </c>
    </row>
    <row r="257" s="2" customFormat="1" ht="24.15" customHeight="1">
      <c r="A257" s="39"/>
      <c r="B257" s="40"/>
      <c r="C257" s="206" t="s">
        <v>661</v>
      </c>
      <c r="D257" s="206" t="s">
        <v>167</v>
      </c>
      <c r="E257" s="207" t="s">
        <v>1420</v>
      </c>
      <c r="F257" s="208" t="s">
        <v>1421</v>
      </c>
      <c r="G257" s="209" t="s">
        <v>1384</v>
      </c>
      <c r="H257" s="210">
        <v>2</v>
      </c>
      <c r="I257" s="211"/>
      <c r="J257" s="212">
        <f>ROUND(I257*H257,2)</f>
        <v>0</v>
      </c>
      <c r="K257" s="208" t="s">
        <v>171</v>
      </c>
      <c r="L257" s="45"/>
      <c r="M257" s="213" t="s">
        <v>19</v>
      </c>
      <c r="N257" s="214" t="s">
        <v>45</v>
      </c>
      <c r="O257" s="85"/>
      <c r="P257" s="215">
        <f>O257*H257</f>
        <v>0</v>
      </c>
      <c r="Q257" s="215">
        <v>0.019210000000000001</v>
      </c>
      <c r="R257" s="215">
        <f>Q257*H257</f>
        <v>0.038420000000000003</v>
      </c>
      <c r="S257" s="215">
        <v>0</v>
      </c>
      <c r="T257" s="21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7" t="s">
        <v>259</v>
      </c>
      <c r="AT257" s="217" t="s">
        <v>167</v>
      </c>
      <c r="AU257" s="217" t="s">
        <v>84</v>
      </c>
      <c r="AY257" s="18" t="s">
        <v>165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8" t="s">
        <v>82</v>
      </c>
      <c r="BK257" s="218">
        <f>ROUND(I257*H257,2)</f>
        <v>0</v>
      </c>
      <c r="BL257" s="18" t="s">
        <v>259</v>
      </c>
      <c r="BM257" s="217" t="s">
        <v>1422</v>
      </c>
    </row>
    <row r="258" s="2" customFormat="1">
      <c r="A258" s="39"/>
      <c r="B258" s="40"/>
      <c r="C258" s="41"/>
      <c r="D258" s="219" t="s">
        <v>174</v>
      </c>
      <c r="E258" s="41"/>
      <c r="F258" s="220" t="s">
        <v>1423</v>
      </c>
      <c r="G258" s="41"/>
      <c r="H258" s="41"/>
      <c r="I258" s="221"/>
      <c r="J258" s="41"/>
      <c r="K258" s="41"/>
      <c r="L258" s="45"/>
      <c r="M258" s="222"/>
      <c r="N258" s="223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174</v>
      </c>
      <c r="AU258" s="18" t="s">
        <v>84</v>
      </c>
    </row>
    <row r="259" s="2" customFormat="1" ht="16.5" customHeight="1">
      <c r="A259" s="39"/>
      <c r="B259" s="40"/>
      <c r="C259" s="206" t="s">
        <v>666</v>
      </c>
      <c r="D259" s="206" t="s">
        <v>167</v>
      </c>
      <c r="E259" s="207" t="s">
        <v>1424</v>
      </c>
      <c r="F259" s="208" t="s">
        <v>1425</v>
      </c>
      <c r="G259" s="209" t="s">
        <v>251</v>
      </c>
      <c r="H259" s="210">
        <v>8</v>
      </c>
      <c r="I259" s="211"/>
      <c r="J259" s="212">
        <f>ROUND(I259*H259,2)</f>
        <v>0</v>
      </c>
      <c r="K259" s="208" t="s">
        <v>171</v>
      </c>
      <c r="L259" s="45"/>
      <c r="M259" s="213" t="s">
        <v>19</v>
      </c>
      <c r="N259" s="214" t="s">
        <v>45</v>
      </c>
      <c r="O259" s="85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7" t="s">
        <v>259</v>
      </c>
      <c r="AT259" s="217" t="s">
        <v>167</v>
      </c>
      <c r="AU259" s="217" t="s">
        <v>84</v>
      </c>
      <c r="AY259" s="18" t="s">
        <v>165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82</v>
      </c>
      <c r="BK259" s="218">
        <f>ROUND(I259*H259,2)</f>
        <v>0</v>
      </c>
      <c r="BL259" s="18" t="s">
        <v>259</v>
      </c>
      <c r="BM259" s="217" t="s">
        <v>1426</v>
      </c>
    </row>
    <row r="260" s="2" customFormat="1">
      <c r="A260" s="39"/>
      <c r="B260" s="40"/>
      <c r="C260" s="41"/>
      <c r="D260" s="219" t="s">
        <v>174</v>
      </c>
      <c r="E260" s="41"/>
      <c r="F260" s="220" t="s">
        <v>1427</v>
      </c>
      <c r="G260" s="41"/>
      <c r="H260" s="41"/>
      <c r="I260" s="221"/>
      <c r="J260" s="41"/>
      <c r="K260" s="41"/>
      <c r="L260" s="45"/>
      <c r="M260" s="222"/>
      <c r="N260" s="223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174</v>
      </c>
      <c r="AU260" s="18" t="s">
        <v>84</v>
      </c>
    </row>
    <row r="261" s="2" customFormat="1" ht="16.5" customHeight="1">
      <c r="A261" s="39"/>
      <c r="B261" s="40"/>
      <c r="C261" s="236" t="s">
        <v>670</v>
      </c>
      <c r="D261" s="236" t="s">
        <v>213</v>
      </c>
      <c r="E261" s="237" t="s">
        <v>1428</v>
      </c>
      <c r="F261" s="238" t="s">
        <v>1429</v>
      </c>
      <c r="G261" s="239" t="s">
        <v>251</v>
      </c>
      <c r="H261" s="240">
        <v>8</v>
      </c>
      <c r="I261" s="241"/>
      <c r="J261" s="242">
        <f>ROUND(I261*H261,2)</f>
        <v>0</v>
      </c>
      <c r="K261" s="238" t="s">
        <v>171</v>
      </c>
      <c r="L261" s="243"/>
      <c r="M261" s="244" t="s">
        <v>19</v>
      </c>
      <c r="N261" s="245" t="s">
        <v>45</v>
      </c>
      <c r="O261" s="85"/>
      <c r="P261" s="215">
        <f>O261*H261</f>
        <v>0</v>
      </c>
      <c r="Q261" s="215">
        <v>0.00050000000000000001</v>
      </c>
      <c r="R261" s="215">
        <f>Q261*H261</f>
        <v>0.0040000000000000001</v>
      </c>
      <c r="S261" s="215">
        <v>0</v>
      </c>
      <c r="T261" s="21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7" t="s">
        <v>358</v>
      </c>
      <c r="AT261" s="217" t="s">
        <v>213</v>
      </c>
      <c r="AU261" s="217" t="s">
        <v>84</v>
      </c>
      <c r="AY261" s="18" t="s">
        <v>165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8" t="s">
        <v>82</v>
      </c>
      <c r="BK261" s="218">
        <f>ROUND(I261*H261,2)</f>
        <v>0</v>
      </c>
      <c r="BL261" s="18" t="s">
        <v>259</v>
      </c>
      <c r="BM261" s="217" t="s">
        <v>1430</v>
      </c>
    </row>
    <row r="262" s="2" customFormat="1" ht="16.5" customHeight="1">
      <c r="A262" s="39"/>
      <c r="B262" s="40"/>
      <c r="C262" s="206" t="s">
        <v>675</v>
      </c>
      <c r="D262" s="206" t="s">
        <v>167</v>
      </c>
      <c r="E262" s="207" t="s">
        <v>1431</v>
      </c>
      <c r="F262" s="208" t="s">
        <v>1432</v>
      </c>
      <c r="G262" s="209" t="s">
        <v>251</v>
      </c>
      <c r="H262" s="210">
        <v>11</v>
      </c>
      <c r="I262" s="211"/>
      <c r="J262" s="212">
        <f>ROUND(I262*H262,2)</f>
        <v>0</v>
      </c>
      <c r="K262" s="208" t="s">
        <v>171</v>
      </c>
      <c r="L262" s="45"/>
      <c r="M262" s="213" t="s">
        <v>19</v>
      </c>
      <c r="N262" s="214" t="s">
        <v>45</v>
      </c>
      <c r="O262" s="85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7" t="s">
        <v>259</v>
      </c>
      <c r="AT262" s="217" t="s">
        <v>167</v>
      </c>
      <c r="AU262" s="217" t="s">
        <v>84</v>
      </c>
      <c r="AY262" s="18" t="s">
        <v>165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82</v>
      </c>
      <c r="BK262" s="218">
        <f>ROUND(I262*H262,2)</f>
        <v>0</v>
      </c>
      <c r="BL262" s="18" t="s">
        <v>259</v>
      </c>
      <c r="BM262" s="217" t="s">
        <v>1433</v>
      </c>
    </row>
    <row r="263" s="2" customFormat="1">
      <c r="A263" s="39"/>
      <c r="B263" s="40"/>
      <c r="C263" s="41"/>
      <c r="D263" s="219" t="s">
        <v>174</v>
      </c>
      <c r="E263" s="41"/>
      <c r="F263" s="220" t="s">
        <v>1434</v>
      </c>
      <c r="G263" s="41"/>
      <c r="H263" s="41"/>
      <c r="I263" s="221"/>
      <c r="J263" s="41"/>
      <c r="K263" s="41"/>
      <c r="L263" s="45"/>
      <c r="M263" s="222"/>
      <c r="N263" s="223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174</v>
      </c>
      <c r="AU263" s="18" t="s">
        <v>84</v>
      </c>
    </row>
    <row r="264" s="2" customFormat="1" ht="16.5" customHeight="1">
      <c r="A264" s="39"/>
      <c r="B264" s="40"/>
      <c r="C264" s="236" t="s">
        <v>679</v>
      </c>
      <c r="D264" s="236" t="s">
        <v>213</v>
      </c>
      <c r="E264" s="237" t="s">
        <v>1435</v>
      </c>
      <c r="F264" s="238" t="s">
        <v>1436</v>
      </c>
      <c r="G264" s="239" t="s">
        <v>251</v>
      </c>
      <c r="H264" s="240">
        <v>11</v>
      </c>
      <c r="I264" s="241"/>
      <c r="J264" s="242">
        <f>ROUND(I264*H264,2)</f>
        <v>0</v>
      </c>
      <c r="K264" s="238" t="s">
        <v>171</v>
      </c>
      <c r="L264" s="243"/>
      <c r="M264" s="244" t="s">
        <v>19</v>
      </c>
      <c r="N264" s="245" t="s">
        <v>45</v>
      </c>
      <c r="O264" s="85"/>
      <c r="P264" s="215">
        <f>O264*H264</f>
        <v>0</v>
      </c>
      <c r="Q264" s="215">
        <v>0.00050000000000000001</v>
      </c>
      <c r="R264" s="215">
        <f>Q264*H264</f>
        <v>0.0054999999999999997</v>
      </c>
      <c r="S264" s="215">
        <v>0</v>
      </c>
      <c r="T264" s="21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7" t="s">
        <v>358</v>
      </c>
      <c r="AT264" s="217" t="s">
        <v>213</v>
      </c>
      <c r="AU264" s="217" t="s">
        <v>84</v>
      </c>
      <c r="AY264" s="18" t="s">
        <v>165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8" t="s">
        <v>82</v>
      </c>
      <c r="BK264" s="218">
        <f>ROUND(I264*H264,2)</f>
        <v>0</v>
      </c>
      <c r="BL264" s="18" t="s">
        <v>259</v>
      </c>
      <c r="BM264" s="217" t="s">
        <v>1437</v>
      </c>
    </row>
    <row r="265" s="2" customFormat="1" ht="16.5" customHeight="1">
      <c r="A265" s="39"/>
      <c r="B265" s="40"/>
      <c r="C265" s="206" t="s">
        <v>684</v>
      </c>
      <c r="D265" s="206" t="s">
        <v>167</v>
      </c>
      <c r="E265" s="207" t="s">
        <v>1438</v>
      </c>
      <c r="F265" s="208" t="s">
        <v>1439</v>
      </c>
      <c r="G265" s="209" t="s">
        <v>251</v>
      </c>
      <c r="H265" s="210">
        <v>6</v>
      </c>
      <c r="I265" s="211"/>
      <c r="J265" s="212">
        <f>ROUND(I265*H265,2)</f>
        <v>0</v>
      </c>
      <c r="K265" s="208" t="s">
        <v>171</v>
      </c>
      <c r="L265" s="45"/>
      <c r="M265" s="213" t="s">
        <v>19</v>
      </c>
      <c r="N265" s="214" t="s">
        <v>45</v>
      </c>
      <c r="O265" s="85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7" t="s">
        <v>259</v>
      </c>
      <c r="AT265" s="217" t="s">
        <v>167</v>
      </c>
      <c r="AU265" s="217" t="s">
        <v>84</v>
      </c>
      <c r="AY265" s="18" t="s">
        <v>165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82</v>
      </c>
      <c r="BK265" s="218">
        <f>ROUND(I265*H265,2)</f>
        <v>0</v>
      </c>
      <c r="BL265" s="18" t="s">
        <v>259</v>
      </c>
      <c r="BM265" s="217" t="s">
        <v>1440</v>
      </c>
    </row>
    <row r="266" s="2" customFormat="1">
      <c r="A266" s="39"/>
      <c r="B266" s="40"/>
      <c r="C266" s="41"/>
      <c r="D266" s="219" t="s">
        <v>174</v>
      </c>
      <c r="E266" s="41"/>
      <c r="F266" s="220" t="s">
        <v>1441</v>
      </c>
      <c r="G266" s="41"/>
      <c r="H266" s="41"/>
      <c r="I266" s="221"/>
      <c r="J266" s="41"/>
      <c r="K266" s="41"/>
      <c r="L266" s="45"/>
      <c r="M266" s="222"/>
      <c r="N266" s="223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174</v>
      </c>
      <c r="AU266" s="18" t="s">
        <v>84</v>
      </c>
    </row>
    <row r="267" s="2" customFormat="1" ht="16.5" customHeight="1">
      <c r="A267" s="39"/>
      <c r="B267" s="40"/>
      <c r="C267" s="236" t="s">
        <v>689</v>
      </c>
      <c r="D267" s="236" t="s">
        <v>213</v>
      </c>
      <c r="E267" s="237" t="s">
        <v>1442</v>
      </c>
      <c r="F267" s="238" t="s">
        <v>1443</v>
      </c>
      <c r="G267" s="239" t="s">
        <v>251</v>
      </c>
      <c r="H267" s="240">
        <v>6</v>
      </c>
      <c r="I267" s="241"/>
      <c r="J267" s="242">
        <f>ROUND(I267*H267,2)</f>
        <v>0</v>
      </c>
      <c r="K267" s="238" t="s">
        <v>171</v>
      </c>
      <c r="L267" s="243"/>
      <c r="M267" s="244" t="s">
        <v>19</v>
      </c>
      <c r="N267" s="245" t="s">
        <v>45</v>
      </c>
      <c r="O267" s="85"/>
      <c r="P267" s="215">
        <f>O267*H267</f>
        <v>0</v>
      </c>
      <c r="Q267" s="215">
        <v>0.00050000000000000001</v>
      </c>
      <c r="R267" s="215">
        <f>Q267*H267</f>
        <v>0.0030000000000000001</v>
      </c>
      <c r="S267" s="215">
        <v>0</v>
      </c>
      <c r="T267" s="216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7" t="s">
        <v>358</v>
      </c>
      <c r="AT267" s="217" t="s">
        <v>213</v>
      </c>
      <c r="AU267" s="217" t="s">
        <v>84</v>
      </c>
      <c r="AY267" s="18" t="s">
        <v>165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8" t="s">
        <v>82</v>
      </c>
      <c r="BK267" s="218">
        <f>ROUND(I267*H267,2)</f>
        <v>0</v>
      </c>
      <c r="BL267" s="18" t="s">
        <v>259</v>
      </c>
      <c r="BM267" s="217" t="s">
        <v>1444</v>
      </c>
    </row>
    <row r="268" s="2" customFormat="1" ht="16.5" customHeight="1">
      <c r="A268" s="39"/>
      <c r="B268" s="40"/>
      <c r="C268" s="236" t="s">
        <v>694</v>
      </c>
      <c r="D268" s="236" t="s">
        <v>213</v>
      </c>
      <c r="E268" s="237" t="s">
        <v>1445</v>
      </c>
      <c r="F268" s="238" t="s">
        <v>1446</v>
      </c>
      <c r="G268" s="239" t="s">
        <v>251</v>
      </c>
      <c r="H268" s="240">
        <v>4</v>
      </c>
      <c r="I268" s="241"/>
      <c r="J268" s="242">
        <f>ROUND(I268*H268,2)</f>
        <v>0</v>
      </c>
      <c r="K268" s="238" t="s">
        <v>171</v>
      </c>
      <c r="L268" s="243"/>
      <c r="M268" s="244" t="s">
        <v>19</v>
      </c>
      <c r="N268" s="245" t="s">
        <v>45</v>
      </c>
      <c r="O268" s="85"/>
      <c r="P268" s="215">
        <f>O268*H268</f>
        <v>0</v>
      </c>
      <c r="Q268" s="215">
        <v>0.00080000000000000004</v>
      </c>
      <c r="R268" s="215">
        <f>Q268*H268</f>
        <v>0.0032000000000000002</v>
      </c>
      <c r="S268" s="215">
        <v>0</v>
      </c>
      <c r="T268" s="21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7" t="s">
        <v>358</v>
      </c>
      <c r="AT268" s="217" t="s">
        <v>213</v>
      </c>
      <c r="AU268" s="217" t="s">
        <v>84</v>
      </c>
      <c r="AY268" s="18" t="s">
        <v>165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82</v>
      </c>
      <c r="BK268" s="218">
        <f>ROUND(I268*H268,2)</f>
        <v>0</v>
      </c>
      <c r="BL268" s="18" t="s">
        <v>259</v>
      </c>
      <c r="BM268" s="217" t="s">
        <v>1447</v>
      </c>
    </row>
    <row r="269" s="2" customFormat="1" ht="16.5" customHeight="1">
      <c r="A269" s="39"/>
      <c r="B269" s="40"/>
      <c r="C269" s="236" t="s">
        <v>698</v>
      </c>
      <c r="D269" s="236" t="s">
        <v>213</v>
      </c>
      <c r="E269" s="237" t="s">
        <v>1448</v>
      </c>
      <c r="F269" s="238" t="s">
        <v>1449</v>
      </c>
      <c r="G269" s="239" t="s">
        <v>251</v>
      </c>
      <c r="H269" s="240">
        <v>6</v>
      </c>
      <c r="I269" s="241"/>
      <c r="J269" s="242">
        <f>ROUND(I269*H269,2)</f>
        <v>0</v>
      </c>
      <c r="K269" s="238" t="s">
        <v>171</v>
      </c>
      <c r="L269" s="243"/>
      <c r="M269" s="244" t="s">
        <v>19</v>
      </c>
      <c r="N269" s="245" t="s">
        <v>45</v>
      </c>
      <c r="O269" s="85"/>
      <c r="P269" s="215">
        <f>O269*H269</f>
        <v>0</v>
      </c>
      <c r="Q269" s="215">
        <v>0.001</v>
      </c>
      <c r="R269" s="215">
        <f>Q269*H269</f>
        <v>0.0060000000000000001</v>
      </c>
      <c r="S269" s="215">
        <v>0</v>
      </c>
      <c r="T269" s="21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7" t="s">
        <v>358</v>
      </c>
      <c r="AT269" s="217" t="s">
        <v>213</v>
      </c>
      <c r="AU269" s="217" t="s">
        <v>84</v>
      </c>
      <c r="AY269" s="18" t="s">
        <v>165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82</v>
      </c>
      <c r="BK269" s="218">
        <f>ROUND(I269*H269,2)</f>
        <v>0</v>
      </c>
      <c r="BL269" s="18" t="s">
        <v>259</v>
      </c>
      <c r="BM269" s="217" t="s">
        <v>1450</v>
      </c>
    </row>
    <row r="270" s="2" customFormat="1" ht="16.5" customHeight="1">
      <c r="A270" s="39"/>
      <c r="B270" s="40"/>
      <c r="C270" s="236" t="s">
        <v>703</v>
      </c>
      <c r="D270" s="236" t="s">
        <v>213</v>
      </c>
      <c r="E270" s="237" t="s">
        <v>1451</v>
      </c>
      <c r="F270" s="238" t="s">
        <v>1452</v>
      </c>
      <c r="G270" s="239" t="s">
        <v>251</v>
      </c>
      <c r="H270" s="240">
        <v>2</v>
      </c>
      <c r="I270" s="241"/>
      <c r="J270" s="242">
        <f>ROUND(I270*H270,2)</f>
        <v>0</v>
      </c>
      <c r="K270" s="238" t="s">
        <v>171</v>
      </c>
      <c r="L270" s="243"/>
      <c r="M270" s="244" t="s">
        <v>19</v>
      </c>
      <c r="N270" s="245" t="s">
        <v>45</v>
      </c>
      <c r="O270" s="85"/>
      <c r="P270" s="215">
        <f>O270*H270</f>
        <v>0</v>
      </c>
      <c r="Q270" s="215">
        <v>0.00029999999999999997</v>
      </c>
      <c r="R270" s="215">
        <f>Q270*H270</f>
        <v>0.00059999999999999995</v>
      </c>
      <c r="S270" s="215">
        <v>0</v>
      </c>
      <c r="T270" s="21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7" t="s">
        <v>358</v>
      </c>
      <c r="AT270" s="217" t="s">
        <v>213</v>
      </c>
      <c r="AU270" s="217" t="s">
        <v>84</v>
      </c>
      <c r="AY270" s="18" t="s">
        <v>165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82</v>
      </c>
      <c r="BK270" s="218">
        <f>ROUND(I270*H270,2)</f>
        <v>0</v>
      </c>
      <c r="BL270" s="18" t="s">
        <v>259</v>
      </c>
      <c r="BM270" s="217" t="s">
        <v>1453</v>
      </c>
    </row>
    <row r="271" s="2" customFormat="1" ht="16.5" customHeight="1">
      <c r="A271" s="39"/>
      <c r="B271" s="40"/>
      <c r="C271" s="236" t="s">
        <v>707</v>
      </c>
      <c r="D271" s="236" t="s">
        <v>213</v>
      </c>
      <c r="E271" s="237" t="s">
        <v>1454</v>
      </c>
      <c r="F271" s="238" t="s">
        <v>1455</v>
      </c>
      <c r="G271" s="239" t="s">
        <v>251</v>
      </c>
      <c r="H271" s="240">
        <v>11</v>
      </c>
      <c r="I271" s="241"/>
      <c r="J271" s="242">
        <f>ROUND(I271*H271,2)</f>
        <v>0</v>
      </c>
      <c r="K271" s="238" t="s">
        <v>171</v>
      </c>
      <c r="L271" s="243"/>
      <c r="M271" s="244" t="s">
        <v>19</v>
      </c>
      <c r="N271" s="245" t="s">
        <v>45</v>
      </c>
      <c r="O271" s="85"/>
      <c r="P271" s="215">
        <f>O271*H271</f>
        <v>0</v>
      </c>
      <c r="Q271" s="215">
        <v>0.0012999999999999999</v>
      </c>
      <c r="R271" s="215">
        <f>Q271*H271</f>
        <v>0.0143</v>
      </c>
      <c r="S271" s="215">
        <v>0</v>
      </c>
      <c r="T271" s="21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7" t="s">
        <v>358</v>
      </c>
      <c r="AT271" s="217" t="s">
        <v>213</v>
      </c>
      <c r="AU271" s="217" t="s">
        <v>84</v>
      </c>
      <c r="AY271" s="18" t="s">
        <v>165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8" t="s">
        <v>82</v>
      </c>
      <c r="BK271" s="218">
        <f>ROUND(I271*H271,2)</f>
        <v>0</v>
      </c>
      <c r="BL271" s="18" t="s">
        <v>259</v>
      </c>
      <c r="BM271" s="217" t="s">
        <v>1456</v>
      </c>
    </row>
    <row r="272" s="2" customFormat="1" ht="16.5" customHeight="1">
      <c r="A272" s="39"/>
      <c r="B272" s="40"/>
      <c r="C272" s="206" t="s">
        <v>711</v>
      </c>
      <c r="D272" s="206" t="s">
        <v>167</v>
      </c>
      <c r="E272" s="207" t="s">
        <v>1457</v>
      </c>
      <c r="F272" s="208" t="s">
        <v>1458</v>
      </c>
      <c r="G272" s="209" t="s">
        <v>251</v>
      </c>
      <c r="H272" s="210">
        <v>4</v>
      </c>
      <c r="I272" s="211"/>
      <c r="J272" s="212">
        <f>ROUND(I272*H272,2)</f>
        <v>0</v>
      </c>
      <c r="K272" s="208" t="s">
        <v>171</v>
      </c>
      <c r="L272" s="45"/>
      <c r="M272" s="213" t="s">
        <v>19</v>
      </c>
      <c r="N272" s="214" t="s">
        <v>45</v>
      </c>
      <c r="O272" s="85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7" t="s">
        <v>259</v>
      </c>
      <c r="AT272" s="217" t="s">
        <v>167</v>
      </c>
      <c r="AU272" s="217" t="s">
        <v>84</v>
      </c>
      <c r="AY272" s="18" t="s">
        <v>165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82</v>
      </c>
      <c r="BK272" s="218">
        <f>ROUND(I272*H272,2)</f>
        <v>0</v>
      </c>
      <c r="BL272" s="18" t="s">
        <v>259</v>
      </c>
      <c r="BM272" s="217" t="s">
        <v>1459</v>
      </c>
    </row>
    <row r="273" s="2" customFormat="1">
      <c r="A273" s="39"/>
      <c r="B273" s="40"/>
      <c r="C273" s="41"/>
      <c r="D273" s="219" t="s">
        <v>174</v>
      </c>
      <c r="E273" s="41"/>
      <c r="F273" s="220" t="s">
        <v>1460</v>
      </c>
      <c r="G273" s="41"/>
      <c r="H273" s="41"/>
      <c r="I273" s="221"/>
      <c r="J273" s="41"/>
      <c r="K273" s="41"/>
      <c r="L273" s="45"/>
      <c r="M273" s="222"/>
      <c r="N273" s="223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174</v>
      </c>
      <c r="AU273" s="18" t="s">
        <v>84</v>
      </c>
    </row>
    <row r="274" s="2" customFormat="1" ht="16.5" customHeight="1">
      <c r="A274" s="39"/>
      <c r="B274" s="40"/>
      <c r="C274" s="236" t="s">
        <v>716</v>
      </c>
      <c r="D274" s="236" t="s">
        <v>213</v>
      </c>
      <c r="E274" s="237" t="s">
        <v>1461</v>
      </c>
      <c r="F274" s="238" t="s">
        <v>1462</v>
      </c>
      <c r="G274" s="239" t="s">
        <v>251</v>
      </c>
      <c r="H274" s="240">
        <v>4</v>
      </c>
      <c r="I274" s="241"/>
      <c r="J274" s="242">
        <f>ROUND(I274*H274,2)</f>
        <v>0</v>
      </c>
      <c r="K274" s="238" t="s">
        <v>171</v>
      </c>
      <c r="L274" s="243"/>
      <c r="M274" s="244" t="s">
        <v>19</v>
      </c>
      <c r="N274" s="245" t="s">
        <v>45</v>
      </c>
      <c r="O274" s="85"/>
      <c r="P274" s="215">
        <f>O274*H274</f>
        <v>0</v>
      </c>
      <c r="Q274" s="215">
        <v>0.00084999999999999995</v>
      </c>
      <c r="R274" s="215">
        <f>Q274*H274</f>
        <v>0.0033999999999999998</v>
      </c>
      <c r="S274" s="215">
        <v>0</v>
      </c>
      <c r="T274" s="21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7" t="s">
        <v>358</v>
      </c>
      <c r="AT274" s="217" t="s">
        <v>213</v>
      </c>
      <c r="AU274" s="217" t="s">
        <v>84</v>
      </c>
      <c r="AY274" s="18" t="s">
        <v>165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82</v>
      </c>
      <c r="BK274" s="218">
        <f>ROUND(I274*H274,2)</f>
        <v>0</v>
      </c>
      <c r="BL274" s="18" t="s">
        <v>259</v>
      </c>
      <c r="BM274" s="217" t="s">
        <v>1463</v>
      </c>
    </row>
    <row r="275" s="2" customFormat="1" ht="16.5" customHeight="1">
      <c r="A275" s="39"/>
      <c r="B275" s="40"/>
      <c r="C275" s="206" t="s">
        <v>720</v>
      </c>
      <c r="D275" s="206" t="s">
        <v>167</v>
      </c>
      <c r="E275" s="207" t="s">
        <v>1464</v>
      </c>
      <c r="F275" s="208" t="s">
        <v>1465</v>
      </c>
      <c r="G275" s="209" t="s">
        <v>251</v>
      </c>
      <c r="H275" s="210">
        <v>4</v>
      </c>
      <c r="I275" s="211"/>
      <c r="J275" s="212">
        <f>ROUND(I275*H275,2)</f>
        <v>0</v>
      </c>
      <c r="K275" s="208" t="s">
        <v>171</v>
      </c>
      <c r="L275" s="45"/>
      <c r="M275" s="213" t="s">
        <v>19</v>
      </c>
      <c r="N275" s="214" t="s">
        <v>45</v>
      </c>
      <c r="O275" s="85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7" t="s">
        <v>259</v>
      </c>
      <c r="AT275" s="217" t="s">
        <v>167</v>
      </c>
      <c r="AU275" s="217" t="s">
        <v>84</v>
      </c>
      <c r="AY275" s="18" t="s">
        <v>165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8" t="s">
        <v>82</v>
      </c>
      <c r="BK275" s="218">
        <f>ROUND(I275*H275,2)</f>
        <v>0</v>
      </c>
      <c r="BL275" s="18" t="s">
        <v>259</v>
      </c>
      <c r="BM275" s="217" t="s">
        <v>1466</v>
      </c>
    </row>
    <row r="276" s="2" customFormat="1">
      <c r="A276" s="39"/>
      <c r="B276" s="40"/>
      <c r="C276" s="41"/>
      <c r="D276" s="219" t="s">
        <v>174</v>
      </c>
      <c r="E276" s="41"/>
      <c r="F276" s="220" t="s">
        <v>1467</v>
      </c>
      <c r="G276" s="41"/>
      <c r="H276" s="41"/>
      <c r="I276" s="221"/>
      <c r="J276" s="41"/>
      <c r="K276" s="41"/>
      <c r="L276" s="45"/>
      <c r="M276" s="222"/>
      <c r="N276" s="223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174</v>
      </c>
      <c r="AU276" s="18" t="s">
        <v>84</v>
      </c>
    </row>
    <row r="277" s="2" customFormat="1" ht="16.5" customHeight="1">
      <c r="A277" s="39"/>
      <c r="B277" s="40"/>
      <c r="C277" s="236" t="s">
        <v>725</v>
      </c>
      <c r="D277" s="236" t="s">
        <v>213</v>
      </c>
      <c r="E277" s="237" t="s">
        <v>1468</v>
      </c>
      <c r="F277" s="238" t="s">
        <v>1469</v>
      </c>
      <c r="G277" s="239" t="s">
        <v>251</v>
      </c>
      <c r="H277" s="240">
        <v>4</v>
      </c>
      <c r="I277" s="241"/>
      <c r="J277" s="242">
        <f>ROUND(I277*H277,2)</f>
        <v>0</v>
      </c>
      <c r="K277" s="238" t="s">
        <v>171</v>
      </c>
      <c r="L277" s="243"/>
      <c r="M277" s="244" t="s">
        <v>19</v>
      </c>
      <c r="N277" s="245" t="s">
        <v>45</v>
      </c>
      <c r="O277" s="85"/>
      <c r="P277" s="215">
        <f>O277*H277</f>
        <v>0</v>
      </c>
      <c r="Q277" s="215">
        <v>0.001</v>
      </c>
      <c r="R277" s="215">
        <f>Q277*H277</f>
        <v>0.0040000000000000001</v>
      </c>
      <c r="S277" s="215">
        <v>0</v>
      </c>
      <c r="T277" s="21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7" t="s">
        <v>358</v>
      </c>
      <c r="AT277" s="217" t="s">
        <v>213</v>
      </c>
      <c r="AU277" s="217" t="s">
        <v>84</v>
      </c>
      <c r="AY277" s="18" t="s">
        <v>165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82</v>
      </c>
      <c r="BK277" s="218">
        <f>ROUND(I277*H277,2)</f>
        <v>0</v>
      </c>
      <c r="BL277" s="18" t="s">
        <v>259</v>
      </c>
      <c r="BM277" s="217" t="s">
        <v>1470</v>
      </c>
    </row>
    <row r="278" s="2" customFormat="1" ht="16.5" customHeight="1">
      <c r="A278" s="39"/>
      <c r="B278" s="40"/>
      <c r="C278" s="206" t="s">
        <v>729</v>
      </c>
      <c r="D278" s="206" t="s">
        <v>167</v>
      </c>
      <c r="E278" s="207" t="s">
        <v>1471</v>
      </c>
      <c r="F278" s="208" t="s">
        <v>1472</v>
      </c>
      <c r="G278" s="209" t="s">
        <v>251</v>
      </c>
      <c r="H278" s="210">
        <v>3</v>
      </c>
      <c r="I278" s="211"/>
      <c r="J278" s="212">
        <f>ROUND(I278*H278,2)</f>
        <v>0</v>
      </c>
      <c r="K278" s="208" t="s">
        <v>171</v>
      </c>
      <c r="L278" s="45"/>
      <c r="M278" s="213" t="s">
        <v>19</v>
      </c>
      <c r="N278" s="214" t="s">
        <v>45</v>
      </c>
      <c r="O278" s="85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7" t="s">
        <v>259</v>
      </c>
      <c r="AT278" s="217" t="s">
        <v>167</v>
      </c>
      <c r="AU278" s="217" t="s">
        <v>84</v>
      </c>
      <c r="AY278" s="18" t="s">
        <v>165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8" t="s">
        <v>82</v>
      </c>
      <c r="BK278" s="218">
        <f>ROUND(I278*H278,2)</f>
        <v>0</v>
      </c>
      <c r="BL278" s="18" t="s">
        <v>259</v>
      </c>
      <c r="BM278" s="217" t="s">
        <v>1473</v>
      </c>
    </row>
    <row r="279" s="2" customFormat="1">
      <c r="A279" s="39"/>
      <c r="B279" s="40"/>
      <c r="C279" s="41"/>
      <c r="D279" s="219" t="s">
        <v>174</v>
      </c>
      <c r="E279" s="41"/>
      <c r="F279" s="220" t="s">
        <v>1474</v>
      </c>
      <c r="G279" s="41"/>
      <c r="H279" s="41"/>
      <c r="I279" s="221"/>
      <c r="J279" s="41"/>
      <c r="K279" s="41"/>
      <c r="L279" s="45"/>
      <c r="M279" s="222"/>
      <c r="N279" s="223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174</v>
      </c>
      <c r="AU279" s="18" t="s">
        <v>84</v>
      </c>
    </row>
    <row r="280" s="2" customFormat="1" ht="21.75" customHeight="1">
      <c r="A280" s="39"/>
      <c r="B280" s="40"/>
      <c r="C280" s="236" t="s">
        <v>734</v>
      </c>
      <c r="D280" s="236" t="s">
        <v>213</v>
      </c>
      <c r="E280" s="237" t="s">
        <v>1475</v>
      </c>
      <c r="F280" s="238" t="s">
        <v>1476</v>
      </c>
      <c r="G280" s="239" t="s">
        <v>251</v>
      </c>
      <c r="H280" s="240">
        <v>3</v>
      </c>
      <c r="I280" s="241"/>
      <c r="J280" s="242">
        <f>ROUND(I280*H280,2)</f>
        <v>0</v>
      </c>
      <c r="K280" s="238" t="s">
        <v>171</v>
      </c>
      <c r="L280" s="243"/>
      <c r="M280" s="244" t="s">
        <v>19</v>
      </c>
      <c r="N280" s="245" t="s">
        <v>45</v>
      </c>
      <c r="O280" s="85"/>
      <c r="P280" s="215">
        <f>O280*H280</f>
        <v>0</v>
      </c>
      <c r="Q280" s="215">
        <v>0.010999999999999999</v>
      </c>
      <c r="R280" s="215">
        <f>Q280*H280</f>
        <v>0.033000000000000002</v>
      </c>
      <c r="S280" s="215">
        <v>0</v>
      </c>
      <c r="T280" s="21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7" t="s">
        <v>358</v>
      </c>
      <c r="AT280" s="217" t="s">
        <v>213</v>
      </c>
      <c r="AU280" s="217" t="s">
        <v>84</v>
      </c>
      <c r="AY280" s="18" t="s">
        <v>165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8" t="s">
        <v>82</v>
      </c>
      <c r="BK280" s="218">
        <f>ROUND(I280*H280,2)</f>
        <v>0</v>
      </c>
      <c r="BL280" s="18" t="s">
        <v>259</v>
      </c>
      <c r="BM280" s="217" t="s">
        <v>1477</v>
      </c>
    </row>
    <row r="281" s="2" customFormat="1" ht="16.5" customHeight="1">
      <c r="A281" s="39"/>
      <c r="B281" s="40"/>
      <c r="C281" s="206" t="s">
        <v>738</v>
      </c>
      <c r="D281" s="206" t="s">
        <v>167</v>
      </c>
      <c r="E281" s="207" t="s">
        <v>1478</v>
      </c>
      <c r="F281" s="208" t="s">
        <v>1479</v>
      </c>
      <c r="G281" s="209" t="s">
        <v>1384</v>
      </c>
      <c r="H281" s="210">
        <v>1</v>
      </c>
      <c r="I281" s="211"/>
      <c r="J281" s="212">
        <f>ROUND(I281*H281,2)</f>
        <v>0</v>
      </c>
      <c r="K281" s="208" t="s">
        <v>171</v>
      </c>
      <c r="L281" s="45"/>
      <c r="M281" s="213" t="s">
        <v>19</v>
      </c>
      <c r="N281" s="214" t="s">
        <v>45</v>
      </c>
      <c r="O281" s="85"/>
      <c r="P281" s="215">
        <f>O281*H281</f>
        <v>0</v>
      </c>
      <c r="Q281" s="215">
        <v>0</v>
      </c>
      <c r="R281" s="215">
        <f>Q281*H281</f>
        <v>0</v>
      </c>
      <c r="S281" s="215">
        <v>0.034700000000000002</v>
      </c>
      <c r="T281" s="216">
        <f>S281*H281</f>
        <v>0.034700000000000002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7" t="s">
        <v>259</v>
      </c>
      <c r="AT281" s="217" t="s">
        <v>167</v>
      </c>
      <c r="AU281" s="217" t="s">
        <v>84</v>
      </c>
      <c r="AY281" s="18" t="s">
        <v>165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82</v>
      </c>
      <c r="BK281" s="218">
        <f>ROUND(I281*H281,2)</f>
        <v>0</v>
      </c>
      <c r="BL281" s="18" t="s">
        <v>259</v>
      </c>
      <c r="BM281" s="217" t="s">
        <v>1480</v>
      </c>
    </row>
    <row r="282" s="2" customFormat="1">
      <c r="A282" s="39"/>
      <c r="B282" s="40"/>
      <c r="C282" s="41"/>
      <c r="D282" s="219" t="s">
        <v>174</v>
      </c>
      <c r="E282" s="41"/>
      <c r="F282" s="220" t="s">
        <v>1481</v>
      </c>
      <c r="G282" s="41"/>
      <c r="H282" s="41"/>
      <c r="I282" s="221"/>
      <c r="J282" s="41"/>
      <c r="K282" s="41"/>
      <c r="L282" s="45"/>
      <c r="M282" s="222"/>
      <c r="N282" s="223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174</v>
      </c>
      <c r="AU282" s="18" t="s">
        <v>84</v>
      </c>
    </row>
    <row r="283" s="2" customFormat="1" ht="21.75" customHeight="1">
      <c r="A283" s="39"/>
      <c r="B283" s="40"/>
      <c r="C283" s="206" t="s">
        <v>742</v>
      </c>
      <c r="D283" s="206" t="s">
        <v>167</v>
      </c>
      <c r="E283" s="207" t="s">
        <v>1482</v>
      </c>
      <c r="F283" s="208" t="s">
        <v>1483</v>
      </c>
      <c r="G283" s="209" t="s">
        <v>1384</v>
      </c>
      <c r="H283" s="210">
        <v>1</v>
      </c>
      <c r="I283" s="211"/>
      <c r="J283" s="212">
        <f>ROUND(I283*H283,2)</f>
        <v>0</v>
      </c>
      <c r="K283" s="208" t="s">
        <v>171</v>
      </c>
      <c r="L283" s="45"/>
      <c r="M283" s="213" t="s">
        <v>19</v>
      </c>
      <c r="N283" s="214" t="s">
        <v>45</v>
      </c>
      <c r="O283" s="85"/>
      <c r="P283" s="215">
        <f>O283*H283</f>
        <v>0</v>
      </c>
      <c r="Q283" s="215">
        <v>0.014749999999999999</v>
      </c>
      <c r="R283" s="215">
        <f>Q283*H283</f>
        <v>0.014749999999999999</v>
      </c>
      <c r="S283" s="215">
        <v>0</v>
      </c>
      <c r="T283" s="21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7" t="s">
        <v>259</v>
      </c>
      <c r="AT283" s="217" t="s">
        <v>167</v>
      </c>
      <c r="AU283" s="217" t="s">
        <v>84</v>
      </c>
      <c r="AY283" s="18" t="s">
        <v>165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8" t="s">
        <v>82</v>
      </c>
      <c r="BK283" s="218">
        <f>ROUND(I283*H283,2)</f>
        <v>0</v>
      </c>
      <c r="BL283" s="18" t="s">
        <v>259</v>
      </c>
      <c r="BM283" s="217" t="s">
        <v>1484</v>
      </c>
    </row>
    <row r="284" s="2" customFormat="1">
      <c r="A284" s="39"/>
      <c r="B284" s="40"/>
      <c r="C284" s="41"/>
      <c r="D284" s="219" t="s">
        <v>174</v>
      </c>
      <c r="E284" s="41"/>
      <c r="F284" s="220" t="s">
        <v>1485</v>
      </c>
      <c r="G284" s="41"/>
      <c r="H284" s="41"/>
      <c r="I284" s="221"/>
      <c r="J284" s="41"/>
      <c r="K284" s="41"/>
      <c r="L284" s="45"/>
      <c r="M284" s="222"/>
      <c r="N284" s="223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174</v>
      </c>
      <c r="AU284" s="18" t="s">
        <v>84</v>
      </c>
    </row>
    <row r="285" s="2" customFormat="1" ht="16.5" customHeight="1">
      <c r="A285" s="39"/>
      <c r="B285" s="40"/>
      <c r="C285" s="206" t="s">
        <v>747</v>
      </c>
      <c r="D285" s="206" t="s">
        <v>167</v>
      </c>
      <c r="E285" s="207" t="s">
        <v>1486</v>
      </c>
      <c r="F285" s="208" t="s">
        <v>1487</v>
      </c>
      <c r="G285" s="209" t="s">
        <v>251</v>
      </c>
      <c r="H285" s="210">
        <v>13</v>
      </c>
      <c r="I285" s="211"/>
      <c r="J285" s="212">
        <f>ROUND(I285*H285,2)</f>
        <v>0</v>
      </c>
      <c r="K285" s="208" t="s">
        <v>171</v>
      </c>
      <c r="L285" s="45"/>
      <c r="M285" s="213" t="s">
        <v>19</v>
      </c>
      <c r="N285" s="214" t="s">
        <v>45</v>
      </c>
      <c r="O285" s="85"/>
      <c r="P285" s="215">
        <f>O285*H285</f>
        <v>0</v>
      </c>
      <c r="Q285" s="215">
        <v>0</v>
      </c>
      <c r="R285" s="215">
        <f>Q285*H285</f>
        <v>0</v>
      </c>
      <c r="S285" s="215">
        <v>0.00048999999999999998</v>
      </c>
      <c r="T285" s="216">
        <f>S285*H285</f>
        <v>0.0063699999999999998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7" t="s">
        <v>259</v>
      </c>
      <c r="AT285" s="217" t="s">
        <v>167</v>
      </c>
      <c r="AU285" s="217" t="s">
        <v>84</v>
      </c>
      <c r="AY285" s="18" t="s">
        <v>165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82</v>
      </c>
      <c r="BK285" s="218">
        <f>ROUND(I285*H285,2)</f>
        <v>0</v>
      </c>
      <c r="BL285" s="18" t="s">
        <v>259</v>
      </c>
      <c r="BM285" s="217" t="s">
        <v>1488</v>
      </c>
    </row>
    <row r="286" s="2" customFormat="1">
      <c r="A286" s="39"/>
      <c r="B286" s="40"/>
      <c r="C286" s="41"/>
      <c r="D286" s="219" t="s">
        <v>174</v>
      </c>
      <c r="E286" s="41"/>
      <c r="F286" s="220" t="s">
        <v>1489</v>
      </c>
      <c r="G286" s="41"/>
      <c r="H286" s="41"/>
      <c r="I286" s="221"/>
      <c r="J286" s="41"/>
      <c r="K286" s="41"/>
      <c r="L286" s="45"/>
      <c r="M286" s="222"/>
      <c r="N286" s="223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174</v>
      </c>
      <c r="AU286" s="18" t="s">
        <v>84</v>
      </c>
    </row>
    <row r="287" s="2" customFormat="1" ht="16.5" customHeight="1">
      <c r="A287" s="39"/>
      <c r="B287" s="40"/>
      <c r="C287" s="206" t="s">
        <v>751</v>
      </c>
      <c r="D287" s="206" t="s">
        <v>167</v>
      </c>
      <c r="E287" s="207" t="s">
        <v>1490</v>
      </c>
      <c r="F287" s="208" t="s">
        <v>1491</v>
      </c>
      <c r="G287" s="209" t="s">
        <v>1384</v>
      </c>
      <c r="H287" s="210">
        <v>22</v>
      </c>
      <c r="I287" s="211"/>
      <c r="J287" s="212">
        <f>ROUND(I287*H287,2)</f>
        <v>0</v>
      </c>
      <c r="K287" s="208" t="s">
        <v>19</v>
      </c>
      <c r="L287" s="45"/>
      <c r="M287" s="213" t="s">
        <v>19</v>
      </c>
      <c r="N287" s="214" t="s">
        <v>45</v>
      </c>
      <c r="O287" s="85"/>
      <c r="P287" s="215">
        <f>O287*H287</f>
        <v>0</v>
      </c>
      <c r="Q287" s="215">
        <v>0.00024000000000000001</v>
      </c>
      <c r="R287" s="215">
        <f>Q287*H287</f>
        <v>0.00528</v>
      </c>
      <c r="S287" s="215">
        <v>0</v>
      </c>
      <c r="T287" s="21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7" t="s">
        <v>259</v>
      </c>
      <c r="AT287" s="217" t="s">
        <v>167</v>
      </c>
      <c r="AU287" s="217" t="s">
        <v>84</v>
      </c>
      <c r="AY287" s="18" t="s">
        <v>165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8" t="s">
        <v>82</v>
      </c>
      <c r="BK287" s="218">
        <f>ROUND(I287*H287,2)</f>
        <v>0</v>
      </c>
      <c r="BL287" s="18" t="s">
        <v>259</v>
      </c>
      <c r="BM287" s="217" t="s">
        <v>1492</v>
      </c>
    </row>
    <row r="288" s="2" customFormat="1" ht="16.5" customHeight="1">
      <c r="A288" s="39"/>
      <c r="B288" s="40"/>
      <c r="C288" s="206" t="s">
        <v>756</v>
      </c>
      <c r="D288" s="206" t="s">
        <v>167</v>
      </c>
      <c r="E288" s="207" t="s">
        <v>1493</v>
      </c>
      <c r="F288" s="208" t="s">
        <v>1494</v>
      </c>
      <c r="G288" s="209" t="s">
        <v>1384</v>
      </c>
      <c r="H288" s="210">
        <v>15</v>
      </c>
      <c r="I288" s="211"/>
      <c r="J288" s="212">
        <f>ROUND(I288*H288,2)</f>
        <v>0</v>
      </c>
      <c r="K288" s="208" t="s">
        <v>19</v>
      </c>
      <c r="L288" s="45"/>
      <c r="M288" s="213" t="s">
        <v>19</v>
      </c>
      <c r="N288" s="214" t="s">
        <v>45</v>
      </c>
      <c r="O288" s="85"/>
      <c r="P288" s="215">
        <f>O288*H288</f>
        <v>0</v>
      </c>
      <c r="Q288" s="215">
        <v>9.0000000000000006E-05</v>
      </c>
      <c r="R288" s="215">
        <f>Q288*H288</f>
        <v>0.0013500000000000001</v>
      </c>
      <c r="S288" s="215">
        <v>0</v>
      </c>
      <c r="T288" s="21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7" t="s">
        <v>259</v>
      </c>
      <c r="AT288" s="217" t="s">
        <v>167</v>
      </c>
      <c r="AU288" s="217" t="s">
        <v>84</v>
      </c>
      <c r="AY288" s="18" t="s">
        <v>165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82</v>
      </c>
      <c r="BK288" s="218">
        <f>ROUND(I288*H288,2)</f>
        <v>0</v>
      </c>
      <c r="BL288" s="18" t="s">
        <v>259</v>
      </c>
      <c r="BM288" s="217" t="s">
        <v>1495</v>
      </c>
    </row>
    <row r="289" s="2" customFormat="1" ht="16.5" customHeight="1">
      <c r="A289" s="39"/>
      <c r="B289" s="40"/>
      <c r="C289" s="206" t="s">
        <v>761</v>
      </c>
      <c r="D289" s="206" t="s">
        <v>167</v>
      </c>
      <c r="E289" s="207" t="s">
        <v>1496</v>
      </c>
      <c r="F289" s="208" t="s">
        <v>1497</v>
      </c>
      <c r="G289" s="209" t="s">
        <v>1384</v>
      </c>
      <c r="H289" s="210">
        <v>11</v>
      </c>
      <c r="I289" s="211"/>
      <c r="J289" s="212">
        <f>ROUND(I289*H289,2)</f>
        <v>0</v>
      </c>
      <c r="K289" s="208" t="s">
        <v>171</v>
      </c>
      <c r="L289" s="45"/>
      <c r="M289" s="213" t="s">
        <v>19</v>
      </c>
      <c r="N289" s="214" t="s">
        <v>45</v>
      </c>
      <c r="O289" s="85"/>
      <c r="P289" s="215">
        <f>O289*H289</f>
        <v>0</v>
      </c>
      <c r="Q289" s="215">
        <v>0</v>
      </c>
      <c r="R289" s="215">
        <f>Q289*H289</f>
        <v>0</v>
      </c>
      <c r="S289" s="215">
        <v>0.00156</v>
      </c>
      <c r="T289" s="216">
        <f>S289*H289</f>
        <v>0.017159999999999998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7" t="s">
        <v>259</v>
      </c>
      <c r="AT289" s="217" t="s">
        <v>167</v>
      </c>
      <c r="AU289" s="217" t="s">
        <v>84</v>
      </c>
      <c r="AY289" s="18" t="s">
        <v>165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8" t="s">
        <v>82</v>
      </c>
      <c r="BK289" s="218">
        <f>ROUND(I289*H289,2)</f>
        <v>0</v>
      </c>
      <c r="BL289" s="18" t="s">
        <v>259</v>
      </c>
      <c r="BM289" s="217" t="s">
        <v>1498</v>
      </c>
    </row>
    <row r="290" s="2" customFormat="1">
      <c r="A290" s="39"/>
      <c r="B290" s="40"/>
      <c r="C290" s="41"/>
      <c r="D290" s="219" t="s">
        <v>174</v>
      </c>
      <c r="E290" s="41"/>
      <c r="F290" s="220" t="s">
        <v>1499</v>
      </c>
      <c r="G290" s="41"/>
      <c r="H290" s="41"/>
      <c r="I290" s="221"/>
      <c r="J290" s="41"/>
      <c r="K290" s="41"/>
      <c r="L290" s="45"/>
      <c r="M290" s="222"/>
      <c r="N290" s="223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174</v>
      </c>
      <c r="AU290" s="18" t="s">
        <v>84</v>
      </c>
    </row>
    <row r="291" s="2" customFormat="1" ht="16.5" customHeight="1">
      <c r="A291" s="39"/>
      <c r="B291" s="40"/>
      <c r="C291" s="206" t="s">
        <v>769</v>
      </c>
      <c r="D291" s="206" t="s">
        <v>167</v>
      </c>
      <c r="E291" s="207" t="s">
        <v>1500</v>
      </c>
      <c r="F291" s="208" t="s">
        <v>1501</v>
      </c>
      <c r="G291" s="209" t="s">
        <v>1384</v>
      </c>
      <c r="H291" s="210">
        <v>1</v>
      </c>
      <c r="I291" s="211"/>
      <c r="J291" s="212">
        <f>ROUND(I291*H291,2)</f>
        <v>0</v>
      </c>
      <c r="K291" s="208" t="s">
        <v>171</v>
      </c>
      <c r="L291" s="45"/>
      <c r="M291" s="213" t="s">
        <v>19</v>
      </c>
      <c r="N291" s="214" t="s">
        <v>45</v>
      </c>
      <c r="O291" s="85"/>
      <c r="P291" s="215">
        <f>O291*H291</f>
        <v>0</v>
      </c>
      <c r="Q291" s="215">
        <v>0.0019599999999999999</v>
      </c>
      <c r="R291" s="215">
        <f>Q291*H291</f>
        <v>0.0019599999999999999</v>
      </c>
      <c r="S291" s="215">
        <v>0</v>
      </c>
      <c r="T291" s="216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7" t="s">
        <v>259</v>
      </c>
      <c r="AT291" s="217" t="s">
        <v>167</v>
      </c>
      <c r="AU291" s="217" t="s">
        <v>84</v>
      </c>
      <c r="AY291" s="18" t="s">
        <v>165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8" t="s">
        <v>82</v>
      </c>
      <c r="BK291" s="218">
        <f>ROUND(I291*H291,2)</f>
        <v>0</v>
      </c>
      <c r="BL291" s="18" t="s">
        <v>259</v>
      </c>
      <c r="BM291" s="217" t="s">
        <v>1502</v>
      </c>
    </row>
    <row r="292" s="2" customFormat="1">
      <c r="A292" s="39"/>
      <c r="B292" s="40"/>
      <c r="C292" s="41"/>
      <c r="D292" s="219" t="s">
        <v>174</v>
      </c>
      <c r="E292" s="41"/>
      <c r="F292" s="220" t="s">
        <v>1503</v>
      </c>
      <c r="G292" s="41"/>
      <c r="H292" s="41"/>
      <c r="I292" s="221"/>
      <c r="J292" s="41"/>
      <c r="K292" s="41"/>
      <c r="L292" s="45"/>
      <c r="M292" s="222"/>
      <c r="N292" s="223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174</v>
      </c>
      <c r="AU292" s="18" t="s">
        <v>84</v>
      </c>
    </row>
    <row r="293" s="2" customFormat="1" ht="16.5" customHeight="1">
      <c r="A293" s="39"/>
      <c r="B293" s="40"/>
      <c r="C293" s="206" t="s">
        <v>774</v>
      </c>
      <c r="D293" s="206" t="s">
        <v>167</v>
      </c>
      <c r="E293" s="207" t="s">
        <v>1504</v>
      </c>
      <c r="F293" s="208" t="s">
        <v>1505</v>
      </c>
      <c r="G293" s="209" t="s">
        <v>1384</v>
      </c>
      <c r="H293" s="210">
        <v>9</v>
      </c>
      <c r="I293" s="211"/>
      <c r="J293" s="212">
        <f>ROUND(I293*H293,2)</f>
        <v>0</v>
      </c>
      <c r="K293" s="208" t="s">
        <v>171</v>
      </c>
      <c r="L293" s="45"/>
      <c r="M293" s="213" t="s">
        <v>19</v>
      </c>
      <c r="N293" s="214" t="s">
        <v>45</v>
      </c>
      <c r="O293" s="85"/>
      <c r="P293" s="215">
        <f>O293*H293</f>
        <v>0</v>
      </c>
      <c r="Q293" s="215">
        <v>0.0028400000000000001</v>
      </c>
      <c r="R293" s="215">
        <f>Q293*H293</f>
        <v>0.025559999999999999</v>
      </c>
      <c r="S293" s="215">
        <v>0</v>
      </c>
      <c r="T293" s="216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7" t="s">
        <v>259</v>
      </c>
      <c r="AT293" s="217" t="s">
        <v>167</v>
      </c>
      <c r="AU293" s="217" t="s">
        <v>84</v>
      </c>
      <c r="AY293" s="18" t="s">
        <v>165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8" t="s">
        <v>82</v>
      </c>
      <c r="BK293" s="218">
        <f>ROUND(I293*H293,2)</f>
        <v>0</v>
      </c>
      <c r="BL293" s="18" t="s">
        <v>259</v>
      </c>
      <c r="BM293" s="217" t="s">
        <v>1506</v>
      </c>
    </row>
    <row r="294" s="2" customFormat="1">
      <c r="A294" s="39"/>
      <c r="B294" s="40"/>
      <c r="C294" s="41"/>
      <c r="D294" s="219" t="s">
        <v>174</v>
      </c>
      <c r="E294" s="41"/>
      <c r="F294" s="220" t="s">
        <v>1507</v>
      </c>
      <c r="G294" s="41"/>
      <c r="H294" s="41"/>
      <c r="I294" s="221"/>
      <c r="J294" s="41"/>
      <c r="K294" s="41"/>
      <c r="L294" s="45"/>
      <c r="M294" s="222"/>
      <c r="N294" s="223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174</v>
      </c>
      <c r="AU294" s="18" t="s">
        <v>84</v>
      </c>
    </row>
    <row r="295" s="2" customFormat="1" ht="16.5" customHeight="1">
      <c r="A295" s="39"/>
      <c r="B295" s="40"/>
      <c r="C295" s="206" t="s">
        <v>780</v>
      </c>
      <c r="D295" s="206" t="s">
        <v>167</v>
      </c>
      <c r="E295" s="207" t="s">
        <v>1508</v>
      </c>
      <c r="F295" s="208" t="s">
        <v>1509</v>
      </c>
      <c r="G295" s="209" t="s">
        <v>251</v>
      </c>
      <c r="H295" s="210">
        <v>2</v>
      </c>
      <c r="I295" s="211"/>
      <c r="J295" s="212">
        <f>ROUND(I295*H295,2)</f>
        <v>0</v>
      </c>
      <c r="K295" s="208" t="s">
        <v>171</v>
      </c>
      <c r="L295" s="45"/>
      <c r="M295" s="213" t="s">
        <v>19</v>
      </c>
      <c r="N295" s="214" t="s">
        <v>45</v>
      </c>
      <c r="O295" s="85"/>
      <c r="P295" s="215">
        <f>O295*H295</f>
        <v>0</v>
      </c>
      <c r="Q295" s="215">
        <v>4.0000000000000003E-05</v>
      </c>
      <c r="R295" s="215">
        <f>Q295*H295</f>
        <v>8.0000000000000007E-05</v>
      </c>
      <c r="S295" s="215">
        <v>0</v>
      </c>
      <c r="T295" s="216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7" t="s">
        <v>259</v>
      </c>
      <c r="AT295" s="217" t="s">
        <v>167</v>
      </c>
      <c r="AU295" s="217" t="s">
        <v>84</v>
      </c>
      <c r="AY295" s="18" t="s">
        <v>165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8" t="s">
        <v>82</v>
      </c>
      <c r="BK295" s="218">
        <f>ROUND(I295*H295,2)</f>
        <v>0</v>
      </c>
      <c r="BL295" s="18" t="s">
        <v>259</v>
      </c>
      <c r="BM295" s="217" t="s">
        <v>1510</v>
      </c>
    </row>
    <row r="296" s="2" customFormat="1">
      <c r="A296" s="39"/>
      <c r="B296" s="40"/>
      <c r="C296" s="41"/>
      <c r="D296" s="219" t="s">
        <v>174</v>
      </c>
      <c r="E296" s="41"/>
      <c r="F296" s="220" t="s">
        <v>1511</v>
      </c>
      <c r="G296" s="41"/>
      <c r="H296" s="41"/>
      <c r="I296" s="221"/>
      <c r="J296" s="41"/>
      <c r="K296" s="41"/>
      <c r="L296" s="45"/>
      <c r="M296" s="222"/>
      <c r="N296" s="223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174</v>
      </c>
      <c r="AU296" s="18" t="s">
        <v>84</v>
      </c>
    </row>
    <row r="297" s="2" customFormat="1" ht="16.5" customHeight="1">
      <c r="A297" s="39"/>
      <c r="B297" s="40"/>
      <c r="C297" s="236" t="s">
        <v>789</v>
      </c>
      <c r="D297" s="236" t="s">
        <v>213</v>
      </c>
      <c r="E297" s="237" t="s">
        <v>1512</v>
      </c>
      <c r="F297" s="238" t="s">
        <v>1513</v>
      </c>
      <c r="G297" s="239" t="s">
        <v>251</v>
      </c>
      <c r="H297" s="240">
        <v>2</v>
      </c>
      <c r="I297" s="241"/>
      <c r="J297" s="242">
        <f>ROUND(I297*H297,2)</f>
        <v>0</v>
      </c>
      <c r="K297" s="238" t="s">
        <v>171</v>
      </c>
      <c r="L297" s="243"/>
      <c r="M297" s="244" t="s">
        <v>19</v>
      </c>
      <c r="N297" s="245" t="s">
        <v>45</v>
      </c>
      <c r="O297" s="85"/>
      <c r="P297" s="215">
        <f>O297*H297</f>
        <v>0</v>
      </c>
      <c r="Q297" s="215">
        <v>0.00147</v>
      </c>
      <c r="R297" s="215">
        <f>Q297*H297</f>
        <v>0.0029399999999999999</v>
      </c>
      <c r="S297" s="215">
        <v>0</v>
      </c>
      <c r="T297" s="21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7" t="s">
        <v>358</v>
      </c>
      <c r="AT297" s="217" t="s">
        <v>213</v>
      </c>
      <c r="AU297" s="217" t="s">
        <v>84</v>
      </c>
      <c r="AY297" s="18" t="s">
        <v>165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82</v>
      </c>
      <c r="BK297" s="218">
        <f>ROUND(I297*H297,2)</f>
        <v>0</v>
      </c>
      <c r="BL297" s="18" t="s">
        <v>259</v>
      </c>
      <c r="BM297" s="217" t="s">
        <v>1514</v>
      </c>
    </row>
    <row r="298" s="2" customFormat="1" ht="16.5" customHeight="1">
      <c r="A298" s="39"/>
      <c r="B298" s="40"/>
      <c r="C298" s="206" t="s">
        <v>794</v>
      </c>
      <c r="D298" s="206" t="s">
        <v>167</v>
      </c>
      <c r="E298" s="207" t="s">
        <v>1515</v>
      </c>
      <c r="F298" s="208" t="s">
        <v>1516</v>
      </c>
      <c r="G298" s="209" t="s">
        <v>251</v>
      </c>
      <c r="H298" s="210">
        <v>13</v>
      </c>
      <c r="I298" s="211"/>
      <c r="J298" s="212">
        <f>ROUND(I298*H298,2)</f>
        <v>0</v>
      </c>
      <c r="K298" s="208" t="s">
        <v>171</v>
      </c>
      <c r="L298" s="45"/>
      <c r="M298" s="213" t="s">
        <v>19</v>
      </c>
      <c r="N298" s="214" t="s">
        <v>45</v>
      </c>
      <c r="O298" s="85"/>
      <c r="P298" s="215">
        <f>O298*H298</f>
        <v>0</v>
      </c>
      <c r="Q298" s="215">
        <v>0</v>
      </c>
      <c r="R298" s="215">
        <f>Q298*H298</f>
        <v>0</v>
      </c>
      <c r="S298" s="215">
        <v>0.00084999999999999995</v>
      </c>
      <c r="T298" s="216">
        <f>S298*H298</f>
        <v>0.011049999999999999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7" t="s">
        <v>259</v>
      </c>
      <c r="AT298" s="217" t="s">
        <v>167</v>
      </c>
      <c r="AU298" s="217" t="s">
        <v>84</v>
      </c>
      <c r="AY298" s="18" t="s">
        <v>165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82</v>
      </c>
      <c r="BK298" s="218">
        <f>ROUND(I298*H298,2)</f>
        <v>0</v>
      </c>
      <c r="BL298" s="18" t="s">
        <v>259</v>
      </c>
      <c r="BM298" s="217" t="s">
        <v>1517</v>
      </c>
    </row>
    <row r="299" s="2" customFormat="1">
      <c r="A299" s="39"/>
      <c r="B299" s="40"/>
      <c r="C299" s="41"/>
      <c r="D299" s="219" t="s">
        <v>174</v>
      </c>
      <c r="E299" s="41"/>
      <c r="F299" s="220" t="s">
        <v>1518</v>
      </c>
      <c r="G299" s="41"/>
      <c r="H299" s="41"/>
      <c r="I299" s="221"/>
      <c r="J299" s="41"/>
      <c r="K299" s="41"/>
      <c r="L299" s="45"/>
      <c r="M299" s="222"/>
      <c r="N299" s="223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174</v>
      </c>
      <c r="AU299" s="18" t="s">
        <v>84</v>
      </c>
    </row>
    <row r="300" s="2" customFormat="1" ht="16.5" customHeight="1">
      <c r="A300" s="39"/>
      <c r="B300" s="40"/>
      <c r="C300" s="206" t="s">
        <v>798</v>
      </c>
      <c r="D300" s="206" t="s">
        <v>167</v>
      </c>
      <c r="E300" s="207" t="s">
        <v>1519</v>
      </c>
      <c r="F300" s="208" t="s">
        <v>1520</v>
      </c>
      <c r="G300" s="209" t="s">
        <v>251</v>
      </c>
      <c r="H300" s="210">
        <v>2</v>
      </c>
      <c r="I300" s="211"/>
      <c r="J300" s="212">
        <f>ROUND(I300*H300,2)</f>
        <v>0</v>
      </c>
      <c r="K300" s="208" t="s">
        <v>171</v>
      </c>
      <c r="L300" s="45"/>
      <c r="M300" s="213" t="s">
        <v>19</v>
      </c>
      <c r="N300" s="214" t="s">
        <v>45</v>
      </c>
      <c r="O300" s="85"/>
      <c r="P300" s="215">
        <f>O300*H300</f>
        <v>0</v>
      </c>
      <c r="Q300" s="215">
        <v>0.00055000000000000003</v>
      </c>
      <c r="R300" s="215">
        <f>Q300*H300</f>
        <v>0.0011000000000000001</v>
      </c>
      <c r="S300" s="215">
        <v>0</v>
      </c>
      <c r="T300" s="21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7" t="s">
        <v>259</v>
      </c>
      <c r="AT300" s="217" t="s">
        <v>167</v>
      </c>
      <c r="AU300" s="217" t="s">
        <v>84</v>
      </c>
      <c r="AY300" s="18" t="s">
        <v>165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8" t="s">
        <v>82</v>
      </c>
      <c r="BK300" s="218">
        <f>ROUND(I300*H300,2)</f>
        <v>0</v>
      </c>
      <c r="BL300" s="18" t="s">
        <v>259</v>
      </c>
      <c r="BM300" s="217" t="s">
        <v>1521</v>
      </c>
    </row>
    <row r="301" s="2" customFormat="1">
      <c r="A301" s="39"/>
      <c r="B301" s="40"/>
      <c r="C301" s="41"/>
      <c r="D301" s="219" t="s">
        <v>174</v>
      </c>
      <c r="E301" s="41"/>
      <c r="F301" s="220" t="s">
        <v>1522</v>
      </c>
      <c r="G301" s="41"/>
      <c r="H301" s="41"/>
      <c r="I301" s="221"/>
      <c r="J301" s="41"/>
      <c r="K301" s="41"/>
      <c r="L301" s="45"/>
      <c r="M301" s="222"/>
      <c r="N301" s="223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174</v>
      </c>
      <c r="AU301" s="18" t="s">
        <v>84</v>
      </c>
    </row>
    <row r="302" s="2" customFormat="1" ht="16.5" customHeight="1">
      <c r="A302" s="39"/>
      <c r="B302" s="40"/>
      <c r="C302" s="206" t="s">
        <v>806</v>
      </c>
      <c r="D302" s="206" t="s">
        <v>167</v>
      </c>
      <c r="E302" s="207" t="s">
        <v>1523</v>
      </c>
      <c r="F302" s="208" t="s">
        <v>1524</v>
      </c>
      <c r="G302" s="209" t="s">
        <v>251</v>
      </c>
      <c r="H302" s="210">
        <v>4</v>
      </c>
      <c r="I302" s="211"/>
      <c r="J302" s="212">
        <f>ROUND(I302*H302,2)</f>
        <v>0</v>
      </c>
      <c r="K302" s="208" t="s">
        <v>171</v>
      </c>
      <c r="L302" s="45"/>
      <c r="M302" s="213" t="s">
        <v>19</v>
      </c>
      <c r="N302" s="214" t="s">
        <v>45</v>
      </c>
      <c r="O302" s="85"/>
      <c r="P302" s="215">
        <f>O302*H302</f>
        <v>0</v>
      </c>
      <c r="Q302" s="215">
        <v>0.00027999999999999998</v>
      </c>
      <c r="R302" s="215">
        <f>Q302*H302</f>
        <v>0.0011199999999999999</v>
      </c>
      <c r="S302" s="215">
        <v>0</v>
      </c>
      <c r="T302" s="216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7" t="s">
        <v>259</v>
      </c>
      <c r="AT302" s="217" t="s">
        <v>167</v>
      </c>
      <c r="AU302" s="217" t="s">
        <v>84</v>
      </c>
      <c r="AY302" s="18" t="s">
        <v>165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82</v>
      </c>
      <c r="BK302" s="218">
        <f>ROUND(I302*H302,2)</f>
        <v>0</v>
      </c>
      <c r="BL302" s="18" t="s">
        <v>259</v>
      </c>
      <c r="BM302" s="217" t="s">
        <v>1525</v>
      </c>
    </row>
    <row r="303" s="2" customFormat="1">
      <c r="A303" s="39"/>
      <c r="B303" s="40"/>
      <c r="C303" s="41"/>
      <c r="D303" s="219" t="s">
        <v>174</v>
      </c>
      <c r="E303" s="41"/>
      <c r="F303" s="220" t="s">
        <v>1526</v>
      </c>
      <c r="G303" s="41"/>
      <c r="H303" s="41"/>
      <c r="I303" s="221"/>
      <c r="J303" s="41"/>
      <c r="K303" s="41"/>
      <c r="L303" s="45"/>
      <c r="M303" s="222"/>
      <c r="N303" s="223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174</v>
      </c>
      <c r="AU303" s="18" t="s">
        <v>84</v>
      </c>
    </row>
    <row r="304" s="2" customFormat="1" ht="16.5" customHeight="1">
      <c r="A304" s="39"/>
      <c r="B304" s="40"/>
      <c r="C304" s="206" t="s">
        <v>813</v>
      </c>
      <c r="D304" s="206" t="s">
        <v>167</v>
      </c>
      <c r="E304" s="207" t="s">
        <v>1527</v>
      </c>
      <c r="F304" s="208" t="s">
        <v>1528</v>
      </c>
      <c r="G304" s="209" t="s">
        <v>251</v>
      </c>
      <c r="H304" s="210">
        <v>9</v>
      </c>
      <c r="I304" s="211"/>
      <c r="J304" s="212">
        <f>ROUND(I304*H304,2)</f>
        <v>0</v>
      </c>
      <c r="K304" s="208" t="s">
        <v>171</v>
      </c>
      <c r="L304" s="45"/>
      <c r="M304" s="213" t="s">
        <v>19</v>
      </c>
      <c r="N304" s="214" t="s">
        <v>45</v>
      </c>
      <c r="O304" s="85"/>
      <c r="P304" s="215">
        <f>O304*H304</f>
        <v>0</v>
      </c>
      <c r="Q304" s="215">
        <v>0.00014999999999999999</v>
      </c>
      <c r="R304" s="215">
        <f>Q304*H304</f>
        <v>0.0013499999999999999</v>
      </c>
      <c r="S304" s="215">
        <v>0</v>
      </c>
      <c r="T304" s="21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7" t="s">
        <v>259</v>
      </c>
      <c r="AT304" s="217" t="s">
        <v>167</v>
      </c>
      <c r="AU304" s="217" t="s">
        <v>84</v>
      </c>
      <c r="AY304" s="18" t="s">
        <v>165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8" t="s">
        <v>82</v>
      </c>
      <c r="BK304" s="218">
        <f>ROUND(I304*H304,2)</f>
        <v>0</v>
      </c>
      <c r="BL304" s="18" t="s">
        <v>259</v>
      </c>
      <c r="BM304" s="217" t="s">
        <v>1529</v>
      </c>
    </row>
    <row r="305" s="2" customFormat="1">
      <c r="A305" s="39"/>
      <c r="B305" s="40"/>
      <c r="C305" s="41"/>
      <c r="D305" s="219" t="s">
        <v>174</v>
      </c>
      <c r="E305" s="41"/>
      <c r="F305" s="220" t="s">
        <v>1530</v>
      </c>
      <c r="G305" s="41"/>
      <c r="H305" s="41"/>
      <c r="I305" s="221"/>
      <c r="J305" s="41"/>
      <c r="K305" s="41"/>
      <c r="L305" s="45"/>
      <c r="M305" s="222"/>
      <c r="N305" s="223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174</v>
      </c>
      <c r="AU305" s="18" t="s">
        <v>84</v>
      </c>
    </row>
    <row r="306" s="2" customFormat="1" ht="16.5" customHeight="1">
      <c r="A306" s="39"/>
      <c r="B306" s="40"/>
      <c r="C306" s="236" t="s">
        <v>817</v>
      </c>
      <c r="D306" s="236" t="s">
        <v>213</v>
      </c>
      <c r="E306" s="237" t="s">
        <v>1531</v>
      </c>
      <c r="F306" s="238" t="s">
        <v>1532</v>
      </c>
      <c r="G306" s="239" t="s">
        <v>251</v>
      </c>
      <c r="H306" s="240">
        <v>9</v>
      </c>
      <c r="I306" s="241"/>
      <c r="J306" s="242">
        <f>ROUND(I306*H306,2)</f>
        <v>0</v>
      </c>
      <c r="K306" s="238" t="s">
        <v>171</v>
      </c>
      <c r="L306" s="243"/>
      <c r="M306" s="244" t="s">
        <v>19</v>
      </c>
      <c r="N306" s="245" t="s">
        <v>45</v>
      </c>
      <c r="O306" s="85"/>
      <c r="P306" s="215">
        <f>O306*H306</f>
        <v>0</v>
      </c>
      <c r="Q306" s="215">
        <v>0.00089999999999999998</v>
      </c>
      <c r="R306" s="215">
        <f>Q306*H306</f>
        <v>0.0080999999999999996</v>
      </c>
      <c r="S306" s="215">
        <v>0</v>
      </c>
      <c r="T306" s="21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7" t="s">
        <v>358</v>
      </c>
      <c r="AT306" s="217" t="s">
        <v>213</v>
      </c>
      <c r="AU306" s="217" t="s">
        <v>84</v>
      </c>
      <c r="AY306" s="18" t="s">
        <v>165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8" t="s">
        <v>82</v>
      </c>
      <c r="BK306" s="218">
        <f>ROUND(I306*H306,2)</f>
        <v>0</v>
      </c>
      <c r="BL306" s="18" t="s">
        <v>259</v>
      </c>
      <c r="BM306" s="217" t="s">
        <v>1533</v>
      </c>
    </row>
    <row r="307" s="2" customFormat="1" ht="21.75" customHeight="1">
      <c r="A307" s="39"/>
      <c r="B307" s="40"/>
      <c r="C307" s="206" t="s">
        <v>822</v>
      </c>
      <c r="D307" s="206" t="s">
        <v>167</v>
      </c>
      <c r="E307" s="207" t="s">
        <v>1534</v>
      </c>
      <c r="F307" s="208" t="s">
        <v>1535</v>
      </c>
      <c r="G307" s="209" t="s">
        <v>251</v>
      </c>
      <c r="H307" s="210">
        <v>2</v>
      </c>
      <c r="I307" s="211"/>
      <c r="J307" s="212">
        <f>ROUND(I307*H307,2)</f>
        <v>0</v>
      </c>
      <c r="K307" s="208" t="s">
        <v>171</v>
      </c>
      <c r="L307" s="45"/>
      <c r="M307" s="213" t="s">
        <v>19</v>
      </c>
      <c r="N307" s="214" t="s">
        <v>45</v>
      </c>
      <c r="O307" s="85"/>
      <c r="P307" s="215">
        <f>O307*H307</f>
        <v>0</v>
      </c>
      <c r="Q307" s="215">
        <v>0.00019000000000000001</v>
      </c>
      <c r="R307" s="215">
        <f>Q307*H307</f>
        <v>0.00038000000000000002</v>
      </c>
      <c r="S307" s="215">
        <v>0</v>
      </c>
      <c r="T307" s="216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7" t="s">
        <v>259</v>
      </c>
      <c r="AT307" s="217" t="s">
        <v>167</v>
      </c>
      <c r="AU307" s="217" t="s">
        <v>84</v>
      </c>
      <c r="AY307" s="18" t="s">
        <v>165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8" t="s">
        <v>82</v>
      </c>
      <c r="BK307" s="218">
        <f>ROUND(I307*H307,2)</f>
        <v>0</v>
      </c>
      <c r="BL307" s="18" t="s">
        <v>259</v>
      </c>
      <c r="BM307" s="217" t="s">
        <v>1536</v>
      </c>
    </row>
    <row r="308" s="2" customFormat="1">
      <c r="A308" s="39"/>
      <c r="B308" s="40"/>
      <c r="C308" s="41"/>
      <c r="D308" s="219" t="s">
        <v>174</v>
      </c>
      <c r="E308" s="41"/>
      <c r="F308" s="220" t="s">
        <v>1537</v>
      </c>
      <c r="G308" s="41"/>
      <c r="H308" s="41"/>
      <c r="I308" s="221"/>
      <c r="J308" s="41"/>
      <c r="K308" s="41"/>
      <c r="L308" s="45"/>
      <c r="M308" s="222"/>
      <c r="N308" s="223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174</v>
      </c>
      <c r="AU308" s="18" t="s">
        <v>84</v>
      </c>
    </row>
    <row r="309" s="2" customFormat="1" ht="16.5" customHeight="1">
      <c r="A309" s="39"/>
      <c r="B309" s="40"/>
      <c r="C309" s="236" t="s">
        <v>826</v>
      </c>
      <c r="D309" s="236" t="s">
        <v>213</v>
      </c>
      <c r="E309" s="237" t="s">
        <v>1538</v>
      </c>
      <c r="F309" s="238" t="s">
        <v>1539</v>
      </c>
      <c r="G309" s="239" t="s">
        <v>251</v>
      </c>
      <c r="H309" s="240">
        <v>2</v>
      </c>
      <c r="I309" s="241"/>
      <c r="J309" s="242">
        <f>ROUND(I309*H309,2)</f>
        <v>0</v>
      </c>
      <c r="K309" s="238" t="s">
        <v>171</v>
      </c>
      <c r="L309" s="243"/>
      <c r="M309" s="244" t="s">
        <v>19</v>
      </c>
      <c r="N309" s="245" t="s">
        <v>45</v>
      </c>
      <c r="O309" s="85"/>
      <c r="P309" s="215">
        <f>O309*H309</f>
        <v>0</v>
      </c>
      <c r="Q309" s="215">
        <v>0.00038000000000000002</v>
      </c>
      <c r="R309" s="215">
        <f>Q309*H309</f>
        <v>0.00076000000000000004</v>
      </c>
      <c r="S309" s="215">
        <v>0</v>
      </c>
      <c r="T309" s="21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7" t="s">
        <v>358</v>
      </c>
      <c r="AT309" s="217" t="s">
        <v>213</v>
      </c>
      <c r="AU309" s="217" t="s">
        <v>84</v>
      </c>
      <c r="AY309" s="18" t="s">
        <v>165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82</v>
      </c>
      <c r="BK309" s="218">
        <f>ROUND(I309*H309,2)</f>
        <v>0</v>
      </c>
      <c r="BL309" s="18" t="s">
        <v>259</v>
      </c>
      <c r="BM309" s="217" t="s">
        <v>1540</v>
      </c>
    </row>
    <row r="310" s="2" customFormat="1" ht="16.5" customHeight="1">
      <c r="A310" s="39"/>
      <c r="B310" s="40"/>
      <c r="C310" s="206" t="s">
        <v>831</v>
      </c>
      <c r="D310" s="206" t="s">
        <v>167</v>
      </c>
      <c r="E310" s="207" t="s">
        <v>1541</v>
      </c>
      <c r="F310" s="208" t="s">
        <v>1542</v>
      </c>
      <c r="G310" s="209" t="s">
        <v>251</v>
      </c>
      <c r="H310" s="210">
        <v>3</v>
      </c>
      <c r="I310" s="211"/>
      <c r="J310" s="212">
        <f>ROUND(I310*H310,2)</f>
        <v>0</v>
      </c>
      <c r="K310" s="208" t="s">
        <v>171</v>
      </c>
      <c r="L310" s="45"/>
      <c r="M310" s="213" t="s">
        <v>19</v>
      </c>
      <c r="N310" s="214" t="s">
        <v>45</v>
      </c>
      <c r="O310" s="85"/>
      <c r="P310" s="215">
        <f>O310*H310</f>
        <v>0</v>
      </c>
      <c r="Q310" s="215">
        <v>9.0000000000000006E-05</v>
      </c>
      <c r="R310" s="215">
        <f>Q310*H310</f>
        <v>0.00027</v>
      </c>
      <c r="S310" s="215">
        <v>0</v>
      </c>
      <c r="T310" s="21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7" t="s">
        <v>259</v>
      </c>
      <c r="AT310" s="217" t="s">
        <v>167</v>
      </c>
      <c r="AU310" s="217" t="s">
        <v>84</v>
      </c>
      <c r="AY310" s="18" t="s">
        <v>165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82</v>
      </c>
      <c r="BK310" s="218">
        <f>ROUND(I310*H310,2)</f>
        <v>0</v>
      </c>
      <c r="BL310" s="18" t="s">
        <v>259</v>
      </c>
      <c r="BM310" s="217" t="s">
        <v>1543</v>
      </c>
    </row>
    <row r="311" s="2" customFormat="1">
      <c r="A311" s="39"/>
      <c r="B311" s="40"/>
      <c r="C311" s="41"/>
      <c r="D311" s="219" t="s">
        <v>174</v>
      </c>
      <c r="E311" s="41"/>
      <c r="F311" s="220" t="s">
        <v>1544</v>
      </c>
      <c r="G311" s="41"/>
      <c r="H311" s="41"/>
      <c r="I311" s="221"/>
      <c r="J311" s="41"/>
      <c r="K311" s="41"/>
      <c r="L311" s="45"/>
      <c r="M311" s="222"/>
      <c r="N311" s="223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174</v>
      </c>
      <c r="AU311" s="18" t="s">
        <v>84</v>
      </c>
    </row>
    <row r="312" s="2" customFormat="1" ht="24.15" customHeight="1">
      <c r="A312" s="39"/>
      <c r="B312" s="40"/>
      <c r="C312" s="206" t="s">
        <v>836</v>
      </c>
      <c r="D312" s="206" t="s">
        <v>167</v>
      </c>
      <c r="E312" s="207" t="s">
        <v>1545</v>
      </c>
      <c r="F312" s="208" t="s">
        <v>1546</v>
      </c>
      <c r="G312" s="209" t="s">
        <v>764</v>
      </c>
      <c r="H312" s="257"/>
      <c r="I312" s="211"/>
      <c r="J312" s="212">
        <f>ROUND(I312*H312,2)</f>
        <v>0</v>
      </c>
      <c r="K312" s="208" t="s">
        <v>19</v>
      </c>
      <c r="L312" s="45"/>
      <c r="M312" s="213" t="s">
        <v>19</v>
      </c>
      <c r="N312" s="214" t="s">
        <v>45</v>
      </c>
      <c r="O312" s="85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7" t="s">
        <v>259</v>
      </c>
      <c r="AT312" s="217" t="s">
        <v>167</v>
      </c>
      <c r="AU312" s="217" t="s">
        <v>84</v>
      </c>
      <c r="AY312" s="18" t="s">
        <v>165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82</v>
      </c>
      <c r="BK312" s="218">
        <f>ROUND(I312*H312,2)</f>
        <v>0</v>
      </c>
      <c r="BL312" s="18" t="s">
        <v>259</v>
      </c>
      <c r="BM312" s="217" t="s">
        <v>1547</v>
      </c>
    </row>
    <row r="313" s="12" customFormat="1" ht="22.8" customHeight="1">
      <c r="A313" s="12"/>
      <c r="B313" s="190"/>
      <c r="C313" s="191"/>
      <c r="D313" s="192" t="s">
        <v>73</v>
      </c>
      <c r="E313" s="204" t="s">
        <v>1548</v>
      </c>
      <c r="F313" s="204" t="s">
        <v>1549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SUM(P314:P319)</f>
        <v>0</v>
      </c>
      <c r="Q313" s="198"/>
      <c r="R313" s="199">
        <f>SUM(R314:R319)</f>
        <v>0.18515000000000001</v>
      </c>
      <c r="S313" s="198"/>
      <c r="T313" s="200">
        <f>SUM(T314:T319)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84</v>
      </c>
      <c r="AT313" s="202" t="s">
        <v>73</v>
      </c>
      <c r="AU313" s="202" t="s">
        <v>82</v>
      </c>
      <c r="AY313" s="201" t="s">
        <v>165</v>
      </c>
      <c r="BK313" s="203">
        <f>SUM(BK314:BK319)</f>
        <v>0</v>
      </c>
    </row>
    <row r="314" s="2" customFormat="1" ht="24.15" customHeight="1">
      <c r="A314" s="39"/>
      <c r="B314" s="40"/>
      <c r="C314" s="206" t="s">
        <v>841</v>
      </c>
      <c r="D314" s="206" t="s">
        <v>167</v>
      </c>
      <c r="E314" s="207" t="s">
        <v>1550</v>
      </c>
      <c r="F314" s="208" t="s">
        <v>1551</v>
      </c>
      <c r="G314" s="209" t="s">
        <v>1384</v>
      </c>
      <c r="H314" s="210">
        <v>9</v>
      </c>
      <c r="I314" s="211"/>
      <c r="J314" s="212">
        <f>ROUND(I314*H314,2)</f>
        <v>0</v>
      </c>
      <c r="K314" s="208" t="s">
        <v>171</v>
      </c>
      <c r="L314" s="45"/>
      <c r="M314" s="213" t="s">
        <v>19</v>
      </c>
      <c r="N314" s="214" t="s">
        <v>45</v>
      </c>
      <c r="O314" s="85"/>
      <c r="P314" s="215">
        <f>O314*H314</f>
        <v>0</v>
      </c>
      <c r="Q314" s="215">
        <v>0.016650000000000002</v>
      </c>
      <c r="R314" s="215">
        <f>Q314*H314</f>
        <v>0.14985000000000001</v>
      </c>
      <c r="S314" s="215">
        <v>0</v>
      </c>
      <c r="T314" s="216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7" t="s">
        <v>259</v>
      </c>
      <c r="AT314" s="217" t="s">
        <v>167</v>
      </c>
      <c r="AU314" s="217" t="s">
        <v>84</v>
      </c>
      <c r="AY314" s="18" t="s">
        <v>165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8" t="s">
        <v>82</v>
      </c>
      <c r="BK314" s="218">
        <f>ROUND(I314*H314,2)</f>
        <v>0</v>
      </c>
      <c r="BL314" s="18" t="s">
        <v>259</v>
      </c>
      <c r="BM314" s="217" t="s">
        <v>1552</v>
      </c>
    </row>
    <row r="315" s="2" customFormat="1">
      <c r="A315" s="39"/>
      <c r="B315" s="40"/>
      <c r="C315" s="41"/>
      <c r="D315" s="219" t="s">
        <v>174</v>
      </c>
      <c r="E315" s="41"/>
      <c r="F315" s="220" t="s">
        <v>1553</v>
      </c>
      <c r="G315" s="41"/>
      <c r="H315" s="41"/>
      <c r="I315" s="221"/>
      <c r="J315" s="41"/>
      <c r="K315" s="41"/>
      <c r="L315" s="45"/>
      <c r="M315" s="222"/>
      <c r="N315" s="223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174</v>
      </c>
      <c r="AU315" s="18" t="s">
        <v>84</v>
      </c>
    </row>
    <row r="316" s="2" customFormat="1" ht="24.15" customHeight="1">
      <c r="A316" s="39"/>
      <c r="B316" s="40"/>
      <c r="C316" s="206" t="s">
        <v>846</v>
      </c>
      <c r="D316" s="206" t="s">
        <v>167</v>
      </c>
      <c r="E316" s="207" t="s">
        <v>1554</v>
      </c>
      <c r="F316" s="208" t="s">
        <v>1555</v>
      </c>
      <c r="G316" s="209" t="s">
        <v>1384</v>
      </c>
      <c r="H316" s="210">
        <v>2</v>
      </c>
      <c r="I316" s="211"/>
      <c r="J316" s="212">
        <f>ROUND(I316*H316,2)</f>
        <v>0</v>
      </c>
      <c r="K316" s="208" t="s">
        <v>171</v>
      </c>
      <c r="L316" s="45"/>
      <c r="M316" s="213" t="s">
        <v>19</v>
      </c>
      <c r="N316" s="214" t="s">
        <v>45</v>
      </c>
      <c r="O316" s="85"/>
      <c r="P316" s="215">
        <f>O316*H316</f>
        <v>0</v>
      </c>
      <c r="Q316" s="215">
        <v>0.017649999999999999</v>
      </c>
      <c r="R316" s="215">
        <f>Q316*H316</f>
        <v>0.035299999999999998</v>
      </c>
      <c r="S316" s="215">
        <v>0</v>
      </c>
      <c r="T316" s="216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7" t="s">
        <v>259</v>
      </c>
      <c r="AT316" s="217" t="s">
        <v>167</v>
      </c>
      <c r="AU316" s="217" t="s">
        <v>84</v>
      </c>
      <c r="AY316" s="18" t="s">
        <v>165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82</v>
      </c>
      <c r="BK316" s="218">
        <f>ROUND(I316*H316,2)</f>
        <v>0</v>
      </c>
      <c r="BL316" s="18" t="s">
        <v>259</v>
      </c>
      <c r="BM316" s="217" t="s">
        <v>1556</v>
      </c>
    </row>
    <row r="317" s="2" customFormat="1">
      <c r="A317" s="39"/>
      <c r="B317" s="40"/>
      <c r="C317" s="41"/>
      <c r="D317" s="219" t="s">
        <v>174</v>
      </c>
      <c r="E317" s="41"/>
      <c r="F317" s="220" t="s">
        <v>1557</v>
      </c>
      <c r="G317" s="41"/>
      <c r="H317" s="41"/>
      <c r="I317" s="221"/>
      <c r="J317" s="41"/>
      <c r="K317" s="41"/>
      <c r="L317" s="45"/>
      <c r="M317" s="222"/>
      <c r="N317" s="223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174</v>
      </c>
      <c r="AU317" s="18" t="s">
        <v>84</v>
      </c>
    </row>
    <row r="318" s="2" customFormat="1" ht="24.15" customHeight="1">
      <c r="A318" s="39"/>
      <c r="B318" s="40"/>
      <c r="C318" s="206" t="s">
        <v>851</v>
      </c>
      <c r="D318" s="206" t="s">
        <v>167</v>
      </c>
      <c r="E318" s="207" t="s">
        <v>1558</v>
      </c>
      <c r="F318" s="208" t="s">
        <v>1559</v>
      </c>
      <c r="G318" s="209" t="s">
        <v>764</v>
      </c>
      <c r="H318" s="257"/>
      <c r="I318" s="211"/>
      <c r="J318" s="212">
        <f>ROUND(I318*H318,2)</f>
        <v>0</v>
      </c>
      <c r="K318" s="208" t="s">
        <v>171</v>
      </c>
      <c r="L318" s="45"/>
      <c r="M318" s="213" t="s">
        <v>19</v>
      </c>
      <c r="N318" s="214" t="s">
        <v>45</v>
      </c>
      <c r="O318" s="85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7" t="s">
        <v>259</v>
      </c>
      <c r="AT318" s="217" t="s">
        <v>167</v>
      </c>
      <c r="AU318" s="217" t="s">
        <v>84</v>
      </c>
      <c r="AY318" s="18" t="s">
        <v>165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8" t="s">
        <v>82</v>
      </c>
      <c r="BK318" s="218">
        <f>ROUND(I318*H318,2)</f>
        <v>0</v>
      </c>
      <c r="BL318" s="18" t="s">
        <v>259</v>
      </c>
      <c r="BM318" s="217" t="s">
        <v>1560</v>
      </c>
    </row>
    <row r="319" s="2" customFormat="1">
      <c r="A319" s="39"/>
      <c r="B319" s="40"/>
      <c r="C319" s="41"/>
      <c r="D319" s="219" t="s">
        <v>174</v>
      </c>
      <c r="E319" s="41"/>
      <c r="F319" s="220" t="s">
        <v>1561</v>
      </c>
      <c r="G319" s="41"/>
      <c r="H319" s="41"/>
      <c r="I319" s="221"/>
      <c r="J319" s="41"/>
      <c r="K319" s="41"/>
      <c r="L319" s="45"/>
      <c r="M319" s="222"/>
      <c r="N319" s="223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174</v>
      </c>
      <c r="AU319" s="18" t="s">
        <v>84</v>
      </c>
    </row>
    <row r="320" s="12" customFormat="1" ht="22.8" customHeight="1">
      <c r="A320" s="12"/>
      <c r="B320" s="190"/>
      <c r="C320" s="191"/>
      <c r="D320" s="192" t="s">
        <v>73</v>
      </c>
      <c r="E320" s="204" t="s">
        <v>1562</v>
      </c>
      <c r="F320" s="204" t="s">
        <v>1563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SUM(P321:P326)</f>
        <v>0</v>
      </c>
      <c r="Q320" s="198"/>
      <c r="R320" s="199">
        <f>SUM(R321:R326)</f>
        <v>0.0051999999999999998</v>
      </c>
      <c r="S320" s="198"/>
      <c r="T320" s="200">
        <f>SUM(T321:T326)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84</v>
      </c>
      <c r="AT320" s="202" t="s">
        <v>73</v>
      </c>
      <c r="AU320" s="202" t="s">
        <v>82</v>
      </c>
      <c r="AY320" s="201" t="s">
        <v>165</v>
      </c>
      <c r="BK320" s="203">
        <f>SUM(BK321:BK326)</f>
        <v>0</v>
      </c>
    </row>
    <row r="321" s="2" customFormat="1" ht="24.15" customHeight="1">
      <c r="A321" s="39"/>
      <c r="B321" s="40"/>
      <c r="C321" s="206" t="s">
        <v>856</v>
      </c>
      <c r="D321" s="206" t="s">
        <v>167</v>
      </c>
      <c r="E321" s="207" t="s">
        <v>1564</v>
      </c>
      <c r="F321" s="208" t="s">
        <v>1565</v>
      </c>
      <c r="G321" s="209" t="s">
        <v>1384</v>
      </c>
      <c r="H321" s="210">
        <v>1</v>
      </c>
      <c r="I321" s="211"/>
      <c r="J321" s="212">
        <f>ROUND(I321*H321,2)</f>
        <v>0</v>
      </c>
      <c r="K321" s="208" t="s">
        <v>171</v>
      </c>
      <c r="L321" s="45"/>
      <c r="M321" s="213" t="s">
        <v>19</v>
      </c>
      <c r="N321" s="214" t="s">
        <v>45</v>
      </c>
      <c r="O321" s="85"/>
      <c r="P321" s="215">
        <f>O321*H321</f>
        <v>0</v>
      </c>
      <c r="Q321" s="215">
        <v>0.00332</v>
      </c>
      <c r="R321" s="215">
        <f>Q321*H321</f>
        <v>0.00332</v>
      </c>
      <c r="S321" s="215">
        <v>0</v>
      </c>
      <c r="T321" s="216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7" t="s">
        <v>259</v>
      </c>
      <c r="AT321" s="217" t="s">
        <v>167</v>
      </c>
      <c r="AU321" s="217" t="s">
        <v>84</v>
      </c>
      <c r="AY321" s="18" t="s">
        <v>165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82</v>
      </c>
      <c r="BK321" s="218">
        <f>ROUND(I321*H321,2)</f>
        <v>0</v>
      </c>
      <c r="BL321" s="18" t="s">
        <v>259</v>
      </c>
      <c r="BM321" s="217" t="s">
        <v>1566</v>
      </c>
    </row>
    <row r="322" s="2" customFormat="1">
      <c r="A322" s="39"/>
      <c r="B322" s="40"/>
      <c r="C322" s="41"/>
      <c r="D322" s="219" t="s">
        <v>174</v>
      </c>
      <c r="E322" s="41"/>
      <c r="F322" s="220" t="s">
        <v>1567</v>
      </c>
      <c r="G322" s="41"/>
      <c r="H322" s="41"/>
      <c r="I322" s="221"/>
      <c r="J322" s="41"/>
      <c r="K322" s="41"/>
      <c r="L322" s="45"/>
      <c r="M322" s="222"/>
      <c r="N322" s="223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174</v>
      </c>
      <c r="AU322" s="18" t="s">
        <v>84</v>
      </c>
    </row>
    <row r="323" s="2" customFormat="1" ht="24.15" customHeight="1">
      <c r="A323" s="39"/>
      <c r="B323" s="40"/>
      <c r="C323" s="206" t="s">
        <v>861</v>
      </c>
      <c r="D323" s="206" t="s">
        <v>167</v>
      </c>
      <c r="E323" s="207" t="s">
        <v>1568</v>
      </c>
      <c r="F323" s="208" t="s">
        <v>1569</v>
      </c>
      <c r="G323" s="209" t="s">
        <v>1384</v>
      </c>
      <c r="H323" s="210">
        <v>1</v>
      </c>
      <c r="I323" s="211"/>
      <c r="J323" s="212">
        <f>ROUND(I323*H323,2)</f>
        <v>0</v>
      </c>
      <c r="K323" s="208" t="s">
        <v>171</v>
      </c>
      <c r="L323" s="45"/>
      <c r="M323" s="213" t="s">
        <v>19</v>
      </c>
      <c r="N323" s="214" t="s">
        <v>45</v>
      </c>
      <c r="O323" s="85"/>
      <c r="P323" s="215">
        <f>O323*H323</f>
        <v>0</v>
      </c>
      <c r="Q323" s="215">
        <v>0.0018799999999999999</v>
      </c>
      <c r="R323" s="215">
        <f>Q323*H323</f>
        <v>0.0018799999999999999</v>
      </c>
      <c r="S323" s="215">
        <v>0</v>
      </c>
      <c r="T323" s="21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7" t="s">
        <v>259</v>
      </c>
      <c r="AT323" s="217" t="s">
        <v>167</v>
      </c>
      <c r="AU323" s="217" t="s">
        <v>84</v>
      </c>
      <c r="AY323" s="18" t="s">
        <v>165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82</v>
      </c>
      <c r="BK323" s="218">
        <f>ROUND(I323*H323,2)</f>
        <v>0</v>
      </c>
      <c r="BL323" s="18" t="s">
        <v>259</v>
      </c>
      <c r="BM323" s="217" t="s">
        <v>1570</v>
      </c>
    </row>
    <row r="324" s="2" customFormat="1">
      <c r="A324" s="39"/>
      <c r="B324" s="40"/>
      <c r="C324" s="41"/>
      <c r="D324" s="219" t="s">
        <v>174</v>
      </c>
      <c r="E324" s="41"/>
      <c r="F324" s="220" t="s">
        <v>1571</v>
      </c>
      <c r="G324" s="41"/>
      <c r="H324" s="41"/>
      <c r="I324" s="221"/>
      <c r="J324" s="41"/>
      <c r="K324" s="41"/>
      <c r="L324" s="45"/>
      <c r="M324" s="222"/>
      <c r="N324" s="223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174</v>
      </c>
      <c r="AU324" s="18" t="s">
        <v>84</v>
      </c>
    </row>
    <row r="325" s="2" customFormat="1" ht="24.15" customHeight="1">
      <c r="A325" s="39"/>
      <c r="B325" s="40"/>
      <c r="C325" s="206" t="s">
        <v>868</v>
      </c>
      <c r="D325" s="206" t="s">
        <v>167</v>
      </c>
      <c r="E325" s="207" t="s">
        <v>1572</v>
      </c>
      <c r="F325" s="208" t="s">
        <v>1573</v>
      </c>
      <c r="G325" s="209" t="s">
        <v>764</v>
      </c>
      <c r="H325" s="257"/>
      <c r="I325" s="211"/>
      <c r="J325" s="212">
        <f>ROUND(I325*H325,2)</f>
        <v>0</v>
      </c>
      <c r="K325" s="208" t="s">
        <v>171</v>
      </c>
      <c r="L325" s="45"/>
      <c r="M325" s="213" t="s">
        <v>19</v>
      </c>
      <c r="N325" s="214" t="s">
        <v>45</v>
      </c>
      <c r="O325" s="85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7" t="s">
        <v>259</v>
      </c>
      <c r="AT325" s="217" t="s">
        <v>167</v>
      </c>
      <c r="AU325" s="217" t="s">
        <v>84</v>
      </c>
      <c r="AY325" s="18" t="s">
        <v>165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8" t="s">
        <v>82</v>
      </c>
      <c r="BK325" s="218">
        <f>ROUND(I325*H325,2)</f>
        <v>0</v>
      </c>
      <c r="BL325" s="18" t="s">
        <v>259</v>
      </c>
      <c r="BM325" s="217" t="s">
        <v>1574</v>
      </c>
    </row>
    <row r="326" s="2" customFormat="1">
      <c r="A326" s="39"/>
      <c r="B326" s="40"/>
      <c r="C326" s="41"/>
      <c r="D326" s="219" t="s">
        <v>174</v>
      </c>
      <c r="E326" s="41"/>
      <c r="F326" s="220" t="s">
        <v>1575</v>
      </c>
      <c r="G326" s="41"/>
      <c r="H326" s="41"/>
      <c r="I326" s="221"/>
      <c r="J326" s="41"/>
      <c r="K326" s="41"/>
      <c r="L326" s="45"/>
      <c r="M326" s="222"/>
      <c r="N326" s="223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174</v>
      </c>
      <c r="AU326" s="18" t="s">
        <v>84</v>
      </c>
    </row>
    <row r="327" s="12" customFormat="1" ht="22.8" customHeight="1">
      <c r="A327" s="12"/>
      <c r="B327" s="190"/>
      <c r="C327" s="191"/>
      <c r="D327" s="192" t="s">
        <v>73</v>
      </c>
      <c r="E327" s="204" t="s">
        <v>1576</v>
      </c>
      <c r="F327" s="204" t="s">
        <v>1577</v>
      </c>
      <c r="G327" s="191"/>
      <c r="H327" s="191"/>
      <c r="I327" s="194"/>
      <c r="J327" s="205">
        <f>BK327</f>
        <v>0</v>
      </c>
      <c r="K327" s="191"/>
      <c r="L327" s="196"/>
      <c r="M327" s="197"/>
      <c r="N327" s="198"/>
      <c r="O327" s="198"/>
      <c r="P327" s="199">
        <f>SUM(P328:P331)</f>
        <v>0</v>
      </c>
      <c r="Q327" s="198"/>
      <c r="R327" s="199">
        <f>SUM(R328:R331)</f>
        <v>0.00054000000000000001</v>
      </c>
      <c r="S327" s="198"/>
      <c r="T327" s="200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1" t="s">
        <v>84</v>
      </c>
      <c r="AT327" s="202" t="s">
        <v>73</v>
      </c>
      <c r="AU327" s="202" t="s">
        <v>82</v>
      </c>
      <c r="AY327" s="201" t="s">
        <v>165</v>
      </c>
      <c r="BK327" s="203">
        <f>SUM(BK328:BK331)</f>
        <v>0</v>
      </c>
    </row>
    <row r="328" s="2" customFormat="1" ht="16.5" customHeight="1">
      <c r="A328" s="39"/>
      <c r="B328" s="40"/>
      <c r="C328" s="206" t="s">
        <v>873</v>
      </c>
      <c r="D328" s="206" t="s">
        <v>167</v>
      </c>
      <c r="E328" s="207" t="s">
        <v>1578</v>
      </c>
      <c r="F328" s="208" t="s">
        <v>1579</v>
      </c>
      <c r="G328" s="209" t="s">
        <v>251</v>
      </c>
      <c r="H328" s="210">
        <v>2</v>
      </c>
      <c r="I328" s="211"/>
      <c r="J328" s="212">
        <f>ROUND(I328*H328,2)</f>
        <v>0</v>
      </c>
      <c r="K328" s="208" t="s">
        <v>171</v>
      </c>
      <c r="L328" s="45"/>
      <c r="M328" s="213" t="s">
        <v>19</v>
      </c>
      <c r="N328" s="214" t="s">
        <v>45</v>
      </c>
      <c r="O328" s="85"/>
      <c r="P328" s="215">
        <f>O328*H328</f>
        <v>0</v>
      </c>
      <c r="Q328" s="215">
        <v>0.00027</v>
      </c>
      <c r="R328" s="215">
        <f>Q328*H328</f>
        <v>0.00054000000000000001</v>
      </c>
      <c r="S328" s="215">
        <v>0</v>
      </c>
      <c r="T328" s="216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7" t="s">
        <v>259</v>
      </c>
      <c r="AT328" s="217" t="s">
        <v>167</v>
      </c>
      <c r="AU328" s="217" t="s">
        <v>84</v>
      </c>
      <c r="AY328" s="18" t="s">
        <v>165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8" t="s">
        <v>82</v>
      </c>
      <c r="BK328" s="218">
        <f>ROUND(I328*H328,2)</f>
        <v>0</v>
      </c>
      <c r="BL328" s="18" t="s">
        <v>259</v>
      </c>
      <c r="BM328" s="217" t="s">
        <v>1580</v>
      </c>
    </row>
    <row r="329" s="2" customFormat="1">
      <c r="A329" s="39"/>
      <c r="B329" s="40"/>
      <c r="C329" s="41"/>
      <c r="D329" s="219" t="s">
        <v>174</v>
      </c>
      <c r="E329" s="41"/>
      <c r="F329" s="220" t="s">
        <v>1581</v>
      </c>
      <c r="G329" s="41"/>
      <c r="H329" s="41"/>
      <c r="I329" s="221"/>
      <c r="J329" s="41"/>
      <c r="K329" s="41"/>
      <c r="L329" s="45"/>
      <c r="M329" s="222"/>
      <c r="N329" s="223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174</v>
      </c>
      <c r="AU329" s="18" t="s">
        <v>84</v>
      </c>
    </row>
    <row r="330" s="2" customFormat="1" ht="24.15" customHeight="1">
      <c r="A330" s="39"/>
      <c r="B330" s="40"/>
      <c r="C330" s="206" t="s">
        <v>878</v>
      </c>
      <c r="D330" s="206" t="s">
        <v>167</v>
      </c>
      <c r="E330" s="207" t="s">
        <v>1582</v>
      </c>
      <c r="F330" s="208" t="s">
        <v>1583</v>
      </c>
      <c r="G330" s="209" t="s">
        <v>764</v>
      </c>
      <c r="H330" s="257"/>
      <c r="I330" s="211"/>
      <c r="J330" s="212">
        <f>ROUND(I330*H330,2)</f>
        <v>0</v>
      </c>
      <c r="K330" s="208" t="s">
        <v>171</v>
      </c>
      <c r="L330" s="45"/>
      <c r="M330" s="213" t="s">
        <v>19</v>
      </c>
      <c r="N330" s="214" t="s">
        <v>45</v>
      </c>
      <c r="O330" s="85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7" t="s">
        <v>259</v>
      </c>
      <c r="AT330" s="217" t="s">
        <v>167</v>
      </c>
      <c r="AU330" s="217" t="s">
        <v>84</v>
      </c>
      <c r="AY330" s="18" t="s">
        <v>165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8" t="s">
        <v>82</v>
      </c>
      <c r="BK330" s="218">
        <f>ROUND(I330*H330,2)</f>
        <v>0</v>
      </c>
      <c r="BL330" s="18" t="s">
        <v>259</v>
      </c>
      <c r="BM330" s="217" t="s">
        <v>1584</v>
      </c>
    </row>
    <row r="331" s="2" customFormat="1">
      <c r="A331" s="39"/>
      <c r="B331" s="40"/>
      <c r="C331" s="41"/>
      <c r="D331" s="219" t="s">
        <v>174</v>
      </c>
      <c r="E331" s="41"/>
      <c r="F331" s="220" t="s">
        <v>1585</v>
      </c>
      <c r="G331" s="41"/>
      <c r="H331" s="41"/>
      <c r="I331" s="221"/>
      <c r="J331" s="41"/>
      <c r="K331" s="41"/>
      <c r="L331" s="45"/>
      <c r="M331" s="222"/>
      <c r="N331" s="223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174</v>
      </c>
      <c r="AU331" s="18" t="s">
        <v>84</v>
      </c>
    </row>
    <row r="332" s="12" customFormat="1" ht="25.92" customHeight="1">
      <c r="A332" s="12"/>
      <c r="B332" s="190"/>
      <c r="C332" s="191"/>
      <c r="D332" s="192" t="s">
        <v>73</v>
      </c>
      <c r="E332" s="193" t="s">
        <v>1051</v>
      </c>
      <c r="F332" s="193" t="s">
        <v>1052</v>
      </c>
      <c r="G332" s="191"/>
      <c r="H332" s="191"/>
      <c r="I332" s="194"/>
      <c r="J332" s="195">
        <f>BK332</f>
        <v>0</v>
      </c>
      <c r="K332" s="191"/>
      <c r="L332" s="196"/>
      <c r="M332" s="197"/>
      <c r="N332" s="198"/>
      <c r="O332" s="198"/>
      <c r="P332" s="199">
        <f>P333</f>
        <v>0</v>
      </c>
      <c r="Q332" s="198"/>
      <c r="R332" s="199">
        <f>R333</f>
        <v>0</v>
      </c>
      <c r="S332" s="198"/>
      <c r="T332" s="200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172</v>
      </c>
      <c r="AT332" s="202" t="s">
        <v>73</v>
      </c>
      <c r="AU332" s="202" t="s">
        <v>74</v>
      </c>
      <c r="AY332" s="201" t="s">
        <v>165</v>
      </c>
      <c r="BK332" s="203">
        <f>BK333</f>
        <v>0</v>
      </c>
    </row>
    <row r="333" s="2" customFormat="1" ht="44.25" customHeight="1">
      <c r="A333" s="39"/>
      <c r="B333" s="40"/>
      <c r="C333" s="206" t="s">
        <v>883</v>
      </c>
      <c r="D333" s="206" t="s">
        <v>167</v>
      </c>
      <c r="E333" s="207" t="s">
        <v>1061</v>
      </c>
      <c r="F333" s="208" t="s">
        <v>1586</v>
      </c>
      <c r="G333" s="209" t="s">
        <v>1056</v>
      </c>
      <c r="H333" s="210">
        <v>200</v>
      </c>
      <c r="I333" s="211"/>
      <c r="J333" s="212">
        <f>ROUND(I333*H333,2)</f>
        <v>0</v>
      </c>
      <c r="K333" s="208" t="s">
        <v>19</v>
      </c>
      <c r="L333" s="45"/>
      <c r="M333" s="262" t="s">
        <v>19</v>
      </c>
      <c r="N333" s="263" t="s">
        <v>45</v>
      </c>
      <c r="O333" s="260"/>
      <c r="P333" s="264">
        <f>O333*H333</f>
        <v>0</v>
      </c>
      <c r="Q333" s="264">
        <v>0</v>
      </c>
      <c r="R333" s="264">
        <f>Q333*H333</f>
        <v>0</v>
      </c>
      <c r="S333" s="264">
        <v>0</v>
      </c>
      <c r="T333" s="26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7" t="s">
        <v>1057</v>
      </c>
      <c r="AT333" s="217" t="s">
        <v>167</v>
      </c>
      <c r="AU333" s="217" t="s">
        <v>82</v>
      </c>
      <c r="AY333" s="18" t="s">
        <v>165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8" t="s">
        <v>82</v>
      </c>
      <c r="BK333" s="218">
        <f>ROUND(I333*H333,2)</f>
        <v>0</v>
      </c>
      <c r="BL333" s="18" t="s">
        <v>1057</v>
      </c>
      <c r="BM333" s="217" t="s">
        <v>1587</v>
      </c>
    </row>
    <row r="334" s="2" customFormat="1" ht="6.96" customHeight="1">
      <c r="A334" s="39"/>
      <c r="B334" s="60"/>
      <c r="C334" s="61"/>
      <c r="D334" s="61"/>
      <c r="E334" s="61"/>
      <c r="F334" s="61"/>
      <c r="G334" s="61"/>
      <c r="H334" s="61"/>
      <c r="I334" s="61"/>
      <c r="J334" s="61"/>
      <c r="K334" s="61"/>
      <c r="L334" s="45"/>
      <c r="M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</row>
  </sheetData>
  <sheetProtection sheet="1" autoFilter="0" formatColumns="0" formatRows="0" objects="1" scenarios="1" spinCount="100000" saltValue="k87FkaFV0Gi1ruxgdI+xW0v0wFe2PsCspGP8rxloNG8u8K90i4/Lu8vCPzdjpz8cAxr70OcvX1+EpexekH6RiQ==" hashValue="EmwRAhTO6OweoIJ3K/d9nnGrlENnHbHec3u8NYgo8ZwnBL+ZO09xAIE4qVSyPg7fD7DWsz1YXAUdK92lBJkvow==" algorithmName="SHA-512" password="CC35"/>
  <autoFilter ref="C89:K33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997013151"/>
    <hyperlink ref="F96" r:id="rId2" display="https://podminky.urs.cz/item/CS_URS_2024_01/997013501"/>
    <hyperlink ref="F98" r:id="rId3" display="https://podminky.urs.cz/item/CS_URS_2024_01/997013509"/>
    <hyperlink ref="F101" r:id="rId4" display="https://podminky.urs.cz/item/CS_URS_2024_01/997013631"/>
    <hyperlink ref="F105" r:id="rId5" display="https://podminky.urs.cz/item/CS_URS_2024_01/713463311"/>
    <hyperlink ref="F107" r:id="rId6" display="https://podminky.urs.cz/item/CS_URS_2024_01/713463315"/>
    <hyperlink ref="F112" r:id="rId7" display="https://podminky.urs.cz/item/CS_URS_2024_01/998713201"/>
    <hyperlink ref="F115" r:id="rId8" display="https://podminky.urs.cz/item/CS_URS_2024_01/721100906"/>
    <hyperlink ref="F117" r:id="rId9" display="https://podminky.urs.cz/item/CS_URS_2024_01/721110802"/>
    <hyperlink ref="F119" r:id="rId10" display="https://podminky.urs.cz/item/CS_URS_2024_01/721110806"/>
    <hyperlink ref="F121" r:id="rId11" display="https://podminky.urs.cz/item/CS_URS_2024_01/721110964"/>
    <hyperlink ref="F123" r:id="rId12" display="https://podminky.urs.cz/item/CS_URS_2024_01/721140802"/>
    <hyperlink ref="F125" r:id="rId13" display="https://podminky.urs.cz/item/CS_URS_2024_01/721140806"/>
    <hyperlink ref="F127" r:id="rId14" display="https://podminky.urs.cz/item/CS_URS_2024_01/721171803"/>
    <hyperlink ref="F129" r:id="rId15" display="https://podminky.urs.cz/item/CS_URS_2024_01/721171808"/>
    <hyperlink ref="F131" r:id="rId16" display="https://podminky.urs.cz/item/CS_URS_2024_01/721171915"/>
    <hyperlink ref="F133" r:id="rId17" display="https://podminky.urs.cz/item/CS_URS_2024_01/721173401"/>
    <hyperlink ref="F135" r:id="rId18" display="https://podminky.urs.cz/item/CS_URS_2024_01/721173402"/>
    <hyperlink ref="F137" r:id="rId19" display="https://podminky.urs.cz/item/CS_URS_2024_01/721173403"/>
    <hyperlink ref="F139" r:id="rId20" display="https://podminky.urs.cz/item/CS_URS_2024_01/721173404"/>
    <hyperlink ref="F141" r:id="rId21" display="https://podminky.urs.cz/item/CS_URS_2024_01/721174004"/>
    <hyperlink ref="F143" r:id="rId22" display="https://podminky.urs.cz/item/CS_URS_2024_01/721174005"/>
    <hyperlink ref="F145" r:id="rId23" display="https://podminky.urs.cz/item/CS_URS_2024_01/721174024"/>
    <hyperlink ref="F147" r:id="rId24" display="https://podminky.urs.cz/item/CS_URS_2024_01/721174025"/>
    <hyperlink ref="F149" r:id="rId25" display="https://podminky.urs.cz/item/CS_URS_2024_01/721174042"/>
    <hyperlink ref="F151" r:id="rId26" display="https://podminky.urs.cz/item/CS_URS_2024_01/721174043"/>
    <hyperlink ref="F153" r:id="rId27" display="https://podminky.urs.cz/item/CS_URS_2024_01/721194104"/>
    <hyperlink ref="F155" r:id="rId28" display="https://podminky.urs.cz/item/CS_URS_2024_01/721194105"/>
    <hyperlink ref="F157" r:id="rId29" display="https://podminky.urs.cz/item/CS_URS_2024_01/721194109"/>
    <hyperlink ref="F159" r:id="rId30" display="https://podminky.urs.cz/item/CS_URS_2024_01/721210812"/>
    <hyperlink ref="F161" r:id="rId31" display="https://podminky.urs.cz/item/CS_URS_2024_01/721210813"/>
    <hyperlink ref="F163" r:id="rId32" display="https://podminky.urs.cz/item/CS_URS_2024_01/721211422"/>
    <hyperlink ref="F165" r:id="rId33" display="https://podminky.urs.cz/item/CS_URS_2024_01/721290111"/>
    <hyperlink ref="F167" r:id="rId34" display="https://podminky.urs.cz/item/CS_URS_2024_01/721290112"/>
    <hyperlink ref="F169" r:id="rId35" display="https://podminky.urs.cz/item/CS_URS_2024_01/721910922"/>
    <hyperlink ref="F171" r:id="rId36" display="https://podminky.urs.cz/item/CS_URS_2024_01/998721201"/>
    <hyperlink ref="F174" r:id="rId37" display="https://podminky.urs.cz/item/CS_URS_2024_01/722130801"/>
    <hyperlink ref="F176" r:id="rId38" display="https://podminky.urs.cz/item/CS_URS_2024_01/722130802"/>
    <hyperlink ref="F178" r:id="rId39" display="https://podminky.urs.cz/item/CS_URS_2024_01/722130913"/>
    <hyperlink ref="F180" r:id="rId40" display="https://podminky.urs.cz/item/CS_URS_2024_01/722130916"/>
    <hyperlink ref="F182" r:id="rId41" display="https://podminky.urs.cz/item/CS_URS_2024_01/722131933"/>
    <hyperlink ref="F185" r:id="rId42" display="https://podminky.urs.cz/item/CS_URS_2024_01/722170801"/>
    <hyperlink ref="F189" r:id="rId43" display="https://podminky.urs.cz/item/CS_URS_2024_01/722174004"/>
    <hyperlink ref="F194" r:id="rId44" display="https://podminky.urs.cz/item/CS_URS_2024_01/722181232"/>
    <hyperlink ref="F196" r:id="rId45" display="https://podminky.urs.cz/item/CS_URS_2024_01/722181241"/>
    <hyperlink ref="F198" r:id="rId46" display="https://podminky.urs.cz/item/CS_URS_2024_01/722181242"/>
    <hyperlink ref="F200" r:id="rId47" display="https://podminky.urs.cz/item/CS_URS_2024_01/722181812"/>
    <hyperlink ref="F202" r:id="rId48" display="https://podminky.urs.cz/item/CS_URS_2024_01/722181851"/>
    <hyperlink ref="F206" r:id="rId49" display="https://podminky.urs.cz/item/CS_URS_2024_01/722220121"/>
    <hyperlink ref="F208" r:id="rId50" display="https://podminky.urs.cz/item/CS_URS_2024_01/722220851"/>
    <hyperlink ref="F210" r:id="rId51" display="https://podminky.urs.cz/item/CS_URS_2024_01/722220862"/>
    <hyperlink ref="F212" r:id="rId52" display="https://podminky.urs.cz/item/CS_URS_2024_01/722220863"/>
    <hyperlink ref="F214" r:id="rId53" display="https://podminky.urs.cz/item/CS_URS_2024_01/722224115"/>
    <hyperlink ref="F216" r:id="rId54" display="https://podminky.urs.cz/item/CS_URS_2024_01/722224152"/>
    <hyperlink ref="F218" r:id="rId55" display="https://podminky.urs.cz/item/CS_URS_2024_01/722231072"/>
    <hyperlink ref="F220" r:id="rId56" display="https://podminky.urs.cz/item/CS_URS_2024_01/722231074"/>
    <hyperlink ref="F222" r:id="rId57" display="https://podminky.urs.cz/item/CS_URS_2024_01/722231221"/>
    <hyperlink ref="F224" r:id="rId58" display="https://podminky.urs.cz/item/CS_URS_2024_01/722232043"/>
    <hyperlink ref="F226" r:id="rId59" display="https://podminky.urs.cz/item/CS_URS_2024_01/722232044"/>
    <hyperlink ref="F228" r:id="rId60" display="https://podminky.urs.cz/item/CS_URS_2024_01/722232045"/>
    <hyperlink ref="F230" r:id="rId61" display="https://podminky.urs.cz/item/CS_URS_2024_01/722232061"/>
    <hyperlink ref="F232" r:id="rId62" display="https://podminky.urs.cz/item/CS_URS_2024_01/722232062"/>
    <hyperlink ref="F234" r:id="rId63" display="https://podminky.urs.cz/item/CS_URS_2024_01/722232063"/>
    <hyperlink ref="F237" r:id="rId64" display="https://podminky.urs.cz/item/CS_URS_2024_01/722290234"/>
    <hyperlink ref="F241" r:id="rId65" display="https://podminky.urs.cz/item/CS_URS_2024_01/725110814"/>
    <hyperlink ref="F243" r:id="rId66" display="https://podminky.urs.cz/item/CS_URS_2024_01/725112022"/>
    <hyperlink ref="F245" r:id="rId67" display="https://podminky.urs.cz/item/CS_URS_2024_01/725119125"/>
    <hyperlink ref="F250" r:id="rId68" display="https://podminky.urs.cz/item/CS_URS_2024_01/725121525"/>
    <hyperlink ref="F252" r:id="rId69" display="https://podminky.urs.cz/item/CS_URS_2024_01/725122817"/>
    <hyperlink ref="F254" r:id="rId70" display="https://podminky.urs.cz/item/CS_URS_2024_01/725210821"/>
    <hyperlink ref="F256" r:id="rId71" display="https://podminky.urs.cz/item/CS_URS_2024_01/725211651"/>
    <hyperlink ref="F258" r:id="rId72" display="https://podminky.urs.cz/item/CS_URS_2024_01/725211681"/>
    <hyperlink ref="F260" r:id="rId73" display="https://podminky.urs.cz/item/CS_URS_2024_01/725291652"/>
    <hyperlink ref="F263" r:id="rId74" display="https://podminky.urs.cz/item/CS_URS_2024_01/725291653"/>
    <hyperlink ref="F266" r:id="rId75" display="https://podminky.urs.cz/item/CS_URS_2024_01/725291654"/>
    <hyperlink ref="F273" r:id="rId76" display="https://podminky.urs.cz/item/CS_URS_2024_01/725291670"/>
    <hyperlink ref="F276" r:id="rId77" display="https://podminky.urs.cz/item/CS_URS_2024_01/725291674"/>
    <hyperlink ref="F279" r:id="rId78" display="https://podminky.urs.cz/item/CS_URS_2024_01/725291680"/>
    <hyperlink ref="F282" r:id="rId79" display="https://podminky.urs.cz/item/CS_URS_2024_01/725330820"/>
    <hyperlink ref="F284" r:id="rId80" display="https://podminky.urs.cz/item/CS_URS_2024_01/725331111"/>
    <hyperlink ref="F286" r:id="rId81" display="https://podminky.urs.cz/item/CS_URS_2024_01/725810811"/>
    <hyperlink ref="F290" r:id="rId82" display="https://podminky.urs.cz/item/CS_URS_2024_01/725820801"/>
    <hyperlink ref="F292" r:id="rId83" display="https://podminky.urs.cz/item/CS_URS_2024_01/725821316"/>
    <hyperlink ref="F294" r:id="rId84" display="https://podminky.urs.cz/item/CS_URS_2024_01/725822654"/>
    <hyperlink ref="F296" r:id="rId85" display="https://podminky.urs.cz/item/CS_URS_2024_01/725829131"/>
    <hyperlink ref="F299" r:id="rId86" display="https://podminky.urs.cz/item/CS_URS_2024_01/725860811"/>
    <hyperlink ref="F301" r:id="rId87" display="https://podminky.urs.cz/item/CS_URS_2024_01/725861312"/>
    <hyperlink ref="F303" r:id="rId88" display="https://podminky.urs.cz/item/CS_URS_2024_01/725865411"/>
    <hyperlink ref="F305" r:id="rId89" display="https://podminky.urs.cz/item/CS_URS_2024_01/725869101"/>
    <hyperlink ref="F308" r:id="rId90" display="https://podminky.urs.cz/item/CS_URS_2024_01/725869218"/>
    <hyperlink ref="F311" r:id="rId91" display="https://podminky.urs.cz/item/CS_URS_2024_01/725980122"/>
    <hyperlink ref="F315" r:id="rId92" display="https://podminky.urs.cz/item/CS_URS_2024_01/726131041"/>
    <hyperlink ref="F317" r:id="rId93" display="https://podminky.urs.cz/item/CS_URS_2024_01/726131043"/>
    <hyperlink ref="F319" r:id="rId94" display="https://podminky.urs.cz/item/CS_URS_2024_01/998726211"/>
    <hyperlink ref="F322" r:id="rId95" display="https://podminky.urs.cz/item/CS_URS_2024_01/732331101"/>
    <hyperlink ref="F324" r:id="rId96" display="https://podminky.urs.cz/item/CS_URS_2024_01/732421201"/>
    <hyperlink ref="F326" r:id="rId97" display="https://podminky.urs.cz/item/CS_URS_2024_01/998732201"/>
    <hyperlink ref="F329" r:id="rId98" display="https://podminky.urs.cz/item/CS_URS_2024_01/734211127"/>
    <hyperlink ref="F331" r:id="rId99" display="https://podminky.urs.cz/item/CS_URS_2024_01/9987342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1588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ROUND(J88,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ROUND((SUM(BE88:BE201)),  2)</f>
        <v>0</v>
      </c>
      <c r="G33" s="39"/>
      <c r="H33" s="39"/>
      <c r="I33" s="150">
        <v>0.20999999999999999</v>
      </c>
      <c r="J33" s="149">
        <f>ROUND(((SUM(BE88:BE201))*I33),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ROUND((SUM(BF88:BF201)),  2)</f>
        <v>0</v>
      </c>
      <c r="G34" s="39"/>
      <c r="H34" s="39"/>
      <c r="I34" s="150">
        <v>0.12</v>
      </c>
      <c r="J34" s="149">
        <f>ROUND(((SUM(BF88:BF201))*I34),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ROUND((SUM(BG88:BG201)),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ROUND((SUM(BH88:BH201)),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ROUND((SUM(BI88:BI201)),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24905UT - ústřední vytápění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126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133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134</v>
      </c>
      <c r="E62" s="170"/>
      <c r="F62" s="170"/>
      <c r="G62" s="170"/>
      <c r="H62" s="170"/>
      <c r="I62" s="170"/>
      <c r="J62" s="171">
        <f>J100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1589</v>
      </c>
      <c r="E63" s="176"/>
      <c r="F63" s="176"/>
      <c r="G63" s="176"/>
      <c r="H63" s="176"/>
      <c r="I63" s="176"/>
      <c r="J63" s="177">
        <f>J101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1080</v>
      </c>
      <c r="E64" s="176"/>
      <c r="F64" s="176"/>
      <c r="G64" s="176"/>
      <c r="H64" s="176"/>
      <c r="I64" s="176"/>
      <c r="J64" s="177">
        <f>J115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1590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1081</v>
      </c>
      <c r="E66" s="176"/>
      <c r="F66" s="176"/>
      <c r="G66" s="176"/>
      <c r="H66" s="176"/>
      <c r="I66" s="176"/>
      <c r="J66" s="177">
        <f>J145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1591</v>
      </c>
      <c r="E67" s="176"/>
      <c r="F67" s="176"/>
      <c r="G67" s="176"/>
      <c r="H67" s="176"/>
      <c r="I67" s="176"/>
      <c r="J67" s="177">
        <f>J168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149</v>
      </c>
      <c r="E68" s="170"/>
      <c r="F68" s="170"/>
      <c r="G68" s="170"/>
      <c r="H68" s="170"/>
      <c r="I68" s="170"/>
      <c r="J68" s="171">
        <f>J195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150</v>
      </c>
      <c r="D75" s="41"/>
      <c r="E75" s="41"/>
      <c r="F75" s="41"/>
      <c r="G75" s="41"/>
      <c r="H75" s="41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2" t="str">
        <f>E7</f>
        <v>Stavební úpravy veřejných WC</v>
      </c>
      <c r="F78" s="33"/>
      <c r="G78" s="33"/>
      <c r="H78" s="33"/>
      <c r="I78" s="41"/>
      <c r="J78" s="41"/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120</v>
      </c>
      <c r="D79" s="41"/>
      <c r="E79" s="41"/>
      <c r="F79" s="41"/>
      <c r="G79" s="41"/>
      <c r="H79" s="41"/>
      <c r="I79" s="41"/>
      <c r="J79" s="41"/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24905UT - ústřední vytápění</v>
      </c>
      <c r="F80" s="41"/>
      <c r="G80" s="41"/>
      <c r="H80" s="41"/>
      <c r="I80" s="41"/>
      <c r="J80" s="41"/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Libušina p.č. 1290</v>
      </c>
      <c r="G82" s="41"/>
      <c r="H82" s="41"/>
      <c r="I82" s="33" t="s">
        <v>23</v>
      </c>
      <c r="J82" s="73" t="str">
        <f>IF(J12="","",J12)</f>
        <v>19. 7. 2024</v>
      </c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40.05" customHeight="1">
      <c r="A84" s="39"/>
      <c r="B84" s="40"/>
      <c r="C84" s="33" t="s">
        <v>25</v>
      </c>
      <c r="D84" s="41"/>
      <c r="E84" s="41"/>
      <c r="F84" s="28" t="str">
        <f>E15</f>
        <v>Město Kutná Hora</v>
      </c>
      <c r="G84" s="41"/>
      <c r="H84" s="41"/>
      <c r="I84" s="33" t="s">
        <v>32</v>
      </c>
      <c r="J84" s="37" t="str">
        <f>E21</f>
        <v>Kutnohorská stavební projekce - ing Zuzana Hádková</v>
      </c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30</v>
      </c>
      <c r="D85" s="41"/>
      <c r="E85" s="41"/>
      <c r="F85" s="28" t="str">
        <f>IF(E18="","",E18)</f>
        <v>Vyplň údaj</v>
      </c>
      <c r="G85" s="41"/>
      <c r="H85" s="41"/>
      <c r="I85" s="33" t="s">
        <v>36</v>
      </c>
      <c r="J85" s="37" t="str">
        <f>E24</f>
        <v>Hádková</v>
      </c>
      <c r="K85" s="4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9"/>
      <c r="B87" s="180"/>
      <c r="C87" s="181" t="s">
        <v>151</v>
      </c>
      <c r="D87" s="182" t="s">
        <v>59</v>
      </c>
      <c r="E87" s="182" t="s">
        <v>55</v>
      </c>
      <c r="F87" s="182" t="s">
        <v>56</v>
      </c>
      <c r="G87" s="182" t="s">
        <v>152</v>
      </c>
      <c r="H87" s="182" t="s">
        <v>153</v>
      </c>
      <c r="I87" s="182" t="s">
        <v>154</v>
      </c>
      <c r="J87" s="182" t="s">
        <v>124</v>
      </c>
      <c r="K87" s="183" t="s">
        <v>155</v>
      </c>
      <c r="L87" s="184"/>
      <c r="M87" s="93" t="s">
        <v>19</v>
      </c>
      <c r="N87" s="94" t="s">
        <v>44</v>
      </c>
      <c r="O87" s="94" t="s">
        <v>156</v>
      </c>
      <c r="P87" s="94" t="s">
        <v>157</v>
      </c>
      <c r="Q87" s="94" t="s">
        <v>158</v>
      </c>
      <c r="R87" s="94" t="s">
        <v>159</v>
      </c>
      <c r="S87" s="94" t="s">
        <v>160</v>
      </c>
      <c r="T87" s="95" t="s">
        <v>161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39"/>
      <c r="B88" s="40"/>
      <c r="C88" s="100" t="s">
        <v>162</v>
      </c>
      <c r="D88" s="41"/>
      <c r="E88" s="41"/>
      <c r="F88" s="41"/>
      <c r="G88" s="41"/>
      <c r="H88" s="41"/>
      <c r="I88" s="41"/>
      <c r="J88" s="185">
        <f>BK88</f>
        <v>0</v>
      </c>
      <c r="K88" s="41"/>
      <c r="L88" s="45"/>
      <c r="M88" s="96"/>
      <c r="N88" s="186"/>
      <c r="O88" s="97"/>
      <c r="P88" s="187">
        <f>P89+P100+P195</f>
        <v>0</v>
      </c>
      <c r="Q88" s="97"/>
      <c r="R88" s="187">
        <f>R89+R100+R195</f>
        <v>0.47631999999999997</v>
      </c>
      <c r="S88" s="97"/>
      <c r="T88" s="188">
        <f>T89+T100+T195</f>
        <v>0.84610570000000007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73</v>
      </c>
      <c r="AU88" s="18" t="s">
        <v>125</v>
      </c>
      <c r="BK88" s="189">
        <f>BK89+BK100+BK195</f>
        <v>0</v>
      </c>
    </row>
    <row r="89" s="12" customFormat="1" ht="25.92" customHeight="1">
      <c r="A89" s="12"/>
      <c r="B89" s="190"/>
      <c r="C89" s="191"/>
      <c r="D89" s="192" t="s">
        <v>73</v>
      </c>
      <c r="E89" s="193" t="s">
        <v>163</v>
      </c>
      <c r="F89" s="193" t="s">
        <v>164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</f>
        <v>0</v>
      </c>
      <c r="Q89" s="198"/>
      <c r="R89" s="199">
        <f>R90</f>
        <v>0</v>
      </c>
      <c r="S89" s="198"/>
      <c r="T89" s="200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74</v>
      </c>
      <c r="AY89" s="201" t="s">
        <v>165</v>
      </c>
      <c r="BK89" s="203">
        <f>BK90</f>
        <v>0</v>
      </c>
    </row>
    <row r="90" s="12" customFormat="1" ht="22.8" customHeight="1">
      <c r="A90" s="12"/>
      <c r="B90" s="190"/>
      <c r="C90" s="191"/>
      <c r="D90" s="192" t="s">
        <v>73</v>
      </c>
      <c r="E90" s="204" t="s">
        <v>506</v>
      </c>
      <c r="F90" s="204" t="s">
        <v>507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SUM(P91:P99)</f>
        <v>0</v>
      </c>
      <c r="Q90" s="198"/>
      <c r="R90" s="199">
        <f>SUM(R91:R99)</f>
        <v>0</v>
      </c>
      <c r="S90" s="198"/>
      <c r="T90" s="200">
        <f>SUM(T91:T99)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82</v>
      </c>
      <c r="AT90" s="202" t="s">
        <v>73</v>
      </c>
      <c r="AU90" s="202" t="s">
        <v>82</v>
      </c>
      <c r="AY90" s="201" t="s">
        <v>165</v>
      </c>
      <c r="BK90" s="203">
        <f>SUM(BK91:BK99)</f>
        <v>0</v>
      </c>
    </row>
    <row r="91" s="2" customFormat="1" ht="24.15" customHeight="1">
      <c r="A91" s="39"/>
      <c r="B91" s="40"/>
      <c r="C91" s="206" t="s">
        <v>82</v>
      </c>
      <c r="D91" s="206" t="s">
        <v>167</v>
      </c>
      <c r="E91" s="207" t="s">
        <v>1082</v>
      </c>
      <c r="F91" s="208" t="s">
        <v>1083</v>
      </c>
      <c r="G91" s="209" t="s">
        <v>202</v>
      </c>
      <c r="H91" s="210">
        <v>0.84599999999999997</v>
      </c>
      <c r="I91" s="211"/>
      <c r="J91" s="212">
        <f>ROUND(I91*H91,2)</f>
        <v>0</v>
      </c>
      <c r="K91" s="208" t="s">
        <v>171</v>
      </c>
      <c r="L91" s="45"/>
      <c r="M91" s="213" t="s">
        <v>19</v>
      </c>
      <c r="N91" s="214" t="s">
        <v>45</v>
      </c>
      <c r="O91" s="85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7" t="s">
        <v>172</v>
      </c>
      <c r="AT91" s="217" t="s">
        <v>167</v>
      </c>
      <c r="AU91" s="217" t="s">
        <v>84</v>
      </c>
      <c r="AY91" s="18" t="s">
        <v>165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82</v>
      </c>
      <c r="BK91" s="218">
        <f>ROUND(I91*H91,2)</f>
        <v>0</v>
      </c>
      <c r="BL91" s="18" t="s">
        <v>172</v>
      </c>
      <c r="BM91" s="217" t="s">
        <v>1592</v>
      </c>
    </row>
    <row r="92" s="2" customFormat="1">
      <c r="A92" s="39"/>
      <c r="B92" s="40"/>
      <c r="C92" s="41"/>
      <c r="D92" s="219" t="s">
        <v>174</v>
      </c>
      <c r="E92" s="41"/>
      <c r="F92" s="220" t="s">
        <v>1085</v>
      </c>
      <c r="G92" s="41"/>
      <c r="H92" s="41"/>
      <c r="I92" s="221"/>
      <c r="J92" s="41"/>
      <c r="K92" s="41"/>
      <c r="L92" s="45"/>
      <c r="M92" s="222"/>
      <c r="N92" s="223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174</v>
      </c>
      <c r="AU92" s="18" t="s">
        <v>84</v>
      </c>
    </row>
    <row r="93" s="2" customFormat="1" ht="21.75" customHeight="1">
      <c r="A93" s="39"/>
      <c r="B93" s="40"/>
      <c r="C93" s="206" t="s">
        <v>84</v>
      </c>
      <c r="D93" s="206" t="s">
        <v>167</v>
      </c>
      <c r="E93" s="207" t="s">
        <v>514</v>
      </c>
      <c r="F93" s="208" t="s">
        <v>515</v>
      </c>
      <c r="G93" s="209" t="s">
        <v>202</v>
      </c>
      <c r="H93" s="210">
        <v>0.84599999999999997</v>
      </c>
      <c r="I93" s="211"/>
      <c r="J93" s="212">
        <f>ROUND(I93*H93,2)</f>
        <v>0</v>
      </c>
      <c r="K93" s="208" t="s">
        <v>171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172</v>
      </c>
      <c r="AT93" s="217" t="s">
        <v>167</v>
      </c>
      <c r="AU93" s="217" t="s">
        <v>84</v>
      </c>
      <c r="AY93" s="18" t="s">
        <v>165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172</v>
      </c>
      <c r="BM93" s="217" t="s">
        <v>1593</v>
      </c>
    </row>
    <row r="94" s="2" customFormat="1">
      <c r="A94" s="39"/>
      <c r="B94" s="40"/>
      <c r="C94" s="41"/>
      <c r="D94" s="219" t="s">
        <v>174</v>
      </c>
      <c r="E94" s="41"/>
      <c r="F94" s="220" t="s">
        <v>517</v>
      </c>
      <c r="G94" s="41"/>
      <c r="H94" s="41"/>
      <c r="I94" s="221"/>
      <c r="J94" s="41"/>
      <c r="K94" s="41"/>
      <c r="L94" s="45"/>
      <c r="M94" s="222"/>
      <c r="N94" s="223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174</v>
      </c>
      <c r="AU94" s="18" t="s">
        <v>84</v>
      </c>
    </row>
    <row r="95" s="2" customFormat="1" ht="24.15" customHeight="1">
      <c r="A95" s="39"/>
      <c r="B95" s="40"/>
      <c r="C95" s="206" t="s">
        <v>113</v>
      </c>
      <c r="D95" s="206" t="s">
        <v>167</v>
      </c>
      <c r="E95" s="207" t="s">
        <v>519</v>
      </c>
      <c r="F95" s="208" t="s">
        <v>1087</v>
      </c>
      <c r="G95" s="209" t="s">
        <v>202</v>
      </c>
      <c r="H95" s="210">
        <v>8.4600000000000009</v>
      </c>
      <c r="I95" s="211"/>
      <c r="J95" s="212">
        <f>ROUND(I95*H95,2)</f>
        <v>0</v>
      </c>
      <c r="K95" s="208" t="s">
        <v>171</v>
      </c>
      <c r="L95" s="45"/>
      <c r="M95" s="213" t="s">
        <v>19</v>
      </c>
      <c r="N95" s="214" t="s">
        <v>45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172</v>
      </c>
      <c r="AT95" s="217" t="s">
        <v>167</v>
      </c>
      <c r="AU95" s="217" t="s">
        <v>84</v>
      </c>
      <c r="AY95" s="18" t="s">
        <v>165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82</v>
      </c>
      <c r="BK95" s="218">
        <f>ROUND(I95*H95,2)</f>
        <v>0</v>
      </c>
      <c r="BL95" s="18" t="s">
        <v>172</v>
      </c>
      <c r="BM95" s="217" t="s">
        <v>1594</v>
      </c>
    </row>
    <row r="96" s="2" customFormat="1">
      <c r="A96" s="39"/>
      <c r="B96" s="40"/>
      <c r="C96" s="41"/>
      <c r="D96" s="219" t="s">
        <v>174</v>
      </c>
      <c r="E96" s="41"/>
      <c r="F96" s="220" t="s">
        <v>522</v>
      </c>
      <c r="G96" s="41"/>
      <c r="H96" s="41"/>
      <c r="I96" s="221"/>
      <c r="J96" s="41"/>
      <c r="K96" s="41"/>
      <c r="L96" s="45"/>
      <c r="M96" s="222"/>
      <c r="N96" s="223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174</v>
      </c>
      <c r="AU96" s="18" t="s">
        <v>84</v>
      </c>
    </row>
    <row r="97" s="13" customFormat="1">
      <c r="A97" s="13"/>
      <c r="B97" s="224"/>
      <c r="C97" s="225"/>
      <c r="D97" s="226" t="s">
        <v>176</v>
      </c>
      <c r="E97" s="225"/>
      <c r="F97" s="228" t="s">
        <v>1595</v>
      </c>
      <c r="G97" s="225"/>
      <c r="H97" s="229">
        <v>8.4600000000000009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176</v>
      </c>
      <c r="AU97" s="235" t="s">
        <v>84</v>
      </c>
      <c r="AV97" s="13" t="s">
        <v>84</v>
      </c>
      <c r="AW97" s="13" t="s">
        <v>4</v>
      </c>
      <c r="AX97" s="13" t="s">
        <v>82</v>
      </c>
      <c r="AY97" s="235" t="s">
        <v>165</v>
      </c>
    </row>
    <row r="98" s="2" customFormat="1" ht="24.15" customHeight="1">
      <c r="A98" s="39"/>
      <c r="B98" s="40"/>
      <c r="C98" s="206" t="s">
        <v>172</v>
      </c>
      <c r="D98" s="206" t="s">
        <v>167</v>
      </c>
      <c r="E98" s="207" t="s">
        <v>1090</v>
      </c>
      <c r="F98" s="208" t="s">
        <v>1091</v>
      </c>
      <c r="G98" s="209" t="s">
        <v>202</v>
      </c>
      <c r="H98" s="210">
        <v>0.84599999999999997</v>
      </c>
      <c r="I98" s="211"/>
      <c r="J98" s="212">
        <f>ROUND(I98*H98,2)</f>
        <v>0</v>
      </c>
      <c r="K98" s="208" t="s">
        <v>171</v>
      </c>
      <c r="L98" s="45"/>
      <c r="M98" s="213" t="s">
        <v>19</v>
      </c>
      <c r="N98" s="214" t="s">
        <v>45</v>
      </c>
      <c r="O98" s="85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172</v>
      </c>
      <c r="AT98" s="217" t="s">
        <v>167</v>
      </c>
      <c r="AU98" s="217" t="s">
        <v>84</v>
      </c>
      <c r="AY98" s="18" t="s">
        <v>165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82</v>
      </c>
      <c r="BK98" s="218">
        <f>ROUND(I98*H98,2)</f>
        <v>0</v>
      </c>
      <c r="BL98" s="18" t="s">
        <v>172</v>
      </c>
      <c r="BM98" s="217" t="s">
        <v>1596</v>
      </c>
    </row>
    <row r="99" s="2" customFormat="1">
      <c r="A99" s="39"/>
      <c r="B99" s="40"/>
      <c r="C99" s="41"/>
      <c r="D99" s="219" t="s">
        <v>174</v>
      </c>
      <c r="E99" s="41"/>
      <c r="F99" s="220" t="s">
        <v>1093</v>
      </c>
      <c r="G99" s="41"/>
      <c r="H99" s="41"/>
      <c r="I99" s="221"/>
      <c r="J99" s="41"/>
      <c r="K99" s="41"/>
      <c r="L99" s="45"/>
      <c r="M99" s="222"/>
      <c r="N99" s="223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174</v>
      </c>
      <c r="AU99" s="18" t="s">
        <v>84</v>
      </c>
    </row>
    <row r="100" s="12" customFormat="1" ht="25.92" customHeight="1">
      <c r="A100" s="12"/>
      <c r="B100" s="190"/>
      <c r="C100" s="191"/>
      <c r="D100" s="192" t="s">
        <v>73</v>
      </c>
      <c r="E100" s="193" t="s">
        <v>534</v>
      </c>
      <c r="F100" s="193" t="s">
        <v>535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P101+P115+P120+P145+P168</f>
        <v>0</v>
      </c>
      <c r="Q100" s="198"/>
      <c r="R100" s="199">
        <f>R101+R115+R120+R145+R168</f>
        <v>0.47631999999999997</v>
      </c>
      <c r="S100" s="198"/>
      <c r="T100" s="200">
        <f>T101+T115+T120+T145+T168</f>
        <v>0.84610570000000007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84</v>
      </c>
      <c r="AT100" s="202" t="s">
        <v>73</v>
      </c>
      <c r="AU100" s="202" t="s">
        <v>74</v>
      </c>
      <c r="AY100" s="201" t="s">
        <v>165</v>
      </c>
      <c r="BK100" s="203">
        <f>BK101+BK115+BK120+BK145+BK168</f>
        <v>0</v>
      </c>
    </row>
    <row r="101" s="12" customFormat="1" ht="22.8" customHeight="1">
      <c r="A101" s="12"/>
      <c r="B101" s="190"/>
      <c r="C101" s="191"/>
      <c r="D101" s="192" t="s">
        <v>73</v>
      </c>
      <c r="E101" s="204" t="s">
        <v>1597</v>
      </c>
      <c r="F101" s="204" t="s">
        <v>1598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SUM(P102:P114)</f>
        <v>0</v>
      </c>
      <c r="Q101" s="198"/>
      <c r="R101" s="199">
        <f>SUM(R102:R114)</f>
        <v>0.049319999999999996</v>
      </c>
      <c r="S101" s="198"/>
      <c r="T101" s="200">
        <f>SUM(T102:T114)</f>
        <v>0.065049999999999997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84</v>
      </c>
      <c r="AT101" s="202" t="s">
        <v>73</v>
      </c>
      <c r="AU101" s="202" t="s">
        <v>82</v>
      </c>
      <c r="AY101" s="201" t="s">
        <v>165</v>
      </c>
      <c r="BK101" s="203">
        <f>SUM(BK102:BK114)</f>
        <v>0</v>
      </c>
    </row>
    <row r="102" s="2" customFormat="1" ht="16.5" customHeight="1">
      <c r="A102" s="39"/>
      <c r="B102" s="40"/>
      <c r="C102" s="206" t="s">
        <v>193</v>
      </c>
      <c r="D102" s="206" t="s">
        <v>167</v>
      </c>
      <c r="E102" s="207" t="s">
        <v>1599</v>
      </c>
      <c r="F102" s="208" t="s">
        <v>1600</v>
      </c>
      <c r="G102" s="209" t="s">
        <v>251</v>
      </c>
      <c r="H102" s="210">
        <v>1</v>
      </c>
      <c r="I102" s="211"/>
      <c r="J102" s="212">
        <f>ROUND(I102*H102,2)</f>
        <v>0</v>
      </c>
      <c r="K102" s="208" t="s">
        <v>171</v>
      </c>
      <c r="L102" s="45"/>
      <c r="M102" s="213" t="s">
        <v>19</v>
      </c>
      <c r="N102" s="214" t="s">
        <v>45</v>
      </c>
      <c r="O102" s="85"/>
      <c r="P102" s="215">
        <f>O102*H102</f>
        <v>0</v>
      </c>
      <c r="Q102" s="215">
        <v>5.0000000000000002E-05</v>
      </c>
      <c r="R102" s="215">
        <f>Q102*H102</f>
        <v>5.0000000000000002E-05</v>
      </c>
      <c r="S102" s="215">
        <v>0.065049999999999997</v>
      </c>
      <c r="T102" s="216">
        <f>S102*H102</f>
        <v>0.065049999999999997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7" t="s">
        <v>259</v>
      </c>
      <c r="AT102" s="217" t="s">
        <v>167</v>
      </c>
      <c r="AU102" s="217" t="s">
        <v>84</v>
      </c>
      <c r="AY102" s="18" t="s">
        <v>165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8" t="s">
        <v>82</v>
      </c>
      <c r="BK102" s="218">
        <f>ROUND(I102*H102,2)</f>
        <v>0</v>
      </c>
      <c r="BL102" s="18" t="s">
        <v>259</v>
      </c>
      <c r="BM102" s="217" t="s">
        <v>1601</v>
      </c>
    </row>
    <row r="103" s="2" customFormat="1">
      <c r="A103" s="39"/>
      <c r="B103" s="40"/>
      <c r="C103" s="41"/>
      <c r="D103" s="219" t="s">
        <v>174</v>
      </c>
      <c r="E103" s="41"/>
      <c r="F103" s="220" t="s">
        <v>1602</v>
      </c>
      <c r="G103" s="41"/>
      <c r="H103" s="41"/>
      <c r="I103" s="221"/>
      <c r="J103" s="41"/>
      <c r="K103" s="41"/>
      <c r="L103" s="45"/>
      <c r="M103" s="222"/>
      <c r="N103" s="223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174</v>
      </c>
      <c r="AU103" s="18" t="s">
        <v>84</v>
      </c>
    </row>
    <row r="104" s="2" customFormat="1" ht="24.15" customHeight="1">
      <c r="A104" s="39"/>
      <c r="B104" s="40"/>
      <c r="C104" s="206" t="s">
        <v>199</v>
      </c>
      <c r="D104" s="206" t="s">
        <v>167</v>
      </c>
      <c r="E104" s="207" t="s">
        <v>1603</v>
      </c>
      <c r="F104" s="208" t="s">
        <v>1604</v>
      </c>
      <c r="G104" s="209" t="s">
        <v>1384</v>
      </c>
      <c r="H104" s="210">
        <v>1</v>
      </c>
      <c r="I104" s="211"/>
      <c r="J104" s="212">
        <f>ROUND(I104*H104,2)</f>
        <v>0</v>
      </c>
      <c r="K104" s="208" t="s">
        <v>171</v>
      </c>
      <c r="L104" s="45"/>
      <c r="M104" s="213" t="s">
        <v>19</v>
      </c>
      <c r="N104" s="214" t="s">
        <v>45</v>
      </c>
      <c r="O104" s="85"/>
      <c r="P104" s="215">
        <f>O104*H104</f>
        <v>0</v>
      </c>
      <c r="Q104" s="215">
        <v>0.00249</v>
      </c>
      <c r="R104" s="215">
        <f>Q104*H104</f>
        <v>0.00249</v>
      </c>
      <c r="S104" s="215">
        <v>0</v>
      </c>
      <c r="T104" s="21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259</v>
      </c>
      <c r="AT104" s="217" t="s">
        <v>167</v>
      </c>
      <c r="AU104" s="217" t="s">
        <v>84</v>
      </c>
      <c r="AY104" s="18" t="s">
        <v>165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82</v>
      </c>
      <c r="BK104" s="218">
        <f>ROUND(I104*H104,2)</f>
        <v>0</v>
      </c>
      <c r="BL104" s="18" t="s">
        <v>259</v>
      </c>
      <c r="BM104" s="217" t="s">
        <v>1605</v>
      </c>
    </row>
    <row r="105" s="2" customFormat="1">
      <c r="A105" s="39"/>
      <c r="B105" s="40"/>
      <c r="C105" s="41"/>
      <c r="D105" s="219" t="s">
        <v>174</v>
      </c>
      <c r="E105" s="41"/>
      <c r="F105" s="220" t="s">
        <v>1606</v>
      </c>
      <c r="G105" s="41"/>
      <c r="H105" s="41"/>
      <c r="I105" s="221"/>
      <c r="J105" s="41"/>
      <c r="K105" s="41"/>
      <c r="L105" s="45"/>
      <c r="M105" s="222"/>
      <c r="N105" s="223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174</v>
      </c>
      <c r="AU105" s="18" t="s">
        <v>84</v>
      </c>
    </row>
    <row r="106" s="2" customFormat="1" ht="44.25" customHeight="1">
      <c r="A106" s="39"/>
      <c r="B106" s="40"/>
      <c r="C106" s="236" t="s">
        <v>206</v>
      </c>
      <c r="D106" s="236" t="s">
        <v>213</v>
      </c>
      <c r="E106" s="237" t="s">
        <v>1607</v>
      </c>
      <c r="F106" s="238" t="s">
        <v>1608</v>
      </c>
      <c r="G106" s="239" t="s">
        <v>251</v>
      </c>
      <c r="H106" s="240">
        <v>1</v>
      </c>
      <c r="I106" s="241"/>
      <c r="J106" s="242">
        <f>ROUND(I106*H106,2)</f>
        <v>0</v>
      </c>
      <c r="K106" s="238" t="s">
        <v>171</v>
      </c>
      <c r="L106" s="243"/>
      <c r="M106" s="244" t="s">
        <v>19</v>
      </c>
      <c r="N106" s="245" t="s">
        <v>45</v>
      </c>
      <c r="O106" s="85"/>
      <c r="P106" s="215">
        <f>O106*H106</f>
        <v>0</v>
      </c>
      <c r="Q106" s="215">
        <v>0.044999999999999998</v>
      </c>
      <c r="R106" s="215">
        <f>Q106*H106</f>
        <v>0.044999999999999998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358</v>
      </c>
      <c r="AT106" s="217" t="s">
        <v>213</v>
      </c>
      <c r="AU106" s="217" t="s">
        <v>84</v>
      </c>
      <c r="AY106" s="18" t="s">
        <v>165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82</v>
      </c>
      <c r="BK106" s="218">
        <f>ROUND(I106*H106,2)</f>
        <v>0</v>
      </c>
      <c r="BL106" s="18" t="s">
        <v>259</v>
      </c>
      <c r="BM106" s="217" t="s">
        <v>1609</v>
      </c>
    </row>
    <row r="107" s="2" customFormat="1" ht="16.5" customHeight="1">
      <c r="A107" s="39"/>
      <c r="B107" s="40"/>
      <c r="C107" s="206" t="s">
        <v>212</v>
      </c>
      <c r="D107" s="206" t="s">
        <v>167</v>
      </c>
      <c r="E107" s="207" t="s">
        <v>1610</v>
      </c>
      <c r="F107" s="208" t="s">
        <v>1611</v>
      </c>
      <c r="G107" s="209" t="s">
        <v>251</v>
      </c>
      <c r="H107" s="210">
        <v>1</v>
      </c>
      <c r="I107" s="211"/>
      <c r="J107" s="212">
        <f>ROUND(I107*H107,2)</f>
        <v>0</v>
      </c>
      <c r="K107" s="208" t="s">
        <v>171</v>
      </c>
      <c r="L107" s="45"/>
      <c r="M107" s="213" t="s">
        <v>19</v>
      </c>
      <c r="N107" s="214" t="s">
        <v>45</v>
      </c>
      <c r="O107" s="85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259</v>
      </c>
      <c r="AT107" s="217" t="s">
        <v>167</v>
      </c>
      <c r="AU107" s="217" t="s">
        <v>84</v>
      </c>
      <c r="AY107" s="18" t="s">
        <v>165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82</v>
      </c>
      <c r="BK107" s="218">
        <f>ROUND(I107*H107,2)</f>
        <v>0</v>
      </c>
      <c r="BL107" s="18" t="s">
        <v>259</v>
      </c>
      <c r="BM107" s="217" t="s">
        <v>1612</v>
      </c>
    </row>
    <row r="108" s="2" customFormat="1">
      <c r="A108" s="39"/>
      <c r="B108" s="40"/>
      <c r="C108" s="41"/>
      <c r="D108" s="219" t="s">
        <v>174</v>
      </c>
      <c r="E108" s="41"/>
      <c r="F108" s="220" t="s">
        <v>1613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174</v>
      </c>
      <c r="AU108" s="18" t="s">
        <v>84</v>
      </c>
    </row>
    <row r="109" s="2" customFormat="1" ht="24.15" customHeight="1">
      <c r="A109" s="39"/>
      <c r="B109" s="40"/>
      <c r="C109" s="206" t="s">
        <v>219</v>
      </c>
      <c r="D109" s="206" t="s">
        <v>167</v>
      </c>
      <c r="E109" s="207" t="s">
        <v>1614</v>
      </c>
      <c r="F109" s="208" t="s">
        <v>1615</v>
      </c>
      <c r="G109" s="209" t="s">
        <v>1384</v>
      </c>
      <c r="H109" s="210">
        <v>1</v>
      </c>
      <c r="I109" s="211"/>
      <c r="J109" s="212">
        <f>ROUND(I109*H109,2)</f>
        <v>0</v>
      </c>
      <c r="K109" s="208" t="s">
        <v>171</v>
      </c>
      <c r="L109" s="45"/>
      <c r="M109" s="213" t="s">
        <v>19</v>
      </c>
      <c r="N109" s="214" t="s">
        <v>45</v>
      </c>
      <c r="O109" s="85"/>
      <c r="P109" s="215">
        <f>O109*H109</f>
        <v>0</v>
      </c>
      <c r="Q109" s="215">
        <v>0.00089999999999999998</v>
      </c>
      <c r="R109" s="215">
        <f>Q109*H109</f>
        <v>0.00089999999999999998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259</v>
      </c>
      <c r="AT109" s="217" t="s">
        <v>167</v>
      </c>
      <c r="AU109" s="217" t="s">
        <v>84</v>
      </c>
      <c r="AY109" s="18" t="s">
        <v>165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259</v>
      </c>
      <c r="BM109" s="217" t="s">
        <v>1616</v>
      </c>
    </row>
    <row r="110" s="2" customFormat="1">
      <c r="A110" s="39"/>
      <c r="B110" s="40"/>
      <c r="C110" s="41"/>
      <c r="D110" s="219" t="s">
        <v>174</v>
      </c>
      <c r="E110" s="41"/>
      <c r="F110" s="220" t="s">
        <v>1617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174</v>
      </c>
      <c r="AU110" s="18" t="s">
        <v>84</v>
      </c>
    </row>
    <row r="111" s="2" customFormat="1" ht="21.75" customHeight="1">
      <c r="A111" s="39"/>
      <c r="B111" s="40"/>
      <c r="C111" s="206" t="s">
        <v>225</v>
      </c>
      <c r="D111" s="206" t="s">
        <v>167</v>
      </c>
      <c r="E111" s="207" t="s">
        <v>1618</v>
      </c>
      <c r="F111" s="208" t="s">
        <v>1619</v>
      </c>
      <c r="G111" s="209" t="s">
        <v>290</v>
      </c>
      <c r="H111" s="210">
        <v>2</v>
      </c>
      <c r="I111" s="211"/>
      <c r="J111" s="212">
        <f>ROUND(I111*H111,2)</f>
        <v>0</v>
      </c>
      <c r="K111" s="208" t="s">
        <v>171</v>
      </c>
      <c r="L111" s="45"/>
      <c r="M111" s="213" t="s">
        <v>19</v>
      </c>
      <c r="N111" s="214" t="s">
        <v>45</v>
      </c>
      <c r="O111" s="85"/>
      <c r="P111" s="215">
        <f>O111*H111</f>
        <v>0</v>
      </c>
      <c r="Q111" s="215">
        <v>0.00044000000000000002</v>
      </c>
      <c r="R111" s="215">
        <f>Q111*H111</f>
        <v>0.00088000000000000003</v>
      </c>
      <c r="S111" s="215">
        <v>0</v>
      </c>
      <c r="T111" s="21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7" t="s">
        <v>259</v>
      </c>
      <c r="AT111" s="217" t="s">
        <v>167</v>
      </c>
      <c r="AU111" s="217" t="s">
        <v>84</v>
      </c>
      <c r="AY111" s="18" t="s">
        <v>165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82</v>
      </c>
      <c r="BK111" s="218">
        <f>ROUND(I111*H111,2)</f>
        <v>0</v>
      </c>
      <c r="BL111" s="18" t="s">
        <v>259</v>
      </c>
      <c r="BM111" s="217" t="s">
        <v>1620</v>
      </c>
    </row>
    <row r="112" s="2" customFormat="1">
      <c r="A112" s="39"/>
      <c r="B112" s="40"/>
      <c r="C112" s="41"/>
      <c r="D112" s="219" t="s">
        <v>174</v>
      </c>
      <c r="E112" s="41"/>
      <c r="F112" s="220" t="s">
        <v>1621</v>
      </c>
      <c r="G112" s="41"/>
      <c r="H112" s="41"/>
      <c r="I112" s="221"/>
      <c r="J112" s="41"/>
      <c r="K112" s="41"/>
      <c r="L112" s="45"/>
      <c r="M112" s="222"/>
      <c r="N112" s="223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174</v>
      </c>
      <c r="AU112" s="18" t="s">
        <v>84</v>
      </c>
    </row>
    <row r="113" s="2" customFormat="1" ht="24.15" customHeight="1">
      <c r="A113" s="39"/>
      <c r="B113" s="40"/>
      <c r="C113" s="206" t="s">
        <v>231</v>
      </c>
      <c r="D113" s="206" t="s">
        <v>167</v>
      </c>
      <c r="E113" s="207" t="s">
        <v>1622</v>
      </c>
      <c r="F113" s="208" t="s">
        <v>1623</v>
      </c>
      <c r="G113" s="209" t="s">
        <v>764</v>
      </c>
      <c r="H113" s="257"/>
      <c r="I113" s="211"/>
      <c r="J113" s="212">
        <f>ROUND(I113*H113,2)</f>
        <v>0</v>
      </c>
      <c r="K113" s="208" t="s">
        <v>171</v>
      </c>
      <c r="L113" s="45"/>
      <c r="M113" s="213" t="s">
        <v>19</v>
      </c>
      <c r="N113" s="214" t="s">
        <v>45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259</v>
      </c>
      <c r="AT113" s="217" t="s">
        <v>167</v>
      </c>
      <c r="AU113" s="217" t="s">
        <v>84</v>
      </c>
      <c r="AY113" s="18" t="s">
        <v>165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259</v>
      </c>
      <c r="BM113" s="217" t="s">
        <v>1624</v>
      </c>
    </row>
    <row r="114" s="2" customFormat="1">
      <c r="A114" s="39"/>
      <c r="B114" s="40"/>
      <c r="C114" s="41"/>
      <c r="D114" s="219" t="s">
        <v>174</v>
      </c>
      <c r="E114" s="41"/>
      <c r="F114" s="220" t="s">
        <v>1625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174</v>
      </c>
      <c r="AU114" s="18" t="s">
        <v>84</v>
      </c>
    </row>
    <row r="115" s="12" customFormat="1" ht="22.8" customHeight="1">
      <c r="A115" s="12"/>
      <c r="B115" s="190"/>
      <c r="C115" s="191"/>
      <c r="D115" s="192" t="s">
        <v>73</v>
      </c>
      <c r="E115" s="204" t="s">
        <v>1562</v>
      </c>
      <c r="F115" s="204" t="s">
        <v>1563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SUM(P116:P119)</f>
        <v>0</v>
      </c>
      <c r="Q115" s="198"/>
      <c r="R115" s="199">
        <f>SUM(R116:R119)</f>
        <v>0.00124</v>
      </c>
      <c r="S115" s="198"/>
      <c r="T115" s="200">
        <f>SUM(T116:T119)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84</v>
      </c>
      <c r="AT115" s="202" t="s">
        <v>73</v>
      </c>
      <c r="AU115" s="202" t="s">
        <v>82</v>
      </c>
      <c r="AY115" s="201" t="s">
        <v>165</v>
      </c>
      <c r="BK115" s="203">
        <f>SUM(BK116:BK119)</f>
        <v>0</v>
      </c>
    </row>
    <row r="116" s="2" customFormat="1" ht="16.5" customHeight="1">
      <c r="A116" s="39"/>
      <c r="B116" s="40"/>
      <c r="C116" s="206" t="s">
        <v>8</v>
      </c>
      <c r="D116" s="206" t="s">
        <v>167</v>
      </c>
      <c r="E116" s="207" t="s">
        <v>1626</v>
      </c>
      <c r="F116" s="208" t="s">
        <v>1627</v>
      </c>
      <c r="G116" s="209" t="s">
        <v>1384</v>
      </c>
      <c r="H116" s="210">
        <v>1</v>
      </c>
      <c r="I116" s="211"/>
      <c r="J116" s="212">
        <f>ROUND(I116*H116,2)</f>
        <v>0</v>
      </c>
      <c r="K116" s="208" t="s">
        <v>171</v>
      </c>
      <c r="L116" s="45"/>
      <c r="M116" s="213" t="s">
        <v>19</v>
      </c>
      <c r="N116" s="214" t="s">
        <v>45</v>
      </c>
      <c r="O116" s="85"/>
      <c r="P116" s="215">
        <f>O116*H116</f>
        <v>0</v>
      </c>
      <c r="Q116" s="215">
        <v>0.00124</v>
      </c>
      <c r="R116" s="215">
        <f>Q116*H116</f>
        <v>0.00124</v>
      </c>
      <c r="S116" s="215">
        <v>0</v>
      </c>
      <c r="T116" s="21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259</v>
      </c>
      <c r="AT116" s="217" t="s">
        <v>167</v>
      </c>
      <c r="AU116" s="217" t="s">
        <v>84</v>
      </c>
      <c r="AY116" s="18" t="s">
        <v>165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82</v>
      </c>
      <c r="BK116" s="218">
        <f>ROUND(I116*H116,2)</f>
        <v>0</v>
      </c>
      <c r="BL116" s="18" t="s">
        <v>259</v>
      </c>
      <c r="BM116" s="217" t="s">
        <v>1628</v>
      </c>
    </row>
    <row r="117" s="2" customFormat="1">
      <c r="A117" s="39"/>
      <c r="B117" s="40"/>
      <c r="C117" s="41"/>
      <c r="D117" s="219" t="s">
        <v>174</v>
      </c>
      <c r="E117" s="41"/>
      <c r="F117" s="220" t="s">
        <v>1629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174</v>
      </c>
      <c r="AU117" s="18" t="s">
        <v>84</v>
      </c>
    </row>
    <row r="118" s="2" customFormat="1" ht="24.15" customHeight="1">
      <c r="A118" s="39"/>
      <c r="B118" s="40"/>
      <c r="C118" s="206" t="s">
        <v>241</v>
      </c>
      <c r="D118" s="206" t="s">
        <v>167</v>
      </c>
      <c r="E118" s="207" t="s">
        <v>1572</v>
      </c>
      <c r="F118" s="208" t="s">
        <v>1630</v>
      </c>
      <c r="G118" s="209" t="s">
        <v>764</v>
      </c>
      <c r="H118" s="257"/>
      <c r="I118" s="211"/>
      <c r="J118" s="212">
        <f>ROUND(I118*H118,2)</f>
        <v>0</v>
      </c>
      <c r="K118" s="208" t="s">
        <v>171</v>
      </c>
      <c r="L118" s="45"/>
      <c r="M118" s="213" t="s">
        <v>19</v>
      </c>
      <c r="N118" s="214" t="s">
        <v>45</v>
      </c>
      <c r="O118" s="85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259</v>
      </c>
      <c r="AT118" s="217" t="s">
        <v>167</v>
      </c>
      <c r="AU118" s="217" t="s">
        <v>84</v>
      </c>
      <c r="AY118" s="18" t="s">
        <v>165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82</v>
      </c>
      <c r="BK118" s="218">
        <f>ROUND(I118*H118,2)</f>
        <v>0</v>
      </c>
      <c r="BL118" s="18" t="s">
        <v>259</v>
      </c>
      <c r="BM118" s="217" t="s">
        <v>1631</v>
      </c>
    </row>
    <row r="119" s="2" customFormat="1">
      <c r="A119" s="39"/>
      <c r="B119" s="40"/>
      <c r="C119" s="41"/>
      <c r="D119" s="219" t="s">
        <v>174</v>
      </c>
      <c r="E119" s="41"/>
      <c r="F119" s="220" t="s">
        <v>1575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174</v>
      </c>
      <c r="AU119" s="18" t="s">
        <v>84</v>
      </c>
    </row>
    <row r="120" s="12" customFormat="1" ht="22.8" customHeight="1">
      <c r="A120" s="12"/>
      <c r="B120" s="190"/>
      <c r="C120" s="191"/>
      <c r="D120" s="192" t="s">
        <v>73</v>
      </c>
      <c r="E120" s="204" t="s">
        <v>1632</v>
      </c>
      <c r="F120" s="204" t="s">
        <v>1633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SUM(P121:P144)</f>
        <v>0</v>
      </c>
      <c r="Q120" s="198"/>
      <c r="R120" s="199">
        <f>SUM(R121:R144)</f>
        <v>0.039679999999999993</v>
      </c>
      <c r="S120" s="198"/>
      <c r="T120" s="200">
        <f>SUM(T121:T144)</f>
        <v>0.41650000000000004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84</v>
      </c>
      <c r="AT120" s="202" t="s">
        <v>73</v>
      </c>
      <c r="AU120" s="202" t="s">
        <v>82</v>
      </c>
      <c r="AY120" s="201" t="s">
        <v>165</v>
      </c>
      <c r="BK120" s="203">
        <f>SUM(BK121:BK144)</f>
        <v>0</v>
      </c>
    </row>
    <row r="121" s="2" customFormat="1" ht="16.5" customHeight="1">
      <c r="A121" s="39"/>
      <c r="B121" s="40"/>
      <c r="C121" s="206" t="s">
        <v>248</v>
      </c>
      <c r="D121" s="206" t="s">
        <v>167</v>
      </c>
      <c r="E121" s="207" t="s">
        <v>1634</v>
      </c>
      <c r="F121" s="208" t="s">
        <v>1635</v>
      </c>
      <c r="G121" s="209" t="s">
        <v>290</v>
      </c>
      <c r="H121" s="210">
        <v>110</v>
      </c>
      <c r="I121" s="211"/>
      <c r="J121" s="212">
        <f>ROUND(I121*H121,2)</f>
        <v>0</v>
      </c>
      <c r="K121" s="208" t="s">
        <v>171</v>
      </c>
      <c r="L121" s="45"/>
      <c r="M121" s="213" t="s">
        <v>19</v>
      </c>
      <c r="N121" s="214" t="s">
        <v>45</v>
      </c>
      <c r="O121" s="85"/>
      <c r="P121" s="215">
        <f>O121*H121</f>
        <v>0</v>
      </c>
      <c r="Q121" s="215">
        <v>2.0000000000000002E-05</v>
      </c>
      <c r="R121" s="215">
        <f>Q121*H121</f>
        <v>0.0022000000000000001</v>
      </c>
      <c r="S121" s="215">
        <v>0.0032000000000000002</v>
      </c>
      <c r="T121" s="216">
        <f>S121*H121</f>
        <v>0.35200000000000004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259</v>
      </c>
      <c r="AT121" s="217" t="s">
        <v>167</v>
      </c>
      <c r="AU121" s="217" t="s">
        <v>84</v>
      </c>
      <c r="AY121" s="18" t="s">
        <v>165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82</v>
      </c>
      <c r="BK121" s="218">
        <f>ROUND(I121*H121,2)</f>
        <v>0</v>
      </c>
      <c r="BL121" s="18" t="s">
        <v>259</v>
      </c>
      <c r="BM121" s="217" t="s">
        <v>1636</v>
      </c>
    </row>
    <row r="122" s="2" customFormat="1">
      <c r="A122" s="39"/>
      <c r="B122" s="40"/>
      <c r="C122" s="41"/>
      <c r="D122" s="219" t="s">
        <v>174</v>
      </c>
      <c r="E122" s="41"/>
      <c r="F122" s="220" t="s">
        <v>1637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174</v>
      </c>
      <c r="AU122" s="18" t="s">
        <v>84</v>
      </c>
    </row>
    <row r="123" s="2" customFormat="1" ht="21.75" customHeight="1">
      <c r="A123" s="39"/>
      <c r="B123" s="40"/>
      <c r="C123" s="206" t="s">
        <v>254</v>
      </c>
      <c r="D123" s="206" t="s">
        <v>167</v>
      </c>
      <c r="E123" s="207" t="s">
        <v>1638</v>
      </c>
      <c r="F123" s="208" t="s">
        <v>1639</v>
      </c>
      <c r="G123" s="209" t="s">
        <v>251</v>
      </c>
      <c r="H123" s="210">
        <v>30</v>
      </c>
      <c r="I123" s="211"/>
      <c r="J123" s="212">
        <f>ROUND(I123*H123,2)</f>
        <v>0</v>
      </c>
      <c r="K123" s="208" t="s">
        <v>171</v>
      </c>
      <c r="L123" s="45"/>
      <c r="M123" s="213" t="s">
        <v>19</v>
      </c>
      <c r="N123" s="214" t="s">
        <v>45</v>
      </c>
      <c r="O123" s="85"/>
      <c r="P123" s="215">
        <f>O123*H123</f>
        <v>0</v>
      </c>
      <c r="Q123" s="215">
        <v>2.0000000000000002E-05</v>
      </c>
      <c r="R123" s="215">
        <f>Q123*H123</f>
        <v>0.00060000000000000006</v>
      </c>
      <c r="S123" s="215">
        <v>0.00215</v>
      </c>
      <c r="T123" s="216">
        <f>S123*H123</f>
        <v>0.064500000000000002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259</v>
      </c>
      <c r="AT123" s="217" t="s">
        <v>167</v>
      </c>
      <c r="AU123" s="217" t="s">
        <v>84</v>
      </c>
      <c r="AY123" s="18" t="s">
        <v>165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82</v>
      </c>
      <c r="BK123" s="218">
        <f>ROUND(I123*H123,2)</f>
        <v>0</v>
      </c>
      <c r="BL123" s="18" t="s">
        <v>259</v>
      </c>
      <c r="BM123" s="217" t="s">
        <v>1640</v>
      </c>
    </row>
    <row r="124" s="2" customFormat="1">
      <c r="A124" s="39"/>
      <c r="B124" s="40"/>
      <c r="C124" s="41"/>
      <c r="D124" s="219" t="s">
        <v>174</v>
      </c>
      <c r="E124" s="41"/>
      <c r="F124" s="220" t="s">
        <v>1641</v>
      </c>
      <c r="G124" s="41"/>
      <c r="H124" s="41"/>
      <c r="I124" s="221"/>
      <c r="J124" s="41"/>
      <c r="K124" s="41"/>
      <c r="L124" s="45"/>
      <c r="M124" s="222"/>
      <c r="N124" s="223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174</v>
      </c>
      <c r="AU124" s="18" t="s">
        <v>84</v>
      </c>
    </row>
    <row r="125" s="2" customFormat="1" ht="16.5" customHeight="1">
      <c r="A125" s="39"/>
      <c r="B125" s="40"/>
      <c r="C125" s="206" t="s">
        <v>259</v>
      </c>
      <c r="D125" s="206" t="s">
        <v>167</v>
      </c>
      <c r="E125" s="207" t="s">
        <v>1642</v>
      </c>
      <c r="F125" s="208" t="s">
        <v>1643</v>
      </c>
      <c r="G125" s="209" t="s">
        <v>290</v>
      </c>
      <c r="H125" s="210">
        <v>44</v>
      </c>
      <c r="I125" s="211"/>
      <c r="J125" s="212">
        <f>ROUND(I125*H125,2)</f>
        <v>0</v>
      </c>
      <c r="K125" s="208" t="s">
        <v>171</v>
      </c>
      <c r="L125" s="45"/>
      <c r="M125" s="213" t="s">
        <v>19</v>
      </c>
      <c r="N125" s="214" t="s">
        <v>45</v>
      </c>
      <c r="O125" s="85"/>
      <c r="P125" s="215">
        <f>O125*H125</f>
        <v>0</v>
      </c>
      <c r="Q125" s="215">
        <v>0.00055999999999999995</v>
      </c>
      <c r="R125" s="215">
        <f>Q125*H125</f>
        <v>0.024639999999999999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259</v>
      </c>
      <c r="AT125" s="217" t="s">
        <v>167</v>
      </c>
      <c r="AU125" s="217" t="s">
        <v>84</v>
      </c>
      <c r="AY125" s="18" t="s">
        <v>165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82</v>
      </c>
      <c r="BK125" s="218">
        <f>ROUND(I125*H125,2)</f>
        <v>0</v>
      </c>
      <c r="BL125" s="18" t="s">
        <v>259</v>
      </c>
      <c r="BM125" s="217" t="s">
        <v>1644</v>
      </c>
    </row>
    <row r="126" s="2" customFormat="1">
      <c r="A126" s="39"/>
      <c r="B126" s="40"/>
      <c r="C126" s="41"/>
      <c r="D126" s="219" t="s">
        <v>174</v>
      </c>
      <c r="E126" s="41"/>
      <c r="F126" s="220" t="s">
        <v>1645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174</v>
      </c>
      <c r="AU126" s="18" t="s">
        <v>84</v>
      </c>
    </row>
    <row r="127" s="2" customFormat="1" ht="16.5" customHeight="1">
      <c r="A127" s="39"/>
      <c r="B127" s="40"/>
      <c r="C127" s="206" t="s">
        <v>267</v>
      </c>
      <c r="D127" s="206" t="s">
        <v>167</v>
      </c>
      <c r="E127" s="207" t="s">
        <v>1646</v>
      </c>
      <c r="F127" s="208" t="s">
        <v>1647</v>
      </c>
      <c r="G127" s="209" t="s">
        <v>290</v>
      </c>
      <c r="H127" s="210">
        <v>9</v>
      </c>
      <c r="I127" s="211"/>
      <c r="J127" s="212">
        <f>ROUND(I127*H127,2)</f>
        <v>0</v>
      </c>
      <c r="K127" s="208" t="s">
        <v>171</v>
      </c>
      <c r="L127" s="45"/>
      <c r="M127" s="213" t="s">
        <v>19</v>
      </c>
      <c r="N127" s="214" t="s">
        <v>45</v>
      </c>
      <c r="O127" s="85"/>
      <c r="P127" s="215">
        <f>O127*H127</f>
        <v>0</v>
      </c>
      <c r="Q127" s="215">
        <v>0.00068999999999999997</v>
      </c>
      <c r="R127" s="215">
        <f>Q127*H127</f>
        <v>0.0062099999999999994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259</v>
      </c>
      <c r="AT127" s="217" t="s">
        <v>167</v>
      </c>
      <c r="AU127" s="217" t="s">
        <v>84</v>
      </c>
      <c r="AY127" s="18" t="s">
        <v>165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82</v>
      </c>
      <c r="BK127" s="218">
        <f>ROUND(I127*H127,2)</f>
        <v>0</v>
      </c>
      <c r="BL127" s="18" t="s">
        <v>259</v>
      </c>
      <c r="BM127" s="217" t="s">
        <v>1648</v>
      </c>
    </row>
    <row r="128" s="2" customFormat="1">
      <c r="A128" s="39"/>
      <c r="B128" s="40"/>
      <c r="C128" s="41"/>
      <c r="D128" s="219" t="s">
        <v>174</v>
      </c>
      <c r="E128" s="41"/>
      <c r="F128" s="220" t="s">
        <v>1649</v>
      </c>
      <c r="G128" s="41"/>
      <c r="H128" s="41"/>
      <c r="I128" s="221"/>
      <c r="J128" s="41"/>
      <c r="K128" s="41"/>
      <c r="L128" s="45"/>
      <c r="M128" s="222"/>
      <c r="N128" s="223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174</v>
      </c>
      <c r="AU128" s="18" t="s">
        <v>84</v>
      </c>
    </row>
    <row r="129" s="2" customFormat="1" ht="21.75" customHeight="1">
      <c r="A129" s="39"/>
      <c r="B129" s="40"/>
      <c r="C129" s="206" t="s">
        <v>274</v>
      </c>
      <c r="D129" s="206" t="s">
        <v>167</v>
      </c>
      <c r="E129" s="207" t="s">
        <v>1650</v>
      </c>
      <c r="F129" s="208" t="s">
        <v>1651</v>
      </c>
      <c r="G129" s="209" t="s">
        <v>290</v>
      </c>
      <c r="H129" s="210">
        <v>3</v>
      </c>
      <c r="I129" s="211"/>
      <c r="J129" s="212">
        <f>ROUND(I129*H129,2)</f>
        <v>0</v>
      </c>
      <c r="K129" s="208" t="s">
        <v>171</v>
      </c>
      <c r="L129" s="45"/>
      <c r="M129" s="213" t="s">
        <v>19</v>
      </c>
      <c r="N129" s="214" t="s">
        <v>45</v>
      </c>
      <c r="O129" s="85"/>
      <c r="P129" s="215">
        <f>O129*H129</f>
        <v>0</v>
      </c>
      <c r="Q129" s="215">
        <v>3.0000000000000001E-05</v>
      </c>
      <c r="R129" s="215">
        <f>Q129*H129</f>
        <v>9.0000000000000006E-05</v>
      </c>
      <c r="S129" s="215">
        <v>0</v>
      </c>
      <c r="T129" s="21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259</v>
      </c>
      <c r="AT129" s="217" t="s">
        <v>167</v>
      </c>
      <c r="AU129" s="217" t="s">
        <v>84</v>
      </c>
      <c r="AY129" s="18" t="s">
        <v>165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82</v>
      </c>
      <c r="BK129" s="218">
        <f>ROUND(I129*H129,2)</f>
        <v>0</v>
      </c>
      <c r="BL129" s="18" t="s">
        <v>259</v>
      </c>
      <c r="BM129" s="217" t="s">
        <v>1652</v>
      </c>
    </row>
    <row r="130" s="2" customFormat="1">
      <c r="A130" s="39"/>
      <c r="B130" s="40"/>
      <c r="C130" s="41"/>
      <c r="D130" s="219" t="s">
        <v>174</v>
      </c>
      <c r="E130" s="41"/>
      <c r="F130" s="220" t="s">
        <v>1653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174</v>
      </c>
      <c r="AU130" s="18" t="s">
        <v>84</v>
      </c>
    </row>
    <row r="131" s="2" customFormat="1" ht="16.5" customHeight="1">
      <c r="A131" s="39"/>
      <c r="B131" s="40"/>
      <c r="C131" s="206" t="s">
        <v>280</v>
      </c>
      <c r="D131" s="206" t="s">
        <v>167</v>
      </c>
      <c r="E131" s="207" t="s">
        <v>1654</v>
      </c>
      <c r="F131" s="208" t="s">
        <v>1655</v>
      </c>
      <c r="G131" s="209" t="s">
        <v>251</v>
      </c>
      <c r="H131" s="210">
        <v>8</v>
      </c>
      <c r="I131" s="211"/>
      <c r="J131" s="212">
        <f>ROUND(I131*H131,2)</f>
        <v>0</v>
      </c>
      <c r="K131" s="208" t="s">
        <v>171</v>
      </c>
      <c r="L131" s="45"/>
      <c r="M131" s="213" t="s">
        <v>19</v>
      </c>
      <c r="N131" s="214" t="s">
        <v>45</v>
      </c>
      <c r="O131" s="85"/>
      <c r="P131" s="215">
        <f>O131*H131</f>
        <v>0</v>
      </c>
      <c r="Q131" s="215">
        <v>2.0000000000000002E-05</v>
      </c>
      <c r="R131" s="215">
        <f>Q131*H131</f>
        <v>0.00016000000000000001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259</v>
      </c>
      <c r="AT131" s="217" t="s">
        <v>167</v>
      </c>
      <c r="AU131" s="217" t="s">
        <v>84</v>
      </c>
      <c r="AY131" s="18" t="s">
        <v>165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82</v>
      </c>
      <c r="BK131" s="218">
        <f>ROUND(I131*H131,2)</f>
        <v>0</v>
      </c>
      <c r="BL131" s="18" t="s">
        <v>259</v>
      </c>
      <c r="BM131" s="217" t="s">
        <v>1656</v>
      </c>
    </row>
    <row r="132" s="2" customFormat="1">
      <c r="A132" s="39"/>
      <c r="B132" s="40"/>
      <c r="C132" s="41"/>
      <c r="D132" s="219" t="s">
        <v>174</v>
      </c>
      <c r="E132" s="41"/>
      <c r="F132" s="220" t="s">
        <v>1657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174</v>
      </c>
      <c r="AU132" s="18" t="s">
        <v>84</v>
      </c>
    </row>
    <row r="133" s="2" customFormat="1" ht="16.5" customHeight="1">
      <c r="A133" s="39"/>
      <c r="B133" s="40"/>
      <c r="C133" s="206" t="s">
        <v>287</v>
      </c>
      <c r="D133" s="206" t="s">
        <v>167</v>
      </c>
      <c r="E133" s="207" t="s">
        <v>1658</v>
      </c>
      <c r="F133" s="208" t="s">
        <v>1659</v>
      </c>
      <c r="G133" s="209" t="s">
        <v>251</v>
      </c>
      <c r="H133" s="210">
        <v>6</v>
      </c>
      <c r="I133" s="211"/>
      <c r="J133" s="212">
        <f>ROUND(I133*H133,2)</f>
        <v>0</v>
      </c>
      <c r="K133" s="208" t="s">
        <v>171</v>
      </c>
      <c r="L133" s="45"/>
      <c r="M133" s="213" t="s">
        <v>19</v>
      </c>
      <c r="N133" s="214" t="s">
        <v>45</v>
      </c>
      <c r="O133" s="85"/>
      <c r="P133" s="215">
        <f>O133*H133</f>
        <v>0</v>
      </c>
      <c r="Q133" s="215">
        <v>3.0000000000000001E-05</v>
      </c>
      <c r="R133" s="215">
        <f>Q133*H133</f>
        <v>0.00018000000000000001</v>
      </c>
      <c r="S133" s="215">
        <v>0</v>
      </c>
      <c r="T133" s="21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259</v>
      </c>
      <c r="AT133" s="217" t="s">
        <v>167</v>
      </c>
      <c r="AU133" s="217" t="s">
        <v>84</v>
      </c>
      <c r="AY133" s="18" t="s">
        <v>165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82</v>
      </c>
      <c r="BK133" s="218">
        <f>ROUND(I133*H133,2)</f>
        <v>0</v>
      </c>
      <c r="BL133" s="18" t="s">
        <v>259</v>
      </c>
      <c r="BM133" s="217" t="s">
        <v>1660</v>
      </c>
    </row>
    <row r="134" s="2" customFormat="1">
      <c r="A134" s="39"/>
      <c r="B134" s="40"/>
      <c r="C134" s="41"/>
      <c r="D134" s="219" t="s">
        <v>174</v>
      </c>
      <c r="E134" s="41"/>
      <c r="F134" s="220" t="s">
        <v>1661</v>
      </c>
      <c r="G134" s="41"/>
      <c r="H134" s="41"/>
      <c r="I134" s="221"/>
      <c r="J134" s="41"/>
      <c r="K134" s="41"/>
      <c r="L134" s="45"/>
      <c r="M134" s="222"/>
      <c r="N134" s="223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174</v>
      </c>
      <c r="AU134" s="18" t="s">
        <v>84</v>
      </c>
    </row>
    <row r="135" s="2" customFormat="1" ht="16.5" customHeight="1">
      <c r="A135" s="39"/>
      <c r="B135" s="40"/>
      <c r="C135" s="236" t="s">
        <v>7</v>
      </c>
      <c r="D135" s="236" t="s">
        <v>213</v>
      </c>
      <c r="E135" s="237" t="s">
        <v>1662</v>
      </c>
      <c r="F135" s="238" t="s">
        <v>1663</v>
      </c>
      <c r="G135" s="239" t="s">
        <v>251</v>
      </c>
      <c r="H135" s="240">
        <v>8</v>
      </c>
      <c r="I135" s="241"/>
      <c r="J135" s="242">
        <f>ROUND(I135*H135,2)</f>
        <v>0</v>
      </c>
      <c r="K135" s="238" t="s">
        <v>171</v>
      </c>
      <c r="L135" s="243"/>
      <c r="M135" s="244" t="s">
        <v>19</v>
      </c>
      <c r="N135" s="245" t="s">
        <v>45</v>
      </c>
      <c r="O135" s="85"/>
      <c r="P135" s="215">
        <f>O135*H135</f>
        <v>0</v>
      </c>
      <c r="Q135" s="215">
        <v>0.00010000000000000001</v>
      </c>
      <c r="R135" s="215">
        <f>Q135*H135</f>
        <v>0.00080000000000000004</v>
      </c>
      <c r="S135" s="215">
        <v>0</v>
      </c>
      <c r="T135" s="21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7" t="s">
        <v>358</v>
      </c>
      <c r="AT135" s="217" t="s">
        <v>213</v>
      </c>
      <c r="AU135" s="217" t="s">
        <v>84</v>
      </c>
      <c r="AY135" s="18" t="s">
        <v>165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82</v>
      </c>
      <c r="BK135" s="218">
        <f>ROUND(I135*H135,2)</f>
        <v>0</v>
      </c>
      <c r="BL135" s="18" t="s">
        <v>259</v>
      </c>
      <c r="BM135" s="217" t="s">
        <v>1664</v>
      </c>
    </row>
    <row r="136" s="2" customFormat="1" ht="16.5" customHeight="1">
      <c r="A136" s="39"/>
      <c r="B136" s="40"/>
      <c r="C136" s="236" t="s">
        <v>299</v>
      </c>
      <c r="D136" s="236" t="s">
        <v>213</v>
      </c>
      <c r="E136" s="237" t="s">
        <v>1665</v>
      </c>
      <c r="F136" s="238" t="s">
        <v>1666</v>
      </c>
      <c r="G136" s="239" t="s">
        <v>251</v>
      </c>
      <c r="H136" s="240">
        <v>8</v>
      </c>
      <c r="I136" s="241"/>
      <c r="J136" s="242">
        <f>ROUND(I136*H136,2)</f>
        <v>0</v>
      </c>
      <c r="K136" s="238" t="s">
        <v>171</v>
      </c>
      <c r="L136" s="243"/>
      <c r="M136" s="244" t="s">
        <v>19</v>
      </c>
      <c r="N136" s="245" t="s">
        <v>45</v>
      </c>
      <c r="O136" s="85"/>
      <c r="P136" s="215">
        <f>O136*H136</f>
        <v>0</v>
      </c>
      <c r="Q136" s="215">
        <v>0.00010000000000000001</v>
      </c>
      <c r="R136" s="215">
        <f>Q136*H136</f>
        <v>0.00080000000000000004</v>
      </c>
      <c r="S136" s="215">
        <v>0</v>
      </c>
      <c r="T136" s="21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7" t="s">
        <v>358</v>
      </c>
      <c r="AT136" s="217" t="s">
        <v>213</v>
      </c>
      <c r="AU136" s="217" t="s">
        <v>84</v>
      </c>
      <c r="AY136" s="18" t="s">
        <v>165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82</v>
      </c>
      <c r="BK136" s="218">
        <f>ROUND(I136*H136,2)</f>
        <v>0</v>
      </c>
      <c r="BL136" s="18" t="s">
        <v>259</v>
      </c>
      <c r="BM136" s="217" t="s">
        <v>1667</v>
      </c>
    </row>
    <row r="137" s="2" customFormat="1" ht="16.5" customHeight="1">
      <c r="A137" s="39"/>
      <c r="B137" s="40"/>
      <c r="C137" s="236" t="s">
        <v>305</v>
      </c>
      <c r="D137" s="236" t="s">
        <v>213</v>
      </c>
      <c r="E137" s="237" t="s">
        <v>1668</v>
      </c>
      <c r="F137" s="238" t="s">
        <v>1669</v>
      </c>
      <c r="G137" s="239" t="s">
        <v>772</v>
      </c>
      <c r="H137" s="240">
        <v>1</v>
      </c>
      <c r="I137" s="241"/>
      <c r="J137" s="242">
        <f>ROUND(I137*H137,2)</f>
        <v>0</v>
      </c>
      <c r="K137" s="238" t="s">
        <v>171</v>
      </c>
      <c r="L137" s="243"/>
      <c r="M137" s="244" t="s">
        <v>19</v>
      </c>
      <c r="N137" s="245" t="s">
        <v>45</v>
      </c>
      <c r="O137" s="85"/>
      <c r="P137" s="215">
        <f>O137*H137</f>
        <v>0</v>
      </c>
      <c r="Q137" s="215">
        <v>0.00025000000000000001</v>
      </c>
      <c r="R137" s="215">
        <f>Q137*H137</f>
        <v>0.00025000000000000001</v>
      </c>
      <c r="S137" s="215">
        <v>0</v>
      </c>
      <c r="T137" s="21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7" t="s">
        <v>358</v>
      </c>
      <c r="AT137" s="217" t="s">
        <v>213</v>
      </c>
      <c r="AU137" s="217" t="s">
        <v>84</v>
      </c>
      <c r="AY137" s="18" t="s">
        <v>165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82</v>
      </c>
      <c r="BK137" s="218">
        <f>ROUND(I137*H137,2)</f>
        <v>0</v>
      </c>
      <c r="BL137" s="18" t="s">
        <v>259</v>
      </c>
      <c r="BM137" s="217" t="s">
        <v>1670</v>
      </c>
    </row>
    <row r="138" s="2" customFormat="1" ht="16.5" customHeight="1">
      <c r="A138" s="39"/>
      <c r="B138" s="40"/>
      <c r="C138" s="236" t="s">
        <v>310</v>
      </c>
      <c r="D138" s="236" t="s">
        <v>213</v>
      </c>
      <c r="E138" s="237" t="s">
        <v>1671</v>
      </c>
      <c r="F138" s="238" t="s">
        <v>1672</v>
      </c>
      <c r="G138" s="239" t="s">
        <v>772</v>
      </c>
      <c r="H138" s="240">
        <v>1</v>
      </c>
      <c r="I138" s="241"/>
      <c r="J138" s="242">
        <f>ROUND(I138*H138,2)</f>
        <v>0</v>
      </c>
      <c r="K138" s="238" t="s">
        <v>171</v>
      </c>
      <c r="L138" s="243"/>
      <c r="M138" s="244" t="s">
        <v>19</v>
      </c>
      <c r="N138" s="245" t="s">
        <v>45</v>
      </c>
      <c r="O138" s="85"/>
      <c r="P138" s="215">
        <f>O138*H138</f>
        <v>0</v>
      </c>
      <c r="Q138" s="215">
        <v>0.00025000000000000001</v>
      </c>
      <c r="R138" s="215">
        <f>Q138*H138</f>
        <v>0.00025000000000000001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358</v>
      </c>
      <c r="AT138" s="217" t="s">
        <v>213</v>
      </c>
      <c r="AU138" s="217" t="s">
        <v>84</v>
      </c>
      <c r="AY138" s="18" t="s">
        <v>165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82</v>
      </c>
      <c r="BK138" s="218">
        <f>ROUND(I138*H138,2)</f>
        <v>0</v>
      </c>
      <c r="BL138" s="18" t="s">
        <v>259</v>
      </c>
      <c r="BM138" s="217" t="s">
        <v>1673</v>
      </c>
    </row>
    <row r="139" s="2" customFormat="1" ht="16.5" customHeight="1">
      <c r="A139" s="39"/>
      <c r="B139" s="40"/>
      <c r="C139" s="206" t="s">
        <v>315</v>
      </c>
      <c r="D139" s="206" t="s">
        <v>167</v>
      </c>
      <c r="E139" s="207" t="s">
        <v>1674</v>
      </c>
      <c r="F139" s="208" t="s">
        <v>1675</v>
      </c>
      <c r="G139" s="209" t="s">
        <v>290</v>
      </c>
      <c r="H139" s="210">
        <v>53</v>
      </c>
      <c r="I139" s="211"/>
      <c r="J139" s="212">
        <f>ROUND(I139*H139,2)</f>
        <v>0</v>
      </c>
      <c r="K139" s="208" t="s">
        <v>171</v>
      </c>
      <c r="L139" s="45"/>
      <c r="M139" s="213" t="s">
        <v>19</v>
      </c>
      <c r="N139" s="214" t="s">
        <v>45</v>
      </c>
      <c r="O139" s="85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259</v>
      </c>
      <c r="AT139" s="217" t="s">
        <v>167</v>
      </c>
      <c r="AU139" s="217" t="s">
        <v>84</v>
      </c>
      <c r="AY139" s="18" t="s">
        <v>165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82</v>
      </c>
      <c r="BK139" s="218">
        <f>ROUND(I139*H139,2)</f>
        <v>0</v>
      </c>
      <c r="BL139" s="18" t="s">
        <v>259</v>
      </c>
      <c r="BM139" s="217" t="s">
        <v>1676</v>
      </c>
    </row>
    <row r="140" s="2" customFormat="1">
      <c r="A140" s="39"/>
      <c r="B140" s="40"/>
      <c r="C140" s="41"/>
      <c r="D140" s="219" t="s">
        <v>174</v>
      </c>
      <c r="E140" s="41"/>
      <c r="F140" s="220" t="s">
        <v>1677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174</v>
      </c>
      <c r="AU140" s="18" t="s">
        <v>84</v>
      </c>
    </row>
    <row r="141" s="2" customFormat="1" ht="24.15" customHeight="1">
      <c r="A141" s="39"/>
      <c r="B141" s="40"/>
      <c r="C141" s="206" t="s">
        <v>320</v>
      </c>
      <c r="D141" s="206" t="s">
        <v>167</v>
      </c>
      <c r="E141" s="207" t="s">
        <v>1678</v>
      </c>
      <c r="F141" s="208" t="s">
        <v>1280</v>
      </c>
      <c r="G141" s="209" t="s">
        <v>290</v>
      </c>
      <c r="H141" s="210">
        <v>50</v>
      </c>
      <c r="I141" s="211"/>
      <c r="J141" s="212">
        <f>ROUND(I141*H141,2)</f>
        <v>0</v>
      </c>
      <c r="K141" s="208" t="s">
        <v>171</v>
      </c>
      <c r="L141" s="45"/>
      <c r="M141" s="213" t="s">
        <v>19</v>
      </c>
      <c r="N141" s="214" t="s">
        <v>45</v>
      </c>
      <c r="O141" s="85"/>
      <c r="P141" s="215">
        <f>O141*H141</f>
        <v>0</v>
      </c>
      <c r="Q141" s="215">
        <v>6.9999999999999994E-05</v>
      </c>
      <c r="R141" s="215">
        <f>Q141*H141</f>
        <v>0.0034999999999999996</v>
      </c>
      <c r="S141" s="215">
        <v>0</v>
      </c>
      <c r="T141" s="21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7" t="s">
        <v>259</v>
      </c>
      <c r="AT141" s="217" t="s">
        <v>167</v>
      </c>
      <c r="AU141" s="217" t="s">
        <v>84</v>
      </c>
      <c r="AY141" s="18" t="s">
        <v>165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82</v>
      </c>
      <c r="BK141" s="218">
        <f>ROUND(I141*H141,2)</f>
        <v>0</v>
      </c>
      <c r="BL141" s="18" t="s">
        <v>259</v>
      </c>
      <c r="BM141" s="217" t="s">
        <v>1679</v>
      </c>
    </row>
    <row r="142" s="2" customFormat="1">
      <c r="A142" s="39"/>
      <c r="B142" s="40"/>
      <c r="C142" s="41"/>
      <c r="D142" s="219" t="s">
        <v>174</v>
      </c>
      <c r="E142" s="41"/>
      <c r="F142" s="220" t="s">
        <v>1680</v>
      </c>
      <c r="G142" s="41"/>
      <c r="H142" s="41"/>
      <c r="I142" s="221"/>
      <c r="J142" s="41"/>
      <c r="K142" s="41"/>
      <c r="L142" s="45"/>
      <c r="M142" s="222"/>
      <c r="N142" s="223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84</v>
      </c>
    </row>
    <row r="143" s="2" customFormat="1" ht="24.15" customHeight="1">
      <c r="A143" s="39"/>
      <c r="B143" s="40"/>
      <c r="C143" s="206" t="s">
        <v>328</v>
      </c>
      <c r="D143" s="206" t="s">
        <v>167</v>
      </c>
      <c r="E143" s="207" t="s">
        <v>1681</v>
      </c>
      <c r="F143" s="208" t="s">
        <v>1682</v>
      </c>
      <c r="G143" s="209" t="s">
        <v>764</v>
      </c>
      <c r="H143" s="257"/>
      <c r="I143" s="211"/>
      <c r="J143" s="212">
        <f>ROUND(I143*H143,2)</f>
        <v>0</v>
      </c>
      <c r="K143" s="208" t="s">
        <v>171</v>
      </c>
      <c r="L143" s="45"/>
      <c r="M143" s="213" t="s">
        <v>19</v>
      </c>
      <c r="N143" s="214" t="s">
        <v>45</v>
      </c>
      <c r="O143" s="85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7" t="s">
        <v>259</v>
      </c>
      <c r="AT143" s="217" t="s">
        <v>167</v>
      </c>
      <c r="AU143" s="217" t="s">
        <v>84</v>
      </c>
      <c r="AY143" s="18" t="s">
        <v>165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8" t="s">
        <v>82</v>
      </c>
      <c r="BK143" s="218">
        <f>ROUND(I143*H143,2)</f>
        <v>0</v>
      </c>
      <c r="BL143" s="18" t="s">
        <v>259</v>
      </c>
      <c r="BM143" s="217" t="s">
        <v>1683</v>
      </c>
    </row>
    <row r="144" s="2" customFormat="1">
      <c r="A144" s="39"/>
      <c r="B144" s="40"/>
      <c r="C144" s="41"/>
      <c r="D144" s="219" t="s">
        <v>174</v>
      </c>
      <c r="E144" s="41"/>
      <c r="F144" s="220" t="s">
        <v>1684</v>
      </c>
      <c r="G144" s="41"/>
      <c r="H144" s="41"/>
      <c r="I144" s="221"/>
      <c r="J144" s="41"/>
      <c r="K144" s="41"/>
      <c r="L144" s="45"/>
      <c r="M144" s="222"/>
      <c r="N144" s="223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174</v>
      </c>
      <c r="AU144" s="18" t="s">
        <v>84</v>
      </c>
    </row>
    <row r="145" s="12" customFormat="1" ht="22.8" customHeight="1">
      <c r="A145" s="12"/>
      <c r="B145" s="190"/>
      <c r="C145" s="191"/>
      <c r="D145" s="192" t="s">
        <v>73</v>
      </c>
      <c r="E145" s="204" t="s">
        <v>1576</v>
      </c>
      <c r="F145" s="204" t="s">
        <v>1577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SUM(P146:P167)</f>
        <v>0</v>
      </c>
      <c r="Q145" s="198"/>
      <c r="R145" s="199">
        <f>SUM(R146:R167)</f>
        <v>0.0080599999999999995</v>
      </c>
      <c r="S145" s="198"/>
      <c r="T145" s="200">
        <f>SUM(T146:T167)</f>
        <v>0.0161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84</v>
      </c>
      <c r="AT145" s="202" t="s">
        <v>73</v>
      </c>
      <c r="AU145" s="202" t="s">
        <v>82</v>
      </c>
      <c r="AY145" s="201" t="s">
        <v>165</v>
      </c>
      <c r="BK145" s="203">
        <f>SUM(BK146:BK167)</f>
        <v>0</v>
      </c>
    </row>
    <row r="146" s="2" customFormat="1" ht="16.5" customHeight="1">
      <c r="A146" s="39"/>
      <c r="B146" s="40"/>
      <c r="C146" s="206" t="s">
        <v>335</v>
      </c>
      <c r="D146" s="206" t="s">
        <v>167</v>
      </c>
      <c r="E146" s="207" t="s">
        <v>1685</v>
      </c>
      <c r="F146" s="208" t="s">
        <v>1686</v>
      </c>
      <c r="G146" s="209" t="s">
        <v>251</v>
      </c>
      <c r="H146" s="210">
        <v>10</v>
      </c>
      <c r="I146" s="211"/>
      <c r="J146" s="212">
        <f>ROUND(I146*H146,2)</f>
        <v>0</v>
      </c>
      <c r="K146" s="208" t="s">
        <v>171</v>
      </c>
      <c r="L146" s="45"/>
      <c r="M146" s="213" t="s">
        <v>19</v>
      </c>
      <c r="N146" s="214" t="s">
        <v>45</v>
      </c>
      <c r="O146" s="85"/>
      <c r="P146" s="215">
        <f>O146*H146</f>
        <v>0</v>
      </c>
      <c r="Q146" s="215">
        <v>4.0000000000000003E-05</v>
      </c>
      <c r="R146" s="215">
        <f>Q146*H146</f>
        <v>0.00040000000000000002</v>
      </c>
      <c r="S146" s="215">
        <v>0.00044999999999999999</v>
      </c>
      <c r="T146" s="216">
        <f>S146*H146</f>
        <v>0.0044999999999999997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259</v>
      </c>
      <c r="AT146" s="217" t="s">
        <v>167</v>
      </c>
      <c r="AU146" s="217" t="s">
        <v>84</v>
      </c>
      <c r="AY146" s="18" t="s">
        <v>165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82</v>
      </c>
      <c r="BK146" s="218">
        <f>ROUND(I146*H146,2)</f>
        <v>0</v>
      </c>
      <c r="BL146" s="18" t="s">
        <v>259</v>
      </c>
      <c r="BM146" s="217" t="s">
        <v>1687</v>
      </c>
    </row>
    <row r="147" s="2" customFormat="1">
      <c r="A147" s="39"/>
      <c r="B147" s="40"/>
      <c r="C147" s="41"/>
      <c r="D147" s="219" t="s">
        <v>174</v>
      </c>
      <c r="E147" s="41"/>
      <c r="F147" s="220" t="s">
        <v>1688</v>
      </c>
      <c r="G147" s="41"/>
      <c r="H147" s="41"/>
      <c r="I147" s="221"/>
      <c r="J147" s="41"/>
      <c r="K147" s="41"/>
      <c r="L147" s="45"/>
      <c r="M147" s="222"/>
      <c r="N147" s="223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84</v>
      </c>
    </row>
    <row r="148" s="2" customFormat="1" ht="16.5" customHeight="1">
      <c r="A148" s="39"/>
      <c r="B148" s="40"/>
      <c r="C148" s="206" t="s">
        <v>340</v>
      </c>
      <c r="D148" s="206" t="s">
        <v>167</v>
      </c>
      <c r="E148" s="207" t="s">
        <v>1689</v>
      </c>
      <c r="F148" s="208" t="s">
        <v>1690</v>
      </c>
      <c r="G148" s="209" t="s">
        <v>251</v>
      </c>
      <c r="H148" s="210">
        <v>16</v>
      </c>
      <c r="I148" s="211"/>
      <c r="J148" s="212">
        <f>ROUND(I148*H148,2)</f>
        <v>0</v>
      </c>
      <c r="K148" s="208" t="s">
        <v>171</v>
      </c>
      <c r="L148" s="45"/>
      <c r="M148" s="213" t="s">
        <v>19</v>
      </c>
      <c r="N148" s="214" t="s">
        <v>45</v>
      </c>
      <c r="O148" s="85"/>
      <c r="P148" s="215">
        <f>O148*H148</f>
        <v>0</v>
      </c>
      <c r="Q148" s="215">
        <v>9.0000000000000006E-05</v>
      </c>
      <c r="R148" s="215">
        <f>Q148*H148</f>
        <v>0.0014400000000000001</v>
      </c>
      <c r="S148" s="215">
        <v>0.00044999999999999999</v>
      </c>
      <c r="T148" s="216">
        <f>S148*H148</f>
        <v>0.0071999999999999998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7" t="s">
        <v>259</v>
      </c>
      <c r="AT148" s="217" t="s">
        <v>167</v>
      </c>
      <c r="AU148" s="217" t="s">
        <v>84</v>
      </c>
      <c r="AY148" s="18" t="s">
        <v>165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82</v>
      </c>
      <c r="BK148" s="218">
        <f>ROUND(I148*H148,2)</f>
        <v>0</v>
      </c>
      <c r="BL148" s="18" t="s">
        <v>259</v>
      </c>
      <c r="BM148" s="217" t="s">
        <v>1691</v>
      </c>
    </row>
    <row r="149" s="2" customFormat="1">
      <c r="A149" s="39"/>
      <c r="B149" s="40"/>
      <c r="C149" s="41"/>
      <c r="D149" s="219" t="s">
        <v>174</v>
      </c>
      <c r="E149" s="41"/>
      <c r="F149" s="220" t="s">
        <v>1692</v>
      </c>
      <c r="G149" s="41"/>
      <c r="H149" s="41"/>
      <c r="I149" s="221"/>
      <c r="J149" s="41"/>
      <c r="K149" s="41"/>
      <c r="L149" s="45"/>
      <c r="M149" s="222"/>
      <c r="N149" s="223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84</v>
      </c>
    </row>
    <row r="150" s="2" customFormat="1" ht="16.5" customHeight="1">
      <c r="A150" s="39"/>
      <c r="B150" s="40"/>
      <c r="C150" s="206" t="s">
        <v>346</v>
      </c>
      <c r="D150" s="206" t="s">
        <v>167</v>
      </c>
      <c r="E150" s="207" t="s">
        <v>1693</v>
      </c>
      <c r="F150" s="208" t="s">
        <v>1694</v>
      </c>
      <c r="G150" s="209" t="s">
        <v>251</v>
      </c>
      <c r="H150" s="210">
        <v>4</v>
      </c>
      <c r="I150" s="211"/>
      <c r="J150" s="212">
        <f>ROUND(I150*H150,2)</f>
        <v>0</v>
      </c>
      <c r="K150" s="208" t="s">
        <v>171</v>
      </c>
      <c r="L150" s="45"/>
      <c r="M150" s="213" t="s">
        <v>19</v>
      </c>
      <c r="N150" s="214" t="s">
        <v>45</v>
      </c>
      <c r="O150" s="85"/>
      <c r="P150" s="215">
        <f>O150*H150</f>
        <v>0</v>
      </c>
      <c r="Q150" s="215">
        <v>0.00012999999999999999</v>
      </c>
      <c r="R150" s="215">
        <f>Q150*H150</f>
        <v>0.00051999999999999995</v>
      </c>
      <c r="S150" s="215">
        <v>0.0011000000000000001</v>
      </c>
      <c r="T150" s="216">
        <f>S150*H150</f>
        <v>0.0044000000000000003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7" t="s">
        <v>259</v>
      </c>
      <c r="AT150" s="217" t="s">
        <v>167</v>
      </c>
      <c r="AU150" s="217" t="s">
        <v>84</v>
      </c>
      <c r="AY150" s="18" t="s">
        <v>165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82</v>
      </c>
      <c r="BK150" s="218">
        <f>ROUND(I150*H150,2)</f>
        <v>0</v>
      </c>
      <c r="BL150" s="18" t="s">
        <v>259</v>
      </c>
      <c r="BM150" s="217" t="s">
        <v>1695</v>
      </c>
    </row>
    <row r="151" s="2" customFormat="1">
      <c r="A151" s="39"/>
      <c r="B151" s="40"/>
      <c r="C151" s="41"/>
      <c r="D151" s="219" t="s">
        <v>174</v>
      </c>
      <c r="E151" s="41"/>
      <c r="F151" s="220" t="s">
        <v>1696</v>
      </c>
      <c r="G151" s="41"/>
      <c r="H151" s="41"/>
      <c r="I151" s="221"/>
      <c r="J151" s="41"/>
      <c r="K151" s="41"/>
      <c r="L151" s="45"/>
      <c r="M151" s="222"/>
      <c r="N151" s="223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174</v>
      </c>
      <c r="AU151" s="18" t="s">
        <v>84</v>
      </c>
    </row>
    <row r="152" s="2" customFormat="1" ht="16.5" customHeight="1">
      <c r="A152" s="39"/>
      <c r="B152" s="40"/>
      <c r="C152" s="206" t="s">
        <v>352</v>
      </c>
      <c r="D152" s="206" t="s">
        <v>167</v>
      </c>
      <c r="E152" s="207" t="s">
        <v>1697</v>
      </c>
      <c r="F152" s="208" t="s">
        <v>1698</v>
      </c>
      <c r="G152" s="209" t="s">
        <v>251</v>
      </c>
      <c r="H152" s="210">
        <v>4</v>
      </c>
      <c r="I152" s="211"/>
      <c r="J152" s="212">
        <f>ROUND(I152*H152,2)</f>
        <v>0</v>
      </c>
      <c r="K152" s="208" t="s">
        <v>171</v>
      </c>
      <c r="L152" s="45"/>
      <c r="M152" s="213" t="s">
        <v>19</v>
      </c>
      <c r="N152" s="214" t="s">
        <v>45</v>
      </c>
      <c r="O152" s="85"/>
      <c r="P152" s="215">
        <f>O152*H152</f>
        <v>0</v>
      </c>
      <c r="Q152" s="215">
        <v>3.0000000000000001E-05</v>
      </c>
      <c r="R152" s="215">
        <f>Q152*H152</f>
        <v>0.00012</v>
      </c>
      <c r="S152" s="215">
        <v>0</v>
      </c>
      <c r="T152" s="21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7" t="s">
        <v>259</v>
      </c>
      <c r="AT152" s="217" t="s">
        <v>167</v>
      </c>
      <c r="AU152" s="217" t="s">
        <v>84</v>
      </c>
      <c r="AY152" s="18" t="s">
        <v>165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82</v>
      </c>
      <c r="BK152" s="218">
        <f>ROUND(I152*H152,2)</f>
        <v>0</v>
      </c>
      <c r="BL152" s="18" t="s">
        <v>259</v>
      </c>
      <c r="BM152" s="217" t="s">
        <v>1699</v>
      </c>
    </row>
    <row r="153" s="2" customFormat="1">
      <c r="A153" s="39"/>
      <c r="B153" s="40"/>
      <c r="C153" s="41"/>
      <c r="D153" s="219" t="s">
        <v>174</v>
      </c>
      <c r="E153" s="41"/>
      <c r="F153" s="220" t="s">
        <v>1700</v>
      </c>
      <c r="G153" s="41"/>
      <c r="H153" s="41"/>
      <c r="I153" s="221"/>
      <c r="J153" s="41"/>
      <c r="K153" s="41"/>
      <c r="L153" s="45"/>
      <c r="M153" s="222"/>
      <c r="N153" s="223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174</v>
      </c>
      <c r="AU153" s="18" t="s">
        <v>84</v>
      </c>
    </row>
    <row r="154" s="2" customFormat="1" ht="16.5" customHeight="1">
      <c r="A154" s="39"/>
      <c r="B154" s="40"/>
      <c r="C154" s="206" t="s">
        <v>358</v>
      </c>
      <c r="D154" s="206" t="s">
        <v>167</v>
      </c>
      <c r="E154" s="207" t="s">
        <v>1701</v>
      </c>
      <c r="F154" s="208" t="s">
        <v>1702</v>
      </c>
      <c r="G154" s="209" t="s">
        <v>251</v>
      </c>
      <c r="H154" s="210">
        <v>4</v>
      </c>
      <c r="I154" s="211"/>
      <c r="J154" s="212">
        <f>ROUND(I154*H154,2)</f>
        <v>0</v>
      </c>
      <c r="K154" s="208" t="s">
        <v>171</v>
      </c>
      <c r="L154" s="45"/>
      <c r="M154" s="213" t="s">
        <v>19</v>
      </c>
      <c r="N154" s="214" t="s">
        <v>45</v>
      </c>
      <c r="O154" s="85"/>
      <c r="P154" s="215">
        <f>O154*H154</f>
        <v>0</v>
      </c>
      <c r="Q154" s="215">
        <v>3.0000000000000001E-05</v>
      </c>
      <c r="R154" s="215">
        <f>Q154*H154</f>
        <v>0.00012</v>
      </c>
      <c r="S154" s="215">
        <v>0</v>
      </c>
      <c r="T154" s="21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7" t="s">
        <v>259</v>
      </c>
      <c r="AT154" s="217" t="s">
        <v>167</v>
      </c>
      <c r="AU154" s="217" t="s">
        <v>84</v>
      </c>
      <c r="AY154" s="18" t="s">
        <v>165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82</v>
      </c>
      <c r="BK154" s="218">
        <f>ROUND(I154*H154,2)</f>
        <v>0</v>
      </c>
      <c r="BL154" s="18" t="s">
        <v>259</v>
      </c>
      <c r="BM154" s="217" t="s">
        <v>1703</v>
      </c>
    </row>
    <row r="155" s="2" customFormat="1">
      <c r="A155" s="39"/>
      <c r="B155" s="40"/>
      <c r="C155" s="41"/>
      <c r="D155" s="219" t="s">
        <v>174</v>
      </c>
      <c r="E155" s="41"/>
      <c r="F155" s="220" t="s">
        <v>1704</v>
      </c>
      <c r="G155" s="41"/>
      <c r="H155" s="41"/>
      <c r="I155" s="221"/>
      <c r="J155" s="41"/>
      <c r="K155" s="41"/>
      <c r="L155" s="45"/>
      <c r="M155" s="222"/>
      <c r="N155" s="223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174</v>
      </c>
      <c r="AU155" s="18" t="s">
        <v>84</v>
      </c>
    </row>
    <row r="156" s="2" customFormat="1" ht="16.5" customHeight="1">
      <c r="A156" s="39"/>
      <c r="B156" s="40"/>
      <c r="C156" s="236" t="s">
        <v>363</v>
      </c>
      <c r="D156" s="236" t="s">
        <v>213</v>
      </c>
      <c r="E156" s="237" t="s">
        <v>1705</v>
      </c>
      <c r="F156" s="238" t="s">
        <v>1706</v>
      </c>
      <c r="G156" s="239" t="s">
        <v>251</v>
      </c>
      <c r="H156" s="240">
        <v>1</v>
      </c>
      <c r="I156" s="241"/>
      <c r="J156" s="242">
        <f>ROUND(I156*H156,2)</f>
        <v>0</v>
      </c>
      <c r="K156" s="238" t="s">
        <v>171</v>
      </c>
      <c r="L156" s="243"/>
      <c r="M156" s="244" t="s">
        <v>19</v>
      </c>
      <c r="N156" s="245" t="s">
        <v>45</v>
      </c>
      <c r="O156" s="85"/>
      <c r="P156" s="215">
        <f>O156*H156</f>
        <v>0</v>
      </c>
      <c r="Q156" s="215">
        <v>0.00013999999999999999</v>
      </c>
      <c r="R156" s="215">
        <f>Q156*H156</f>
        <v>0.00013999999999999999</v>
      </c>
      <c r="S156" s="215">
        <v>0</v>
      </c>
      <c r="T156" s="21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7" t="s">
        <v>358</v>
      </c>
      <c r="AT156" s="217" t="s">
        <v>213</v>
      </c>
      <c r="AU156" s="217" t="s">
        <v>84</v>
      </c>
      <c r="AY156" s="18" t="s">
        <v>165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82</v>
      </c>
      <c r="BK156" s="218">
        <f>ROUND(I156*H156,2)</f>
        <v>0</v>
      </c>
      <c r="BL156" s="18" t="s">
        <v>259</v>
      </c>
      <c r="BM156" s="217" t="s">
        <v>1707</v>
      </c>
    </row>
    <row r="157" s="2" customFormat="1" ht="16.5" customHeight="1">
      <c r="A157" s="39"/>
      <c r="B157" s="40"/>
      <c r="C157" s="236" t="s">
        <v>368</v>
      </c>
      <c r="D157" s="236" t="s">
        <v>213</v>
      </c>
      <c r="E157" s="237" t="s">
        <v>1708</v>
      </c>
      <c r="F157" s="238" t="s">
        <v>1709</v>
      </c>
      <c r="G157" s="239" t="s">
        <v>251</v>
      </c>
      <c r="H157" s="240">
        <v>3</v>
      </c>
      <c r="I157" s="241"/>
      <c r="J157" s="242">
        <f>ROUND(I157*H157,2)</f>
        <v>0</v>
      </c>
      <c r="K157" s="238" t="s">
        <v>171</v>
      </c>
      <c r="L157" s="243"/>
      <c r="M157" s="244" t="s">
        <v>19</v>
      </c>
      <c r="N157" s="245" t="s">
        <v>45</v>
      </c>
      <c r="O157" s="85"/>
      <c r="P157" s="215">
        <f>O157*H157</f>
        <v>0</v>
      </c>
      <c r="Q157" s="215">
        <v>0.00012999999999999999</v>
      </c>
      <c r="R157" s="215">
        <f>Q157*H157</f>
        <v>0.00038999999999999994</v>
      </c>
      <c r="S157" s="215">
        <v>0</v>
      </c>
      <c r="T157" s="21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7" t="s">
        <v>358</v>
      </c>
      <c r="AT157" s="217" t="s">
        <v>213</v>
      </c>
      <c r="AU157" s="217" t="s">
        <v>84</v>
      </c>
      <c r="AY157" s="18" t="s">
        <v>165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82</v>
      </c>
      <c r="BK157" s="218">
        <f>ROUND(I157*H157,2)</f>
        <v>0</v>
      </c>
      <c r="BL157" s="18" t="s">
        <v>259</v>
      </c>
      <c r="BM157" s="217" t="s">
        <v>1710</v>
      </c>
    </row>
    <row r="158" s="2" customFormat="1" ht="24.15" customHeight="1">
      <c r="A158" s="39"/>
      <c r="B158" s="40"/>
      <c r="C158" s="206" t="s">
        <v>373</v>
      </c>
      <c r="D158" s="206" t="s">
        <v>167</v>
      </c>
      <c r="E158" s="207" t="s">
        <v>1711</v>
      </c>
      <c r="F158" s="208" t="s">
        <v>1712</v>
      </c>
      <c r="G158" s="209" t="s">
        <v>251</v>
      </c>
      <c r="H158" s="210">
        <v>4</v>
      </c>
      <c r="I158" s="211"/>
      <c r="J158" s="212">
        <f>ROUND(I158*H158,2)</f>
        <v>0</v>
      </c>
      <c r="K158" s="208" t="s">
        <v>171</v>
      </c>
      <c r="L158" s="45"/>
      <c r="M158" s="213" t="s">
        <v>19</v>
      </c>
      <c r="N158" s="214" t="s">
        <v>45</v>
      </c>
      <c r="O158" s="85"/>
      <c r="P158" s="215">
        <f>O158*H158</f>
        <v>0</v>
      </c>
      <c r="Q158" s="215">
        <v>0.00069999999999999999</v>
      </c>
      <c r="R158" s="215">
        <f>Q158*H158</f>
        <v>0.0028</v>
      </c>
      <c r="S158" s="215">
        <v>0</v>
      </c>
      <c r="T158" s="21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7" t="s">
        <v>259</v>
      </c>
      <c r="AT158" s="217" t="s">
        <v>167</v>
      </c>
      <c r="AU158" s="217" t="s">
        <v>84</v>
      </c>
      <c r="AY158" s="18" t="s">
        <v>165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82</v>
      </c>
      <c r="BK158" s="218">
        <f>ROUND(I158*H158,2)</f>
        <v>0</v>
      </c>
      <c r="BL158" s="18" t="s">
        <v>259</v>
      </c>
      <c r="BM158" s="217" t="s">
        <v>1713</v>
      </c>
    </row>
    <row r="159" s="2" customFormat="1">
      <c r="A159" s="39"/>
      <c r="B159" s="40"/>
      <c r="C159" s="41"/>
      <c r="D159" s="219" t="s">
        <v>174</v>
      </c>
      <c r="E159" s="41"/>
      <c r="F159" s="220" t="s">
        <v>1714</v>
      </c>
      <c r="G159" s="41"/>
      <c r="H159" s="41"/>
      <c r="I159" s="221"/>
      <c r="J159" s="41"/>
      <c r="K159" s="41"/>
      <c r="L159" s="45"/>
      <c r="M159" s="222"/>
      <c r="N159" s="223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84</v>
      </c>
    </row>
    <row r="160" s="2" customFormat="1" ht="16.5" customHeight="1">
      <c r="A160" s="39"/>
      <c r="B160" s="40"/>
      <c r="C160" s="206" t="s">
        <v>378</v>
      </c>
      <c r="D160" s="206" t="s">
        <v>167</v>
      </c>
      <c r="E160" s="207" t="s">
        <v>1715</v>
      </c>
      <c r="F160" s="208" t="s">
        <v>1716</v>
      </c>
      <c r="G160" s="209" t="s">
        <v>251</v>
      </c>
      <c r="H160" s="210">
        <v>2</v>
      </c>
      <c r="I160" s="211"/>
      <c r="J160" s="212">
        <f>ROUND(I160*H160,2)</f>
        <v>0</v>
      </c>
      <c r="K160" s="208" t="s">
        <v>171</v>
      </c>
      <c r="L160" s="45"/>
      <c r="M160" s="213" t="s">
        <v>19</v>
      </c>
      <c r="N160" s="214" t="s">
        <v>45</v>
      </c>
      <c r="O160" s="85"/>
      <c r="P160" s="215">
        <f>O160*H160</f>
        <v>0</v>
      </c>
      <c r="Q160" s="215">
        <v>0.00022000000000000001</v>
      </c>
      <c r="R160" s="215">
        <f>Q160*H160</f>
        <v>0.00044000000000000002</v>
      </c>
      <c r="S160" s="215">
        <v>0</v>
      </c>
      <c r="T160" s="21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7" t="s">
        <v>259</v>
      </c>
      <c r="AT160" s="217" t="s">
        <v>167</v>
      </c>
      <c r="AU160" s="217" t="s">
        <v>84</v>
      </c>
      <c r="AY160" s="18" t="s">
        <v>165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82</v>
      </c>
      <c r="BK160" s="218">
        <f>ROUND(I160*H160,2)</f>
        <v>0</v>
      </c>
      <c r="BL160" s="18" t="s">
        <v>259</v>
      </c>
      <c r="BM160" s="217" t="s">
        <v>1717</v>
      </c>
    </row>
    <row r="161" s="2" customFormat="1">
      <c r="A161" s="39"/>
      <c r="B161" s="40"/>
      <c r="C161" s="41"/>
      <c r="D161" s="219" t="s">
        <v>174</v>
      </c>
      <c r="E161" s="41"/>
      <c r="F161" s="220" t="s">
        <v>1718</v>
      </c>
      <c r="G161" s="41"/>
      <c r="H161" s="41"/>
      <c r="I161" s="221"/>
      <c r="J161" s="41"/>
      <c r="K161" s="41"/>
      <c r="L161" s="45"/>
      <c r="M161" s="222"/>
      <c r="N161" s="223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174</v>
      </c>
      <c r="AU161" s="18" t="s">
        <v>84</v>
      </c>
    </row>
    <row r="162" s="2" customFormat="1" ht="24.15" customHeight="1">
      <c r="A162" s="39"/>
      <c r="B162" s="40"/>
      <c r="C162" s="206" t="s">
        <v>385</v>
      </c>
      <c r="D162" s="206" t="s">
        <v>167</v>
      </c>
      <c r="E162" s="207" t="s">
        <v>1719</v>
      </c>
      <c r="F162" s="208" t="s">
        <v>1720</v>
      </c>
      <c r="G162" s="209" t="s">
        <v>251</v>
      </c>
      <c r="H162" s="210">
        <v>1</v>
      </c>
      <c r="I162" s="211"/>
      <c r="J162" s="212">
        <f>ROUND(I162*H162,2)</f>
        <v>0</v>
      </c>
      <c r="K162" s="208" t="s">
        <v>171</v>
      </c>
      <c r="L162" s="45"/>
      <c r="M162" s="213" t="s">
        <v>19</v>
      </c>
      <c r="N162" s="214" t="s">
        <v>45</v>
      </c>
      <c r="O162" s="85"/>
      <c r="P162" s="215">
        <f>O162*H162</f>
        <v>0</v>
      </c>
      <c r="Q162" s="215">
        <v>0.00033</v>
      </c>
      <c r="R162" s="215">
        <f>Q162*H162</f>
        <v>0.00033</v>
      </c>
      <c r="S162" s="215">
        <v>0</v>
      </c>
      <c r="T162" s="21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7" t="s">
        <v>259</v>
      </c>
      <c r="AT162" s="217" t="s">
        <v>167</v>
      </c>
      <c r="AU162" s="217" t="s">
        <v>84</v>
      </c>
      <c r="AY162" s="18" t="s">
        <v>165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82</v>
      </c>
      <c r="BK162" s="218">
        <f>ROUND(I162*H162,2)</f>
        <v>0</v>
      </c>
      <c r="BL162" s="18" t="s">
        <v>259</v>
      </c>
      <c r="BM162" s="217" t="s">
        <v>1721</v>
      </c>
    </row>
    <row r="163" s="2" customFormat="1">
      <c r="A163" s="39"/>
      <c r="B163" s="40"/>
      <c r="C163" s="41"/>
      <c r="D163" s="219" t="s">
        <v>174</v>
      </c>
      <c r="E163" s="41"/>
      <c r="F163" s="220" t="s">
        <v>1722</v>
      </c>
      <c r="G163" s="41"/>
      <c r="H163" s="41"/>
      <c r="I163" s="221"/>
      <c r="J163" s="41"/>
      <c r="K163" s="41"/>
      <c r="L163" s="45"/>
      <c r="M163" s="222"/>
      <c r="N163" s="223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174</v>
      </c>
      <c r="AU163" s="18" t="s">
        <v>84</v>
      </c>
    </row>
    <row r="164" s="2" customFormat="1" ht="16.5" customHeight="1">
      <c r="A164" s="39"/>
      <c r="B164" s="40"/>
      <c r="C164" s="206" t="s">
        <v>390</v>
      </c>
      <c r="D164" s="206" t="s">
        <v>167</v>
      </c>
      <c r="E164" s="207" t="s">
        <v>1723</v>
      </c>
      <c r="F164" s="208" t="s">
        <v>1724</v>
      </c>
      <c r="G164" s="209" t="s">
        <v>251</v>
      </c>
      <c r="H164" s="210">
        <v>4</v>
      </c>
      <c r="I164" s="211"/>
      <c r="J164" s="212">
        <f>ROUND(I164*H164,2)</f>
        <v>0</v>
      </c>
      <c r="K164" s="208" t="s">
        <v>171</v>
      </c>
      <c r="L164" s="45"/>
      <c r="M164" s="213" t="s">
        <v>19</v>
      </c>
      <c r="N164" s="214" t="s">
        <v>45</v>
      </c>
      <c r="O164" s="85"/>
      <c r="P164" s="215">
        <f>O164*H164</f>
        <v>0</v>
      </c>
      <c r="Q164" s="215">
        <v>0.00034000000000000002</v>
      </c>
      <c r="R164" s="215">
        <f>Q164*H164</f>
        <v>0.0013600000000000001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259</v>
      </c>
      <c r="AT164" s="217" t="s">
        <v>167</v>
      </c>
      <c r="AU164" s="217" t="s">
        <v>84</v>
      </c>
      <c r="AY164" s="18" t="s">
        <v>165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82</v>
      </c>
      <c r="BK164" s="218">
        <f>ROUND(I164*H164,2)</f>
        <v>0</v>
      </c>
      <c r="BL164" s="18" t="s">
        <v>259</v>
      </c>
      <c r="BM164" s="217" t="s">
        <v>1725</v>
      </c>
    </row>
    <row r="165" s="2" customFormat="1">
      <c r="A165" s="39"/>
      <c r="B165" s="40"/>
      <c r="C165" s="41"/>
      <c r="D165" s="219" t="s">
        <v>174</v>
      </c>
      <c r="E165" s="41"/>
      <c r="F165" s="220" t="s">
        <v>1726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84</v>
      </c>
    </row>
    <row r="166" s="2" customFormat="1" ht="24.15" customHeight="1">
      <c r="A166" s="39"/>
      <c r="B166" s="40"/>
      <c r="C166" s="206" t="s">
        <v>396</v>
      </c>
      <c r="D166" s="206" t="s">
        <v>167</v>
      </c>
      <c r="E166" s="207" t="s">
        <v>1727</v>
      </c>
      <c r="F166" s="208" t="s">
        <v>1728</v>
      </c>
      <c r="G166" s="209" t="s">
        <v>764</v>
      </c>
      <c r="H166" s="257"/>
      <c r="I166" s="211"/>
      <c r="J166" s="212">
        <f>ROUND(I166*H166,2)</f>
        <v>0</v>
      </c>
      <c r="K166" s="208" t="s">
        <v>171</v>
      </c>
      <c r="L166" s="45"/>
      <c r="M166" s="213" t="s">
        <v>19</v>
      </c>
      <c r="N166" s="214" t="s">
        <v>45</v>
      </c>
      <c r="O166" s="85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7" t="s">
        <v>259</v>
      </c>
      <c r="AT166" s="217" t="s">
        <v>167</v>
      </c>
      <c r="AU166" s="217" t="s">
        <v>84</v>
      </c>
      <c r="AY166" s="18" t="s">
        <v>165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82</v>
      </c>
      <c r="BK166" s="218">
        <f>ROUND(I166*H166,2)</f>
        <v>0</v>
      </c>
      <c r="BL166" s="18" t="s">
        <v>259</v>
      </c>
      <c r="BM166" s="217" t="s">
        <v>1729</v>
      </c>
    </row>
    <row r="167" s="2" customFormat="1">
      <c r="A167" s="39"/>
      <c r="B167" s="40"/>
      <c r="C167" s="41"/>
      <c r="D167" s="219" t="s">
        <v>174</v>
      </c>
      <c r="E167" s="41"/>
      <c r="F167" s="220" t="s">
        <v>1730</v>
      </c>
      <c r="G167" s="41"/>
      <c r="H167" s="41"/>
      <c r="I167" s="221"/>
      <c r="J167" s="41"/>
      <c r="K167" s="41"/>
      <c r="L167" s="45"/>
      <c r="M167" s="222"/>
      <c r="N167" s="223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174</v>
      </c>
      <c r="AU167" s="18" t="s">
        <v>84</v>
      </c>
    </row>
    <row r="168" s="12" customFormat="1" ht="22.8" customHeight="1">
      <c r="A168" s="12"/>
      <c r="B168" s="190"/>
      <c r="C168" s="191"/>
      <c r="D168" s="192" t="s">
        <v>73</v>
      </c>
      <c r="E168" s="204" t="s">
        <v>1731</v>
      </c>
      <c r="F168" s="204" t="s">
        <v>1732</v>
      </c>
      <c r="G168" s="191"/>
      <c r="H168" s="191"/>
      <c r="I168" s="194"/>
      <c r="J168" s="205">
        <f>BK168</f>
        <v>0</v>
      </c>
      <c r="K168" s="191"/>
      <c r="L168" s="196"/>
      <c r="M168" s="197"/>
      <c r="N168" s="198"/>
      <c r="O168" s="198"/>
      <c r="P168" s="199">
        <f>SUM(P169:P194)</f>
        <v>0</v>
      </c>
      <c r="Q168" s="198"/>
      <c r="R168" s="199">
        <f>SUM(R169:R194)</f>
        <v>0.37801999999999997</v>
      </c>
      <c r="S168" s="198"/>
      <c r="T168" s="200">
        <f>SUM(T169:T194)</f>
        <v>0.34845569999999998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84</v>
      </c>
      <c r="AT168" s="202" t="s">
        <v>73</v>
      </c>
      <c r="AU168" s="202" t="s">
        <v>82</v>
      </c>
      <c r="AY168" s="201" t="s">
        <v>165</v>
      </c>
      <c r="BK168" s="203">
        <f>SUM(BK169:BK194)</f>
        <v>0</v>
      </c>
    </row>
    <row r="169" s="2" customFormat="1" ht="24.15" customHeight="1">
      <c r="A169" s="39"/>
      <c r="B169" s="40"/>
      <c r="C169" s="206" t="s">
        <v>401</v>
      </c>
      <c r="D169" s="206" t="s">
        <v>167</v>
      </c>
      <c r="E169" s="207" t="s">
        <v>1733</v>
      </c>
      <c r="F169" s="208" t="s">
        <v>1734</v>
      </c>
      <c r="G169" s="209" t="s">
        <v>251</v>
      </c>
      <c r="H169" s="210">
        <v>4</v>
      </c>
      <c r="I169" s="211"/>
      <c r="J169" s="212">
        <f>ROUND(I169*H169,2)</f>
        <v>0</v>
      </c>
      <c r="K169" s="208" t="s">
        <v>171</v>
      </c>
      <c r="L169" s="45"/>
      <c r="M169" s="213" t="s">
        <v>19</v>
      </c>
      <c r="N169" s="214" t="s">
        <v>45</v>
      </c>
      <c r="O169" s="85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7" t="s">
        <v>259</v>
      </c>
      <c r="AT169" s="217" t="s">
        <v>167</v>
      </c>
      <c r="AU169" s="217" t="s">
        <v>84</v>
      </c>
      <c r="AY169" s="18" t="s">
        <v>165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8" t="s">
        <v>82</v>
      </c>
      <c r="BK169" s="218">
        <f>ROUND(I169*H169,2)</f>
        <v>0</v>
      </c>
      <c r="BL169" s="18" t="s">
        <v>259</v>
      </c>
      <c r="BM169" s="217" t="s">
        <v>1735</v>
      </c>
    </row>
    <row r="170" s="2" customFormat="1">
      <c r="A170" s="39"/>
      <c r="B170" s="40"/>
      <c r="C170" s="41"/>
      <c r="D170" s="219" t="s">
        <v>174</v>
      </c>
      <c r="E170" s="41"/>
      <c r="F170" s="220" t="s">
        <v>1736</v>
      </c>
      <c r="G170" s="41"/>
      <c r="H170" s="41"/>
      <c r="I170" s="221"/>
      <c r="J170" s="41"/>
      <c r="K170" s="41"/>
      <c r="L170" s="45"/>
      <c r="M170" s="222"/>
      <c r="N170" s="223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174</v>
      </c>
      <c r="AU170" s="18" t="s">
        <v>84</v>
      </c>
    </row>
    <row r="171" s="2" customFormat="1" ht="16.5" customHeight="1">
      <c r="A171" s="39"/>
      <c r="B171" s="40"/>
      <c r="C171" s="206" t="s">
        <v>406</v>
      </c>
      <c r="D171" s="206" t="s">
        <v>167</v>
      </c>
      <c r="E171" s="207" t="s">
        <v>1737</v>
      </c>
      <c r="F171" s="208" t="s">
        <v>1738</v>
      </c>
      <c r="G171" s="209" t="s">
        <v>209</v>
      </c>
      <c r="H171" s="210">
        <v>1.53</v>
      </c>
      <c r="I171" s="211"/>
      <c r="J171" s="212">
        <f>ROUND(I171*H171,2)</f>
        <v>0</v>
      </c>
      <c r="K171" s="208" t="s">
        <v>171</v>
      </c>
      <c r="L171" s="45"/>
      <c r="M171" s="213" t="s">
        <v>19</v>
      </c>
      <c r="N171" s="214" t="s">
        <v>45</v>
      </c>
      <c r="O171" s="85"/>
      <c r="P171" s="215">
        <f>O171*H171</f>
        <v>0</v>
      </c>
      <c r="Q171" s="215">
        <v>0</v>
      </c>
      <c r="R171" s="215">
        <f>Q171*H171</f>
        <v>0</v>
      </c>
      <c r="S171" s="215">
        <v>0.023800000000000002</v>
      </c>
      <c r="T171" s="216">
        <f>S171*H171</f>
        <v>0.036414000000000002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7" t="s">
        <v>259</v>
      </c>
      <c r="AT171" s="217" t="s">
        <v>167</v>
      </c>
      <c r="AU171" s="217" t="s">
        <v>84</v>
      </c>
      <c r="AY171" s="18" t="s">
        <v>165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82</v>
      </c>
      <c r="BK171" s="218">
        <f>ROUND(I171*H171,2)</f>
        <v>0</v>
      </c>
      <c r="BL171" s="18" t="s">
        <v>259</v>
      </c>
      <c r="BM171" s="217" t="s">
        <v>1739</v>
      </c>
    </row>
    <row r="172" s="2" customFormat="1">
      <c r="A172" s="39"/>
      <c r="B172" s="40"/>
      <c r="C172" s="41"/>
      <c r="D172" s="219" t="s">
        <v>174</v>
      </c>
      <c r="E172" s="41"/>
      <c r="F172" s="220" t="s">
        <v>1740</v>
      </c>
      <c r="G172" s="41"/>
      <c r="H172" s="41"/>
      <c r="I172" s="221"/>
      <c r="J172" s="41"/>
      <c r="K172" s="41"/>
      <c r="L172" s="45"/>
      <c r="M172" s="222"/>
      <c r="N172" s="223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84</v>
      </c>
    </row>
    <row r="173" s="2" customFormat="1" ht="16.5" customHeight="1">
      <c r="A173" s="39"/>
      <c r="B173" s="40"/>
      <c r="C173" s="206" t="s">
        <v>411</v>
      </c>
      <c r="D173" s="206" t="s">
        <v>167</v>
      </c>
      <c r="E173" s="207" t="s">
        <v>1741</v>
      </c>
      <c r="F173" s="208" t="s">
        <v>1742</v>
      </c>
      <c r="G173" s="209" t="s">
        <v>209</v>
      </c>
      <c r="H173" s="210">
        <v>18.809999999999999</v>
      </c>
      <c r="I173" s="211"/>
      <c r="J173" s="212">
        <f>ROUND(I173*H173,2)</f>
        <v>0</v>
      </c>
      <c r="K173" s="208" t="s">
        <v>171</v>
      </c>
      <c r="L173" s="45"/>
      <c r="M173" s="213" t="s">
        <v>19</v>
      </c>
      <c r="N173" s="214" t="s">
        <v>45</v>
      </c>
      <c r="O173" s="85"/>
      <c r="P173" s="215">
        <f>O173*H173</f>
        <v>0</v>
      </c>
      <c r="Q173" s="215">
        <v>0</v>
      </c>
      <c r="R173" s="215">
        <f>Q173*H173</f>
        <v>0</v>
      </c>
      <c r="S173" s="215">
        <v>0.01057</v>
      </c>
      <c r="T173" s="216">
        <f>S173*H173</f>
        <v>0.19882169999999999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7" t="s">
        <v>259</v>
      </c>
      <c r="AT173" s="217" t="s">
        <v>167</v>
      </c>
      <c r="AU173" s="217" t="s">
        <v>84</v>
      </c>
      <c r="AY173" s="18" t="s">
        <v>165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82</v>
      </c>
      <c r="BK173" s="218">
        <f>ROUND(I173*H173,2)</f>
        <v>0</v>
      </c>
      <c r="BL173" s="18" t="s">
        <v>259</v>
      </c>
      <c r="BM173" s="217" t="s">
        <v>1743</v>
      </c>
    </row>
    <row r="174" s="2" customFormat="1">
      <c r="A174" s="39"/>
      <c r="B174" s="40"/>
      <c r="C174" s="41"/>
      <c r="D174" s="219" t="s">
        <v>174</v>
      </c>
      <c r="E174" s="41"/>
      <c r="F174" s="220" t="s">
        <v>1744</v>
      </c>
      <c r="G174" s="41"/>
      <c r="H174" s="41"/>
      <c r="I174" s="221"/>
      <c r="J174" s="41"/>
      <c r="K174" s="41"/>
      <c r="L174" s="45"/>
      <c r="M174" s="222"/>
      <c r="N174" s="223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174</v>
      </c>
      <c r="AU174" s="18" t="s">
        <v>84</v>
      </c>
    </row>
    <row r="175" s="2" customFormat="1" ht="16.5" customHeight="1">
      <c r="A175" s="39"/>
      <c r="B175" s="40"/>
      <c r="C175" s="206" t="s">
        <v>415</v>
      </c>
      <c r="D175" s="206" t="s">
        <v>167</v>
      </c>
      <c r="E175" s="207" t="s">
        <v>1745</v>
      </c>
      <c r="F175" s="208" t="s">
        <v>1746</v>
      </c>
      <c r="G175" s="209" t="s">
        <v>251</v>
      </c>
      <c r="H175" s="210">
        <v>4</v>
      </c>
      <c r="I175" s="211"/>
      <c r="J175" s="212">
        <f>ROUND(I175*H175,2)</f>
        <v>0</v>
      </c>
      <c r="K175" s="208" t="s">
        <v>171</v>
      </c>
      <c r="L175" s="45"/>
      <c r="M175" s="213" t="s">
        <v>19</v>
      </c>
      <c r="N175" s="214" t="s">
        <v>45</v>
      </c>
      <c r="O175" s="85"/>
      <c r="P175" s="215">
        <f>O175*H175</f>
        <v>0</v>
      </c>
      <c r="Q175" s="215">
        <v>8.0000000000000007E-05</v>
      </c>
      <c r="R175" s="215">
        <f>Q175*H175</f>
        <v>0.00032000000000000003</v>
      </c>
      <c r="S175" s="215">
        <v>0.024930000000000001</v>
      </c>
      <c r="T175" s="216">
        <f>S175*H175</f>
        <v>0.099720000000000003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7" t="s">
        <v>259</v>
      </c>
      <c r="AT175" s="217" t="s">
        <v>167</v>
      </c>
      <c r="AU175" s="217" t="s">
        <v>84</v>
      </c>
      <c r="AY175" s="18" t="s">
        <v>165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82</v>
      </c>
      <c r="BK175" s="218">
        <f>ROUND(I175*H175,2)</f>
        <v>0</v>
      </c>
      <c r="BL175" s="18" t="s">
        <v>259</v>
      </c>
      <c r="BM175" s="217" t="s">
        <v>1747</v>
      </c>
    </row>
    <row r="176" s="2" customFormat="1">
      <c r="A176" s="39"/>
      <c r="B176" s="40"/>
      <c r="C176" s="41"/>
      <c r="D176" s="219" t="s">
        <v>174</v>
      </c>
      <c r="E176" s="41"/>
      <c r="F176" s="220" t="s">
        <v>1748</v>
      </c>
      <c r="G176" s="41"/>
      <c r="H176" s="41"/>
      <c r="I176" s="221"/>
      <c r="J176" s="41"/>
      <c r="K176" s="41"/>
      <c r="L176" s="45"/>
      <c r="M176" s="222"/>
      <c r="N176" s="223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174</v>
      </c>
      <c r="AU176" s="18" t="s">
        <v>84</v>
      </c>
    </row>
    <row r="177" s="2" customFormat="1" ht="33" customHeight="1">
      <c r="A177" s="39"/>
      <c r="B177" s="40"/>
      <c r="C177" s="206" t="s">
        <v>419</v>
      </c>
      <c r="D177" s="206" t="s">
        <v>167</v>
      </c>
      <c r="E177" s="207" t="s">
        <v>1749</v>
      </c>
      <c r="F177" s="208" t="s">
        <v>1750</v>
      </c>
      <c r="G177" s="209" t="s">
        <v>251</v>
      </c>
      <c r="H177" s="210">
        <v>1</v>
      </c>
      <c r="I177" s="211"/>
      <c r="J177" s="212">
        <f>ROUND(I177*H177,2)</f>
        <v>0</v>
      </c>
      <c r="K177" s="208" t="s">
        <v>171</v>
      </c>
      <c r="L177" s="45"/>
      <c r="M177" s="213" t="s">
        <v>19</v>
      </c>
      <c r="N177" s="214" t="s">
        <v>45</v>
      </c>
      <c r="O177" s="85"/>
      <c r="P177" s="215">
        <f>O177*H177</f>
        <v>0</v>
      </c>
      <c r="Q177" s="215">
        <v>0.056099999999999997</v>
      </c>
      <c r="R177" s="215">
        <f>Q177*H177</f>
        <v>0.056099999999999997</v>
      </c>
      <c r="S177" s="215">
        <v>0</v>
      </c>
      <c r="T177" s="21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7" t="s">
        <v>259</v>
      </c>
      <c r="AT177" s="217" t="s">
        <v>167</v>
      </c>
      <c r="AU177" s="217" t="s">
        <v>84</v>
      </c>
      <c r="AY177" s="18" t="s">
        <v>165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82</v>
      </c>
      <c r="BK177" s="218">
        <f>ROUND(I177*H177,2)</f>
        <v>0</v>
      </c>
      <c r="BL177" s="18" t="s">
        <v>259</v>
      </c>
      <c r="BM177" s="217" t="s">
        <v>1751</v>
      </c>
    </row>
    <row r="178" s="2" customFormat="1">
      <c r="A178" s="39"/>
      <c r="B178" s="40"/>
      <c r="C178" s="41"/>
      <c r="D178" s="219" t="s">
        <v>174</v>
      </c>
      <c r="E178" s="41"/>
      <c r="F178" s="220" t="s">
        <v>1752</v>
      </c>
      <c r="G178" s="41"/>
      <c r="H178" s="41"/>
      <c r="I178" s="221"/>
      <c r="J178" s="41"/>
      <c r="K178" s="41"/>
      <c r="L178" s="45"/>
      <c r="M178" s="222"/>
      <c r="N178" s="223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84</v>
      </c>
    </row>
    <row r="179" s="2" customFormat="1" ht="33" customHeight="1">
      <c r="A179" s="39"/>
      <c r="B179" s="40"/>
      <c r="C179" s="206" t="s">
        <v>423</v>
      </c>
      <c r="D179" s="206" t="s">
        <v>167</v>
      </c>
      <c r="E179" s="207" t="s">
        <v>1753</v>
      </c>
      <c r="F179" s="208" t="s">
        <v>1754</v>
      </c>
      <c r="G179" s="209" t="s">
        <v>251</v>
      </c>
      <c r="H179" s="210">
        <v>1</v>
      </c>
      <c r="I179" s="211"/>
      <c r="J179" s="212">
        <f>ROUND(I179*H179,2)</f>
        <v>0</v>
      </c>
      <c r="K179" s="208" t="s">
        <v>171</v>
      </c>
      <c r="L179" s="45"/>
      <c r="M179" s="213" t="s">
        <v>19</v>
      </c>
      <c r="N179" s="214" t="s">
        <v>45</v>
      </c>
      <c r="O179" s="85"/>
      <c r="P179" s="215">
        <f>O179*H179</f>
        <v>0</v>
      </c>
      <c r="Q179" s="215">
        <v>0.066879999999999995</v>
      </c>
      <c r="R179" s="215">
        <f>Q179*H179</f>
        <v>0.066879999999999995</v>
      </c>
      <c r="S179" s="215">
        <v>0</v>
      </c>
      <c r="T179" s="21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7" t="s">
        <v>259</v>
      </c>
      <c r="AT179" s="217" t="s">
        <v>167</v>
      </c>
      <c r="AU179" s="217" t="s">
        <v>84</v>
      </c>
      <c r="AY179" s="18" t="s">
        <v>165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82</v>
      </c>
      <c r="BK179" s="218">
        <f>ROUND(I179*H179,2)</f>
        <v>0</v>
      </c>
      <c r="BL179" s="18" t="s">
        <v>259</v>
      </c>
      <c r="BM179" s="217" t="s">
        <v>1755</v>
      </c>
    </row>
    <row r="180" s="2" customFormat="1">
      <c r="A180" s="39"/>
      <c r="B180" s="40"/>
      <c r="C180" s="41"/>
      <c r="D180" s="219" t="s">
        <v>174</v>
      </c>
      <c r="E180" s="41"/>
      <c r="F180" s="220" t="s">
        <v>1756</v>
      </c>
      <c r="G180" s="41"/>
      <c r="H180" s="41"/>
      <c r="I180" s="221"/>
      <c r="J180" s="41"/>
      <c r="K180" s="41"/>
      <c r="L180" s="45"/>
      <c r="M180" s="222"/>
      <c r="N180" s="223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174</v>
      </c>
      <c r="AU180" s="18" t="s">
        <v>84</v>
      </c>
    </row>
    <row r="181" s="2" customFormat="1" ht="33" customHeight="1">
      <c r="A181" s="39"/>
      <c r="B181" s="40"/>
      <c r="C181" s="206" t="s">
        <v>429</v>
      </c>
      <c r="D181" s="206" t="s">
        <v>167</v>
      </c>
      <c r="E181" s="207" t="s">
        <v>1757</v>
      </c>
      <c r="F181" s="208" t="s">
        <v>1758</v>
      </c>
      <c r="G181" s="209" t="s">
        <v>251</v>
      </c>
      <c r="H181" s="210">
        <v>1</v>
      </c>
      <c r="I181" s="211"/>
      <c r="J181" s="212">
        <f>ROUND(I181*H181,2)</f>
        <v>0</v>
      </c>
      <c r="K181" s="208" t="s">
        <v>171</v>
      </c>
      <c r="L181" s="45"/>
      <c r="M181" s="213" t="s">
        <v>19</v>
      </c>
      <c r="N181" s="214" t="s">
        <v>45</v>
      </c>
      <c r="O181" s="85"/>
      <c r="P181" s="215">
        <f>O181*H181</f>
        <v>0</v>
      </c>
      <c r="Q181" s="215">
        <v>0.077660000000000007</v>
      </c>
      <c r="R181" s="215">
        <f>Q181*H181</f>
        <v>0.077660000000000007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259</v>
      </c>
      <c r="AT181" s="217" t="s">
        <v>167</v>
      </c>
      <c r="AU181" s="217" t="s">
        <v>84</v>
      </c>
      <c r="AY181" s="18" t="s">
        <v>165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82</v>
      </c>
      <c r="BK181" s="218">
        <f>ROUND(I181*H181,2)</f>
        <v>0</v>
      </c>
      <c r="BL181" s="18" t="s">
        <v>259</v>
      </c>
      <c r="BM181" s="217" t="s">
        <v>1759</v>
      </c>
    </row>
    <row r="182" s="2" customFormat="1">
      <c r="A182" s="39"/>
      <c r="B182" s="40"/>
      <c r="C182" s="41"/>
      <c r="D182" s="219" t="s">
        <v>174</v>
      </c>
      <c r="E182" s="41"/>
      <c r="F182" s="220" t="s">
        <v>1760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84</v>
      </c>
    </row>
    <row r="183" s="2" customFormat="1" ht="33" customHeight="1">
      <c r="A183" s="39"/>
      <c r="B183" s="40"/>
      <c r="C183" s="206" t="s">
        <v>435</v>
      </c>
      <c r="D183" s="206" t="s">
        <v>167</v>
      </c>
      <c r="E183" s="207" t="s">
        <v>1761</v>
      </c>
      <c r="F183" s="208" t="s">
        <v>1762</v>
      </c>
      <c r="G183" s="209" t="s">
        <v>251</v>
      </c>
      <c r="H183" s="210">
        <v>2</v>
      </c>
      <c r="I183" s="211"/>
      <c r="J183" s="212">
        <f>ROUND(I183*H183,2)</f>
        <v>0</v>
      </c>
      <c r="K183" s="208" t="s">
        <v>171</v>
      </c>
      <c r="L183" s="45"/>
      <c r="M183" s="213" t="s">
        <v>19</v>
      </c>
      <c r="N183" s="214" t="s">
        <v>45</v>
      </c>
      <c r="O183" s="85"/>
      <c r="P183" s="215">
        <f>O183*H183</f>
        <v>0</v>
      </c>
      <c r="Q183" s="215">
        <v>0.088440000000000005</v>
      </c>
      <c r="R183" s="215">
        <f>Q183*H183</f>
        <v>0.17688000000000001</v>
      </c>
      <c r="S183" s="215">
        <v>0</v>
      </c>
      <c r="T183" s="21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7" t="s">
        <v>259</v>
      </c>
      <c r="AT183" s="217" t="s">
        <v>167</v>
      </c>
      <c r="AU183" s="217" t="s">
        <v>84</v>
      </c>
      <c r="AY183" s="18" t="s">
        <v>165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82</v>
      </c>
      <c r="BK183" s="218">
        <f>ROUND(I183*H183,2)</f>
        <v>0</v>
      </c>
      <c r="BL183" s="18" t="s">
        <v>259</v>
      </c>
      <c r="BM183" s="217" t="s">
        <v>1763</v>
      </c>
    </row>
    <row r="184" s="2" customFormat="1">
      <c r="A184" s="39"/>
      <c r="B184" s="40"/>
      <c r="C184" s="41"/>
      <c r="D184" s="219" t="s">
        <v>174</v>
      </c>
      <c r="E184" s="41"/>
      <c r="F184" s="220" t="s">
        <v>1764</v>
      </c>
      <c r="G184" s="41"/>
      <c r="H184" s="41"/>
      <c r="I184" s="221"/>
      <c r="J184" s="41"/>
      <c r="K184" s="41"/>
      <c r="L184" s="45"/>
      <c r="M184" s="222"/>
      <c r="N184" s="223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174</v>
      </c>
      <c r="AU184" s="18" t="s">
        <v>84</v>
      </c>
    </row>
    <row r="185" s="2" customFormat="1" ht="16.5" customHeight="1">
      <c r="A185" s="39"/>
      <c r="B185" s="40"/>
      <c r="C185" s="206" t="s">
        <v>441</v>
      </c>
      <c r="D185" s="206" t="s">
        <v>167</v>
      </c>
      <c r="E185" s="207" t="s">
        <v>1765</v>
      </c>
      <c r="F185" s="208" t="s">
        <v>1766</v>
      </c>
      <c r="G185" s="209" t="s">
        <v>251</v>
      </c>
      <c r="H185" s="210">
        <v>4</v>
      </c>
      <c r="I185" s="211"/>
      <c r="J185" s="212">
        <f>ROUND(I185*H185,2)</f>
        <v>0</v>
      </c>
      <c r="K185" s="208" t="s">
        <v>171</v>
      </c>
      <c r="L185" s="45"/>
      <c r="M185" s="213" t="s">
        <v>19</v>
      </c>
      <c r="N185" s="214" t="s">
        <v>45</v>
      </c>
      <c r="O185" s="85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7" t="s">
        <v>259</v>
      </c>
      <c r="AT185" s="217" t="s">
        <v>167</v>
      </c>
      <c r="AU185" s="217" t="s">
        <v>84</v>
      </c>
      <c r="AY185" s="18" t="s">
        <v>165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82</v>
      </c>
      <c r="BK185" s="218">
        <f>ROUND(I185*H185,2)</f>
        <v>0</v>
      </c>
      <c r="BL185" s="18" t="s">
        <v>259</v>
      </c>
      <c r="BM185" s="217" t="s">
        <v>1767</v>
      </c>
    </row>
    <row r="186" s="2" customFormat="1">
      <c r="A186" s="39"/>
      <c r="B186" s="40"/>
      <c r="C186" s="41"/>
      <c r="D186" s="219" t="s">
        <v>174</v>
      </c>
      <c r="E186" s="41"/>
      <c r="F186" s="220" t="s">
        <v>1768</v>
      </c>
      <c r="G186" s="41"/>
      <c r="H186" s="41"/>
      <c r="I186" s="221"/>
      <c r="J186" s="41"/>
      <c r="K186" s="41"/>
      <c r="L186" s="45"/>
      <c r="M186" s="222"/>
      <c r="N186" s="223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174</v>
      </c>
      <c r="AU186" s="18" t="s">
        <v>84</v>
      </c>
    </row>
    <row r="187" s="2" customFormat="1" ht="24.15" customHeight="1">
      <c r="A187" s="39"/>
      <c r="B187" s="40"/>
      <c r="C187" s="206" t="s">
        <v>447</v>
      </c>
      <c r="D187" s="206" t="s">
        <v>167</v>
      </c>
      <c r="E187" s="207" t="s">
        <v>1769</v>
      </c>
      <c r="F187" s="208" t="s">
        <v>1770</v>
      </c>
      <c r="G187" s="209" t="s">
        <v>209</v>
      </c>
      <c r="H187" s="210">
        <v>50</v>
      </c>
      <c r="I187" s="211"/>
      <c r="J187" s="212">
        <f>ROUND(I187*H187,2)</f>
        <v>0</v>
      </c>
      <c r="K187" s="208" t="s">
        <v>171</v>
      </c>
      <c r="L187" s="45"/>
      <c r="M187" s="213" t="s">
        <v>19</v>
      </c>
      <c r="N187" s="214" t="s">
        <v>45</v>
      </c>
      <c r="O187" s="85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7" t="s">
        <v>259</v>
      </c>
      <c r="AT187" s="217" t="s">
        <v>167</v>
      </c>
      <c r="AU187" s="217" t="s">
        <v>84</v>
      </c>
      <c r="AY187" s="18" t="s">
        <v>165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82</v>
      </c>
      <c r="BK187" s="218">
        <f>ROUND(I187*H187,2)</f>
        <v>0</v>
      </c>
      <c r="BL187" s="18" t="s">
        <v>259</v>
      </c>
      <c r="BM187" s="217" t="s">
        <v>1771</v>
      </c>
    </row>
    <row r="188" s="2" customFormat="1">
      <c r="A188" s="39"/>
      <c r="B188" s="40"/>
      <c r="C188" s="41"/>
      <c r="D188" s="219" t="s">
        <v>174</v>
      </c>
      <c r="E188" s="41"/>
      <c r="F188" s="220" t="s">
        <v>1772</v>
      </c>
      <c r="G188" s="41"/>
      <c r="H188" s="41"/>
      <c r="I188" s="221"/>
      <c r="J188" s="41"/>
      <c r="K188" s="41"/>
      <c r="L188" s="45"/>
      <c r="M188" s="222"/>
      <c r="N188" s="223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174</v>
      </c>
      <c r="AU188" s="18" t="s">
        <v>84</v>
      </c>
    </row>
    <row r="189" s="2" customFormat="1" ht="16.5" customHeight="1">
      <c r="A189" s="39"/>
      <c r="B189" s="40"/>
      <c r="C189" s="206" t="s">
        <v>454</v>
      </c>
      <c r="D189" s="206" t="s">
        <v>167</v>
      </c>
      <c r="E189" s="207" t="s">
        <v>1773</v>
      </c>
      <c r="F189" s="208" t="s">
        <v>1774</v>
      </c>
      <c r="G189" s="209" t="s">
        <v>251</v>
      </c>
      <c r="H189" s="210">
        <v>18</v>
      </c>
      <c r="I189" s="211"/>
      <c r="J189" s="212">
        <f>ROUND(I189*H189,2)</f>
        <v>0</v>
      </c>
      <c r="K189" s="208" t="s">
        <v>171</v>
      </c>
      <c r="L189" s="45"/>
      <c r="M189" s="213" t="s">
        <v>19</v>
      </c>
      <c r="N189" s="214" t="s">
        <v>45</v>
      </c>
      <c r="O189" s="85"/>
      <c r="P189" s="215">
        <f>O189*H189</f>
        <v>0</v>
      </c>
      <c r="Q189" s="215">
        <v>1.0000000000000001E-05</v>
      </c>
      <c r="R189" s="215">
        <f>Q189*H189</f>
        <v>0.00018000000000000001</v>
      </c>
      <c r="S189" s="215">
        <v>0.00075000000000000002</v>
      </c>
      <c r="T189" s="216">
        <f>S189*H189</f>
        <v>0.0135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7" t="s">
        <v>259</v>
      </c>
      <c r="AT189" s="217" t="s">
        <v>167</v>
      </c>
      <c r="AU189" s="217" t="s">
        <v>84</v>
      </c>
      <c r="AY189" s="18" t="s">
        <v>165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82</v>
      </c>
      <c r="BK189" s="218">
        <f>ROUND(I189*H189,2)</f>
        <v>0</v>
      </c>
      <c r="BL189" s="18" t="s">
        <v>259</v>
      </c>
      <c r="BM189" s="217" t="s">
        <v>1775</v>
      </c>
    </row>
    <row r="190" s="2" customFormat="1">
      <c r="A190" s="39"/>
      <c r="B190" s="40"/>
      <c r="C190" s="41"/>
      <c r="D190" s="219" t="s">
        <v>174</v>
      </c>
      <c r="E190" s="41"/>
      <c r="F190" s="220" t="s">
        <v>1776</v>
      </c>
      <c r="G190" s="41"/>
      <c r="H190" s="41"/>
      <c r="I190" s="221"/>
      <c r="J190" s="41"/>
      <c r="K190" s="41"/>
      <c r="L190" s="45"/>
      <c r="M190" s="222"/>
      <c r="N190" s="223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84</v>
      </c>
    </row>
    <row r="191" s="2" customFormat="1" ht="16.5" customHeight="1">
      <c r="A191" s="39"/>
      <c r="B191" s="40"/>
      <c r="C191" s="206" t="s">
        <v>460</v>
      </c>
      <c r="D191" s="206" t="s">
        <v>167</v>
      </c>
      <c r="E191" s="207" t="s">
        <v>1777</v>
      </c>
      <c r="F191" s="208" t="s">
        <v>1778</v>
      </c>
      <c r="G191" s="209" t="s">
        <v>209</v>
      </c>
      <c r="H191" s="210">
        <v>40</v>
      </c>
      <c r="I191" s="211"/>
      <c r="J191" s="212">
        <f>ROUND(I191*H191,2)</f>
        <v>0</v>
      </c>
      <c r="K191" s="208" t="s">
        <v>171</v>
      </c>
      <c r="L191" s="45"/>
      <c r="M191" s="213" t="s">
        <v>19</v>
      </c>
      <c r="N191" s="214" t="s">
        <v>45</v>
      </c>
      <c r="O191" s="85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7" t="s">
        <v>259</v>
      </c>
      <c r="AT191" s="217" t="s">
        <v>167</v>
      </c>
      <c r="AU191" s="217" t="s">
        <v>84</v>
      </c>
      <c r="AY191" s="18" t="s">
        <v>165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82</v>
      </c>
      <c r="BK191" s="218">
        <f>ROUND(I191*H191,2)</f>
        <v>0</v>
      </c>
      <c r="BL191" s="18" t="s">
        <v>259</v>
      </c>
      <c r="BM191" s="217" t="s">
        <v>1779</v>
      </c>
    </row>
    <row r="192" s="2" customFormat="1">
      <c r="A192" s="39"/>
      <c r="B192" s="40"/>
      <c r="C192" s="41"/>
      <c r="D192" s="219" t="s">
        <v>174</v>
      </c>
      <c r="E192" s="41"/>
      <c r="F192" s="220" t="s">
        <v>1780</v>
      </c>
      <c r="G192" s="41"/>
      <c r="H192" s="41"/>
      <c r="I192" s="221"/>
      <c r="J192" s="41"/>
      <c r="K192" s="41"/>
      <c r="L192" s="45"/>
      <c r="M192" s="222"/>
      <c r="N192" s="223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174</v>
      </c>
      <c r="AU192" s="18" t="s">
        <v>84</v>
      </c>
    </row>
    <row r="193" s="2" customFormat="1" ht="24.15" customHeight="1">
      <c r="A193" s="39"/>
      <c r="B193" s="40"/>
      <c r="C193" s="206" t="s">
        <v>466</v>
      </c>
      <c r="D193" s="206" t="s">
        <v>167</v>
      </c>
      <c r="E193" s="207" t="s">
        <v>1781</v>
      </c>
      <c r="F193" s="208" t="s">
        <v>1782</v>
      </c>
      <c r="G193" s="209" t="s">
        <v>764</v>
      </c>
      <c r="H193" s="257"/>
      <c r="I193" s="211"/>
      <c r="J193" s="212">
        <f>ROUND(I193*H193,2)</f>
        <v>0</v>
      </c>
      <c r="K193" s="208" t="s">
        <v>171</v>
      </c>
      <c r="L193" s="45"/>
      <c r="M193" s="213" t="s">
        <v>19</v>
      </c>
      <c r="N193" s="214" t="s">
        <v>45</v>
      </c>
      <c r="O193" s="85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7" t="s">
        <v>259</v>
      </c>
      <c r="AT193" s="217" t="s">
        <v>167</v>
      </c>
      <c r="AU193" s="217" t="s">
        <v>84</v>
      </c>
      <c r="AY193" s="18" t="s">
        <v>165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82</v>
      </c>
      <c r="BK193" s="218">
        <f>ROUND(I193*H193,2)</f>
        <v>0</v>
      </c>
      <c r="BL193" s="18" t="s">
        <v>259</v>
      </c>
      <c r="BM193" s="217" t="s">
        <v>1783</v>
      </c>
    </row>
    <row r="194" s="2" customFormat="1">
      <c r="A194" s="39"/>
      <c r="B194" s="40"/>
      <c r="C194" s="41"/>
      <c r="D194" s="219" t="s">
        <v>174</v>
      </c>
      <c r="E194" s="41"/>
      <c r="F194" s="220" t="s">
        <v>1784</v>
      </c>
      <c r="G194" s="41"/>
      <c r="H194" s="41"/>
      <c r="I194" s="221"/>
      <c r="J194" s="41"/>
      <c r="K194" s="41"/>
      <c r="L194" s="45"/>
      <c r="M194" s="222"/>
      <c r="N194" s="223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174</v>
      </c>
      <c r="AU194" s="18" t="s">
        <v>84</v>
      </c>
    </row>
    <row r="195" s="12" customFormat="1" ht="25.92" customHeight="1">
      <c r="A195" s="12"/>
      <c r="B195" s="190"/>
      <c r="C195" s="191"/>
      <c r="D195" s="192" t="s">
        <v>73</v>
      </c>
      <c r="E195" s="193" t="s">
        <v>1051</v>
      </c>
      <c r="F195" s="193" t="s">
        <v>1052</v>
      </c>
      <c r="G195" s="191"/>
      <c r="H195" s="191"/>
      <c r="I195" s="194"/>
      <c r="J195" s="195">
        <f>BK195</f>
        <v>0</v>
      </c>
      <c r="K195" s="191"/>
      <c r="L195" s="196"/>
      <c r="M195" s="197"/>
      <c r="N195" s="198"/>
      <c r="O195" s="198"/>
      <c r="P195" s="199">
        <f>SUM(P196:P201)</f>
        <v>0</v>
      </c>
      <c r="Q195" s="198"/>
      <c r="R195" s="199">
        <f>SUM(R196:R201)</f>
        <v>0</v>
      </c>
      <c r="S195" s="198"/>
      <c r="T195" s="200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172</v>
      </c>
      <c r="AT195" s="202" t="s">
        <v>73</v>
      </c>
      <c r="AU195" s="202" t="s">
        <v>74</v>
      </c>
      <c r="AY195" s="201" t="s">
        <v>165</v>
      </c>
      <c r="BK195" s="203">
        <f>SUM(BK196:BK201)</f>
        <v>0</v>
      </c>
    </row>
    <row r="196" s="2" customFormat="1" ht="24.15" customHeight="1">
      <c r="A196" s="39"/>
      <c r="B196" s="40"/>
      <c r="C196" s="206" t="s">
        <v>471</v>
      </c>
      <c r="D196" s="206" t="s">
        <v>167</v>
      </c>
      <c r="E196" s="207" t="s">
        <v>1785</v>
      </c>
      <c r="F196" s="208" t="s">
        <v>1786</v>
      </c>
      <c r="G196" s="209" t="s">
        <v>1056</v>
      </c>
      <c r="H196" s="210">
        <v>16</v>
      </c>
      <c r="I196" s="211"/>
      <c r="J196" s="212">
        <f>ROUND(I196*H196,2)</f>
        <v>0</v>
      </c>
      <c r="K196" s="208" t="s">
        <v>171</v>
      </c>
      <c r="L196" s="45"/>
      <c r="M196" s="213" t="s">
        <v>19</v>
      </c>
      <c r="N196" s="214" t="s">
        <v>45</v>
      </c>
      <c r="O196" s="85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7" t="s">
        <v>1057</v>
      </c>
      <c r="AT196" s="217" t="s">
        <v>167</v>
      </c>
      <c r="AU196" s="217" t="s">
        <v>82</v>
      </c>
      <c r="AY196" s="18" t="s">
        <v>165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8" t="s">
        <v>82</v>
      </c>
      <c r="BK196" s="218">
        <f>ROUND(I196*H196,2)</f>
        <v>0</v>
      </c>
      <c r="BL196" s="18" t="s">
        <v>1057</v>
      </c>
      <c r="BM196" s="217" t="s">
        <v>1787</v>
      </c>
    </row>
    <row r="197" s="2" customFormat="1">
      <c r="A197" s="39"/>
      <c r="B197" s="40"/>
      <c r="C197" s="41"/>
      <c r="D197" s="219" t="s">
        <v>174</v>
      </c>
      <c r="E197" s="41"/>
      <c r="F197" s="220" t="s">
        <v>1788</v>
      </c>
      <c r="G197" s="41"/>
      <c r="H197" s="41"/>
      <c r="I197" s="221"/>
      <c r="J197" s="41"/>
      <c r="K197" s="41"/>
      <c r="L197" s="45"/>
      <c r="M197" s="222"/>
      <c r="N197" s="223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174</v>
      </c>
      <c r="AU197" s="18" t="s">
        <v>82</v>
      </c>
    </row>
    <row r="198" s="2" customFormat="1" ht="37.8" customHeight="1">
      <c r="A198" s="39"/>
      <c r="B198" s="40"/>
      <c r="C198" s="206" t="s">
        <v>477</v>
      </c>
      <c r="D198" s="206" t="s">
        <v>167</v>
      </c>
      <c r="E198" s="207" t="s">
        <v>1054</v>
      </c>
      <c r="F198" s="208" t="s">
        <v>1789</v>
      </c>
      <c r="G198" s="209" t="s">
        <v>1056</v>
      </c>
      <c r="H198" s="210">
        <v>24</v>
      </c>
      <c r="I198" s="211"/>
      <c r="J198" s="212">
        <f>ROUND(I198*H198,2)</f>
        <v>0</v>
      </c>
      <c r="K198" s="208" t="s">
        <v>171</v>
      </c>
      <c r="L198" s="45"/>
      <c r="M198" s="213" t="s">
        <v>19</v>
      </c>
      <c r="N198" s="214" t="s">
        <v>45</v>
      </c>
      <c r="O198" s="85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7" t="s">
        <v>1057</v>
      </c>
      <c r="AT198" s="217" t="s">
        <v>167</v>
      </c>
      <c r="AU198" s="217" t="s">
        <v>82</v>
      </c>
      <c r="AY198" s="18" t="s">
        <v>165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8" t="s">
        <v>82</v>
      </c>
      <c r="BK198" s="218">
        <f>ROUND(I198*H198,2)</f>
        <v>0</v>
      </c>
      <c r="BL198" s="18" t="s">
        <v>1057</v>
      </c>
      <c r="BM198" s="217" t="s">
        <v>1790</v>
      </c>
    </row>
    <row r="199" s="2" customFormat="1">
      <c r="A199" s="39"/>
      <c r="B199" s="40"/>
      <c r="C199" s="41"/>
      <c r="D199" s="219" t="s">
        <v>174</v>
      </c>
      <c r="E199" s="41"/>
      <c r="F199" s="220" t="s">
        <v>1059</v>
      </c>
      <c r="G199" s="41"/>
      <c r="H199" s="41"/>
      <c r="I199" s="221"/>
      <c r="J199" s="41"/>
      <c r="K199" s="41"/>
      <c r="L199" s="45"/>
      <c r="M199" s="222"/>
      <c r="N199" s="223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174</v>
      </c>
      <c r="AU199" s="18" t="s">
        <v>82</v>
      </c>
    </row>
    <row r="200" s="2" customFormat="1" ht="37.8" customHeight="1">
      <c r="A200" s="39"/>
      <c r="B200" s="40"/>
      <c r="C200" s="206" t="s">
        <v>482</v>
      </c>
      <c r="D200" s="206" t="s">
        <v>167</v>
      </c>
      <c r="E200" s="207" t="s">
        <v>1061</v>
      </c>
      <c r="F200" s="208" t="s">
        <v>1791</v>
      </c>
      <c r="G200" s="209" t="s">
        <v>1056</v>
      </c>
      <c r="H200" s="210">
        <v>80</v>
      </c>
      <c r="I200" s="211"/>
      <c r="J200" s="212">
        <f>ROUND(I200*H200,2)</f>
        <v>0</v>
      </c>
      <c r="K200" s="208" t="s">
        <v>171</v>
      </c>
      <c r="L200" s="45"/>
      <c r="M200" s="213" t="s">
        <v>19</v>
      </c>
      <c r="N200" s="214" t="s">
        <v>45</v>
      </c>
      <c r="O200" s="85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7" t="s">
        <v>1057</v>
      </c>
      <c r="AT200" s="217" t="s">
        <v>167</v>
      </c>
      <c r="AU200" s="217" t="s">
        <v>82</v>
      </c>
      <c r="AY200" s="18" t="s">
        <v>165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82</v>
      </c>
      <c r="BK200" s="218">
        <f>ROUND(I200*H200,2)</f>
        <v>0</v>
      </c>
      <c r="BL200" s="18" t="s">
        <v>1057</v>
      </c>
      <c r="BM200" s="217" t="s">
        <v>1792</v>
      </c>
    </row>
    <row r="201" s="2" customFormat="1">
      <c r="A201" s="39"/>
      <c r="B201" s="40"/>
      <c r="C201" s="41"/>
      <c r="D201" s="219" t="s">
        <v>174</v>
      </c>
      <c r="E201" s="41"/>
      <c r="F201" s="220" t="s">
        <v>1064</v>
      </c>
      <c r="G201" s="41"/>
      <c r="H201" s="41"/>
      <c r="I201" s="221"/>
      <c r="J201" s="41"/>
      <c r="K201" s="41"/>
      <c r="L201" s="45"/>
      <c r="M201" s="258"/>
      <c r="N201" s="259"/>
      <c r="O201" s="260"/>
      <c r="P201" s="260"/>
      <c r="Q201" s="260"/>
      <c r="R201" s="260"/>
      <c r="S201" s="260"/>
      <c r="T201" s="261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174</v>
      </c>
      <c r="AU201" s="18" t="s">
        <v>82</v>
      </c>
    </row>
    <row r="202" s="2" customFormat="1" ht="6.96" customHeight="1">
      <c r="A202" s="3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aZqSVvxoX/ouKraEbTnsUOjgTEqyoQEbyFg3ApcC37mpmY8HR+y2Zw+0y7m5Lo71Op48Lnr01iZnc4RjDfyHnQ==" hashValue="JoMyT4E3iloue8xPDLdJZ88Dx1QfUfuiJBnw4elR7+IgXYzM/XwOPUQfSXdUM8H9/zNJm8RQj/zv9kZEvJ3mNQ==" algorithmName="SHA-512" password="CC35"/>
  <autoFilter ref="C87:K20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997013151"/>
    <hyperlink ref="F94" r:id="rId2" display="https://podminky.urs.cz/item/CS_URS_2024_01/997013501"/>
    <hyperlink ref="F96" r:id="rId3" display="https://podminky.urs.cz/item/CS_URS_2024_01/997013509"/>
    <hyperlink ref="F99" r:id="rId4" display="https://podminky.urs.cz/item/CS_URS_2024_01/997013631"/>
    <hyperlink ref="F103" r:id="rId5" display="https://podminky.urs.cz/item/CS_URS_2024_01/731200832"/>
    <hyperlink ref="F105" r:id="rId6" display="https://podminky.urs.cz/item/CS_URS_2024_01/731244492"/>
    <hyperlink ref="F108" r:id="rId7" display="https://podminky.urs.cz/item/CS_URS_2024_01/731391811"/>
    <hyperlink ref="F110" r:id="rId8" display="https://podminky.urs.cz/item/CS_URS_2024_01/731810302"/>
    <hyperlink ref="F112" r:id="rId9" display="https://podminky.urs.cz/item/CS_URS_2024_01/731810342"/>
    <hyperlink ref="F114" r:id="rId10" display="https://podminky.urs.cz/item/CS_URS_2024_01/998731201"/>
    <hyperlink ref="F117" r:id="rId11" display="https://podminky.urs.cz/item/CS_URS_2024_01/732219301"/>
    <hyperlink ref="F119" r:id="rId12" display="https://podminky.urs.cz/item/CS_URS_2024_01/998732201"/>
    <hyperlink ref="F122" r:id="rId13" display="https://podminky.urs.cz/item/CS_URS_2024_01/733110806"/>
    <hyperlink ref="F124" r:id="rId14" display="https://podminky.urs.cz/item/CS_URS_2024_01/733193810"/>
    <hyperlink ref="F126" r:id="rId15" display="https://podminky.urs.cz/item/CS_URS_2024_01/733222103"/>
    <hyperlink ref="F128" r:id="rId16" display="https://podminky.urs.cz/item/CS_URS_2024_01/733222104"/>
    <hyperlink ref="F130" r:id="rId17" display="https://podminky.urs.cz/item/CS_URS_2024_01/733224204"/>
    <hyperlink ref="F132" r:id="rId18" display="https://podminky.urs.cz/item/CS_URS_2024_01/733224223"/>
    <hyperlink ref="F134" r:id="rId19" display="https://podminky.urs.cz/item/CS_URS_2024_01/733224224"/>
    <hyperlink ref="F140" r:id="rId20" display="https://podminky.urs.cz/item/CS_URS_2024_01/733291101"/>
    <hyperlink ref="F142" r:id="rId21" display="https://podminky.urs.cz/item/CS_URS_2024_01/733811231"/>
    <hyperlink ref="F144" r:id="rId22" display="https://podminky.urs.cz/item/CS_URS_2024_01/998733201"/>
    <hyperlink ref="F147" r:id="rId23" display="https://podminky.urs.cz/item/CS_URS_2024_01/734200811"/>
    <hyperlink ref="F149" r:id="rId24" display="https://podminky.urs.cz/item/CS_URS_2024_01/734200821"/>
    <hyperlink ref="F151" r:id="rId25" display="https://podminky.urs.cz/item/CS_URS_2024_01/734200822"/>
    <hyperlink ref="F153" r:id="rId26" display="https://podminky.urs.cz/item/CS_URS_2024_01/734209102"/>
    <hyperlink ref="F155" r:id="rId27" display="https://podminky.urs.cz/item/CS_URS_2024_01/734209104"/>
    <hyperlink ref="F159" r:id="rId28" display="https://podminky.urs.cz/item/CS_URS_2024_01/734261403"/>
    <hyperlink ref="F161" r:id="rId29" display="https://podminky.urs.cz/item/CS_URS_2024_01/734291123"/>
    <hyperlink ref="F163" r:id="rId30" display="https://podminky.urs.cz/item/CS_URS_2024_01/734291273"/>
    <hyperlink ref="F165" r:id="rId31" display="https://podminky.urs.cz/item/CS_URS_2024_01/734292714"/>
    <hyperlink ref="F167" r:id="rId32" display="https://podminky.urs.cz/item/CS_URS_2024_01/998734201"/>
    <hyperlink ref="F170" r:id="rId33" display="https://podminky.urs.cz/item/CS_URS_2024_01/735000912"/>
    <hyperlink ref="F172" r:id="rId34" display="https://podminky.urs.cz/item/CS_URS_2024_01/735111810"/>
    <hyperlink ref="F174" r:id="rId35" display="https://podminky.urs.cz/item/CS_URS_2024_01/735121810"/>
    <hyperlink ref="F176" r:id="rId36" display="https://podminky.urs.cz/item/CS_URS_2024_01/735151821"/>
    <hyperlink ref="F178" r:id="rId37" display="https://podminky.urs.cz/item/CS_URS_2024_01/735152597"/>
    <hyperlink ref="F180" r:id="rId38" display="https://podminky.urs.cz/item/CS_URS_2024_01/735152599"/>
    <hyperlink ref="F182" r:id="rId39" display="https://podminky.urs.cz/item/CS_URS_2024_01/735152600"/>
    <hyperlink ref="F184" r:id="rId40" display="https://podminky.urs.cz/item/CS_URS_2024_01/735152601"/>
    <hyperlink ref="F186" r:id="rId41" display="https://podminky.urs.cz/item/CS_URS_2024_01/735191905"/>
    <hyperlink ref="F188" r:id="rId42" display="https://podminky.urs.cz/item/CS_URS_2024_01/735191910"/>
    <hyperlink ref="F190" r:id="rId43" display="https://podminky.urs.cz/item/CS_URS_2024_01/735291800"/>
    <hyperlink ref="F192" r:id="rId44" display="https://podminky.urs.cz/item/CS_URS_2024_01/735494811"/>
    <hyperlink ref="F194" r:id="rId45" display="https://podminky.urs.cz/item/CS_URS_2024_01/998735201"/>
    <hyperlink ref="F197" r:id="rId46" display="https://podminky.urs.cz/item/CS_URS_2024_01/HZS2212"/>
    <hyperlink ref="F199" r:id="rId47" display="https://podminky.urs.cz/item/CS_URS_2024_01/HZS2222"/>
    <hyperlink ref="F201" r:id="rId48" display="https://podminky.urs.cz/item/CS_URS_2024_01/HZS24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1793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ROUND(J84,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ROUND((SUM(BE84:BE133)),  2)</f>
        <v>0</v>
      </c>
      <c r="G33" s="39"/>
      <c r="H33" s="39"/>
      <c r="I33" s="150">
        <v>0.20999999999999999</v>
      </c>
      <c r="J33" s="149">
        <f>ROUND(((SUM(BE84:BE133))*I33),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ROUND((SUM(BF84:BF133)),  2)</f>
        <v>0</v>
      </c>
      <c r="G34" s="39"/>
      <c r="H34" s="39"/>
      <c r="I34" s="150">
        <v>0.12</v>
      </c>
      <c r="J34" s="149">
        <f>ROUND(((SUM(BF84:BF133))*I34),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ROUND((SUM(BG84:BG133)),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ROUND((SUM(BH84:BH133)),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ROUND((SUM(BI84:BI133)),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24905EL - Elektroinstalace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1794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1795</v>
      </c>
      <c r="E61" s="170"/>
      <c r="F61" s="170"/>
      <c r="G61" s="170"/>
      <c r="H61" s="170"/>
      <c r="I61" s="170"/>
      <c r="J61" s="171">
        <f>J121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1796</v>
      </c>
      <c r="E62" s="170"/>
      <c r="F62" s="170"/>
      <c r="G62" s="170"/>
      <c r="H62" s="170"/>
      <c r="I62" s="170"/>
      <c r="J62" s="171">
        <f>J127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1797</v>
      </c>
      <c r="E63" s="170"/>
      <c r="F63" s="170"/>
      <c r="G63" s="170"/>
      <c r="H63" s="170"/>
      <c r="I63" s="170"/>
      <c r="J63" s="171">
        <f>J129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1798</v>
      </c>
      <c r="E64" s="170"/>
      <c r="F64" s="170"/>
      <c r="G64" s="170"/>
      <c r="H64" s="170"/>
      <c r="I64" s="170"/>
      <c r="J64" s="171">
        <f>J132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2" t="str">
        <f>E7</f>
        <v>Stavební úpravy veřejných WC</v>
      </c>
      <c r="F74" s="33"/>
      <c r="G74" s="33"/>
      <c r="H74" s="33"/>
      <c r="I74" s="41"/>
      <c r="J74" s="41"/>
      <c r="K74" s="41"/>
      <c r="L74" s="1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120</v>
      </c>
      <c r="D75" s="41"/>
      <c r="E75" s="41"/>
      <c r="F75" s="41"/>
      <c r="G75" s="41"/>
      <c r="H75" s="41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24905EL - Elektroinstalace</v>
      </c>
      <c r="F76" s="41"/>
      <c r="G76" s="41"/>
      <c r="H76" s="41"/>
      <c r="I76" s="41"/>
      <c r="J76" s="41"/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Libušina p.č. 1290</v>
      </c>
      <c r="G78" s="41"/>
      <c r="H78" s="41"/>
      <c r="I78" s="33" t="s">
        <v>23</v>
      </c>
      <c r="J78" s="73" t="str">
        <f>IF(J12="","",J12)</f>
        <v>19. 7. 2024</v>
      </c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40.05" customHeight="1">
      <c r="A80" s="39"/>
      <c r="B80" s="40"/>
      <c r="C80" s="33" t="s">
        <v>25</v>
      </c>
      <c r="D80" s="41"/>
      <c r="E80" s="41"/>
      <c r="F80" s="28" t="str">
        <f>E15</f>
        <v>Město Kutná Hora</v>
      </c>
      <c r="G80" s="41"/>
      <c r="H80" s="41"/>
      <c r="I80" s="33" t="s">
        <v>32</v>
      </c>
      <c r="J80" s="37" t="str">
        <f>E21</f>
        <v>Kutnohorská stavební projekce - ing Zuzana Hádková</v>
      </c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>Hádková</v>
      </c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9"/>
      <c r="B83" s="180"/>
      <c r="C83" s="181" t="s">
        <v>151</v>
      </c>
      <c r="D83" s="182" t="s">
        <v>59</v>
      </c>
      <c r="E83" s="182" t="s">
        <v>55</v>
      </c>
      <c r="F83" s="182" t="s">
        <v>56</v>
      </c>
      <c r="G83" s="182" t="s">
        <v>152</v>
      </c>
      <c r="H83" s="182" t="s">
        <v>153</v>
      </c>
      <c r="I83" s="182" t="s">
        <v>154</v>
      </c>
      <c r="J83" s="182" t="s">
        <v>124</v>
      </c>
      <c r="K83" s="183" t="s">
        <v>155</v>
      </c>
      <c r="L83" s="184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85">
        <f>BK84</f>
        <v>0</v>
      </c>
      <c r="K84" s="41"/>
      <c r="L84" s="45"/>
      <c r="M84" s="96"/>
      <c r="N84" s="186"/>
      <c r="O84" s="97"/>
      <c r="P84" s="187">
        <f>P85+P121+P127+P129+P132</f>
        <v>0</v>
      </c>
      <c r="Q84" s="97"/>
      <c r="R84" s="187">
        <f>R85+R121+R127+R129+R132</f>
        <v>0.10131999999999999</v>
      </c>
      <c r="S84" s="97"/>
      <c r="T84" s="188">
        <f>T85+T121+T127+T129+T132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125</v>
      </c>
      <c r="BK84" s="189">
        <f>BK85+BK121+BK127+BK129+BK132</f>
        <v>0</v>
      </c>
    </row>
    <row r="85" s="12" customFormat="1" ht="25.92" customHeight="1">
      <c r="A85" s="12"/>
      <c r="B85" s="190"/>
      <c r="C85" s="191"/>
      <c r="D85" s="192" t="s">
        <v>73</v>
      </c>
      <c r="E85" s="193" t="s">
        <v>1799</v>
      </c>
      <c r="F85" s="193" t="s">
        <v>1800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SUM(P86:P120)</f>
        <v>0</v>
      </c>
      <c r="Q85" s="198"/>
      <c r="R85" s="199">
        <f>SUM(R86:R120)</f>
        <v>0.085300000000000001</v>
      </c>
      <c r="S85" s="198"/>
      <c r="T85" s="200">
        <f>SUM(T86:T120)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82</v>
      </c>
      <c r="AT85" s="202" t="s">
        <v>73</v>
      </c>
      <c r="AU85" s="202" t="s">
        <v>74</v>
      </c>
      <c r="AY85" s="201" t="s">
        <v>165</v>
      </c>
      <c r="BK85" s="203">
        <f>SUM(BK86:BK120)</f>
        <v>0</v>
      </c>
    </row>
    <row r="86" s="2" customFormat="1" ht="16.5" customHeight="1">
      <c r="A86" s="39"/>
      <c r="B86" s="40"/>
      <c r="C86" s="206" t="s">
        <v>82</v>
      </c>
      <c r="D86" s="206" t="s">
        <v>167</v>
      </c>
      <c r="E86" s="207" t="s">
        <v>1801</v>
      </c>
      <c r="F86" s="208" t="s">
        <v>1802</v>
      </c>
      <c r="G86" s="209" t="s">
        <v>251</v>
      </c>
      <c r="H86" s="210">
        <v>32</v>
      </c>
      <c r="I86" s="211"/>
      <c r="J86" s="212">
        <f>ROUND(I86*H86,2)</f>
        <v>0</v>
      </c>
      <c r="K86" s="208" t="s">
        <v>19</v>
      </c>
      <c r="L86" s="45"/>
      <c r="M86" s="213" t="s">
        <v>19</v>
      </c>
      <c r="N86" s="214" t="s">
        <v>45</v>
      </c>
      <c r="O86" s="85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7" t="s">
        <v>529</v>
      </c>
      <c r="AT86" s="217" t="s">
        <v>167</v>
      </c>
      <c r="AU86" s="217" t="s">
        <v>82</v>
      </c>
      <c r="AY86" s="18" t="s">
        <v>165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8" t="s">
        <v>82</v>
      </c>
      <c r="BK86" s="218">
        <f>ROUND(I86*H86,2)</f>
        <v>0</v>
      </c>
      <c r="BL86" s="18" t="s">
        <v>529</v>
      </c>
      <c r="BM86" s="217" t="s">
        <v>1803</v>
      </c>
    </row>
    <row r="87" s="2" customFormat="1" ht="16.5" customHeight="1">
      <c r="A87" s="39"/>
      <c r="B87" s="40"/>
      <c r="C87" s="236" t="s">
        <v>84</v>
      </c>
      <c r="D87" s="236" t="s">
        <v>213</v>
      </c>
      <c r="E87" s="237" t="s">
        <v>1804</v>
      </c>
      <c r="F87" s="238" t="s">
        <v>1805</v>
      </c>
      <c r="G87" s="239" t="s">
        <v>251</v>
      </c>
      <c r="H87" s="240">
        <v>32</v>
      </c>
      <c r="I87" s="241"/>
      <c r="J87" s="242">
        <f>ROUND(I87*H87,2)</f>
        <v>0</v>
      </c>
      <c r="K87" s="238" t="s">
        <v>19</v>
      </c>
      <c r="L87" s="243"/>
      <c r="M87" s="244" t="s">
        <v>19</v>
      </c>
      <c r="N87" s="245" t="s">
        <v>45</v>
      </c>
      <c r="O87" s="85"/>
      <c r="P87" s="215">
        <f>O87*H87</f>
        <v>0</v>
      </c>
      <c r="Q87" s="215">
        <v>5.0000000000000002E-05</v>
      </c>
      <c r="R87" s="215">
        <f>Q87*H87</f>
        <v>0.0016000000000000001</v>
      </c>
      <c r="S87" s="215">
        <v>0</v>
      </c>
      <c r="T87" s="21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7" t="s">
        <v>861</v>
      </c>
      <c r="AT87" s="217" t="s">
        <v>213</v>
      </c>
      <c r="AU87" s="217" t="s">
        <v>82</v>
      </c>
      <c r="AY87" s="18" t="s">
        <v>165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8" t="s">
        <v>82</v>
      </c>
      <c r="BK87" s="218">
        <f>ROUND(I87*H87,2)</f>
        <v>0</v>
      </c>
      <c r="BL87" s="18" t="s">
        <v>861</v>
      </c>
      <c r="BM87" s="217" t="s">
        <v>1806</v>
      </c>
    </row>
    <row r="88" s="2" customFormat="1" ht="16.5" customHeight="1">
      <c r="A88" s="39"/>
      <c r="B88" s="40"/>
      <c r="C88" s="206" t="s">
        <v>113</v>
      </c>
      <c r="D88" s="206" t="s">
        <v>167</v>
      </c>
      <c r="E88" s="207" t="s">
        <v>1807</v>
      </c>
      <c r="F88" s="208" t="s">
        <v>1808</v>
      </c>
      <c r="G88" s="209" t="s">
        <v>251</v>
      </c>
      <c r="H88" s="210">
        <v>25</v>
      </c>
      <c r="I88" s="211"/>
      <c r="J88" s="212">
        <f>ROUND(I88*H88,2)</f>
        <v>0</v>
      </c>
      <c r="K88" s="208" t="s">
        <v>19</v>
      </c>
      <c r="L88" s="45"/>
      <c r="M88" s="213" t="s">
        <v>19</v>
      </c>
      <c r="N88" s="214" t="s">
        <v>45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529</v>
      </c>
      <c r="AT88" s="217" t="s">
        <v>167</v>
      </c>
      <c r="AU88" s="217" t="s">
        <v>82</v>
      </c>
      <c r="AY88" s="18" t="s">
        <v>165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82</v>
      </c>
      <c r="BK88" s="218">
        <f>ROUND(I88*H88,2)</f>
        <v>0</v>
      </c>
      <c r="BL88" s="18" t="s">
        <v>529</v>
      </c>
      <c r="BM88" s="217" t="s">
        <v>1809</v>
      </c>
    </row>
    <row r="89" s="2" customFormat="1" ht="16.5" customHeight="1">
      <c r="A89" s="39"/>
      <c r="B89" s="40"/>
      <c r="C89" s="236" t="s">
        <v>172</v>
      </c>
      <c r="D89" s="236" t="s">
        <v>213</v>
      </c>
      <c r="E89" s="237" t="s">
        <v>1810</v>
      </c>
      <c r="F89" s="238" t="s">
        <v>1811</v>
      </c>
      <c r="G89" s="239" t="s">
        <v>251</v>
      </c>
      <c r="H89" s="240">
        <v>25</v>
      </c>
      <c r="I89" s="241"/>
      <c r="J89" s="242">
        <f>ROUND(I89*H89,2)</f>
        <v>0</v>
      </c>
      <c r="K89" s="238" t="s">
        <v>19</v>
      </c>
      <c r="L89" s="243"/>
      <c r="M89" s="244" t="s">
        <v>19</v>
      </c>
      <c r="N89" s="245" t="s">
        <v>45</v>
      </c>
      <c r="O89" s="85"/>
      <c r="P89" s="215">
        <f>O89*H89</f>
        <v>0</v>
      </c>
      <c r="Q89" s="215">
        <v>0.00019000000000000001</v>
      </c>
      <c r="R89" s="215">
        <f>Q89*H89</f>
        <v>0.0047499999999999999</v>
      </c>
      <c r="S89" s="215">
        <v>0</v>
      </c>
      <c r="T89" s="21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7" t="s">
        <v>861</v>
      </c>
      <c r="AT89" s="217" t="s">
        <v>213</v>
      </c>
      <c r="AU89" s="217" t="s">
        <v>82</v>
      </c>
      <c r="AY89" s="18" t="s">
        <v>165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82</v>
      </c>
      <c r="BK89" s="218">
        <f>ROUND(I89*H89,2)</f>
        <v>0</v>
      </c>
      <c r="BL89" s="18" t="s">
        <v>861</v>
      </c>
      <c r="BM89" s="217" t="s">
        <v>1812</v>
      </c>
    </row>
    <row r="90" s="2" customFormat="1" ht="16.5" customHeight="1">
      <c r="A90" s="39"/>
      <c r="B90" s="40"/>
      <c r="C90" s="206" t="s">
        <v>193</v>
      </c>
      <c r="D90" s="206" t="s">
        <v>167</v>
      </c>
      <c r="E90" s="207" t="s">
        <v>1813</v>
      </c>
      <c r="F90" s="208" t="s">
        <v>1814</v>
      </c>
      <c r="G90" s="209" t="s">
        <v>251</v>
      </c>
      <c r="H90" s="210">
        <v>2</v>
      </c>
      <c r="I90" s="211"/>
      <c r="J90" s="212">
        <f>ROUND(I90*H90,2)</f>
        <v>0</v>
      </c>
      <c r="K90" s="208" t="s">
        <v>19</v>
      </c>
      <c r="L90" s="45"/>
      <c r="M90" s="213" t="s">
        <v>19</v>
      </c>
      <c r="N90" s="214" t="s">
        <v>45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529</v>
      </c>
      <c r="AT90" s="217" t="s">
        <v>167</v>
      </c>
      <c r="AU90" s="217" t="s">
        <v>82</v>
      </c>
      <c r="AY90" s="18" t="s">
        <v>165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82</v>
      </c>
      <c r="BK90" s="218">
        <f>ROUND(I90*H90,2)</f>
        <v>0</v>
      </c>
      <c r="BL90" s="18" t="s">
        <v>529</v>
      </c>
      <c r="BM90" s="217" t="s">
        <v>1815</v>
      </c>
    </row>
    <row r="91" s="2" customFormat="1" ht="16.5" customHeight="1">
      <c r="A91" s="39"/>
      <c r="B91" s="40"/>
      <c r="C91" s="206" t="s">
        <v>199</v>
      </c>
      <c r="D91" s="206" t="s">
        <v>167</v>
      </c>
      <c r="E91" s="207" t="s">
        <v>1816</v>
      </c>
      <c r="F91" s="208" t="s">
        <v>1817</v>
      </c>
      <c r="G91" s="209" t="s">
        <v>251</v>
      </c>
      <c r="H91" s="210">
        <v>17</v>
      </c>
      <c r="I91" s="211"/>
      <c r="J91" s="212">
        <f>ROUND(I91*H91,2)</f>
        <v>0</v>
      </c>
      <c r="K91" s="208" t="s">
        <v>19</v>
      </c>
      <c r="L91" s="45"/>
      <c r="M91" s="213" t="s">
        <v>19</v>
      </c>
      <c r="N91" s="214" t="s">
        <v>45</v>
      </c>
      <c r="O91" s="85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7" t="s">
        <v>529</v>
      </c>
      <c r="AT91" s="217" t="s">
        <v>167</v>
      </c>
      <c r="AU91" s="217" t="s">
        <v>82</v>
      </c>
      <c r="AY91" s="18" t="s">
        <v>165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82</v>
      </c>
      <c r="BK91" s="218">
        <f>ROUND(I91*H91,2)</f>
        <v>0</v>
      </c>
      <c r="BL91" s="18" t="s">
        <v>529</v>
      </c>
      <c r="BM91" s="217" t="s">
        <v>1818</v>
      </c>
    </row>
    <row r="92" s="2" customFormat="1" ht="21.75" customHeight="1">
      <c r="A92" s="39"/>
      <c r="B92" s="40"/>
      <c r="C92" s="206" t="s">
        <v>206</v>
      </c>
      <c r="D92" s="206" t="s">
        <v>167</v>
      </c>
      <c r="E92" s="207" t="s">
        <v>1819</v>
      </c>
      <c r="F92" s="208" t="s">
        <v>1820</v>
      </c>
      <c r="G92" s="209" t="s">
        <v>251</v>
      </c>
      <c r="H92" s="210">
        <v>2</v>
      </c>
      <c r="I92" s="211"/>
      <c r="J92" s="212">
        <f>ROUND(I92*H92,2)</f>
        <v>0</v>
      </c>
      <c r="K92" s="208" t="s">
        <v>19</v>
      </c>
      <c r="L92" s="45"/>
      <c r="M92" s="213" t="s">
        <v>19</v>
      </c>
      <c r="N92" s="214" t="s">
        <v>45</v>
      </c>
      <c r="O92" s="85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7" t="s">
        <v>529</v>
      </c>
      <c r="AT92" s="217" t="s">
        <v>167</v>
      </c>
      <c r="AU92" s="217" t="s">
        <v>82</v>
      </c>
      <c r="AY92" s="18" t="s">
        <v>165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8" t="s">
        <v>82</v>
      </c>
      <c r="BK92" s="218">
        <f>ROUND(I92*H92,2)</f>
        <v>0</v>
      </c>
      <c r="BL92" s="18" t="s">
        <v>529</v>
      </c>
      <c r="BM92" s="217" t="s">
        <v>1821</v>
      </c>
    </row>
    <row r="93" s="2" customFormat="1" ht="16.5" customHeight="1">
      <c r="A93" s="39"/>
      <c r="B93" s="40"/>
      <c r="C93" s="206" t="s">
        <v>212</v>
      </c>
      <c r="D93" s="206" t="s">
        <v>167</v>
      </c>
      <c r="E93" s="207" t="s">
        <v>1822</v>
      </c>
      <c r="F93" s="208" t="s">
        <v>1823</v>
      </c>
      <c r="G93" s="209" t="s">
        <v>251</v>
      </c>
      <c r="H93" s="210">
        <v>2</v>
      </c>
      <c r="I93" s="211"/>
      <c r="J93" s="212">
        <f>ROUND(I93*H93,2)</f>
        <v>0</v>
      </c>
      <c r="K93" s="208" t="s">
        <v>19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529</v>
      </c>
      <c r="AT93" s="217" t="s">
        <v>167</v>
      </c>
      <c r="AU93" s="217" t="s">
        <v>82</v>
      </c>
      <c r="AY93" s="18" t="s">
        <v>165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529</v>
      </c>
      <c r="BM93" s="217" t="s">
        <v>1824</v>
      </c>
    </row>
    <row r="94" s="2" customFormat="1" ht="16.5" customHeight="1">
      <c r="A94" s="39"/>
      <c r="B94" s="40"/>
      <c r="C94" s="206" t="s">
        <v>219</v>
      </c>
      <c r="D94" s="206" t="s">
        <v>167</v>
      </c>
      <c r="E94" s="207" t="s">
        <v>1825</v>
      </c>
      <c r="F94" s="208" t="s">
        <v>1826</v>
      </c>
      <c r="G94" s="209" t="s">
        <v>251</v>
      </c>
      <c r="H94" s="210">
        <v>1</v>
      </c>
      <c r="I94" s="211"/>
      <c r="J94" s="212">
        <f>ROUND(I94*H94,2)</f>
        <v>0</v>
      </c>
      <c r="K94" s="208" t="s">
        <v>19</v>
      </c>
      <c r="L94" s="45"/>
      <c r="M94" s="213" t="s">
        <v>19</v>
      </c>
      <c r="N94" s="214" t="s">
        <v>45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529</v>
      </c>
      <c r="AT94" s="217" t="s">
        <v>167</v>
      </c>
      <c r="AU94" s="217" t="s">
        <v>82</v>
      </c>
      <c r="AY94" s="18" t="s">
        <v>165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82</v>
      </c>
      <c r="BK94" s="218">
        <f>ROUND(I94*H94,2)</f>
        <v>0</v>
      </c>
      <c r="BL94" s="18" t="s">
        <v>529</v>
      </c>
      <c r="BM94" s="217" t="s">
        <v>1827</v>
      </c>
    </row>
    <row r="95" s="2" customFormat="1" ht="16.5" customHeight="1">
      <c r="A95" s="39"/>
      <c r="B95" s="40"/>
      <c r="C95" s="236" t="s">
        <v>225</v>
      </c>
      <c r="D95" s="236" t="s">
        <v>213</v>
      </c>
      <c r="E95" s="237" t="s">
        <v>1828</v>
      </c>
      <c r="F95" s="238" t="s">
        <v>1829</v>
      </c>
      <c r="G95" s="239" t="s">
        <v>251</v>
      </c>
      <c r="H95" s="240">
        <v>1</v>
      </c>
      <c r="I95" s="241"/>
      <c r="J95" s="242">
        <f>ROUND(I95*H95,2)</f>
        <v>0</v>
      </c>
      <c r="K95" s="238" t="s">
        <v>19</v>
      </c>
      <c r="L95" s="243"/>
      <c r="M95" s="244" t="s">
        <v>19</v>
      </c>
      <c r="N95" s="245" t="s">
        <v>45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861</v>
      </c>
      <c r="AT95" s="217" t="s">
        <v>213</v>
      </c>
      <c r="AU95" s="217" t="s">
        <v>82</v>
      </c>
      <c r="AY95" s="18" t="s">
        <v>165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82</v>
      </c>
      <c r="BK95" s="218">
        <f>ROUND(I95*H95,2)</f>
        <v>0</v>
      </c>
      <c r="BL95" s="18" t="s">
        <v>861</v>
      </c>
      <c r="BM95" s="217" t="s">
        <v>1830</v>
      </c>
    </row>
    <row r="96" s="2" customFormat="1" ht="16.5" customHeight="1">
      <c r="A96" s="39"/>
      <c r="B96" s="40"/>
      <c r="C96" s="206" t="s">
        <v>231</v>
      </c>
      <c r="D96" s="206" t="s">
        <v>167</v>
      </c>
      <c r="E96" s="207" t="s">
        <v>1831</v>
      </c>
      <c r="F96" s="208" t="s">
        <v>1832</v>
      </c>
      <c r="G96" s="209" t="s">
        <v>251</v>
      </c>
      <c r="H96" s="210">
        <v>5</v>
      </c>
      <c r="I96" s="211"/>
      <c r="J96" s="212">
        <f>ROUND(I96*H96,2)</f>
        <v>0</v>
      </c>
      <c r="K96" s="208" t="s">
        <v>19</v>
      </c>
      <c r="L96" s="45"/>
      <c r="M96" s="213" t="s">
        <v>19</v>
      </c>
      <c r="N96" s="214" t="s">
        <v>45</v>
      </c>
      <c r="O96" s="85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7" t="s">
        <v>529</v>
      </c>
      <c r="AT96" s="217" t="s">
        <v>167</v>
      </c>
      <c r="AU96" s="217" t="s">
        <v>82</v>
      </c>
      <c r="AY96" s="18" t="s">
        <v>165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8" t="s">
        <v>82</v>
      </c>
      <c r="BK96" s="218">
        <f>ROUND(I96*H96,2)</f>
        <v>0</v>
      </c>
      <c r="BL96" s="18" t="s">
        <v>529</v>
      </c>
      <c r="BM96" s="217" t="s">
        <v>1833</v>
      </c>
    </row>
    <row r="97" s="2" customFormat="1" ht="16.5" customHeight="1">
      <c r="A97" s="39"/>
      <c r="B97" s="40"/>
      <c r="C97" s="236" t="s">
        <v>8</v>
      </c>
      <c r="D97" s="236" t="s">
        <v>213</v>
      </c>
      <c r="E97" s="237" t="s">
        <v>1834</v>
      </c>
      <c r="F97" s="238" t="s">
        <v>1835</v>
      </c>
      <c r="G97" s="239" t="s">
        <v>251</v>
      </c>
      <c r="H97" s="240">
        <v>2</v>
      </c>
      <c r="I97" s="241"/>
      <c r="J97" s="242">
        <f>ROUND(I97*H97,2)</f>
        <v>0</v>
      </c>
      <c r="K97" s="238" t="s">
        <v>19</v>
      </c>
      <c r="L97" s="243"/>
      <c r="M97" s="244" t="s">
        <v>19</v>
      </c>
      <c r="N97" s="245" t="s">
        <v>45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861</v>
      </c>
      <c r="AT97" s="217" t="s">
        <v>213</v>
      </c>
      <c r="AU97" s="217" t="s">
        <v>82</v>
      </c>
      <c r="AY97" s="18" t="s">
        <v>165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82</v>
      </c>
      <c r="BK97" s="218">
        <f>ROUND(I97*H97,2)</f>
        <v>0</v>
      </c>
      <c r="BL97" s="18" t="s">
        <v>861</v>
      </c>
      <c r="BM97" s="217" t="s">
        <v>1836</v>
      </c>
    </row>
    <row r="98" s="2" customFormat="1" ht="16.5" customHeight="1">
      <c r="A98" s="39"/>
      <c r="B98" s="40"/>
      <c r="C98" s="236" t="s">
        <v>241</v>
      </c>
      <c r="D98" s="236" t="s">
        <v>213</v>
      </c>
      <c r="E98" s="237" t="s">
        <v>1837</v>
      </c>
      <c r="F98" s="238" t="s">
        <v>1838</v>
      </c>
      <c r="G98" s="239" t="s">
        <v>251</v>
      </c>
      <c r="H98" s="240">
        <v>3</v>
      </c>
      <c r="I98" s="241"/>
      <c r="J98" s="242">
        <f>ROUND(I98*H98,2)</f>
        <v>0</v>
      </c>
      <c r="K98" s="238" t="s">
        <v>19</v>
      </c>
      <c r="L98" s="243"/>
      <c r="M98" s="244" t="s">
        <v>19</v>
      </c>
      <c r="N98" s="245" t="s">
        <v>45</v>
      </c>
      <c r="O98" s="85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861</v>
      </c>
      <c r="AT98" s="217" t="s">
        <v>213</v>
      </c>
      <c r="AU98" s="217" t="s">
        <v>82</v>
      </c>
      <c r="AY98" s="18" t="s">
        <v>165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82</v>
      </c>
      <c r="BK98" s="218">
        <f>ROUND(I98*H98,2)</f>
        <v>0</v>
      </c>
      <c r="BL98" s="18" t="s">
        <v>861</v>
      </c>
      <c r="BM98" s="217" t="s">
        <v>1839</v>
      </c>
    </row>
    <row r="99" s="2" customFormat="1" ht="16.5" customHeight="1">
      <c r="A99" s="39"/>
      <c r="B99" s="40"/>
      <c r="C99" s="206" t="s">
        <v>248</v>
      </c>
      <c r="D99" s="206" t="s">
        <v>167</v>
      </c>
      <c r="E99" s="207" t="s">
        <v>1840</v>
      </c>
      <c r="F99" s="208" t="s">
        <v>1841</v>
      </c>
      <c r="G99" s="209" t="s">
        <v>251</v>
      </c>
      <c r="H99" s="210">
        <v>1</v>
      </c>
      <c r="I99" s="211"/>
      <c r="J99" s="212">
        <f>ROUND(I99*H99,2)</f>
        <v>0</v>
      </c>
      <c r="K99" s="208" t="s">
        <v>19</v>
      </c>
      <c r="L99" s="45"/>
      <c r="M99" s="213" t="s">
        <v>19</v>
      </c>
      <c r="N99" s="214" t="s">
        <v>45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529</v>
      </c>
      <c r="AT99" s="217" t="s">
        <v>167</v>
      </c>
      <c r="AU99" s="217" t="s">
        <v>82</v>
      </c>
      <c r="AY99" s="18" t="s">
        <v>165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82</v>
      </c>
      <c r="BK99" s="218">
        <f>ROUND(I99*H99,2)</f>
        <v>0</v>
      </c>
      <c r="BL99" s="18" t="s">
        <v>529</v>
      </c>
      <c r="BM99" s="217" t="s">
        <v>1842</v>
      </c>
    </row>
    <row r="100" s="2" customFormat="1" ht="16.5" customHeight="1">
      <c r="A100" s="39"/>
      <c r="B100" s="40"/>
      <c r="C100" s="236" t="s">
        <v>254</v>
      </c>
      <c r="D100" s="236" t="s">
        <v>213</v>
      </c>
      <c r="E100" s="237" t="s">
        <v>1843</v>
      </c>
      <c r="F100" s="238" t="s">
        <v>1844</v>
      </c>
      <c r="G100" s="239" t="s">
        <v>251</v>
      </c>
      <c r="H100" s="240">
        <v>1</v>
      </c>
      <c r="I100" s="241"/>
      <c r="J100" s="242">
        <f>ROUND(I100*H100,2)</f>
        <v>0</v>
      </c>
      <c r="K100" s="238" t="s">
        <v>19</v>
      </c>
      <c r="L100" s="243"/>
      <c r="M100" s="244" t="s">
        <v>19</v>
      </c>
      <c r="N100" s="245" t="s">
        <v>45</v>
      </c>
      <c r="O100" s="85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7" t="s">
        <v>861</v>
      </c>
      <c r="AT100" s="217" t="s">
        <v>213</v>
      </c>
      <c r="AU100" s="217" t="s">
        <v>82</v>
      </c>
      <c r="AY100" s="18" t="s">
        <v>165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82</v>
      </c>
      <c r="BK100" s="218">
        <f>ROUND(I100*H100,2)</f>
        <v>0</v>
      </c>
      <c r="BL100" s="18" t="s">
        <v>861</v>
      </c>
      <c r="BM100" s="217" t="s">
        <v>1845</v>
      </c>
    </row>
    <row r="101" s="2" customFormat="1" ht="16.5" customHeight="1">
      <c r="A101" s="39"/>
      <c r="B101" s="40"/>
      <c r="C101" s="206" t="s">
        <v>259</v>
      </c>
      <c r="D101" s="206" t="s">
        <v>167</v>
      </c>
      <c r="E101" s="207" t="s">
        <v>1846</v>
      </c>
      <c r="F101" s="208" t="s">
        <v>1847</v>
      </c>
      <c r="G101" s="209" t="s">
        <v>251</v>
      </c>
      <c r="H101" s="210">
        <v>1</v>
      </c>
      <c r="I101" s="211"/>
      <c r="J101" s="212">
        <f>ROUND(I101*H101,2)</f>
        <v>0</v>
      </c>
      <c r="K101" s="208" t="s">
        <v>19</v>
      </c>
      <c r="L101" s="45"/>
      <c r="M101" s="213" t="s">
        <v>19</v>
      </c>
      <c r="N101" s="214" t="s">
        <v>45</v>
      </c>
      <c r="O101" s="85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529</v>
      </c>
      <c r="AT101" s="217" t="s">
        <v>167</v>
      </c>
      <c r="AU101" s="217" t="s">
        <v>82</v>
      </c>
      <c r="AY101" s="18" t="s">
        <v>165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82</v>
      </c>
      <c r="BK101" s="218">
        <f>ROUND(I101*H101,2)</f>
        <v>0</v>
      </c>
      <c r="BL101" s="18" t="s">
        <v>529</v>
      </c>
      <c r="BM101" s="217" t="s">
        <v>1848</v>
      </c>
    </row>
    <row r="102" s="2" customFormat="1" ht="16.5" customHeight="1">
      <c r="A102" s="39"/>
      <c r="B102" s="40"/>
      <c r="C102" s="236" t="s">
        <v>267</v>
      </c>
      <c r="D102" s="236" t="s">
        <v>213</v>
      </c>
      <c r="E102" s="237" t="s">
        <v>1849</v>
      </c>
      <c r="F102" s="238" t="s">
        <v>1850</v>
      </c>
      <c r="G102" s="239" t="s">
        <v>251</v>
      </c>
      <c r="H102" s="240">
        <v>1</v>
      </c>
      <c r="I102" s="241"/>
      <c r="J102" s="242">
        <f>ROUND(I102*H102,2)</f>
        <v>0</v>
      </c>
      <c r="K102" s="238" t="s">
        <v>19</v>
      </c>
      <c r="L102" s="243"/>
      <c r="M102" s="244" t="s">
        <v>19</v>
      </c>
      <c r="N102" s="245" t="s">
        <v>45</v>
      </c>
      <c r="O102" s="85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7" t="s">
        <v>1104</v>
      </c>
      <c r="AT102" s="217" t="s">
        <v>213</v>
      </c>
      <c r="AU102" s="217" t="s">
        <v>82</v>
      </c>
      <c r="AY102" s="18" t="s">
        <v>165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8" t="s">
        <v>82</v>
      </c>
      <c r="BK102" s="218">
        <f>ROUND(I102*H102,2)</f>
        <v>0</v>
      </c>
      <c r="BL102" s="18" t="s">
        <v>529</v>
      </c>
      <c r="BM102" s="217" t="s">
        <v>1851</v>
      </c>
    </row>
    <row r="103" s="2" customFormat="1" ht="16.5" customHeight="1">
      <c r="A103" s="39"/>
      <c r="B103" s="40"/>
      <c r="C103" s="206" t="s">
        <v>274</v>
      </c>
      <c r="D103" s="206" t="s">
        <v>167</v>
      </c>
      <c r="E103" s="207" t="s">
        <v>1852</v>
      </c>
      <c r="F103" s="208" t="s">
        <v>1853</v>
      </c>
      <c r="G103" s="209" t="s">
        <v>251</v>
      </c>
      <c r="H103" s="210">
        <v>35</v>
      </c>
      <c r="I103" s="211"/>
      <c r="J103" s="212">
        <f>ROUND(I103*H103,2)</f>
        <v>0</v>
      </c>
      <c r="K103" s="208" t="s">
        <v>19</v>
      </c>
      <c r="L103" s="45"/>
      <c r="M103" s="213" t="s">
        <v>19</v>
      </c>
      <c r="N103" s="214" t="s">
        <v>45</v>
      </c>
      <c r="O103" s="85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529</v>
      </c>
      <c r="AT103" s="217" t="s">
        <v>167</v>
      </c>
      <c r="AU103" s="217" t="s">
        <v>82</v>
      </c>
      <c r="AY103" s="18" t="s">
        <v>165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82</v>
      </c>
      <c r="BK103" s="218">
        <f>ROUND(I103*H103,2)</f>
        <v>0</v>
      </c>
      <c r="BL103" s="18" t="s">
        <v>529</v>
      </c>
      <c r="BM103" s="217" t="s">
        <v>1854</v>
      </c>
    </row>
    <row r="104" s="2" customFormat="1" ht="16.5" customHeight="1">
      <c r="A104" s="39"/>
      <c r="B104" s="40"/>
      <c r="C104" s="236" t="s">
        <v>280</v>
      </c>
      <c r="D104" s="236" t="s">
        <v>213</v>
      </c>
      <c r="E104" s="237" t="s">
        <v>1855</v>
      </c>
      <c r="F104" s="238" t="s">
        <v>1856</v>
      </c>
      <c r="G104" s="239" t="s">
        <v>251</v>
      </c>
      <c r="H104" s="240">
        <v>14</v>
      </c>
      <c r="I104" s="241"/>
      <c r="J104" s="242">
        <f>ROUND(I104*H104,2)</f>
        <v>0</v>
      </c>
      <c r="K104" s="238" t="s">
        <v>19</v>
      </c>
      <c r="L104" s="243"/>
      <c r="M104" s="244" t="s">
        <v>19</v>
      </c>
      <c r="N104" s="245" t="s">
        <v>45</v>
      </c>
      <c r="O104" s="85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861</v>
      </c>
      <c r="AT104" s="217" t="s">
        <v>213</v>
      </c>
      <c r="AU104" s="217" t="s">
        <v>82</v>
      </c>
      <c r="AY104" s="18" t="s">
        <v>165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82</v>
      </c>
      <c r="BK104" s="218">
        <f>ROUND(I104*H104,2)</f>
        <v>0</v>
      </c>
      <c r="BL104" s="18" t="s">
        <v>861</v>
      </c>
      <c r="BM104" s="217" t="s">
        <v>1857</v>
      </c>
    </row>
    <row r="105" s="2" customFormat="1" ht="16.5" customHeight="1">
      <c r="A105" s="39"/>
      <c r="B105" s="40"/>
      <c r="C105" s="236" t="s">
        <v>287</v>
      </c>
      <c r="D105" s="236" t="s">
        <v>213</v>
      </c>
      <c r="E105" s="237" t="s">
        <v>1858</v>
      </c>
      <c r="F105" s="238" t="s">
        <v>1859</v>
      </c>
      <c r="G105" s="239" t="s">
        <v>251</v>
      </c>
      <c r="H105" s="240">
        <v>2</v>
      </c>
      <c r="I105" s="241"/>
      <c r="J105" s="242">
        <f>ROUND(I105*H105,2)</f>
        <v>0</v>
      </c>
      <c r="K105" s="238" t="s">
        <v>19</v>
      </c>
      <c r="L105" s="243"/>
      <c r="M105" s="244" t="s">
        <v>19</v>
      </c>
      <c r="N105" s="245" t="s">
        <v>45</v>
      </c>
      <c r="O105" s="85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7" t="s">
        <v>861</v>
      </c>
      <c r="AT105" s="217" t="s">
        <v>213</v>
      </c>
      <c r="AU105" s="217" t="s">
        <v>82</v>
      </c>
      <c r="AY105" s="18" t="s">
        <v>165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82</v>
      </c>
      <c r="BK105" s="218">
        <f>ROUND(I105*H105,2)</f>
        <v>0</v>
      </c>
      <c r="BL105" s="18" t="s">
        <v>861</v>
      </c>
      <c r="BM105" s="217" t="s">
        <v>1860</v>
      </c>
    </row>
    <row r="106" s="2" customFormat="1" ht="16.5" customHeight="1">
      <c r="A106" s="39"/>
      <c r="B106" s="40"/>
      <c r="C106" s="236" t="s">
        <v>7</v>
      </c>
      <c r="D106" s="236" t="s">
        <v>213</v>
      </c>
      <c r="E106" s="237" t="s">
        <v>1861</v>
      </c>
      <c r="F106" s="238" t="s">
        <v>1862</v>
      </c>
      <c r="G106" s="239" t="s">
        <v>251</v>
      </c>
      <c r="H106" s="240">
        <v>2</v>
      </c>
      <c r="I106" s="241"/>
      <c r="J106" s="242">
        <f>ROUND(I106*H106,2)</f>
        <v>0</v>
      </c>
      <c r="K106" s="238" t="s">
        <v>19</v>
      </c>
      <c r="L106" s="243"/>
      <c r="M106" s="244" t="s">
        <v>19</v>
      </c>
      <c r="N106" s="245" t="s">
        <v>45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861</v>
      </c>
      <c r="AT106" s="217" t="s">
        <v>213</v>
      </c>
      <c r="AU106" s="217" t="s">
        <v>82</v>
      </c>
      <c r="AY106" s="18" t="s">
        <v>165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82</v>
      </c>
      <c r="BK106" s="218">
        <f>ROUND(I106*H106,2)</f>
        <v>0</v>
      </c>
      <c r="BL106" s="18" t="s">
        <v>861</v>
      </c>
      <c r="BM106" s="217" t="s">
        <v>1863</v>
      </c>
    </row>
    <row r="107" s="2" customFormat="1" ht="16.5" customHeight="1">
      <c r="A107" s="39"/>
      <c r="B107" s="40"/>
      <c r="C107" s="236" t="s">
        <v>299</v>
      </c>
      <c r="D107" s="236" t="s">
        <v>213</v>
      </c>
      <c r="E107" s="237" t="s">
        <v>1864</v>
      </c>
      <c r="F107" s="238" t="s">
        <v>1865</v>
      </c>
      <c r="G107" s="239" t="s">
        <v>251</v>
      </c>
      <c r="H107" s="240">
        <v>9</v>
      </c>
      <c r="I107" s="241"/>
      <c r="J107" s="242">
        <f>ROUND(I107*H107,2)</f>
        <v>0</v>
      </c>
      <c r="K107" s="238" t="s">
        <v>19</v>
      </c>
      <c r="L107" s="243"/>
      <c r="M107" s="244" t="s">
        <v>19</v>
      </c>
      <c r="N107" s="245" t="s">
        <v>45</v>
      </c>
      <c r="O107" s="85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861</v>
      </c>
      <c r="AT107" s="217" t="s">
        <v>213</v>
      </c>
      <c r="AU107" s="217" t="s">
        <v>82</v>
      </c>
      <c r="AY107" s="18" t="s">
        <v>165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82</v>
      </c>
      <c r="BK107" s="218">
        <f>ROUND(I107*H107,2)</f>
        <v>0</v>
      </c>
      <c r="BL107" s="18" t="s">
        <v>861</v>
      </c>
      <c r="BM107" s="217" t="s">
        <v>1866</v>
      </c>
    </row>
    <row r="108" s="2" customFormat="1" ht="16.5" customHeight="1">
      <c r="A108" s="39"/>
      <c r="B108" s="40"/>
      <c r="C108" s="236" t="s">
        <v>305</v>
      </c>
      <c r="D108" s="236" t="s">
        <v>213</v>
      </c>
      <c r="E108" s="237" t="s">
        <v>1867</v>
      </c>
      <c r="F108" s="238" t="s">
        <v>1868</v>
      </c>
      <c r="G108" s="239" t="s">
        <v>251</v>
      </c>
      <c r="H108" s="240">
        <v>5</v>
      </c>
      <c r="I108" s="241"/>
      <c r="J108" s="242">
        <f>ROUND(I108*H108,2)</f>
        <v>0</v>
      </c>
      <c r="K108" s="238" t="s">
        <v>19</v>
      </c>
      <c r="L108" s="243"/>
      <c r="M108" s="244" t="s">
        <v>19</v>
      </c>
      <c r="N108" s="245" t="s">
        <v>45</v>
      </c>
      <c r="O108" s="85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7" t="s">
        <v>861</v>
      </c>
      <c r="AT108" s="217" t="s">
        <v>213</v>
      </c>
      <c r="AU108" s="217" t="s">
        <v>82</v>
      </c>
      <c r="AY108" s="18" t="s">
        <v>165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8" t="s">
        <v>82</v>
      </c>
      <c r="BK108" s="218">
        <f>ROUND(I108*H108,2)</f>
        <v>0</v>
      </c>
      <c r="BL108" s="18" t="s">
        <v>861</v>
      </c>
      <c r="BM108" s="217" t="s">
        <v>1869</v>
      </c>
    </row>
    <row r="109" s="2" customFormat="1" ht="16.5" customHeight="1">
      <c r="A109" s="39"/>
      <c r="B109" s="40"/>
      <c r="C109" s="236" t="s">
        <v>310</v>
      </c>
      <c r="D109" s="236" t="s">
        <v>213</v>
      </c>
      <c r="E109" s="237" t="s">
        <v>1870</v>
      </c>
      <c r="F109" s="238" t="s">
        <v>1871</v>
      </c>
      <c r="G109" s="239" t="s">
        <v>251</v>
      </c>
      <c r="H109" s="240">
        <v>3</v>
      </c>
      <c r="I109" s="241"/>
      <c r="J109" s="242">
        <f>ROUND(I109*H109,2)</f>
        <v>0</v>
      </c>
      <c r="K109" s="238" t="s">
        <v>19</v>
      </c>
      <c r="L109" s="243"/>
      <c r="M109" s="244" t="s">
        <v>19</v>
      </c>
      <c r="N109" s="245" t="s">
        <v>45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861</v>
      </c>
      <c r="AT109" s="217" t="s">
        <v>213</v>
      </c>
      <c r="AU109" s="217" t="s">
        <v>82</v>
      </c>
      <c r="AY109" s="18" t="s">
        <v>165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861</v>
      </c>
      <c r="BM109" s="217" t="s">
        <v>1872</v>
      </c>
    </row>
    <row r="110" s="2" customFormat="1" ht="16.5" customHeight="1">
      <c r="A110" s="39"/>
      <c r="B110" s="40"/>
      <c r="C110" s="206" t="s">
        <v>315</v>
      </c>
      <c r="D110" s="206" t="s">
        <v>167</v>
      </c>
      <c r="E110" s="207" t="s">
        <v>1873</v>
      </c>
      <c r="F110" s="208" t="s">
        <v>1874</v>
      </c>
      <c r="G110" s="209" t="s">
        <v>251</v>
      </c>
      <c r="H110" s="210">
        <v>2</v>
      </c>
      <c r="I110" s="211"/>
      <c r="J110" s="212">
        <f>ROUND(I110*H110,2)</f>
        <v>0</v>
      </c>
      <c r="K110" s="208" t="s">
        <v>19</v>
      </c>
      <c r="L110" s="45"/>
      <c r="M110" s="213" t="s">
        <v>19</v>
      </c>
      <c r="N110" s="214" t="s">
        <v>45</v>
      </c>
      <c r="O110" s="85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529</v>
      </c>
      <c r="AT110" s="217" t="s">
        <v>167</v>
      </c>
      <c r="AU110" s="217" t="s">
        <v>82</v>
      </c>
      <c r="AY110" s="18" t="s">
        <v>165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82</v>
      </c>
      <c r="BK110" s="218">
        <f>ROUND(I110*H110,2)</f>
        <v>0</v>
      </c>
      <c r="BL110" s="18" t="s">
        <v>529</v>
      </c>
      <c r="BM110" s="217" t="s">
        <v>1875</v>
      </c>
    </row>
    <row r="111" s="2" customFormat="1" ht="16.5" customHeight="1">
      <c r="A111" s="39"/>
      <c r="B111" s="40"/>
      <c r="C111" s="206" t="s">
        <v>320</v>
      </c>
      <c r="D111" s="206" t="s">
        <v>167</v>
      </c>
      <c r="E111" s="207" t="s">
        <v>1876</v>
      </c>
      <c r="F111" s="208" t="s">
        <v>1877</v>
      </c>
      <c r="G111" s="209" t="s">
        <v>290</v>
      </c>
      <c r="H111" s="210">
        <v>15</v>
      </c>
      <c r="I111" s="211"/>
      <c r="J111" s="212">
        <f>ROUND(I111*H111,2)</f>
        <v>0</v>
      </c>
      <c r="K111" s="208" t="s">
        <v>19</v>
      </c>
      <c r="L111" s="45"/>
      <c r="M111" s="213" t="s">
        <v>19</v>
      </c>
      <c r="N111" s="214" t="s">
        <v>45</v>
      </c>
      <c r="O111" s="85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7" t="s">
        <v>529</v>
      </c>
      <c r="AT111" s="217" t="s">
        <v>167</v>
      </c>
      <c r="AU111" s="217" t="s">
        <v>82</v>
      </c>
      <c r="AY111" s="18" t="s">
        <v>165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82</v>
      </c>
      <c r="BK111" s="218">
        <f>ROUND(I111*H111,2)</f>
        <v>0</v>
      </c>
      <c r="BL111" s="18" t="s">
        <v>529</v>
      </c>
      <c r="BM111" s="217" t="s">
        <v>1878</v>
      </c>
    </row>
    <row r="112" s="2" customFormat="1" ht="16.5" customHeight="1">
      <c r="A112" s="39"/>
      <c r="B112" s="40"/>
      <c r="C112" s="236" t="s">
        <v>328</v>
      </c>
      <c r="D112" s="236" t="s">
        <v>213</v>
      </c>
      <c r="E112" s="237" t="s">
        <v>1879</v>
      </c>
      <c r="F112" s="238" t="s">
        <v>1880</v>
      </c>
      <c r="G112" s="239" t="s">
        <v>290</v>
      </c>
      <c r="H112" s="240">
        <v>15</v>
      </c>
      <c r="I112" s="241"/>
      <c r="J112" s="242">
        <f>ROUND(I112*H112,2)</f>
        <v>0</v>
      </c>
      <c r="K112" s="238" t="s">
        <v>19</v>
      </c>
      <c r="L112" s="243"/>
      <c r="M112" s="244" t="s">
        <v>19</v>
      </c>
      <c r="N112" s="245" t="s">
        <v>45</v>
      </c>
      <c r="O112" s="85"/>
      <c r="P112" s="215">
        <f>O112*H112</f>
        <v>0</v>
      </c>
      <c r="Q112" s="215">
        <v>0.00016000000000000001</v>
      </c>
      <c r="R112" s="215">
        <f>Q112*H112</f>
        <v>0.0024000000000000002</v>
      </c>
      <c r="S112" s="215">
        <v>0</v>
      </c>
      <c r="T112" s="21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861</v>
      </c>
      <c r="AT112" s="217" t="s">
        <v>213</v>
      </c>
      <c r="AU112" s="217" t="s">
        <v>82</v>
      </c>
      <c r="AY112" s="18" t="s">
        <v>165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82</v>
      </c>
      <c r="BK112" s="218">
        <f>ROUND(I112*H112,2)</f>
        <v>0</v>
      </c>
      <c r="BL112" s="18" t="s">
        <v>861</v>
      </c>
      <c r="BM112" s="217" t="s">
        <v>1881</v>
      </c>
    </row>
    <row r="113" s="2" customFormat="1" ht="16.5" customHeight="1">
      <c r="A113" s="39"/>
      <c r="B113" s="40"/>
      <c r="C113" s="206" t="s">
        <v>335</v>
      </c>
      <c r="D113" s="206" t="s">
        <v>167</v>
      </c>
      <c r="E113" s="207" t="s">
        <v>1882</v>
      </c>
      <c r="F113" s="208" t="s">
        <v>1883</v>
      </c>
      <c r="G113" s="209" t="s">
        <v>290</v>
      </c>
      <c r="H113" s="210">
        <v>50</v>
      </c>
      <c r="I113" s="211"/>
      <c r="J113" s="212">
        <f>ROUND(I113*H113,2)</f>
        <v>0</v>
      </c>
      <c r="K113" s="208" t="s">
        <v>19</v>
      </c>
      <c r="L113" s="45"/>
      <c r="M113" s="213" t="s">
        <v>19</v>
      </c>
      <c r="N113" s="214" t="s">
        <v>45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529</v>
      </c>
      <c r="AT113" s="217" t="s">
        <v>167</v>
      </c>
      <c r="AU113" s="217" t="s">
        <v>82</v>
      </c>
      <c r="AY113" s="18" t="s">
        <v>165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529</v>
      </c>
      <c r="BM113" s="217" t="s">
        <v>1884</v>
      </c>
    </row>
    <row r="114" s="2" customFormat="1" ht="16.5" customHeight="1">
      <c r="A114" s="39"/>
      <c r="B114" s="40"/>
      <c r="C114" s="236" t="s">
        <v>340</v>
      </c>
      <c r="D114" s="236" t="s">
        <v>213</v>
      </c>
      <c r="E114" s="237" t="s">
        <v>1885</v>
      </c>
      <c r="F114" s="238" t="s">
        <v>1886</v>
      </c>
      <c r="G114" s="239" t="s">
        <v>290</v>
      </c>
      <c r="H114" s="240">
        <v>50</v>
      </c>
      <c r="I114" s="241"/>
      <c r="J114" s="242">
        <f>ROUND(I114*H114,2)</f>
        <v>0</v>
      </c>
      <c r="K114" s="238" t="s">
        <v>19</v>
      </c>
      <c r="L114" s="243"/>
      <c r="M114" s="244" t="s">
        <v>19</v>
      </c>
      <c r="N114" s="245" t="s">
        <v>45</v>
      </c>
      <c r="O114" s="85"/>
      <c r="P114" s="215">
        <f>O114*H114</f>
        <v>0</v>
      </c>
      <c r="Q114" s="215">
        <v>0.00011</v>
      </c>
      <c r="R114" s="215">
        <f>Q114*H114</f>
        <v>0.0055000000000000005</v>
      </c>
      <c r="S114" s="215">
        <v>0</v>
      </c>
      <c r="T114" s="21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7" t="s">
        <v>861</v>
      </c>
      <c r="AT114" s="217" t="s">
        <v>213</v>
      </c>
      <c r="AU114" s="217" t="s">
        <v>82</v>
      </c>
      <c r="AY114" s="18" t="s">
        <v>165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82</v>
      </c>
      <c r="BK114" s="218">
        <f>ROUND(I114*H114,2)</f>
        <v>0</v>
      </c>
      <c r="BL114" s="18" t="s">
        <v>861</v>
      </c>
      <c r="BM114" s="217" t="s">
        <v>1887</v>
      </c>
    </row>
    <row r="115" s="2" customFormat="1" ht="16.5" customHeight="1">
      <c r="A115" s="39"/>
      <c r="B115" s="40"/>
      <c r="C115" s="206" t="s">
        <v>346</v>
      </c>
      <c r="D115" s="206" t="s">
        <v>167</v>
      </c>
      <c r="E115" s="207" t="s">
        <v>1888</v>
      </c>
      <c r="F115" s="208" t="s">
        <v>1889</v>
      </c>
      <c r="G115" s="209" t="s">
        <v>290</v>
      </c>
      <c r="H115" s="210">
        <v>325</v>
      </c>
      <c r="I115" s="211"/>
      <c r="J115" s="212">
        <f>ROUND(I115*H115,2)</f>
        <v>0</v>
      </c>
      <c r="K115" s="208" t="s">
        <v>19</v>
      </c>
      <c r="L115" s="45"/>
      <c r="M115" s="213" t="s">
        <v>19</v>
      </c>
      <c r="N115" s="214" t="s">
        <v>45</v>
      </c>
      <c r="O115" s="85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529</v>
      </c>
      <c r="AT115" s="217" t="s">
        <v>167</v>
      </c>
      <c r="AU115" s="217" t="s">
        <v>82</v>
      </c>
      <c r="AY115" s="18" t="s">
        <v>165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82</v>
      </c>
      <c r="BK115" s="218">
        <f>ROUND(I115*H115,2)</f>
        <v>0</v>
      </c>
      <c r="BL115" s="18" t="s">
        <v>529</v>
      </c>
      <c r="BM115" s="217" t="s">
        <v>1890</v>
      </c>
    </row>
    <row r="116" s="2" customFormat="1" ht="16.5" customHeight="1">
      <c r="A116" s="39"/>
      <c r="B116" s="40"/>
      <c r="C116" s="236" t="s">
        <v>352</v>
      </c>
      <c r="D116" s="236" t="s">
        <v>213</v>
      </c>
      <c r="E116" s="237" t="s">
        <v>1891</v>
      </c>
      <c r="F116" s="238" t="s">
        <v>1892</v>
      </c>
      <c r="G116" s="239" t="s">
        <v>290</v>
      </c>
      <c r="H116" s="240">
        <v>325</v>
      </c>
      <c r="I116" s="241"/>
      <c r="J116" s="242">
        <f>ROUND(I116*H116,2)</f>
        <v>0</v>
      </c>
      <c r="K116" s="238" t="s">
        <v>19</v>
      </c>
      <c r="L116" s="243"/>
      <c r="M116" s="244" t="s">
        <v>19</v>
      </c>
      <c r="N116" s="245" t="s">
        <v>45</v>
      </c>
      <c r="O116" s="85"/>
      <c r="P116" s="215">
        <f>O116*H116</f>
        <v>0</v>
      </c>
      <c r="Q116" s="215">
        <v>0.00012999999999999999</v>
      </c>
      <c r="R116" s="215">
        <f>Q116*H116</f>
        <v>0.042249999999999996</v>
      </c>
      <c r="S116" s="215">
        <v>0</v>
      </c>
      <c r="T116" s="21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861</v>
      </c>
      <c r="AT116" s="217" t="s">
        <v>213</v>
      </c>
      <c r="AU116" s="217" t="s">
        <v>82</v>
      </c>
      <c r="AY116" s="18" t="s">
        <v>165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82</v>
      </c>
      <c r="BK116" s="218">
        <f>ROUND(I116*H116,2)</f>
        <v>0</v>
      </c>
      <c r="BL116" s="18" t="s">
        <v>861</v>
      </c>
      <c r="BM116" s="217" t="s">
        <v>1893</v>
      </c>
    </row>
    <row r="117" s="2" customFormat="1" ht="16.5" customHeight="1">
      <c r="A117" s="39"/>
      <c r="B117" s="40"/>
      <c r="C117" s="206" t="s">
        <v>358</v>
      </c>
      <c r="D117" s="206" t="s">
        <v>167</v>
      </c>
      <c r="E117" s="207" t="s">
        <v>1894</v>
      </c>
      <c r="F117" s="208" t="s">
        <v>1895</v>
      </c>
      <c r="G117" s="209" t="s">
        <v>290</v>
      </c>
      <c r="H117" s="210">
        <v>140</v>
      </c>
      <c r="I117" s="211"/>
      <c r="J117" s="212">
        <f>ROUND(I117*H117,2)</f>
        <v>0</v>
      </c>
      <c r="K117" s="208" t="s">
        <v>19</v>
      </c>
      <c r="L117" s="45"/>
      <c r="M117" s="213" t="s">
        <v>19</v>
      </c>
      <c r="N117" s="214" t="s">
        <v>45</v>
      </c>
      <c r="O117" s="85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529</v>
      </c>
      <c r="AT117" s="217" t="s">
        <v>167</v>
      </c>
      <c r="AU117" s="217" t="s">
        <v>82</v>
      </c>
      <c r="AY117" s="18" t="s">
        <v>165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82</v>
      </c>
      <c r="BK117" s="218">
        <f>ROUND(I117*H117,2)</f>
        <v>0</v>
      </c>
      <c r="BL117" s="18" t="s">
        <v>529</v>
      </c>
      <c r="BM117" s="217" t="s">
        <v>1896</v>
      </c>
    </row>
    <row r="118" s="2" customFormat="1" ht="16.5" customHeight="1">
      <c r="A118" s="39"/>
      <c r="B118" s="40"/>
      <c r="C118" s="236" t="s">
        <v>363</v>
      </c>
      <c r="D118" s="236" t="s">
        <v>213</v>
      </c>
      <c r="E118" s="237" t="s">
        <v>1897</v>
      </c>
      <c r="F118" s="238" t="s">
        <v>1898</v>
      </c>
      <c r="G118" s="239" t="s">
        <v>290</v>
      </c>
      <c r="H118" s="240">
        <v>140</v>
      </c>
      <c r="I118" s="241"/>
      <c r="J118" s="242">
        <f>ROUND(I118*H118,2)</f>
        <v>0</v>
      </c>
      <c r="K118" s="238" t="s">
        <v>19</v>
      </c>
      <c r="L118" s="243"/>
      <c r="M118" s="244" t="s">
        <v>19</v>
      </c>
      <c r="N118" s="245" t="s">
        <v>45</v>
      </c>
      <c r="O118" s="85"/>
      <c r="P118" s="215">
        <f>O118*H118</f>
        <v>0</v>
      </c>
      <c r="Q118" s="215">
        <v>0.00018000000000000001</v>
      </c>
      <c r="R118" s="215">
        <f>Q118*H118</f>
        <v>0.0252</v>
      </c>
      <c r="S118" s="215">
        <v>0</v>
      </c>
      <c r="T118" s="21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861</v>
      </c>
      <c r="AT118" s="217" t="s">
        <v>213</v>
      </c>
      <c r="AU118" s="217" t="s">
        <v>82</v>
      </c>
      <c r="AY118" s="18" t="s">
        <v>165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82</v>
      </c>
      <c r="BK118" s="218">
        <f>ROUND(I118*H118,2)</f>
        <v>0</v>
      </c>
      <c r="BL118" s="18" t="s">
        <v>861</v>
      </c>
      <c r="BM118" s="217" t="s">
        <v>1899</v>
      </c>
    </row>
    <row r="119" s="2" customFormat="1" ht="16.5" customHeight="1">
      <c r="A119" s="39"/>
      <c r="B119" s="40"/>
      <c r="C119" s="206" t="s">
        <v>368</v>
      </c>
      <c r="D119" s="206" t="s">
        <v>167</v>
      </c>
      <c r="E119" s="207" t="s">
        <v>1900</v>
      </c>
      <c r="F119" s="208" t="s">
        <v>1901</v>
      </c>
      <c r="G119" s="209" t="s">
        <v>290</v>
      </c>
      <c r="H119" s="210">
        <v>20</v>
      </c>
      <c r="I119" s="211"/>
      <c r="J119" s="212">
        <f>ROUND(I119*H119,2)</f>
        <v>0</v>
      </c>
      <c r="K119" s="208" t="s">
        <v>19</v>
      </c>
      <c r="L119" s="45"/>
      <c r="M119" s="213" t="s">
        <v>19</v>
      </c>
      <c r="N119" s="214" t="s">
        <v>45</v>
      </c>
      <c r="O119" s="85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529</v>
      </c>
      <c r="AT119" s="217" t="s">
        <v>167</v>
      </c>
      <c r="AU119" s="217" t="s">
        <v>82</v>
      </c>
      <c r="AY119" s="18" t="s">
        <v>165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82</v>
      </c>
      <c r="BK119" s="218">
        <f>ROUND(I119*H119,2)</f>
        <v>0</v>
      </c>
      <c r="BL119" s="18" t="s">
        <v>529</v>
      </c>
      <c r="BM119" s="217" t="s">
        <v>1902</v>
      </c>
    </row>
    <row r="120" s="2" customFormat="1" ht="16.5" customHeight="1">
      <c r="A120" s="39"/>
      <c r="B120" s="40"/>
      <c r="C120" s="236" t="s">
        <v>373</v>
      </c>
      <c r="D120" s="236" t="s">
        <v>213</v>
      </c>
      <c r="E120" s="237" t="s">
        <v>1903</v>
      </c>
      <c r="F120" s="238" t="s">
        <v>1904</v>
      </c>
      <c r="G120" s="239" t="s">
        <v>290</v>
      </c>
      <c r="H120" s="240">
        <v>20</v>
      </c>
      <c r="I120" s="241"/>
      <c r="J120" s="242">
        <f>ROUND(I120*H120,2)</f>
        <v>0</v>
      </c>
      <c r="K120" s="238" t="s">
        <v>19</v>
      </c>
      <c r="L120" s="243"/>
      <c r="M120" s="244" t="s">
        <v>19</v>
      </c>
      <c r="N120" s="245" t="s">
        <v>45</v>
      </c>
      <c r="O120" s="85"/>
      <c r="P120" s="215">
        <f>O120*H120</f>
        <v>0</v>
      </c>
      <c r="Q120" s="215">
        <v>0.00018000000000000001</v>
      </c>
      <c r="R120" s="215">
        <f>Q120*H120</f>
        <v>0.0036000000000000003</v>
      </c>
      <c r="S120" s="215">
        <v>0</v>
      </c>
      <c r="T120" s="21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7" t="s">
        <v>861</v>
      </c>
      <c r="AT120" s="217" t="s">
        <v>213</v>
      </c>
      <c r="AU120" s="217" t="s">
        <v>82</v>
      </c>
      <c r="AY120" s="18" t="s">
        <v>165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82</v>
      </c>
      <c r="BK120" s="218">
        <f>ROUND(I120*H120,2)</f>
        <v>0</v>
      </c>
      <c r="BL120" s="18" t="s">
        <v>861</v>
      </c>
      <c r="BM120" s="217" t="s">
        <v>1905</v>
      </c>
    </row>
    <row r="121" s="12" customFormat="1" ht="25.92" customHeight="1">
      <c r="A121" s="12"/>
      <c r="B121" s="190"/>
      <c r="C121" s="191"/>
      <c r="D121" s="192" t="s">
        <v>73</v>
      </c>
      <c r="E121" s="193" t="s">
        <v>1906</v>
      </c>
      <c r="F121" s="193" t="s">
        <v>1907</v>
      </c>
      <c r="G121" s="191"/>
      <c r="H121" s="191"/>
      <c r="I121" s="194"/>
      <c r="J121" s="195">
        <f>BK121</f>
        <v>0</v>
      </c>
      <c r="K121" s="191"/>
      <c r="L121" s="196"/>
      <c r="M121" s="197"/>
      <c r="N121" s="198"/>
      <c r="O121" s="198"/>
      <c r="P121" s="199">
        <f>SUM(P122:P126)</f>
        <v>0</v>
      </c>
      <c r="Q121" s="198"/>
      <c r="R121" s="199">
        <f>SUM(R122:R126)</f>
        <v>0.01602</v>
      </c>
      <c r="S121" s="198"/>
      <c r="T121" s="200">
        <f>SUM(T122:T126)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82</v>
      </c>
      <c r="AT121" s="202" t="s">
        <v>73</v>
      </c>
      <c r="AU121" s="202" t="s">
        <v>74</v>
      </c>
      <c r="AY121" s="201" t="s">
        <v>165</v>
      </c>
      <c r="BK121" s="203">
        <f>SUM(BK122:BK126)</f>
        <v>0</v>
      </c>
    </row>
    <row r="122" s="2" customFormat="1" ht="16.5" customHeight="1">
      <c r="A122" s="39"/>
      <c r="B122" s="40"/>
      <c r="C122" s="206" t="s">
        <v>378</v>
      </c>
      <c r="D122" s="206" t="s">
        <v>167</v>
      </c>
      <c r="E122" s="207" t="s">
        <v>1908</v>
      </c>
      <c r="F122" s="208" t="s">
        <v>1909</v>
      </c>
      <c r="G122" s="209" t="s">
        <v>251</v>
      </c>
      <c r="H122" s="210">
        <v>3</v>
      </c>
      <c r="I122" s="211"/>
      <c r="J122" s="212">
        <f>ROUND(I122*H122,2)</f>
        <v>0</v>
      </c>
      <c r="K122" s="208" t="s">
        <v>19</v>
      </c>
      <c r="L122" s="45"/>
      <c r="M122" s="213" t="s">
        <v>19</v>
      </c>
      <c r="N122" s="214" t="s">
        <v>45</v>
      </c>
      <c r="O122" s="85"/>
      <c r="P122" s="215">
        <f>O122*H122</f>
        <v>0</v>
      </c>
      <c r="Q122" s="215">
        <v>0.00034000000000000002</v>
      </c>
      <c r="R122" s="215">
        <f>Q122*H122</f>
        <v>0.0010200000000000001</v>
      </c>
      <c r="S122" s="215">
        <v>0</v>
      </c>
      <c r="T122" s="21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529</v>
      </c>
      <c r="AT122" s="217" t="s">
        <v>167</v>
      </c>
      <c r="AU122" s="217" t="s">
        <v>82</v>
      </c>
      <c r="AY122" s="18" t="s">
        <v>165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82</v>
      </c>
      <c r="BK122" s="218">
        <f>ROUND(I122*H122,2)</f>
        <v>0</v>
      </c>
      <c r="BL122" s="18" t="s">
        <v>529</v>
      </c>
      <c r="BM122" s="217" t="s">
        <v>1910</v>
      </c>
    </row>
    <row r="123" s="2" customFormat="1" ht="21.75" customHeight="1">
      <c r="A123" s="39"/>
      <c r="B123" s="40"/>
      <c r="C123" s="206" t="s">
        <v>385</v>
      </c>
      <c r="D123" s="206" t="s">
        <v>167</v>
      </c>
      <c r="E123" s="207" t="s">
        <v>1911</v>
      </c>
      <c r="F123" s="208" t="s">
        <v>1912</v>
      </c>
      <c r="G123" s="209" t="s">
        <v>251</v>
      </c>
      <c r="H123" s="210">
        <v>25</v>
      </c>
      <c r="I123" s="211"/>
      <c r="J123" s="212">
        <f>ROUND(I123*H123,2)</f>
        <v>0</v>
      </c>
      <c r="K123" s="208" t="s">
        <v>19</v>
      </c>
      <c r="L123" s="45"/>
      <c r="M123" s="213" t="s">
        <v>19</v>
      </c>
      <c r="N123" s="214" t="s">
        <v>45</v>
      </c>
      <c r="O123" s="85"/>
      <c r="P123" s="215">
        <f>O123*H123</f>
        <v>0</v>
      </c>
      <c r="Q123" s="215">
        <v>8.0000000000000007E-05</v>
      </c>
      <c r="R123" s="215">
        <f>Q123*H123</f>
        <v>0.002</v>
      </c>
      <c r="S123" s="215">
        <v>0</v>
      </c>
      <c r="T123" s="21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529</v>
      </c>
      <c r="AT123" s="217" t="s">
        <v>167</v>
      </c>
      <c r="AU123" s="217" t="s">
        <v>82</v>
      </c>
      <c r="AY123" s="18" t="s">
        <v>165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82</v>
      </c>
      <c r="BK123" s="218">
        <f>ROUND(I123*H123,2)</f>
        <v>0</v>
      </c>
      <c r="BL123" s="18" t="s">
        <v>529</v>
      </c>
      <c r="BM123" s="217" t="s">
        <v>1913</v>
      </c>
    </row>
    <row r="124" s="2" customFormat="1" ht="21.75" customHeight="1">
      <c r="A124" s="39"/>
      <c r="B124" s="40"/>
      <c r="C124" s="206" t="s">
        <v>390</v>
      </c>
      <c r="D124" s="206" t="s">
        <v>167</v>
      </c>
      <c r="E124" s="207" t="s">
        <v>1914</v>
      </c>
      <c r="F124" s="208" t="s">
        <v>1915</v>
      </c>
      <c r="G124" s="209" t="s">
        <v>290</v>
      </c>
      <c r="H124" s="210">
        <v>26</v>
      </c>
      <c r="I124" s="211"/>
      <c r="J124" s="212">
        <f>ROUND(I124*H124,2)</f>
        <v>0</v>
      </c>
      <c r="K124" s="208" t="s">
        <v>19</v>
      </c>
      <c r="L124" s="45"/>
      <c r="M124" s="213" t="s">
        <v>19</v>
      </c>
      <c r="N124" s="214" t="s">
        <v>45</v>
      </c>
      <c r="O124" s="85"/>
      <c r="P124" s="215">
        <f>O124*H124</f>
        <v>0</v>
      </c>
      <c r="Q124" s="215">
        <v>0.00050000000000000001</v>
      </c>
      <c r="R124" s="215">
        <f>Q124*H124</f>
        <v>0.013000000000000001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529</v>
      </c>
      <c r="AT124" s="217" t="s">
        <v>167</v>
      </c>
      <c r="AU124" s="217" t="s">
        <v>82</v>
      </c>
      <c r="AY124" s="18" t="s">
        <v>165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82</v>
      </c>
      <c r="BK124" s="218">
        <f>ROUND(I124*H124,2)</f>
        <v>0</v>
      </c>
      <c r="BL124" s="18" t="s">
        <v>529</v>
      </c>
      <c r="BM124" s="217" t="s">
        <v>1916</v>
      </c>
    </row>
    <row r="125" s="2" customFormat="1" ht="16.5" customHeight="1">
      <c r="A125" s="39"/>
      <c r="B125" s="40"/>
      <c r="C125" s="206" t="s">
        <v>396</v>
      </c>
      <c r="D125" s="206" t="s">
        <v>167</v>
      </c>
      <c r="E125" s="207" t="s">
        <v>1917</v>
      </c>
      <c r="F125" s="208" t="s">
        <v>1918</v>
      </c>
      <c r="G125" s="209" t="s">
        <v>251</v>
      </c>
      <c r="H125" s="210">
        <v>10</v>
      </c>
      <c r="I125" s="211"/>
      <c r="J125" s="212">
        <f>ROUND(I125*H125,2)</f>
        <v>0</v>
      </c>
      <c r="K125" s="208" t="s">
        <v>19</v>
      </c>
      <c r="L125" s="45"/>
      <c r="M125" s="213" t="s">
        <v>19</v>
      </c>
      <c r="N125" s="214" t="s">
        <v>45</v>
      </c>
      <c r="O125" s="85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529</v>
      </c>
      <c r="AT125" s="217" t="s">
        <v>167</v>
      </c>
      <c r="AU125" s="217" t="s">
        <v>82</v>
      </c>
      <c r="AY125" s="18" t="s">
        <v>165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82</v>
      </c>
      <c r="BK125" s="218">
        <f>ROUND(I125*H125,2)</f>
        <v>0</v>
      </c>
      <c r="BL125" s="18" t="s">
        <v>529</v>
      </c>
      <c r="BM125" s="217" t="s">
        <v>1919</v>
      </c>
    </row>
    <row r="126" s="2" customFormat="1" ht="16.5" customHeight="1">
      <c r="A126" s="39"/>
      <c r="B126" s="40"/>
      <c r="C126" s="206" t="s">
        <v>401</v>
      </c>
      <c r="D126" s="206" t="s">
        <v>167</v>
      </c>
      <c r="E126" s="207" t="s">
        <v>1920</v>
      </c>
      <c r="F126" s="208" t="s">
        <v>1921</v>
      </c>
      <c r="G126" s="209" t="s">
        <v>251</v>
      </c>
      <c r="H126" s="210">
        <v>60</v>
      </c>
      <c r="I126" s="211"/>
      <c r="J126" s="212">
        <f>ROUND(I126*H126,2)</f>
        <v>0</v>
      </c>
      <c r="K126" s="208" t="s">
        <v>19</v>
      </c>
      <c r="L126" s="45"/>
      <c r="M126" s="213" t="s">
        <v>19</v>
      </c>
      <c r="N126" s="214" t="s">
        <v>45</v>
      </c>
      <c r="O126" s="85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7" t="s">
        <v>529</v>
      </c>
      <c r="AT126" s="217" t="s">
        <v>167</v>
      </c>
      <c r="AU126" s="217" t="s">
        <v>82</v>
      </c>
      <c r="AY126" s="18" t="s">
        <v>165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82</v>
      </c>
      <c r="BK126" s="218">
        <f>ROUND(I126*H126,2)</f>
        <v>0</v>
      </c>
      <c r="BL126" s="18" t="s">
        <v>529</v>
      </c>
      <c r="BM126" s="217" t="s">
        <v>1922</v>
      </c>
    </row>
    <row r="127" s="12" customFormat="1" ht="25.92" customHeight="1">
      <c r="A127" s="12"/>
      <c r="B127" s="190"/>
      <c r="C127" s="191"/>
      <c r="D127" s="192" t="s">
        <v>73</v>
      </c>
      <c r="E127" s="193" t="s">
        <v>1923</v>
      </c>
      <c r="F127" s="193" t="s">
        <v>1924</v>
      </c>
      <c r="G127" s="191"/>
      <c r="H127" s="191"/>
      <c r="I127" s="194"/>
      <c r="J127" s="195">
        <f>BK127</f>
        <v>0</v>
      </c>
      <c r="K127" s="191"/>
      <c r="L127" s="196"/>
      <c r="M127" s="197"/>
      <c r="N127" s="198"/>
      <c r="O127" s="198"/>
      <c r="P127" s="199">
        <f>P128</f>
        <v>0</v>
      </c>
      <c r="Q127" s="198"/>
      <c r="R127" s="199">
        <f>R128</f>
        <v>0</v>
      </c>
      <c r="S127" s="198"/>
      <c r="T127" s="20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82</v>
      </c>
      <c r="AT127" s="202" t="s">
        <v>73</v>
      </c>
      <c r="AU127" s="202" t="s">
        <v>74</v>
      </c>
      <c r="AY127" s="201" t="s">
        <v>165</v>
      </c>
      <c r="BK127" s="203">
        <f>BK128</f>
        <v>0</v>
      </c>
    </row>
    <row r="128" s="2" customFormat="1" ht="16.5" customHeight="1">
      <c r="A128" s="39"/>
      <c r="B128" s="40"/>
      <c r="C128" s="206" t="s">
        <v>415</v>
      </c>
      <c r="D128" s="206" t="s">
        <v>167</v>
      </c>
      <c r="E128" s="207" t="s">
        <v>1925</v>
      </c>
      <c r="F128" s="208" t="s">
        <v>1926</v>
      </c>
      <c r="G128" s="209" t="s">
        <v>1927</v>
      </c>
      <c r="H128" s="210">
        <v>1</v>
      </c>
      <c r="I128" s="211"/>
      <c r="J128" s="212">
        <f>ROUND(I128*H128,2)</f>
        <v>0</v>
      </c>
      <c r="K128" s="208" t="s">
        <v>19</v>
      </c>
      <c r="L128" s="45"/>
      <c r="M128" s="213" t="s">
        <v>19</v>
      </c>
      <c r="N128" s="214" t="s">
        <v>45</v>
      </c>
      <c r="O128" s="85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7" t="s">
        <v>1928</v>
      </c>
      <c r="AT128" s="217" t="s">
        <v>167</v>
      </c>
      <c r="AU128" s="217" t="s">
        <v>82</v>
      </c>
      <c r="AY128" s="18" t="s">
        <v>165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82</v>
      </c>
      <c r="BK128" s="218">
        <f>ROUND(I128*H128,2)</f>
        <v>0</v>
      </c>
      <c r="BL128" s="18" t="s">
        <v>1928</v>
      </c>
      <c r="BM128" s="217" t="s">
        <v>1929</v>
      </c>
    </row>
    <row r="129" s="12" customFormat="1" ht="25.92" customHeight="1">
      <c r="A129" s="12"/>
      <c r="B129" s="190"/>
      <c r="C129" s="191"/>
      <c r="D129" s="192" t="s">
        <v>73</v>
      </c>
      <c r="E129" s="193" t="s">
        <v>1051</v>
      </c>
      <c r="F129" s="193" t="s">
        <v>1930</v>
      </c>
      <c r="G129" s="191"/>
      <c r="H129" s="191"/>
      <c r="I129" s="194"/>
      <c r="J129" s="195">
        <f>BK129</f>
        <v>0</v>
      </c>
      <c r="K129" s="191"/>
      <c r="L129" s="196"/>
      <c r="M129" s="197"/>
      <c r="N129" s="198"/>
      <c r="O129" s="198"/>
      <c r="P129" s="199">
        <f>SUM(P130:P131)</f>
        <v>0</v>
      </c>
      <c r="Q129" s="198"/>
      <c r="R129" s="199">
        <f>SUM(R130:R131)</f>
        <v>0</v>
      </c>
      <c r="S129" s="198"/>
      <c r="T129" s="200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82</v>
      </c>
      <c r="AT129" s="202" t="s">
        <v>73</v>
      </c>
      <c r="AU129" s="202" t="s">
        <v>74</v>
      </c>
      <c r="AY129" s="201" t="s">
        <v>165</v>
      </c>
      <c r="BK129" s="203">
        <f>SUM(BK130:BK131)</f>
        <v>0</v>
      </c>
    </row>
    <row r="130" s="2" customFormat="1" ht="16.5" customHeight="1">
      <c r="A130" s="39"/>
      <c r="B130" s="40"/>
      <c r="C130" s="206" t="s">
        <v>406</v>
      </c>
      <c r="D130" s="206" t="s">
        <v>167</v>
      </c>
      <c r="E130" s="207" t="s">
        <v>1931</v>
      </c>
      <c r="F130" s="208" t="s">
        <v>1932</v>
      </c>
      <c r="G130" s="209" t="s">
        <v>1056</v>
      </c>
      <c r="H130" s="210">
        <v>15</v>
      </c>
      <c r="I130" s="211"/>
      <c r="J130" s="212">
        <f>ROUND(I130*H130,2)</f>
        <v>0</v>
      </c>
      <c r="K130" s="208" t="s">
        <v>19</v>
      </c>
      <c r="L130" s="45"/>
      <c r="M130" s="213" t="s">
        <v>19</v>
      </c>
      <c r="N130" s="214" t="s">
        <v>45</v>
      </c>
      <c r="O130" s="85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7" t="s">
        <v>1057</v>
      </c>
      <c r="AT130" s="217" t="s">
        <v>167</v>
      </c>
      <c r="AU130" s="217" t="s">
        <v>82</v>
      </c>
      <c r="AY130" s="18" t="s">
        <v>165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82</v>
      </c>
      <c r="BK130" s="218">
        <f>ROUND(I130*H130,2)</f>
        <v>0</v>
      </c>
      <c r="BL130" s="18" t="s">
        <v>1057</v>
      </c>
      <c r="BM130" s="217" t="s">
        <v>1933</v>
      </c>
    </row>
    <row r="131" s="2" customFormat="1" ht="16.5" customHeight="1">
      <c r="A131" s="39"/>
      <c r="B131" s="40"/>
      <c r="C131" s="206" t="s">
        <v>411</v>
      </c>
      <c r="D131" s="206" t="s">
        <v>167</v>
      </c>
      <c r="E131" s="207" t="s">
        <v>1934</v>
      </c>
      <c r="F131" s="208" t="s">
        <v>1935</v>
      </c>
      <c r="G131" s="209" t="s">
        <v>1056</v>
      </c>
      <c r="H131" s="210">
        <v>10</v>
      </c>
      <c r="I131" s="211"/>
      <c r="J131" s="212">
        <f>ROUND(I131*H131,2)</f>
        <v>0</v>
      </c>
      <c r="K131" s="208" t="s">
        <v>19</v>
      </c>
      <c r="L131" s="45"/>
      <c r="M131" s="213" t="s">
        <v>19</v>
      </c>
      <c r="N131" s="214" t="s">
        <v>45</v>
      </c>
      <c r="O131" s="85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1057</v>
      </c>
      <c r="AT131" s="217" t="s">
        <v>167</v>
      </c>
      <c r="AU131" s="217" t="s">
        <v>82</v>
      </c>
      <c r="AY131" s="18" t="s">
        <v>165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82</v>
      </c>
      <c r="BK131" s="218">
        <f>ROUND(I131*H131,2)</f>
        <v>0</v>
      </c>
      <c r="BL131" s="18" t="s">
        <v>1057</v>
      </c>
      <c r="BM131" s="217" t="s">
        <v>1936</v>
      </c>
    </row>
    <row r="132" s="12" customFormat="1" ht="25.92" customHeight="1">
      <c r="A132" s="12"/>
      <c r="B132" s="190"/>
      <c r="C132" s="191"/>
      <c r="D132" s="192" t="s">
        <v>73</v>
      </c>
      <c r="E132" s="193" t="s">
        <v>1937</v>
      </c>
      <c r="F132" s="193" t="s">
        <v>1938</v>
      </c>
      <c r="G132" s="191"/>
      <c r="H132" s="191"/>
      <c r="I132" s="194"/>
      <c r="J132" s="195">
        <f>BK132</f>
        <v>0</v>
      </c>
      <c r="K132" s="191"/>
      <c r="L132" s="196"/>
      <c r="M132" s="197"/>
      <c r="N132" s="198"/>
      <c r="O132" s="198"/>
      <c r="P132" s="199">
        <f>P133</f>
        <v>0</v>
      </c>
      <c r="Q132" s="198"/>
      <c r="R132" s="199">
        <f>R133</f>
        <v>0</v>
      </c>
      <c r="S132" s="198"/>
      <c r="T132" s="200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82</v>
      </c>
      <c r="AT132" s="202" t="s">
        <v>73</v>
      </c>
      <c r="AU132" s="202" t="s">
        <v>74</v>
      </c>
      <c r="AY132" s="201" t="s">
        <v>165</v>
      </c>
      <c r="BK132" s="203">
        <f>BK133</f>
        <v>0</v>
      </c>
    </row>
    <row r="133" s="2" customFormat="1" ht="16.5" customHeight="1">
      <c r="A133" s="39"/>
      <c r="B133" s="40"/>
      <c r="C133" s="206" t="s">
        <v>419</v>
      </c>
      <c r="D133" s="206" t="s">
        <v>167</v>
      </c>
      <c r="E133" s="207" t="s">
        <v>1939</v>
      </c>
      <c r="F133" s="208" t="s">
        <v>1940</v>
      </c>
      <c r="G133" s="209" t="s">
        <v>19</v>
      </c>
      <c r="H133" s="210">
        <v>1</v>
      </c>
      <c r="I133" s="211"/>
      <c r="J133" s="212">
        <f>ROUND(I133*H133,2)</f>
        <v>0</v>
      </c>
      <c r="K133" s="208" t="s">
        <v>19</v>
      </c>
      <c r="L133" s="45"/>
      <c r="M133" s="262" t="s">
        <v>19</v>
      </c>
      <c r="N133" s="263" t="s">
        <v>45</v>
      </c>
      <c r="O133" s="260"/>
      <c r="P133" s="264">
        <f>O133*H133</f>
        <v>0</v>
      </c>
      <c r="Q133" s="264">
        <v>0</v>
      </c>
      <c r="R133" s="264">
        <f>Q133*H133</f>
        <v>0</v>
      </c>
      <c r="S133" s="264">
        <v>0</v>
      </c>
      <c r="T133" s="26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1928</v>
      </c>
      <c r="AT133" s="217" t="s">
        <v>167</v>
      </c>
      <c r="AU133" s="217" t="s">
        <v>82</v>
      </c>
      <c r="AY133" s="18" t="s">
        <v>165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82</v>
      </c>
      <c r="BK133" s="218">
        <f>ROUND(I133*H133,2)</f>
        <v>0</v>
      </c>
      <c r="BL133" s="18" t="s">
        <v>1928</v>
      </c>
      <c r="BM133" s="217" t="s">
        <v>1941</v>
      </c>
    </row>
    <row r="134" s="2" customFormat="1" ht="6.96" customHeight="1">
      <c r="A134" s="39"/>
      <c r="B134" s="60"/>
      <c r="C134" s="61"/>
      <c r="D134" s="61"/>
      <c r="E134" s="61"/>
      <c r="F134" s="61"/>
      <c r="G134" s="61"/>
      <c r="H134" s="61"/>
      <c r="I134" s="61"/>
      <c r="J134" s="61"/>
      <c r="K134" s="61"/>
      <c r="L134" s="45"/>
      <c r="M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</sheetData>
  <sheetProtection sheet="1" autoFilter="0" formatColumns="0" formatRows="0" objects="1" scenarios="1" spinCount="100000" saltValue="6UuoN8vptvnn/zyw7u7aFeUG0gMDNleCzysIshYq+89mwQkXD0M/1W9n98B0Zj/k6o+FMba2s+D9X12q00NdgA==" hashValue="XQb84r5AJYUyZP8uXlpZl2qPTunvH3lnWcZQvjaHv2dVp0Gg/FYlVX57N357AG/aILaujWLXDCMWgQLyiZkH1Q==" algorithmName="SHA-512" password="CC35"/>
  <autoFilter ref="C83:K13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1942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ROUND(J85,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ROUND((SUM(BE85:BE146)),  2)</f>
        <v>0</v>
      </c>
      <c r="G33" s="39"/>
      <c r="H33" s="39"/>
      <c r="I33" s="150">
        <v>0.20999999999999999</v>
      </c>
      <c r="J33" s="149">
        <f>ROUND(((SUM(BE85:BE146))*I33),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ROUND((SUM(BF85:BF146)),  2)</f>
        <v>0</v>
      </c>
      <c r="G34" s="39"/>
      <c r="H34" s="39"/>
      <c r="I34" s="150">
        <v>0.12</v>
      </c>
      <c r="J34" s="149">
        <f>ROUND(((SUM(BF85:BF146))*I34),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ROUND((SUM(BG85:BG146)),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ROUND((SUM(BH85:BH146)),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ROUND((SUM(BI85:BI146)),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24905PL - Vnitřní plynovod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126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133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134</v>
      </c>
      <c r="E62" s="170"/>
      <c r="F62" s="170"/>
      <c r="G62" s="170"/>
      <c r="H62" s="170"/>
      <c r="I62" s="170"/>
      <c r="J62" s="171">
        <f>J97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1943</v>
      </c>
      <c r="E63" s="176"/>
      <c r="F63" s="176"/>
      <c r="G63" s="176"/>
      <c r="H63" s="176"/>
      <c r="I63" s="176"/>
      <c r="J63" s="177">
        <f>J98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147</v>
      </c>
      <c r="E64" s="176"/>
      <c r="F64" s="176"/>
      <c r="G64" s="176"/>
      <c r="H64" s="176"/>
      <c r="I64" s="176"/>
      <c r="J64" s="177">
        <f>J135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149</v>
      </c>
      <c r="E65" s="170"/>
      <c r="F65" s="170"/>
      <c r="G65" s="170"/>
      <c r="H65" s="170"/>
      <c r="I65" s="170"/>
      <c r="J65" s="171">
        <f>J140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150</v>
      </c>
      <c r="D72" s="41"/>
      <c r="E72" s="41"/>
      <c r="F72" s="41"/>
      <c r="G72" s="41"/>
      <c r="H72" s="41"/>
      <c r="I72" s="41"/>
      <c r="J72" s="41"/>
      <c r="K72" s="4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2" t="str">
        <f>E7</f>
        <v>Stavební úpravy veřejných WC</v>
      </c>
      <c r="F75" s="33"/>
      <c r="G75" s="33"/>
      <c r="H75" s="33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120</v>
      </c>
      <c r="D76" s="41"/>
      <c r="E76" s="41"/>
      <c r="F76" s="41"/>
      <c r="G76" s="41"/>
      <c r="H76" s="41"/>
      <c r="I76" s="41"/>
      <c r="J76" s="41"/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24905PL - Vnitřní plynovod</v>
      </c>
      <c r="F77" s="41"/>
      <c r="G77" s="41"/>
      <c r="H77" s="41"/>
      <c r="I77" s="41"/>
      <c r="J77" s="41"/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Libušina p.č. 1290</v>
      </c>
      <c r="G79" s="41"/>
      <c r="H79" s="41"/>
      <c r="I79" s="33" t="s">
        <v>23</v>
      </c>
      <c r="J79" s="73" t="str">
        <f>IF(J12="","",J12)</f>
        <v>19. 7. 2024</v>
      </c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40.05" customHeight="1">
      <c r="A81" s="39"/>
      <c r="B81" s="40"/>
      <c r="C81" s="33" t="s">
        <v>25</v>
      </c>
      <c r="D81" s="41"/>
      <c r="E81" s="41"/>
      <c r="F81" s="28" t="str">
        <f>E15</f>
        <v>Město Kutná Hora</v>
      </c>
      <c r="G81" s="41"/>
      <c r="H81" s="41"/>
      <c r="I81" s="33" t="s">
        <v>32</v>
      </c>
      <c r="J81" s="37" t="str">
        <f>E21</f>
        <v>Kutnohorská stavební projekce - ing Zuzana Hádková</v>
      </c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36</v>
      </c>
      <c r="J82" s="37" t="str">
        <f>E24</f>
        <v>Hádková</v>
      </c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9"/>
      <c r="B84" s="180"/>
      <c r="C84" s="181" t="s">
        <v>151</v>
      </c>
      <c r="D84" s="182" t="s">
        <v>59</v>
      </c>
      <c r="E84" s="182" t="s">
        <v>55</v>
      </c>
      <c r="F84" s="182" t="s">
        <v>56</v>
      </c>
      <c r="G84" s="182" t="s">
        <v>152</v>
      </c>
      <c r="H84" s="182" t="s">
        <v>153</v>
      </c>
      <c r="I84" s="182" t="s">
        <v>154</v>
      </c>
      <c r="J84" s="182" t="s">
        <v>124</v>
      </c>
      <c r="K84" s="183" t="s">
        <v>155</v>
      </c>
      <c r="L84" s="184"/>
      <c r="M84" s="93" t="s">
        <v>19</v>
      </c>
      <c r="N84" s="94" t="s">
        <v>44</v>
      </c>
      <c r="O84" s="94" t="s">
        <v>156</v>
      </c>
      <c r="P84" s="94" t="s">
        <v>157</v>
      </c>
      <c r="Q84" s="94" t="s">
        <v>158</v>
      </c>
      <c r="R84" s="94" t="s">
        <v>159</v>
      </c>
      <c r="S84" s="94" t="s">
        <v>160</v>
      </c>
      <c r="T84" s="95" t="s">
        <v>161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39"/>
      <c r="B85" s="40"/>
      <c r="C85" s="100" t="s">
        <v>162</v>
      </c>
      <c r="D85" s="41"/>
      <c r="E85" s="41"/>
      <c r="F85" s="41"/>
      <c r="G85" s="41"/>
      <c r="H85" s="41"/>
      <c r="I85" s="41"/>
      <c r="J85" s="185">
        <f>BK85</f>
        <v>0</v>
      </c>
      <c r="K85" s="41"/>
      <c r="L85" s="45"/>
      <c r="M85" s="96"/>
      <c r="N85" s="186"/>
      <c r="O85" s="97"/>
      <c r="P85" s="187">
        <f>P86+P97+P140</f>
        <v>0</v>
      </c>
      <c r="Q85" s="97"/>
      <c r="R85" s="187">
        <f>R86+R97+R140</f>
        <v>0.02981</v>
      </c>
      <c r="S85" s="97"/>
      <c r="T85" s="188">
        <f>T86+T97+T140</f>
        <v>0.07708000000000001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125</v>
      </c>
      <c r="BK85" s="189">
        <f>BK86+BK97+BK140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163</v>
      </c>
      <c r="F86" s="193" t="s">
        <v>164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</f>
        <v>0</v>
      </c>
      <c r="Q86" s="198"/>
      <c r="R86" s="199">
        <f>R87</f>
        <v>0</v>
      </c>
      <c r="S86" s="198"/>
      <c r="T86" s="200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165</v>
      </c>
      <c r="BK86" s="203">
        <f>BK87</f>
        <v>0</v>
      </c>
    </row>
    <row r="87" s="12" customFormat="1" ht="22.8" customHeight="1">
      <c r="A87" s="12"/>
      <c r="B87" s="190"/>
      <c r="C87" s="191"/>
      <c r="D87" s="192" t="s">
        <v>73</v>
      </c>
      <c r="E87" s="204" t="s">
        <v>506</v>
      </c>
      <c r="F87" s="204" t="s">
        <v>507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SUM(P88:P96)</f>
        <v>0</v>
      </c>
      <c r="Q87" s="198"/>
      <c r="R87" s="199">
        <f>SUM(R88:R96)</f>
        <v>0</v>
      </c>
      <c r="S87" s="198"/>
      <c r="T87" s="200">
        <f>SUM(T88:T96)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82</v>
      </c>
      <c r="AT87" s="202" t="s">
        <v>73</v>
      </c>
      <c r="AU87" s="202" t="s">
        <v>82</v>
      </c>
      <c r="AY87" s="201" t="s">
        <v>165</v>
      </c>
      <c r="BK87" s="203">
        <f>SUM(BK88:BK96)</f>
        <v>0</v>
      </c>
    </row>
    <row r="88" s="2" customFormat="1" ht="24.15" customHeight="1">
      <c r="A88" s="39"/>
      <c r="B88" s="40"/>
      <c r="C88" s="206" t="s">
        <v>82</v>
      </c>
      <c r="D88" s="206" t="s">
        <v>167</v>
      </c>
      <c r="E88" s="207" t="s">
        <v>1944</v>
      </c>
      <c r="F88" s="208" t="s">
        <v>1945</v>
      </c>
      <c r="G88" s="209" t="s">
        <v>202</v>
      </c>
      <c r="H88" s="210">
        <v>0.076999999999999999</v>
      </c>
      <c r="I88" s="211"/>
      <c r="J88" s="212">
        <f>ROUND(I88*H88,2)</f>
        <v>0</v>
      </c>
      <c r="K88" s="208" t="s">
        <v>171</v>
      </c>
      <c r="L88" s="45"/>
      <c r="M88" s="213" t="s">
        <v>19</v>
      </c>
      <c r="N88" s="214" t="s">
        <v>45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172</v>
      </c>
      <c r="AT88" s="217" t="s">
        <v>167</v>
      </c>
      <c r="AU88" s="217" t="s">
        <v>84</v>
      </c>
      <c r="AY88" s="18" t="s">
        <v>165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82</v>
      </c>
      <c r="BK88" s="218">
        <f>ROUND(I88*H88,2)</f>
        <v>0</v>
      </c>
      <c r="BL88" s="18" t="s">
        <v>172</v>
      </c>
      <c r="BM88" s="217" t="s">
        <v>1946</v>
      </c>
    </row>
    <row r="89" s="2" customFormat="1">
      <c r="A89" s="39"/>
      <c r="B89" s="40"/>
      <c r="C89" s="41"/>
      <c r="D89" s="219" t="s">
        <v>174</v>
      </c>
      <c r="E89" s="41"/>
      <c r="F89" s="220" t="s">
        <v>1947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174</v>
      </c>
      <c r="AU89" s="18" t="s">
        <v>84</v>
      </c>
    </row>
    <row r="90" s="2" customFormat="1" ht="24.15" customHeight="1">
      <c r="A90" s="39"/>
      <c r="B90" s="40"/>
      <c r="C90" s="206" t="s">
        <v>84</v>
      </c>
      <c r="D90" s="206" t="s">
        <v>167</v>
      </c>
      <c r="E90" s="207" t="s">
        <v>1948</v>
      </c>
      <c r="F90" s="208" t="s">
        <v>1949</v>
      </c>
      <c r="G90" s="209" t="s">
        <v>202</v>
      </c>
      <c r="H90" s="210">
        <v>0.77000000000000002</v>
      </c>
      <c r="I90" s="211"/>
      <c r="J90" s="212">
        <f>ROUND(I90*H90,2)</f>
        <v>0</v>
      </c>
      <c r="K90" s="208" t="s">
        <v>171</v>
      </c>
      <c r="L90" s="45"/>
      <c r="M90" s="213" t="s">
        <v>19</v>
      </c>
      <c r="N90" s="214" t="s">
        <v>45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172</v>
      </c>
      <c r="AT90" s="217" t="s">
        <v>167</v>
      </c>
      <c r="AU90" s="217" t="s">
        <v>84</v>
      </c>
      <c r="AY90" s="18" t="s">
        <v>165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82</v>
      </c>
      <c r="BK90" s="218">
        <f>ROUND(I90*H90,2)</f>
        <v>0</v>
      </c>
      <c r="BL90" s="18" t="s">
        <v>172</v>
      </c>
      <c r="BM90" s="217" t="s">
        <v>1950</v>
      </c>
    </row>
    <row r="91" s="2" customFormat="1">
      <c r="A91" s="39"/>
      <c r="B91" s="40"/>
      <c r="C91" s="41"/>
      <c r="D91" s="219" t="s">
        <v>174</v>
      </c>
      <c r="E91" s="41"/>
      <c r="F91" s="220" t="s">
        <v>1951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174</v>
      </c>
      <c r="AU91" s="18" t="s">
        <v>84</v>
      </c>
    </row>
    <row r="92" s="13" customFormat="1">
      <c r="A92" s="13"/>
      <c r="B92" s="224"/>
      <c r="C92" s="225"/>
      <c r="D92" s="226" t="s">
        <v>176</v>
      </c>
      <c r="E92" s="225"/>
      <c r="F92" s="228" t="s">
        <v>1952</v>
      </c>
      <c r="G92" s="225"/>
      <c r="H92" s="229">
        <v>0.77000000000000002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176</v>
      </c>
      <c r="AU92" s="235" t="s">
        <v>84</v>
      </c>
      <c r="AV92" s="13" t="s">
        <v>84</v>
      </c>
      <c r="AW92" s="13" t="s">
        <v>4</v>
      </c>
      <c r="AX92" s="13" t="s">
        <v>82</v>
      </c>
      <c r="AY92" s="235" t="s">
        <v>165</v>
      </c>
    </row>
    <row r="93" s="2" customFormat="1" ht="16.5" customHeight="1">
      <c r="A93" s="39"/>
      <c r="B93" s="40"/>
      <c r="C93" s="206" t="s">
        <v>113</v>
      </c>
      <c r="D93" s="206" t="s">
        <v>167</v>
      </c>
      <c r="E93" s="207" t="s">
        <v>1953</v>
      </c>
      <c r="F93" s="208" t="s">
        <v>1954</v>
      </c>
      <c r="G93" s="209" t="s">
        <v>202</v>
      </c>
      <c r="H93" s="210">
        <v>0.076999999999999999</v>
      </c>
      <c r="I93" s="211"/>
      <c r="J93" s="212">
        <f>ROUND(I93*H93,2)</f>
        <v>0</v>
      </c>
      <c r="K93" s="208" t="s">
        <v>171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172</v>
      </c>
      <c r="AT93" s="217" t="s">
        <v>167</v>
      </c>
      <c r="AU93" s="217" t="s">
        <v>84</v>
      </c>
      <c r="AY93" s="18" t="s">
        <v>165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172</v>
      </c>
      <c r="BM93" s="217" t="s">
        <v>1955</v>
      </c>
    </row>
    <row r="94" s="2" customFormat="1">
      <c r="A94" s="39"/>
      <c r="B94" s="40"/>
      <c r="C94" s="41"/>
      <c r="D94" s="219" t="s">
        <v>174</v>
      </c>
      <c r="E94" s="41"/>
      <c r="F94" s="220" t="s">
        <v>1956</v>
      </c>
      <c r="G94" s="41"/>
      <c r="H94" s="41"/>
      <c r="I94" s="221"/>
      <c r="J94" s="41"/>
      <c r="K94" s="41"/>
      <c r="L94" s="45"/>
      <c r="M94" s="222"/>
      <c r="N94" s="223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174</v>
      </c>
      <c r="AU94" s="18" t="s">
        <v>84</v>
      </c>
    </row>
    <row r="95" s="2" customFormat="1" ht="24.15" customHeight="1">
      <c r="A95" s="39"/>
      <c r="B95" s="40"/>
      <c r="C95" s="206" t="s">
        <v>172</v>
      </c>
      <c r="D95" s="206" t="s">
        <v>167</v>
      </c>
      <c r="E95" s="207" t="s">
        <v>1957</v>
      </c>
      <c r="F95" s="208" t="s">
        <v>1958</v>
      </c>
      <c r="G95" s="209" t="s">
        <v>202</v>
      </c>
      <c r="H95" s="210">
        <v>0.076999999999999999</v>
      </c>
      <c r="I95" s="211"/>
      <c r="J95" s="212">
        <f>ROUND(I95*H95,2)</f>
        <v>0</v>
      </c>
      <c r="K95" s="208" t="s">
        <v>171</v>
      </c>
      <c r="L95" s="45"/>
      <c r="M95" s="213" t="s">
        <v>19</v>
      </c>
      <c r="N95" s="214" t="s">
        <v>45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172</v>
      </c>
      <c r="AT95" s="217" t="s">
        <v>167</v>
      </c>
      <c r="AU95" s="217" t="s">
        <v>84</v>
      </c>
      <c r="AY95" s="18" t="s">
        <v>165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82</v>
      </c>
      <c r="BK95" s="218">
        <f>ROUND(I95*H95,2)</f>
        <v>0</v>
      </c>
      <c r="BL95" s="18" t="s">
        <v>172</v>
      </c>
      <c r="BM95" s="217" t="s">
        <v>1959</v>
      </c>
    </row>
    <row r="96" s="2" customFormat="1">
      <c r="A96" s="39"/>
      <c r="B96" s="40"/>
      <c r="C96" s="41"/>
      <c r="D96" s="219" t="s">
        <v>174</v>
      </c>
      <c r="E96" s="41"/>
      <c r="F96" s="220" t="s">
        <v>1960</v>
      </c>
      <c r="G96" s="41"/>
      <c r="H96" s="41"/>
      <c r="I96" s="221"/>
      <c r="J96" s="41"/>
      <c r="K96" s="41"/>
      <c r="L96" s="45"/>
      <c r="M96" s="222"/>
      <c r="N96" s="223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174</v>
      </c>
      <c r="AU96" s="18" t="s">
        <v>84</v>
      </c>
    </row>
    <row r="97" s="12" customFormat="1" ht="25.92" customHeight="1">
      <c r="A97" s="12"/>
      <c r="B97" s="190"/>
      <c r="C97" s="191"/>
      <c r="D97" s="192" t="s">
        <v>73</v>
      </c>
      <c r="E97" s="193" t="s">
        <v>534</v>
      </c>
      <c r="F97" s="193" t="s">
        <v>535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P98+P135</f>
        <v>0</v>
      </c>
      <c r="Q97" s="198"/>
      <c r="R97" s="199">
        <f>R98+R135</f>
        <v>0.02981</v>
      </c>
      <c r="S97" s="198"/>
      <c r="T97" s="200">
        <f>T98+T135</f>
        <v>0.07708000000000001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84</v>
      </c>
      <c r="AT97" s="202" t="s">
        <v>73</v>
      </c>
      <c r="AU97" s="202" t="s">
        <v>74</v>
      </c>
      <c r="AY97" s="201" t="s">
        <v>165</v>
      </c>
      <c r="BK97" s="203">
        <f>BK98+BK135</f>
        <v>0</v>
      </c>
    </row>
    <row r="98" s="12" customFormat="1" ht="22.8" customHeight="1">
      <c r="A98" s="12"/>
      <c r="B98" s="190"/>
      <c r="C98" s="191"/>
      <c r="D98" s="192" t="s">
        <v>73</v>
      </c>
      <c r="E98" s="204" t="s">
        <v>1961</v>
      </c>
      <c r="F98" s="204" t="s">
        <v>1962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SUM(P99:P134)</f>
        <v>0</v>
      </c>
      <c r="Q98" s="198"/>
      <c r="R98" s="199">
        <f>SUM(R99:R134)</f>
        <v>0.027830000000000001</v>
      </c>
      <c r="S98" s="198"/>
      <c r="T98" s="200">
        <f>SUM(T99:T134)</f>
        <v>0.07708000000000001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84</v>
      </c>
      <c r="AT98" s="202" t="s">
        <v>73</v>
      </c>
      <c r="AU98" s="202" t="s">
        <v>82</v>
      </c>
      <c r="AY98" s="201" t="s">
        <v>165</v>
      </c>
      <c r="BK98" s="203">
        <f>SUM(BK99:BK134)</f>
        <v>0</v>
      </c>
    </row>
    <row r="99" s="2" customFormat="1" ht="16.5" customHeight="1">
      <c r="A99" s="39"/>
      <c r="B99" s="40"/>
      <c r="C99" s="206" t="s">
        <v>193</v>
      </c>
      <c r="D99" s="206" t="s">
        <v>167</v>
      </c>
      <c r="E99" s="207" t="s">
        <v>1318</v>
      </c>
      <c r="F99" s="208" t="s">
        <v>1319</v>
      </c>
      <c r="G99" s="209" t="s">
        <v>251</v>
      </c>
      <c r="H99" s="210">
        <v>2</v>
      </c>
      <c r="I99" s="211"/>
      <c r="J99" s="212">
        <f>ROUND(I99*H99,2)</f>
        <v>0</v>
      </c>
      <c r="K99" s="208" t="s">
        <v>171</v>
      </c>
      <c r="L99" s="45"/>
      <c r="M99" s="213" t="s">
        <v>19</v>
      </c>
      <c r="N99" s="214" t="s">
        <v>45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0.00123</v>
      </c>
      <c r="T99" s="216">
        <f>S99*H99</f>
        <v>0.0024599999999999999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259</v>
      </c>
      <c r="AT99" s="217" t="s">
        <v>167</v>
      </c>
      <c r="AU99" s="217" t="s">
        <v>84</v>
      </c>
      <c r="AY99" s="18" t="s">
        <v>165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82</v>
      </c>
      <c r="BK99" s="218">
        <f>ROUND(I99*H99,2)</f>
        <v>0</v>
      </c>
      <c r="BL99" s="18" t="s">
        <v>259</v>
      </c>
      <c r="BM99" s="217" t="s">
        <v>1963</v>
      </c>
    </row>
    <row r="100" s="2" customFormat="1">
      <c r="A100" s="39"/>
      <c r="B100" s="40"/>
      <c r="C100" s="41"/>
      <c r="D100" s="219" t="s">
        <v>174</v>
      </c>
      <c r="E100" s="41"/>
      <c r="F100" s="220" t="s">
        <v>1321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174</v>
      </c>
      <c r="AU100" s="18" t="s">
        <v>84</v>
      </c>
    </row>
    <row r="101" s="2" customFormat="1" ht="16.5" customHeight="1">
      <c r="A101" s="39"/>
      <c r="B101" s="40"/>
      <c r="C101" s="206" t="s">
        <v>199</v>
      </c>
      <c r="D101" s="206" t="s">
        <v>167</v>
      </c>
      <c r="E101" s="207" t="s">
        <v>1964</v>
      </c>
      <c r="F101" s="208" t="s">
        <v>1965</v>
      </c>
      <c r="G101" s="209" t="s">
        <v>290</v>
      </c>
      <c r="H101" s="210">
        <v>30</v>
      </c>
      <c r="I101" s="211"/>
      <c r="J101" s="212">
        <f>ROUND(I101*H101,2)</f>
        <v>0</v>
      </c>
      <c r="K101" s="208" t="s">
        <v>171</v>
      </c>
      <c r="L101" s="45"/>
      <c r="M101" s="213" t="s">
        <v>19</v>
      </c>
      <c r="N101" s="214" t="s">
        <v>45</v>
      </c>
      <c r="O101" s="85"/>
      <c r="P101" s="215">
        <f>O101*H101</f>
        <v>0</v>
      </c>
      <c r="Q101" s="215">
        <v>0.00011</v>
      </c>
      <c r="R101" s="215">
        <f>Q101*H101</f>
        <v>0.0033</v>
      </c>
      <c r="S101" s="215">
        <v>0.00215</v>
      </c>
      <c r="T101" s="216">
        <f>S101*H101</f>
        <v>0.064500000000000002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259</v>
      </c>
      <c r="AT101" s="217" t="s">
        <v>167</v>
      </c>
      <c r="AU101" s="217" t="s">
        <v>84</v>
      </c>
      <c r="AY101" s="18" t="s">
        <v>165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82</v>
      </c>
      <c r="BK101" s="218">
        <f>ROUND(I101*H101,2)</f>
        <v>0</v>
      </c>
      <c r="BL101" s="18" t="s">
        <v>259</v>
      </c>
      <c r="BM101" s="217" t="s">
        <v>1966</v>
      </c>
    </row>
    <row r="102" s="2" customFormat="1">
      <c r="A102" s="39"/>
      <c r="B102" s="40"/>
      <c r="C102" s="41"/>
      <c r="D102" s="219" t="s">
        <v>174</v>
      </c>
      <c r="E102" s="41"/>
      <c r="F102" s="220" t="s">
        <v>1967</v>
      </c>
      <c r="G102" s="41"/>
      <c r="H102" s="41"/>
      <c r="I102" s="221"/>
      <c r="J102" s="41"/>
      <c r="K102" s="41"/>
      <c r="L102" s="45"/>
      <c r="M102" s="222"/>
      <c r="N102" s="223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174</v>
      </c>
      <c r="AU102" s="18" t="s">
        <v>84</v>
      </c>
    </row>
    <row r="103" s="2" customFormat="1" ht="16.5" customHeight="1">
      <c r="A103" s="39"/>
      <c r="B103" s="40"/>
      <c r="C103" s="206" t="s">
        <v>206</v>
      </c>
      <c r="D103" s="206" t="s">
        <v>167</v>
      </c>
      <c r="E103" s="207" t="s">
        <v>1968</v>
      </c>
      <c r="F103" s="208" t="s">
        <v>1969</v>
      </c>
      <c r="G103" s="209" t="s">
        <v>290</v>
      </c>
      <c r="H103" s="210">
        <v>1</v>
      </c>
      <c r="I103" s="211"/>
      <c r="J103" s="212">
        <f>ROUND(I103*H103,2)</f>
        <v>0</v>
      </c>
      <c r="K103" s="208" t="s">
        <v>171</v>
      </c>
      <c r="L103" s="45"/>
      <c r="M103" s="213" t="s">
        <v>19</v>
      </c>
      <c r="N103" s="214" t="s">
        <v>45</v>
      </c>
      <c r="O103" s="85"/>
      <c r="P103" s="215">
        <f>O103*H103</f>
        <v>0</v>
      </c>
      <c r="Q103" s="215">
        <v>0.0025600000000000002</v>
      </c>
      <c r="R103" s="215">
        <f>Q103*H103</f>
        <v>0.0025600000000000002</v>
      </c>
      <c r="S103" s="215">
        <v>0</v>
      </c>
      <c r="T103" s="21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259</v>
      </c>
      <c r="AT103" s="217" t="s">
        <v>167</v>
      </c>
      <c r="AU103" s="217" t="s">
        <v>84</v>
      </c>
      <c r="AY103" s="18" t="s">
        <v>165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82</v>
      </c>
      <c r="BK103" s="218">
        <f>ROUND(I103*H103,2)</f>
        <v>0</v>
      </c>
      <c r="BL103" s="18" t="s">
        <v>259</v>
      </c>
      <c r="BM103" s="217" t="s">
        <v>1970</v>
      </c>
    </row>
    <row r="104" s="2" customFormat="1">
      <c r="A104" s="39"/>
      <c r="B104" s="40"/>
      <c r="C104" s="41"/>
      <c r="D104" s="219" t="s">
        <v>174</v>
      </c>
      <c r="E104" s="41"/>
      <c r="F104" s="220" t="s">
        <v>1971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174</v>
      </c>
      <c r="AU104" s="18" t="s">
        <v>84</v>
      </c>
    </row>
    <row r="105" s="2" customFormat="1" ht="16.5" customHeight="1">
      <c r="A105" s="39"/>
      <c r="B105" s="40"/>
      <c r="C105" s="206" t="s">
        <v>212</v>
      </c>
      <c r="D105" s="206" t="s">
        <v>167</v>
      </c>
      <c r="E105" s="207" t="s">
        <v>1972</v>
      </c>
      <c r="F105" s="208" t="s">
        <v>1973</v>
      </c>
      <c r="G105" s="209" t="s">
        <v>1384</v>
      </c>
      <c r="H105" s="210">
        <v>1</v>
      </c>
      <c r="I105" s="211"/>
      <c r="J105" s="212">
        <f>ROUND(I105*H105,2)</f>
        <v>0</v>
      </c>
      <c r="K105" s="208" t="s">
        <v>171</v>
      </c>
      <c r="L105" s="45"/>
      <c r="M105" s="213" t="s">
        <v>19</v>
      </c>
      <c r="N105" s="214" t="s">
        <v>45</v>
      </c>
      <c r="O105" s="85"/>
      <c r="P105" s="215">
        <f>O105*H105</f>
        <v>0</v>
      </c>
      <c r="Q105" s="215">
        <v>0.0033800000000000002</v>
      </c>
      <c r="R105" s="215">
        <f>Q105*H105</f>
        <v>0.0033800000000000002</v>
      </c>
      <c r="S105" s="215">
        <v>0</v>
      </c>
      <c r="T105" s="21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7" t="s">
        <v>259</v>
      </c>
      <c r="AT105" s="217" t="s">
        <v>167</v>
      </c>
      <c r="AU105" s="217" t="s">
        <v>84</v>
      </c>
      <c r="AY105" s="18" t="s">
        <v>165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82</v>
      </c>
      <c r="BK105" s="218">
        <f>ROUND(I105*H105,2)</f>
        <v>0</v>
      </c>
      <c r="BL105" s="18" t="s">
        <v>259</v>
      </c>
      <c r="BM105" s="217" t="s">
        <v>1974</v>
      </c>
    </row>
    <row r="106" s="2" customFormat="1">
      <c r="A106" s="39"/>
      <c r="B106" s="40"/>
      <c r="C106" s="41"/>
      <c r="D106" s="219" t="s">
        <v>174</v>
      </c>
      <c r="E106" s="41"/>
      <c r="F106" s="220" t="s">
        <v>1975</v>
      </c>
      <c r="G106" s="41"/>
      <c r="H106" s="41"/>
      <c r="I106" s="221"/>
      <c r="J106" s="41"/>
      <c r="K106" s="41"/>
      <c r="L106" s="45"/>
      <c r="M106" s="222"/>
      <c r="N106" s="223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174</v>
      </c>
      <c r="AU106" s="18" t="s">
        <v>84</v>
      </c>
    </row>
    <row r="107" s="2" customFormat="1" ht="16.5" customHeight="1">
      <c r="A107" s="39"/>
      <c r="B107" s="40"/>
      <c r="C107" s="206" t="s">
        <v>219</v>
      </c>
      <c r="D107" s="206" t="s">
        <v>167</v>
      </c>
      <c r="E107" s="207" t="s">
        <v>1976</v>
      </c>
      <c r="F107" s="208" t="s">
        <v>1977</v>
      </c>
      <c r="G107" s="209" t="s">
        <v>1384</v>
      </c>
      <c r="H107" s="210">
        <v>1</v>
      </c>
      <c r="I107" s="211"/>
      <c r="J107" s="212">
        <f>ROUND(I107*H107,2)</f>
        <v>0</v>
      </c>
      <c r="K107" s="208" t="s">
        <v>171</v>
      </c>
      <c r="L107" s="45"/>
      <c r="M107" s="213" t="s">
        <v>19</v>
      </c>
      <c r="N107" s="214" t="s">
        <v>45</v>
      </c>
      <c r="O107" s="85"/>
      <c r="P107" s="215">
        <f>O107*H107</f>
        <v>0</v>
      </c>
      <c r="Q107" s="215">
        <v>0.00022000000000000001</v>
      </c>
      <c r="R107" s="215">
        <f>Q107*H107</f>
        <v>0.00022000000000000001</v>
      </c>
      <c r="S107" s="215">
        <v>0</v>
      </c>
      <c r="T107" s="21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259</v>
      </c>
      <c r="AT107" s="217" t="s">
        <v>167</v>
      </c>
      <c r="AU107" s="217" t="s">
        <v>84</v>
      </c>
      <c r="AY107" s="18" t="s">
        <v>165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82</v>
      </c>
      <c r="BK107" s="218">
        <f>ROUND(I107*H107,2)</f>
        <v>0</v>
      </c>
      <c r="BL107" s="18" t="s">
        <v>259</v>
      </c>
      <c r="BM107" s="217" t="s">
        <v>1978</v>
      </c>
    </row>
    <row r="108" s="2" customFormat="1">
      <c r="A108" s="39"/>
      <c r="B108" s="40"/>
      <c r="C108" s="41"/>
      <c r="D108" s="219" t="s">
        <v>174</v>
      </c>
      <c r="E108" s="41"/>
      <c r="F108" s="220" t="s">
        <v>1979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174</v>
      </c>
      <c r="AU108" s="18" t="s">
        <v>84</v>
      </c>
    </row>
    <row r="109" s="2" customFormat="1" ht="16.5" customHeight="1">
      <c r="A109" s="39"/>
      <c r="B109" s="40"/>
      <c r="C109" s="206" t="s">
        <v>225</v>
      </c>
      <c r="D109" s="206" t="s">
        <v>167</v>
      </c>
      <c r="E109" s="207" t="s">
        <v>1980</v>
      </c>
      <c r="F109" s="208" t="s">
        <v>1981</v>
      </c>
      <c r="G109" s="209" t="s">
        <v>1310</v>
      </c>
      <c r="H109" s="210">
        <v>1</v>
      </c>
      <c r="I109" s="211"/>
      <c r="J109" s="212">
        <f>ROUND(I109*H109,2)</f>
        <v>0</v>
      </c>
      <c r="K109" s="208" t="s">
        <v>171</v>
      </c>
      <c r="L109" s="45"/>
      <c r="M109" s="213" t="s">
        <v>19</v>
      </c>
      <c r="N109" s="214" t="s">
        <v>45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0.00513</v>
      </c>
      <c r="T109" s="216">
        <f>S109*H109</f>
        <v>0.00513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259</v>
      </c>
      <c r="AT109" s="217" t="s">
        <v>167</v>
      </c>
      <c r="AU109" s="217" t="s">
        <v>84</v>
      </c>
      <c r="AY109" s="18" t="s">
        <v>165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259</v>
      </c>
      <c r="BM109" s="217" t="s">
        <v>1982</v>
      </c>
    </row>
    <row r="110" s="2" customFormat="1">
      <c r="A110" s="39"/>
      <c r="B110" s="40"/>
      <c r="C110" s="41"/>
      <c r="D110" s="219" t="s">
        <v>174</v>
      </c>
      <c r="E110" s="41"/>
      <c r="F110" s="220" t="s">
        <v>1983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174</v>
      </c>
      <c r="AU110" s="18" t="s">
        <v>84</v>
      </c>
    </row>
    <row r="111" s="2" customFormat="1" ht="16.5" customHeight="1">
      <c r="A111" s="39"/>
      <c r="B111" s="40"/>
      <c r="C111" s="206" t="s">
        <v>231</v>
      </c>
      <c r="D111" s="206" t="s">
        <v>167</v>
      </c>
      <c r="E111" s="207" t="s">
        <v>1984</v>
      </c>
      <c r="F111" s="208" t="s">
        <v>1985</v>
      </c>
      <c r="G111" s="209" t="s">
        <v>251</v>
      </c>
      <c r="H111" s="210">
        <v>1</v>
      </c>
      <c r="I111" s="211"/>
      <c r="J111" s="212">
        <f>ROUND(I111*H111,2)</f>
        <v>0</v>
      </c>
      <c r="K111" s="208" t="s">
        <v>171</v>
      </c>
      <c r="L111" s="45"/>
      <c r="M111" s="213" t="s">
        <v>19</v>
      </c>
      <c r="N111" s="214" t="s">
        <v>45</v>
      </c>
      <c r="O111" s="85"/>
      <c r="P111" s="215">
        <f>O111*H111</f>
        <v>0</v>
      </c>
      <c r="Q111" s="215">
        <v>0</v>
      </c>
      <c r="R111" s="215">
        <f>Q111*H111</f>
        <v>0</v>
      </c>
      <c r="S111" s="215">
        <v>0.00088999999999999995</v>
      </c>
      <c r="T111" s="216">
        <f>S111*H111</f>
        <v>0.00088999999999999995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7" t="s">
        <v>259</v>
      </c>
      <c r="AT111" s="217" t="s">
        <v>167</v>
      </c>
      <c r="AU111" s="217" t="s">
        <v>84</v>
      </c>
      <c r="AY111" s="18" t="s">
        <v>165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82</v>
      </c>
      <c r="BK111" s="218">
        <f>ROUND(I111*H111,2)</f>
        <v>0</v>
      </c>
      <c r="BL111" s="18" t="s">
        <v>259</v>
      </c>
      <c r="BM111" s="217" t="s">
        <v>1986</v>
      </c>
    </row>
    <row r="112" s="2" customFormat="1">
      <c r="A112" s="39"/>
      <c r="B112" s="40"/>
      <c r="C112" s="41"/>
      <c r="D112" s="219" t="s">
        <v>174</v>
      </c>
      <c r="E112" s="41"/>
      <c r="F112" s="220" t="s">
        <v>1987</v>
      </c>
      <c r="G112" s="41"/>
      <c r="H112" s="41"/>
      <c r="I112" s="221"/>
      <c r="J112" s="41"/>
      <c r="K112" s="41"/>
      <c r="L112" s="45"/>
      <c r="M112" s="222"/>
      <c r="N112" s="223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174</v>
      </c>
      <c r="AU112" s="18" t="s">
        <v>84</v>
      </c>
    </row>
    <row r="113" s="2" customFormat="1" ht="16.5" customHeight="1">
      <c r="A113" s="39"/>
      <c r="B113" s="40"/>
      <c r="C113" s="206" t="s">
        <v>8</v>
      </c>
      <c r="D113" s="206" t="s">
        <v>167</v>
      </c>
      <c r="E113" s="207" t="s">
        <v>1988</v>
      </c>
      <c r="F113" s="208" t="s">
        <v>1989</v>
      </c>
      <c r="G113" s="209" t="s">
        <v>290</v>
      </c>
      <c r="H113" s="210">
        <v>23</v>
      </c>
      <c r="I113" s="211"/>
      <c r="J113" s="212">
        <f>ROUND(I113*H113,2)</f>
        <v>0</v>
      </c>
      <c r="K113" s="208" t="s">
        <v>171</v>
      </c>
      <c r="L113" s="45"/>
      <c r="M113" s="213" t="s">
        <v>19</v>
      </c>
      <c r="N113" s="214" t="s">
        <v>45</v>
      </c>
      <c r="O113" s="85"/>
      <c r="P113" s="215">
        <f>O113*H113</f>
        <v>0</v>
      </c>
      <c r="Q113" s="215">
        <v>0.00067000000000000002</v>
      </c>
      <c r="R113" s="215">
        <f>Q113*H113</f>
        <v>0.01541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259</v>
      </c>
      <c r="AT113" s="217" t="s">
        <v>167</v>
      </c>
      <c r="AU113" s="217" t="s">
        <v>84</v>
      </c>
      <c r="AY113" s="18" t="s">
        <v>165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259</v>
      </c>
      <c r="BM113" s="217" t="s">
        <v>1990</v>
      </c>
    </row>
    <row r="114" s="2" customFormat="1">
      <c r="A114" s="39"/>
      <c r="B114" s="40"/>
      <c r="C114" s="41"/>
      <c r="D114" s="219" t="s">
        <v>174</v>
      </c>
      <c r="E114" s="41"/>
      <c r="F114" s="220" t="s">
        <v>1991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174</v>
      </c>
      <c r="AU114" s="18" t="s">
        <v>84</v>
      </c>
    </row>
    <row r="115" s="2" customFormat="1" ht="16.5" customHeight="1">
      <c r="A115" s="39"/>
      <c r="B115" s="40"/>
      <c r="C115" s="206" t="s">
        <v>241</v>
      </c>
      <c r="D115" s="206" t="s">
        <v>167</v>
      </c>
      <c r="E115" s="207" t="s">
        <v>1992</v>
      </c>
      <c r="F115" s="208" t="s">
        <v>1993</v>
      </c>
      <c r="G115" s="209" t="s">
        <v>251</v>
      </c>
      <c r="H115" s="210">
        <v>1</v>
      </c>
      <c r="I115" s="211"/>
      <c r="J115" s="212">
        <f>ROUND(I115*H115,2)</f>
        <v>0</v>
      </c>
      <c r="K115" s="208" t="s">
        <v>171</v>
      </c>
      <c r="L115" s="45"/>
      <c r="M115" s="213" t="s">
        <v>19</v>
      </c>
      <c r="N115" s="214" t="s">
        <v>45</v>
      </c>
      <c r="O115" s="85"/>
      <c r="P115" s="215">
        <f>O115*H115</f>
        <v>0</v>
      </c>
      <c r="Q115" s="215">
        <v>0.00022000000000000001</v>
      </c>
      <c r="R115" s="215">
        <f>Q115*H115</f>
        <v>0.00022000000000000001</v>
      </c>
      <c r="S115" s="215">
        <v>0</v>
      </c>
      <c r="T115" s="21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259</v>
      </c>
      <c r="AT115" s="217" t="s">
        <v>167</v>
      </c>
      <c r="AU115" s="217" t="s">
        <v>84</v>
      </c>
      <c r="AY115" s="18" t="s">
        <v>165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82</v>
      </c>
      <c r="BK115" s="218">
        <f>ROUND(I115*H115,2)</f>
        <v>0</v>
      </c>
      <c r="BL115" s="18" t="s">
        <v>259</v>
      </c>
      <c r="BM115" s="217" t="s">
        <v>1994</v>
      </c>
    </row>
    <row r="116" s="2" customFormat="1">
      <c r="A116" s="39"/>
      <c r="B116" s="40"/>
      <c r="C116" s="41"/>
      <c r="D116" s="219" t="s">
        <v>174</v>
      </c>
      <c r="E116" s="41"/>
      <c r="F116" s="220" t="s">
        <v>1995</v>
      </c>
      <c r="G116" s="41"/>
      <c r="H116" s="41"/>
      <c r="I116" s="221"/>
      <c r="J116" s="41"/>
      <c r="K116" s="41"/>
      <c r="L116" s="45"/>
      <c r="M116" s="222"/>
      <c r="N116" s="223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174</v>
      </c>
      <c r="AU116" s="18" t="s">
        <v>84</v>
      </c>
    </row>
    <row r="117" s="2" customFormat="1" ht="16.5" customHeight="1">
      <c r="A117" s="39"/>
      <c r="B117" s="40"/>
      <c r="C117" s="206" t="s">
        <v>248</v>
      </c>
      <c r="D117" s="206" t="s">
        <v>167</v>
      </c>
      <c r="E117" s="207" t="s">
        <v>1996</v>
      </c>
      <c r="F117" s="208" t="s">
        <v>1997</v>
      </c>
      <c r="G117" s="209" t="s">
        <v>290</v>
      </c>
      <c r="H117" s="210">
        <v>25</v>
      </c>
      <c r="I117" s="211"/>
      <c r="J117" s="212">
        <f>ROUND(I117*H117,2)</f>
        <v>0</v>
      </c>
      <c r="K117" s="208" t="s">
        <v>171</v>
      </c>
      <c r="L117" s="45"/>
      <c r="M117" s="213" t="s">
        <v>19</v>
      </c>
      <c r="N117" s="214" t="s">
        <v>45</v>
      </c>
      <c r="O117" s="85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259</v>
      </c>
      <c r="AT117" s="217" t="s">
        <v>167</v>
      </c>
      <c r="AU117" s="217" t="s">
        <v>84</v>
      </c>
      <c r="AY117" s="18" t="s">
        <v>165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82</v>
      </c>
      <c r="BK117" s="218">
        <f>ROUND(I117*H117,2)</f>
        <v>0</v>
      </c>
      <c r="BL117" s="18" t="s">
        <v>259</v>
      </c>
      <c r="BM117" s="217" t="s">
        <v>1998</v>
      </c>
    </row>
    <row r="118" s="2" customFormat="1">
      <c r="A118" s="39"/>
      <c r="B118" s="40"/>
      <c r="C118" s="41"/>
      <c r="D118" s="219" t="s">
        <v>174</v>
      </c>
      <c r="E118" s="41"/>
      <c r="F118" s="220" t="s">
        <v>1999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174</v>
      </c>
      <c r="AU118" s="18" t="s">
        <v>84</v>
      </c>
    </row>
    <row r="119" s="2" customFormat="1" ht="16.5" customHeight="1">
      <c r="A119" s="39"/>
      <c r="B119" s="40"/>
      <c r="C119" s="206" t="s">
        <v>254</v>
      </c>
      <c r="D119" s="206" t="s">
        <v>167</v>
      </c>
      <c r="E119" s="207" t="s">
        <v>2000</v>
      </c>
      <c r="F119" s="208" t="s">
        <v>2001</v>
      </c>
      <c r="G119" s="209" t="s">
        <v>251</v>
      </c>
      <c r="H119" s="210">
        <v>1</v>
      </c>
      <c r="I119" s="211"/>
      <c r="J119" s="212">
        <f>ROUND(I119*H119,2)</f>
        <v>0</v>
      </c>
      <c r="K119" s="208" t="s">
        <v>171</v>
      </c>
      <c r="L119" s="45"/>
      <c r="M119" s="213" t="s">
        <v>19</v>
      </c>
      <c r="N119" s="214" t="s">
        <v>45</v>
      </c>
      <c r="O119" s="85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259</v>
      </c>
      <c r="AT119" s="217" t="s">
        <v>167</v>
      </c>
      <c r="AU119" s="217" t="s">
        <v>84</v>
      </c>
      <c r="AY119" s="18" t="s">
        <v>165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82</v>
      </c>
      <c r="BK119" s="218">
        <f>ROUND(I119*H119,2)</f>
        <v>0</v>
      </c>
      <c r="BL119" s="18" t="s">
        <v>259</v>
      </c>
      <c r="BM119" s="217" t="s">
        <v>2002</v>
      </c>
    </row>
    <row r="120" s="2" customFormat="1">
      <c r="A120" s="39"/>
      <c r="B120" s="40"/>
      <c r="C120" s="41"/>
      <c r="D120" s="219" t="s">
        <v>174</v>
      </c>
      <c r="E120" s="41"/>
      <c r="F120" s="220" t="s">
        <v>2003</v>
      </c>
      <c r="G120" s="41"/>
      <c r="H120" s="41"/>
      <c r="I120" s="221"/>
      <c r="J120" s="41"/>
      <c r="K120" s="41"/>
      <c r="L120" s="45"/>
      <c r="M120" s="222"/>
      <c r="N120" s="223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174</v>
      </c>
      <c r="AU120" s="18" t="s">
        <v>84</v>
      </c>
    </row>
    <row r="121" s="2" customFormat="1" ht="16.5" customHeight="1">
      <c r="A121" s="39"/>
      <c r="B121" s="40"/>
      <c r="C121" s="206" t="s">
        <v>259</v>
      </c>
      <c r="D121" s="206" t="s">
        <v>167</v>
      </c>
      <c r="E121" s="207" t="s">
        <v>2004</v>
      </c>
      <c r="F121" s="208" t="s">
        <v>2005</v>
      </c>
      <c r="G121" s="209" t="s">
        <v>251</v>
      </c>
      <c r="H121" s="210">
        <v>1</v>
      </c>
      <c r="I121" s="211"/>
      <c r="J121" s="212">
        <f>ROUND(I121*H121,2)</f>
        <v>0</v>
      </c>
      <c r="K121" s="208" t="s">
        <v>171</v>
      </c>
      <c r="L121" s="45"/>
      <c r="M121" s="213" t="s">
        <v>19</v>
      </c>
      <c r="N121" s="214" t="s">
        <v>45</v>
      </c>
      <c r="O121" s="85"/>
      <c r="P121" s="215">
        <f>O121*H121</f>
        <v>0</v>
      </c>
      <c r="Q121" s="215">
        <v>0.00025000000000000001</v>
      </c>
      <c r="R121" s="215">
        <f>Q121*H121</f>
        <v>0.00025000000000000001</v>
      </c>
      <c r="S121" s="215">
        <v>0</v>
      </c>
      <c r="T121" s="21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259</v>
      </c>
      <c r="AT121" s="217" t="s">
        <v>167</v>
      </c>
      <c r="AU121" s="217" t="s">
        <v>84</v>
      </c>
      <c r="AY121" s="18" t="s">
        <v>165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82</v>
      </c>
      <c r="BK121" s="218">
        <f>ROUND(I121*H121,2)</f>
        <v>0</v>
      </c>
      <c r="BL121" s="18" t="s">
        <v>259</v>
      </c>
      <c r="BM121" s="217" t="s">
        <v>2006</v>
      </c>
    </row>
    <row r="122" s="2" customFormat="1">
      <c r="A122" s="39"/>
      <c r="B122" s="40"/>
      <c r="C122" s="41"/>
      <c r="D122" s="219" t="s">
        <v>174</v>
      </c>
      <c r="E122" s="41"/>
      <c r="F122" s="220" t="s">
        <v>2007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174</v>
      </c>
      <c r="AU122" s="18" t="s">
        <v>84</v>
      </c>
    </row>
    <row r="123" s="2" customFormat="1" ht="21.75" customHeight="1">
      <c r="A123" s="39"/>
      <c r="B123" s="40"/>
      <c r="C123" s="206" t="s">
        <v>267</v>
      </c>
      <c r="D123" s="206" t="s">
        <v>167</v>
      </c>
      <c r="E123" s="207" t="s">
        <v>2008</v>
      </c>
      <c r="F123" s="208" t="s">
        <v>2009</v>
      </c>
      <c r="G123" s="209" t="s">
        <v>251</v>
      </c>
      <c r="H123" s="210">
        <v>1</v>
      </c>
      <c r="I123" s="211"/>
      <c r="J123" s="212">
        <f>ROUND(I123*H123,2)</f>
        <v>0</v>
      </c>
      <c r="K123" s="208" t="s">
        <v>171</v>
      </c>
      <c r="L123" s="45"/>
      <c r="M123" s="213" t="s">
        <v>19</v>
      </c>
      <c r="N123" s="214" t="s">
        <v>45</v>
      </c>
      <c r="O123" s="85"/>
      <c r="P123" s="215">
        <f>O123*H123</f>
        <v>0</v>
      </c>
      <c r="Q123" s="215">
        <v>0.00059000000000000003</v>
      </c>
      <c r="R123" s="215">
        <f>Q123*H123</f>
        <v>0.00059000000000000003</v>
      </c>
      <c r="S123" s="215">
        <v>0</v>
      </c>
      <c r="T123" s="21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259</v>
      </c>
      <c r="AT123" s="217" t="s">
        <v>167</v>
      </c>
      <c r="AU123" s="217" t="s">
        <v>84</v>
      </c>
      <c r="AY123" s="18" t="s">
        <v>165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82</v>
      </c>
      <c r="BK123" s="218">
        <f>ROUND(I123*H123,2)</f>
        <v>0</v>
      </c>
      <c r="BL123" s="18" t="s">
        <v>259</v>
      </c>
      <c r="BM123" s="217" t="s">
        <v>2010</v>
      </c>
    </row>
    <row r="124" s="2" customFormat="1">
      <c r="A124" s="39"/>
      <c r="B124" s="40"/>
      <c r="C124" s="41"/>
      <c r="D124" s="219" t="s">
        <v>174</v>
      </c>
      <c r="E124" s="41"/>
      <c r="F124" s="220" t="s">
        <v>2011</v>
      </c>
      <c r="G124" s="41"/>
      <c r="H124" s="41"/>
      <c r="I124" s="221"/>
      <c r="J124" s="41"/>
      <c r="K124" s="41"/>
      <c r="L124" s="45"/>
      <c r="M124" s="222"/>
      <c r="N124" s="223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174</v>
      </c>
      <c r="AU124" s="18" t="s">
        <v>84</v>
      </c>
    </row>
    <row r="125" s="2" customFormat="1" ht="21.75" customHeight="1">
      <c r="A125" s="39"/>
      <c r="B125" s="40"/>
      <c r="C125" s="206" t="s">
        <v>274</v>
      </c>
      <c r="D125" s="206" t="s">
        <v>167</v>
      </c>
      <c r="E125" s="207" t="s">
        <v>2012</v>
      </c>
      <c r="F125" s="208" t="s">
        <v>2013</v>
      </c>
      <c r="G125" s="209" t="s">
        <v>251</v>
      </c>
      <c r="H125" s="210">
        <v>1</v>
      </c>
      <c r="I125" s="211"/>
      <c r="J125" s="212">
        <f>ROUND(I125*H125,2)</f>
        <v>0</v>
      </c>
      <c r="K125" s="208" t="s">
        <v>171</v>
      </c>
      <c r="L125" s="45"/>
      <c r="M125" s="213" t="s">
        <v>19</v>
      </c>
      <c r="N125" s="214" t="s">
        <v>45</v>
      </c>
      <c r="O125" s="85"/>
      <c r="P125" s="215">
        <f>O125*H125</f>
        <v>0</v>
      </c>
      <c r="Q125" s="215">
        <v>0.00024000000000000001</v>
      </c>
      <c r="R125" s="215">
        <f>Q125*H125</f>
        <v>0.00024000000000000001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259</v>
      </c>
      <c r="AT125" s="217" t="s">
        <v>167</v>
      </c>
      <c r="AU125" s="217" t="s">
        <v>84</v>
      </c>
      <c r="AY125" s="18" t="s">
        <v>165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82</v>
      </c>
      <c r="BK125" s="218">
        <f>ROUND(I125*H125,2)</f>
        <v>0</v>
      </c>
      <c r="BL125" s="18" t="s">
        <v>259</v>
      </c>
      <c r="BM125" s="217" t="s">
        <v>2014</v>
      </c>
    </row>
    <row r="126" s="2" customFormat="1">
      <c r="A126" s="39"/>
      <c r="B126" s="40"/>
      <c r="C126" s="41"/>
      <c r="D126" s="219" t="s">
        <v>174</v>
      </c>
      <c r="E126" s="41"/>
      <c r="F126" s="220" t="s">
        <v>2015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174</v>
      </c>
      <c r="AU126" s="18" t="s">
        <v>84</v>
      </c>
    </row>
    <row r="127" s="2" customFormat="1" ht="21.75" customHeight="1">
      <c r="A127" s="39"/>
      <c r="B127" s="40"/>
      <c r="C127" s="206" t="s">
        <v>280</v>
      </c>
      <c r="D127" s="206" t="s">
        <v>167</v>
      </c>
      <c r="E127" s="207" t="s">
        <v>2016</v>
      </c>
      <c r="F127" s="208" t="s">
        <v>2017</v>
      </c>
      <c r="G127" s="209" t="s">
        <v>251</v>
      </c>
      <c r="H127" s="210">
        <v>2</v>
      </c>
      <c r="I127" s="211"/>
      <c r="J127" s="212">
        <f>ROUND(I127*H127,2)</f>
        <v>0</v>
      </c>
      <c r="K127" s="208" t="s">
        <v>171</v>
      </c>
      <c r="L127" s="45"/>
      <c r="M127" s="213" t="s">
        <v>19</v>
      </c>
      <c r="N127" s="214" t="s">
        <v>45</v>
      </c>
      <c r="O127" s="85"/>
      <c r="P127" s="215">
        <f>O127*H127</f>
        <v>0</v>
      </c>
      <c r="Q127" s="215">
        <v>0.00060999999999999997</v>
      </c>
      <c r="R127" s="215">
        <f>Q127*H127</f>
        <v>0.00122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259</v>
      </c>
      <c r="AT127" s="217" t="s">
        <v>167</v>
      </c>
      <c r="AU127" s="217" t="s">
        <v>84</v>
      </c>
      <c r="AY127" s="18" t="s">
        <v>165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82</v>
      </c>
      <c r="BK127" s="218">
        <f>ROUND(I127*H127,2)</f>
        <v>0</v>
      </c>
      <c r="BL127" s="18" t="s">
        <v>259</v>
      </c>
      <c r="BM127" s="217" t="s">
        <v>2018</v>
      </c>
    </row>
    <row r="128" s="2" customFormat="1">
      <c r="A128" s="39"/>
      <c r="B128" s="40"/>
      <c r="C128" s="41"/>
      <c r="D128" s="219" t="s">
        <v>174</v>
      </c>
      <c r="E128" s="41"/>
      <c r="F128" s="220" t="s">
        <v>2019</v>
      </c>
      <c r="G128" s="41"/>
      <c r="H128" s="41"/>
      <c r="I128" s="221"/>
      <c r="J128" s="41"/>
      <c r="K128" s="41"/>
      <c r="L128" s="45"/>
      <c r="M128" s="222"/>
      <c r="N128" s="223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174</v>
      </c>
      <c r="AU128" s="18" t="s">
        <v>84</v>
      </c>
    </row>
    <row r="129" s="2" customFormat="1" ht="16.5" customHeight="1">
      <c r="A129" s="39"/>
      <c r="B129" s="40"/>
      <c r="C129" s="206" t="s">
        <v>287</v>
      </c>
      <c r="D129" s="206" t="s">
        <v>167</v>
      </c>
      <c r="E129" s="207" t="s">
        <v>2020</v>
      </c>
      <c r="F129" s="208" t="s">
        <v>2021</v>
      </c>
      <c r="G129" s="209" t="s">
        <v>251</v>
      </c>
      <c r="H129" s="210">
        <v>1</v>
      </c>
      <c r="I129" s="211"/>
      <c r="J129" s="212">
        <f>ROUND(I129*H129,2)</f>
        <v>0</v>
      </c>
      <c r="K129" s="208" t="s">
        <v>171</v>
      </c>
      <c r="L129" s="45"/>
      <c r="M129" s="213" t="s">
        <v>19</v>
      </c>
      <c r="N129" s="214" t="s">
        <v>45</v>
      </c>
      <c r="O129" s="85"/>
      <c r="P129" s="215">
        <f>O129*H129</f>
        <v>0</v>
      </c>
      <c r="Q129" s="215">
        <v>0.00027999999999999998</v>
      </c>
      <c r="R129" s="215">
        <f>Q129*H129</f>
        <v>0.00027999999999999998</v>
      </c>
      <c r="S129" s="215">
        <v>0.0041000000000000003</v>
      </c>
      <c r="T129" s="216">
        <f>S129*H129</f>
        <v>0.0041000000000000003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259</v>
      </c>
      <c r="AT129" s="217" t="s">
        <v>167</v>
      </c>
      <c r="AU129" s="217" t="s">
        <v>84</v>
      </c>
      <c r="AY129" s="18" t="s">
        <v>165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82</v>
      </c>
      <c r="BK129" s="218">
        <f>ROUND(I129*H129,2)</f>
        <v>0</v>
      </c>
      <c r="BL129" s="18" t="s">
        <v>259</v>
      </c>
      <c r="BM129" s="217" t="s">
        <v>2022</v>
      </c>
    </row>
    <row r="130" s="2" customFormat="1">
      <c r="A130" s="39"/>
      <c r="B130" s="40"/>
      <c r="C130" s="41"/>
      <c r="D130" s="219" t="s">
        <v>174</v>
      </c>
      <c r="E130" s="41"/>
      <c r="F130" s="220" t="s">
        <v>2023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174</v>
      </c>
      <c r="AU130" s="18" t="s">
        <v>84</v>
      </c>
    </row>
    <row r="131" s="2" customFormat="1" ht="24.15" customHeight="1">
      <c r="A131" s="39"/>
      <c r="B131" s="40"/>
      <c r="C131" s="206" t="s">
        <v>7</v>
      </c>
      <c r="D131" s="206" t="s">
        <v>167</v>
      </c>
      <c r="E131" s="207" t="s">
        <v>2024</v>
      </c>
      <c r="F131" s="208" t="s">
        <v>2025</v>
      </c>
      <c r="G131" s="209" t="s">
        <v>251</v>
      </c>
      <c r="H131" s="210">
        <v>1</v>
      </c>
      <c r="I131" s="211"/>
      <c r="J131" s="212">
        <f>ROUND(I131*H131,2)</f>
        <v>0</v>
      </c>
      <c r="K131" s="208" t="s">
        <v>171</v>
      </c>
      <c r="L131" s="45"/>
      <c r="M131" s="213" t="s">
        <v>19</v>
      </c>
      <c r="N131" s="214" t="s">
        <v>45</v>
      </c>
      <c r="O131" s="85"/>
      <c r="P131" s="215">
        <f>O131*H131</f>
        <v>0</v>
      </c>
      <c r="Q131" s="215">
        <v>0.00016000000000000001</v>
      </c>
      <c r="R131" s="215">
        <f>Q131*H131</f>
        <v>0.00016000000000000001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259</v>
      </c>
      <c r="AT131" s="217" t="s">
        <v>167</v>
      </c>
      <c r="AU131" s="217" t="s">
        <v>84</v>
      </c>
      <c r="AY131" s="18" t="s">
        <v>165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82</v>
      </c>
      <c r="BK131" s="218">
        <f>ROUND(I131*H131,2)</f>
        <v>0</v>
      </c>
      <c r="BL131" s="18" t="s">
        <v>259</v>
      </c>
      <c r="BM131" s="217" t="s">
        <v>2026</v>
      </c>
    </row>
    <row r="132" s="2" customFormat="1">
      <c r="A132" s="39"/>
      <c r="B132" s="40"/>
      <c r="C132" s="41"/>
      <c r="D132" s="219" t="s">
        <v>174</v>
      </c>
      <c r="E132" s="41"/>
      <c r="F132" s="220" t="s">
        <v>2027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174</v>
      </c>
      <c r="AU132" s="18" t="s">
        <v>84</v>
      </c>
    </row>
    <row r="133" s="2" customFormat="1" ht="24.15" customHeight="1">
      <c r="A133" s="39"/>
      <c r="B133" s="40"/>
      <c r="C133" s="206" t="s">
        <v>299</v>
      </c>
      <c r="D133" s="206" t="s">
        <v>167</v>
      </c>
      <c r="E133" s="207" t="s">
        <v>2028</v>
      </c>
      <c r="F133" s="208" t="s">
        <v>2029</v>
      </c>
      <c r="G133" s="209" t="s">
        <v>764</v>
      </c>
      <c r="H133" s="257"/>
      <c r="I133" s="211"/>
      <c r="J133" s="212">
        <f>ROUND(I133*H133,2)</f>
        <v>0</v>
      </c>
      <c r="K133" s="208" t="s">
        <v>171</v>
      </c>
      <c r="L133" s="45"/>
      <c r="M133" s="213" t="s">
        <v>19</v>
      </c>
      <c r="N133" s="214" t="s">
        <v>45</v>
      </c>
      <c r="O133" s="85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259</v>
      </c>
      <c r="AT133" s="217" t="s">
        <v>167</v>
      </c>
      <c r="AU133" s="217" t="s">
        <v>84</v>
      </c>
      <c r="AY133" s="18" t="s">
        <v>165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82</v>
      </c>
      <c r="BK133" s="218">
        <f>ROUND(I133*H133,2)</f>
        <v>0</v>
      </c>
      <c r="BL133" s="18" t="s">
        <v>259</v>
      </c>
      <c r="BM133" s="217" t="s">
        <v>2030</v>
      </c>
    </row>
    <row r="134" s="2" customFormat="1">
      <c r="A134" s="39"/>
      <c r="B134" s="40"/>
      <c r="C134" s="41"/>
      <c r="D134" s="219" t="s">
        <v>174</v>
      </c>
      <c r="E134" s="41"/>
      <c r="F134" s="220" t="s">
        <v>2031</v>
      </c>
      <c r="G134" s="41"/>
      <c r="H134" s="41"/>
      <c r="I134" s="221"/>
      <c r="J134" s="41"/>
      <c r="K134" s="41"/>
      <c r="L134" s="45"/>
      <c r="M134" s="222"/>
      <c r="N134" s="223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174</v>
      </c>
      <c r="AU134" s="18" t="s">
        <v>84</v>
      </c>
    </row>
    <row r="135" s="12" customFormat="1" ht="22.8" customHeight="1">
      <c r="A135" s="12"/>
      <c r="B135" s="190"/>
      <c r="C135" s="191"/>
      <c r="D135" s="192" t="s">
        <v>73</v>
      </c>
      <c r="E135" s="204" t="s">
        <v>1014</v>
      </c>
      <c r="F135" s="204" t="s">
        <v>1015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SUM(P136:P139)</f>
        <v>0</v>
      </c>
      <c r="Q135" s="198"/>
      <c r="R135" s="199">
        <f>SUM(R136:R139)</f>
        <v>0.00198</v>
      </c>
      <c r="S135" s="198"/>
      <c r="T135" s="200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84</v>
      </c>
      <c r="AT135" s="202" t="s">
        <v>73</v>
      </c>
      <c r="AU135" s="202" t="s">
        <v>82</v>
      </c>
      <c r="AY135" s="201" t="s">
        <v>165</v>
      </c>
      <c r="BK135" s="203">
        <f>SUM(BK136:BK139)</f>
        <v>0</v>
      </c>
    </row>
    <row r="136" s="2" customFormat="1" ht="16.5" customHeight="1">
      <c r="A136" s="39"/>
      <c r="B136" s="40"/>
      <c r="C136" s="206" t="s">
        <v>305</v>
      </c>
      <c r="D136" s="206" t="s">
        <v>167</v>
      </c>
      <c r="E136" s="207" t="s">
        <v>2032</v>
      </c>
      <c r="F136" s="208" t="s">
        <v>2033</v>
      </c>
      <c r="G136" s="209" t="s">
        <v>290</v>
      </c>
      <c r="H136" s="210">
        <v>22</v>
      </c>
      <c r="I136" s="211"/>
      <c r="J136" s="212">
        <f>ROUND(I136*H136,2)</f>
        <v>0</v>
      </c>
      <c r="K136" s="208" t="s">
        <v>171</v>
      </c>
      <c r="L136" s="45"/>
      <c r="M136" s="213" t="s">
        <v>19</v>
      </c>
      <c r="N136" s="214" t="s">
        <v>45</v>
      </c>
      <c r="O136" s="85"/>
      <c r="P136" s="215">
        <f>O136*H136</f>
        <v>0</v>
      </c>
      <c r="Q136" s="215">
        <v>3.0000000000000001E-05</v>
      </c>
      <c r="R136" s="215">
        <f>Q136*H136</f>
        <v>0.00066</v>
      </c>
      <c r="S136" s="215">
        <v>0</v>
      </c>
      <c r="T136" s="21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7" t="s">
        <v>259</v>
      </c>
      <c r="AT136" s="217" t="s">
        <v>167</v>
      </c>
      <c r="AU136" s="217" t="s">
        <v>84</v>
      </c>
      <c r="AY136" s="18" t="s">
        <v>165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82</v>
      </c>
      <c r="BK136" s="218">
        <f>ROUND(I136*H136,2)</f>
        <v>0</v>
      </c>
      <c r="BL136" s="18" t="s">
        <v>259</v>
      </c>
      <c r="BM136" s="217" t="s">
        <v>2034</v>
      </c>
    </row>
    <row r="137" s="2" customFormat="1">
      <c r="A137" s="39"/>
      <c r="B137" s="40"/>
      <c r="C137" s="41"/>
      <c r="D137" s="219" t="s">
        <v>174</v>
      </c>
      <c r="E137" s="41"/>
      <c r="F137" s="220" t="s">
        <v>2035</v>
      </c>
      <c r="G137" s="41"/>
      <c r="H137" s="41"/>
      <c r="I137" s="221"/>
      <c r="J137" s="41"/>
      <c r="K137" s="41"/>
      <c r="L137" s="45"/>
      <c r="M137" s="222"/>
      <c r="N137" s="223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84</v>
      </c>
    </row>
    <row r="138" s="2" customFormat="1" ht="21.75" customHeight="1">
      <c r="A138" s="39"/>
      <c r="B138" s="40"/>
      <c r="C138" s="206" t="s">
        <v>310</v>
      </c>
      <c r="D138" s="206" t="s">
        <v>167</v>
      </c>
      <c r="E138" s="207" t="s">
        <v>2036</v>
      </c>
      <c r="F138" s="208" t="s">
        <v>2037</v>
      </c>
      <c r="G138" s="209" t="s">
        <v>290</v>
      </c>
      <c r="H138" s="210">
        <v>22</v>
      </c>
      <c r="I138" s="211"/>
      <c r="J138" s="212">
        <f>ROUND(I138*H138,2)</f>
        <v>0</v>
      </c>
      <c r="K138" s="208" t="s">
        <v>171</v>
      </c>
      <c r="L138" s="45"/>
      <c r="M138" s="213" t="s">
        <v>19</v>
      </c>
      <c r="N138" s="214" t="s">
        <v>45</v>
      </c>
      <c r="O138" s="85"/>
      <c r="P138" s="215">
        <f>O138*H138</f>
        <v>0</v>
      </c>
      <c r="Q138" s="215">
        <v>6.0000000000000002E-05</v>
      </c>
      <c r="R138" s="215">
        <f>Q138*H138</f>
        <v>0.00132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259</v>
      </c>
      <c r="AT138" s="217" t="s">
        <v>167</v>
      </c>
      <c r="AU138" s="217" t="s">
        <v>84</v>
      </c>
      <c r="AY138" s="18" t="s">
        <v>165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82</v>
      </c>
      <c r="BK138" s="218">
        <f>ROUND(I138*H138,2)</f>
        <v>0</v>
      </c>
      <c r="BL138" s="18" t="s">
        <v>259</v>
      </c>
      <c r="BM138" s="217" t="s">
        <v>2038</v>
      </c>
    </row>
    <row r="139" s="2" customFormat="1">
      <c r="A139" s="39"/>
      <c r="B139" s="40"/>
      <c r="C139" s="41"/>
      <c r="D139" s="219" t="s">
        <v>174</v>
      </c>
      <c r="E139" s="41"/>
      <c r="F139" s="220" t="s">
        <v>2039</v>
      </c>
      <c r="G139" s="41"/>
      <c r="H139" s="41"/>
      <c r="I139" s="221"/>
      <c r="J139" s="41"/>
      <c r="K139" s="41"/>
      <c r="L139" s="45"/>
      <c r="M139" s="222"/>
      <c r="N139" s="223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84</v>
      </c>
    </row>
    <row r="140" s="12" customFormat="1" ht="25.92" customHeight="1">
      <c r="A140" s="12"/>
      <c r="B140" s="190"/>
      <c r="C140" s="191"/>
      <c r="D140" s="192" t="s">
        <v>73</v>
      </c>
      <c r="E140" s="193" t="s">
        <v>1051</v>
      </c>
      <c r="F140" s="193" t="s">
        <v>1052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SUM(P141:P146)</f>
        <v>0</v>
      </c>
      <c r="Q140" s="198"/>
      <c r="R140" s="199">
        <f>SUM(R141:R146)</f>
        <v>0</v>
      </c>
      <c r="S140" s="198"/>
      <c r="T140" s="20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172</v>
      </c>
      <c r="AT140" s="202" t="s">
        <v>73</v>
      </c>
      <c r="AU140" s="202" t="s">
        <v>74</v>
      </c>
      <c r="AY140" s="201" t="s">
        <v>165</v>
      </c>
      <c r="BK140" s="203">
        <f>SUM(BK141:BK146)</f>
        <v>0</v>
      </c>
    </row>
    <row r="141" s="2" customFormat="1" ht="21.75" customHeight="1">
      <c r="A141" s="39"/>
      <c r="B141" s="40"/>
      <c r="C141" s="206" t="s">
        <v>315</v>
      </c>
      <c r="D141" s="206" t="s">
        <v>167</v>
      </c>
      <c r="E141" s="207" t="s">
        <v>2040</v>
      </c>
      <c r="F141" s="208" t="s">
        <v>2041</v>
      </c>
      <c r="G141" s="209" t="s">
        <v>1056</v>
      </c>
      <c r="H141" s="210">
        <v>8</v>
      </c>
      <c r="I141" s="211"/>
      <c r="J141" s="212">
        <f>ROUND(I141*H141,2)</f>
        <v>0</v>
      </c>
      <c r="K141" s="208" t="s">
        <v>171</v>
      </c>
      <c r="L141" s="45"/>
      <c r="M141" s="213" t="s">
        <v>19</v>
      </c>
      <c r="N141" s="214" t="s">
        <v>45</v>
      </c>
      <c r="O141" s="85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7" t="s">
        <v>1057</v>
      </c>
      <c r="AT141" s="217" t="s">
        <v>167</v>
      </c>
      <c r="AU141" s="217" t="s">
        <v>82</v>
      </c>
      <c r="AY141" s="18" t="s">
        <v>165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82</v>
      </c>
      <c r="BK141" s="218">
        <f>ROUND(I141*H141,2)</f>
        <v>0</v>
      </c>
      <c r="BL141" s="18" t="s">
        <v>1057</v>
      </c>
      <c r="BM141" s="217" t="s">
        <v>2042</v>
      </c>
    </row>
    <row r="142" s="2" customFormat="1">
      <c r="A142" s="39"/>
      <c r="B142" s="40"/>
      <c r="C142" s="41"/>
      <c r="D142" s="219" t="s">
        <v>174</v>
      </c>
      <c r="E142" s="41"/>
      <c r="F142" s="220" t="s">
        <v>2043</v>
      </c>
      <c r="G142" s="41"/>
      <c r="H142" s="41"/>
      <c r="I142" s="221"/>
      <c r="J142" s="41"/>
      <c r="K142" s="41"/>
      <c r="L142" s="45"/>
      <c r="M142" s="222"/>
      <c r="N142" s="223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82</v>
      </c>
    </row>
    <row r="143" s="2" customFormat="1" ht="37.8" customHeight="1">
      <c r="A143" s="39"/>
      <c r="B143" s="40"/>
      <c r="C143" s="206" t="s">
        <v>320</v>
      </c>
      <c r="D143" s="206" t="s">
        <v>167</v>
      </c>
      <c r="E143" s="207" t="s">
        <v>1061</v>
      </c>
      <c r="F143" s="208" t="s">
        <v>2044</v>
      </c>
      <c r="G143" s="209" t="s">
        <v>1056</v>
      </c>
      <c r="H143" s="210">
        <v>12</v>
      </c>
      <c r="I143" s="211"/>
      <c r="J143" s="212">
        <f>ROUND(I143*H143,2)</f>
        <v>0</v>
      </c>
      <c r="K143" s="208" t="s">
        <v>171</v>
      </c>
      <c r="L143" s="45"/>
      <c r="M143" s="213" t="s">
        <v>19</v>
      </c>
      <c r="N143" s="214" t="s">
        <v>45</v>
      </c>
      <c r="O143" s="85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7" t="s">
        <v>1057</v>
      </c>
      <c r="AT143" s="217" t="s">
        <v>167</v>
      </c>
      <c r="AU143" s="217" t="s">
        <v>82</v>
      </c>
      <c r="AY143" s="18" t="s">
        <v>165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8" t="s">
        <v>82</v>
      </c>
      <c r="BK143" s="218">
        <f>ROUND(I143*H143,2)</f>
        <v>0</v>
      </c>
      <c r="BL143" s="18" t="s">
        <v>1057</v>
      </c>
      <c r="BM143" s="217" t="s">
        <v>2045</v>
      </c>
    </row>
    <row r="144" s="2" customFormat="1">
      <c r="A144" s="39"/>
      <c r="B144" s="40"/>
      <c r="C144" s="41"/>
      <c r="D144" s="219" t="s">
        <v>174</v>
      </c>
      <c r="E144" s="41"/>
      <c r="F144" s="220" t="s">
        <v>1064</v>
      </c>
      <c r="G144" s="41"/>
      <c r="H144" s="41"/>
      <c r="I144" s="221"/>
      <c r="J144" s="41"/>
      <c r="K144" s="41"/>
      <c r="L144" s="45"/>
      <c r="M144" s="222"/>
      <c r="N144" s="223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174</v>
      </c>
      <c r="AU144" s="18" t="s">
        <v>82</v>
      </c>
    </row>
    <row r="145" s="2" customFormat="1" ht="24.15" customHeight="1">
      <c r="A145" s="39"/>
      <c r="B145" s="40"/>
      <c r="C145" s="206" t="s">
        <v>328</v>
      </c>
      <c r="D145" s="206" t="s">
        <v>167</v>
      </c>
      <c r="E145" s="207" t="s">
        <v>2046</v>
      </c>
      <c r="F145" s="208" t="s">
        <v>2047</v>
      </c>
      <c r="G145" s="209" t="s">
        <v>1056</v>
      </c>
      <c r="H145" s="210">
        <v>8</v>
      </c>
      <c r="I145" s="211"/>
      <c r="J145" s="212">
        <f>ROUND(I145*H145,2)</f>
        <v>0</v>
      </c>
      <c r="K145" s="208" t="s">
        <v>171</v>
      </c>
      <c r="L145" s="45"/>
      <c r="M145" s="213" t="s">
        <v>19</v>
      </c>
      <c r="N145" s="214" t="s">
        <v>45</v>
      </c>
      <c r="O145" s="85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7" t="s">
        <v>1057</v>
      </c>
      <c r="AT145" s="217" t="s">
        <v>167</v>
      </c>
      <c r="AU145" s="217" t="s">
        <v>82</v>
      </c>
      <c r="AY145" s="18" t="s">
        <v>165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82</v>
      </c>
      <c r="BK145" s="218">
        <f>ROUND(I145*H145,2)</f>
        <v>0</v>
      </c>
      <c r="BL145" s="18" t="s">
        <v>1057</v>
      </c>
      <c r="BM145" s="217" t="s">
        <v>2048</v>
      </c>
    </row>
    <row r="146" s="2" customFormat="1">
      <c r="A146" s="39"/>
      <c r="B146" s="40"/>
      <c r="C146" s="41"/>
      <c r="D146" s="219" t="s">
        <v>174</v>
      </c>
      <c r="E146" s="41"/>
      <c r="F146" s="220" t="s">
        <v>2049</v>
      </c>
      <c r="G146" s="41"/>
      <c r="H146" s="41"/>
      <c r="I146" s="221"/>
      <c r="J146" s="41"/>
      <c r="K146" s="41"/>
      <c r="L146" s="45"/>
      <c r="M146" s="258"/>
      <c r="N146" s="259"/>
      <c r="O146" s="260"/>
      <c r="P146" s="260"/>
      <c r="Q146" s="260"/>
      <c r="R146" s="260"/>
      <c r="S146" s="260"/>
      <c r="T146" s="261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174</v>
      </c>
      <c r="AU146" s="18" t="s">
        <v>82</v>
      </c>
    </row>
    <row r="147" s="2" customFormat="1" ht="6.96" customHeight="1">
      <c r="A147" s="39"/>
      <c r="B147" s="60"/>
      <c r="C147" s="61"/>
      <c r="D147" s="61"/>
      <c r="E147" s="61"/>
      <c r="F147" s="61"/>
      <c r="G147" s="61"/>
      <c r="H147" s="61"/>
      <c r="I147" s="61"/>
      <c r="J147" s="61"/>
      <c r="K147" s="61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ti5jD7ZPZ2tfnKyvgr6QxMw5fz2ViLpZipWmD31PoiwTe/MUJB1+ii+o1stkuIFsVYtDVdQpnfLEICZdehBVfg==" hashValue="M3RS/pQbRn6P4qJSB3y2pTlU1H+tQkZeznGl8Z7YhLRNzQw/qCJQwUTmDoJ6EO+BsBcUljiU6+srCmJXMq4wIg==" algorithmName="SHA-512" password="CC35"/>
  <autoFilter ref="C84:K14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997221551"/>
    <hyperlink ref="F91" r:id="rId2" display="https://podminky.urs.cz/item/CS_URS_2024_01/997221559"/>
    <hyperlink ref="F94" r:id="rId3" display="https://podminky.urs.cz/item/CS_URS_2024_01/997221611"/>
    <hyperlink ref="F96" r:id="rId4" display="https://podminky.urs.cz/item/CS_URS_2024_01/997221875"/>
    <hyperlink ref="F100" r:id="rId5" display="https://podminky.urs.cz/item/CS_URS_2024_01/722220862"/>
    <hyperlink ref="F102" r:id="rId6" display="https://podminky.urs.cz/item/CS_URS_2024_01/723120804"/>
    <hyperlink ref="F104" r:id="rId7" display="https://podminky.urs.cz/item/CS_URS_2024_01/723150365"/>
    <hyperlink ref="F106" r:id="rId8" display="https://podminky.urs.cz/item/CS_URS_2024_01/723160204"/>
    <hyperlink ref="F108" r:id="rId9" display="https://podminky.urs.cz/item/CS_URS_2024_01/723160334"/>
    <hyperlink ref="F110" r:id="rId10" display="https://podminky.urs.cz/item/CS_URS_2024_01/723160804"/>
    <hyperlink ref="F112" r:id="rId11" display="https://podminky.urs.cz/item/CS_URS_2024_01/723160831"/>
    <hyperlink ref="F114" r:id="rId12" display="https://podminky.urs.cz/item/CS_URS_2024_01/723181013"/>
    <hyperlink ref="F116" r:id="rId13" display="https://podminky.urs.cz/item/CS_URS_2024_01/723190252"/>
    <hyperlink ref="F118" r:id="rId14" display="https://podminky.urs.cz/item/CS_URS_2024_01/723190907"/>
    <hyperlink ref="F120" r:id="rId15" display="https://podminky.urs.cz/item/CS_URS_2024_01/723190909"/>
    <hyperlink ref="F122" r:id="rId16" display="https://podminky.urs.cz/item/CS_URS_2024_01/723190915"/>
    <hyperlink ref="F124" r:id="rId17" display="https://podminky.urs.cz/item/CS_URS_2024_01/723230103"/>
    <hyperlink ref="F126" r:id="rId18" display="https://podminky.urs.cz/item/CS_URS_2024_01/723230153"/>
    <hyperlink ref="F128" r:id="rId19" display="https://podminky.urs.cz/item/CS_URS_2024_01/723231164"/>
    <hyperlink ref="F130" r:id="rId20" display="https://podminky.urs.cz/item/CS_URS_2024_01/723260801"/>
    <hyperlink ref="F132" r:id="rId21" display="https://podminky.urs.cz/item/CS_URS_2024_01/723261912"/>
    <hyperlink ref="F134" r:id="rId22" display="https://podminky.urs.cz/item/CS_URS_2024_01/998723201"/>
    <hyperlink ref="F137" r:id="rId23" display="https://podminky.urs.cz/item/CS_URS_2024_01/783624551"/>
    <hyperlink ref="F139" r:id="rId24" display="https://podminky.urs.cz/item/CS_URS_2024_01/783627611"/>
    <hyperlink ref="F142" r:id="rId25" display="https://podminky.urs.cz/item/CS_URS_2024_01/HZS2232"/>
    <hyperlink ref="F144" r:id="rId26" display="https://podminky.urs.cz/item/CS_URS_2024_01/HZS2491"/>
    <hyperlink ref="F146" r:id="rId27" display="https://podminky.urs.cz/item/CS_URS_2024_01/HZS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106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Stavební úpravy veřejných WC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120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2050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19. 7. 2024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27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28</v>
      </c>
      <c r="F15" s="39"/>
      <c r="G15" s="39"/>
      <c r="H15" s="39"/>
      <c r="I15" s="134" t="s">
        <v>29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30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29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32</v>
      </c>
      <c r="E20" s="39"/>
      <c r="F20" s="39"/>
      <c r="G20" s="39"/>
      <c r="H20" s="39"/>
      <c r="I20" s="134" t="s">
        <v>26</v>
      </c>
      <c r="J20" s="138" t="s">
        <v>33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34</v>
      </c>
      <c r="F21" s="39"/>
      <c r="G21" s="39"/>
      <c r="H21" s="39"/>
      <c r="I21" s="134" t="s">
        <v>29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36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37</v>
      </c>
      <c r="F24" s="39"/>
      <c r="G24" s="39"/>
      <c r="H24" s="39"/>
      <c r="I24" s="134" t="s">
        <v>29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ROUND(J82,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ROUND((SUM(BE82:BE99)),  2)</f>
        <v>0</v>
      </c>
      <c r="G33" s="39"/>
      <c r="H33" s="39"/>
      <c r="I33" s="150">
        <v>0.20999999999999999</v>
      </c>
      <c r="J33" s="149">
        <f>ROUND(((SUM(BE82:BE99))*I33),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ROUND((SUM(BF82:BF99)),  2)</f>
        <v>0</v>
      </c>
      <c r="G34" s="39"/>
      <c r="H34" s="39"/>
      <c r="I34" s="150">
        <v>0.12</v>
      </c>
      <c r="J34" s="149">
        <f>ROUND(((SUM(BF82:BF99))*I34),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ROUND((SUM(BG82:BG99)),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ROUND((SUM(BH82:BH99)),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ROUND((SUM(BI82:BI99)),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Stavební úpravy veřejných WC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120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24905VRN - vedlejší rozpočtové náklady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Libušina p.č. 1290</v>
      </c>
      <c r="G52" s="41"/>
      <c r="H52" s="41"/>
      <c r="I52" s="33" t="s">
        <v>23</v>
      </c>
      <c r="J52" s="73" t="str">
        <f>IF(J12="","",J12)</f>
        <v>19. 7. 2024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40.05" customHeight="1">
      <c r="A54" s="39"/>
      <c r="B54" s="40"/>
      <c r="C54" s="33" t="s">
        <v>25</v>
      </c>
      <c r="D54" s="41"/>
      <c r="E54" s="41"/>
      <c r="F54" s="28" t="str">
        <f>E15</f>
        <v>Město Kutná Hora</v>
      </c>
      <c r="G54" s="41"/>
      <c r="H54" s="41"/>
      <c r="I54" s="33" t="s">
        <v>32</v>
      </c>
      <c r="J54" s="37" t="str">
        <f>E21</f>
        <v>Kutnohorská stavební projekce - ing Zuzana Hádková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Hádková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123</v>
      </c>
      <c r="D57" s="164"/>
      <c r="E57" s="164"/>
      <c r="F57" s="164"/>
      <c r="G57" s="164"/>
      <c r="H57" s="164"/>
      <c r="I57" s="164"/>
      <c r="J57" s="165" t="s">
        <v>124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125</v>
      </c>
    </row>
    <row r="60" s="9" customFormat="1" ht="24.96" customHeight="1">
      <c r="A60" s="9"/>
      <c r="B60" s="167"/>
      <c r="C60" s="168"/>
      <c r="D60" s="169" t="s">
        <v>2051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2052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2053</v>
      </c>
      <c r="E62" s="176"/>
      <c r="F62" s="176"/>
      <c r="G62" s="176"/>
      <c r="H62" s="176"/>
      <c r="I62" s="176"/>
      <c r="J62" s="177">
        <f>J87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6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150</v>
      </c>
      <c r="D69" s="41"/>
      <c r="E69" s="41"/>
      <c r="F69" s="41"/>
      <c r="G69" s="41"/>
      <c r="H69" s="41"/>
      <c r="I69" s="41"/>
      <c r="J69" s="41"/>
      <c r="K69" s="41"/>
      <c r="L69" s="13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2" t="str">
        <f>E7</f>
        <v>Stavební úpravy veřejných WC</v>
      </c>
      <c r="F72" s="33"/>
      <c r="G72" s="33"/>
      <c r="H72" s="33"/>
      <c r="I72" s="41"/>
      <c r="J72" s="41"/>
      <c r="K72" s="4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120</v>
      </c>
      <c r="D73" s="41"/>
      <c r="E73" s="41"/>
      <c r="F73" s="41"/>
      <c r="G73" s="41"/>
      <c r="H73" s="41"/>
      <c r="I73" s="41"/>
      <c r="J73" s="41"/>
      <c r="K73" s="41"/>
      <c r="L73" s="1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24905VRN - vedlejší rozpočtové náklady</v>
      </c>
      <c r="F74" s="41"/>
      <c r="G74" s="41"/>
      <c r="H74" s="41"/>
      <c r="I74" s="41"/>
      <c r="J74" s="41"/>
      <c r="K74" s="41"/>
      <c r="L74" s="1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Libušina p.č. 1290</v>
      </c>
      <c r="G76" s="41"/>
      <c r="H76" s="41"/>
      <c r="I76" s="33" t="s">
        <v>23</v>
      </c>
      <c r="J76" s="73" t="str">
        <f>IF(J12="","",J12)</f>
        <v>19. 7. 2024</v>
      </c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40.05" customHeight="1">
      <c r="A78" s="39"/>
      <c r="B78" s="40"/>
      <c r="C78" s="33" t="s">
        <v>25</v>
      </c>
      <c r="D78" s="41"/>
      <c r="E78" s="41"/>
      <c r="F78" s="28" t="str">
        <f>E15</f>
        <v>Město Kutná Hora</v>
      </c>
      <c r="G78" s="41"/>
      <c r="H78" s="41"/>
      <c r="I78" s="33" t="s">
        <v>32</v>
      </c>
      <c r="J78" s="37" t="str">
        <f>E21</f>
        <v>Kutnohorská stavební projekce - ing Zuzana Hádková</v>
      </c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30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Hádková</v>
      </c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9"/>
      <c r="B81" s="180"/>
      <c r="C81" s="181" t="s">
        <v>151</v>
      </c>
      <c r="D81" s="182" t="s">
        <v>59</v>
      </c>
      <c r="E81" s="182" t="s">
        <v>55</v>
      </c>
      <c r="F81" s="182" t="s">
        <v>56</v>
      </c>
      <c r="G81" s="182" t="s">
        <v>152</v>
      </c>
      <c r="H81" s="182" t="s">
        <v>153</v>
      </c>
      <c r="I81" s="182" t="s">
        <v>154</v>
      </c>
      <c r="J81" s="182" t="s">
        <v>124</v>
      </c>
      <c r="K81" s="183" t="s">
        <v>155</v>
      </c>
      <c r="L81" s="184"/>
      <c r="M81" s="93" t="s">
        <v>19</v>
      </c>
      <c r="N81" s="94" t="s">
        <v>44</v>
      </c>
      <c r="O81" s="94" t="s">
        <v>156</v>
      </c>
      <c r="P81" s="94" t="s">
        <v>157</v>
      </c>
      <c r="Q81" s="94" t="s">
        <v>158</v>
      </c>
      <c r="R81" s="94" t="s">
        <v>159</v>
      </c>
      <c r="S81" s="94" t="s">
        <v>160</v>
      </c>
      <c r="T81" s="95" t="s">
        <v>161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39"/>
      <c r="B82" s="40"/>
      <c r="C82" s="100" t="s">
        <v>162</v>
      </c>
      <c r="D82" s="41"/>
      <c r="E82" s="41"/>
      <c r="F82" s="41"/>
      <c r="G82" s="41"/>
      <c r="H82" s="41"/>
      <c r="I82" s="41"/>
      <c r="J82" s="185">
        <f>BK82</f>
        <v>0</v>
      </c>
      <c r="K82" s="41"/>
      <c r="L82" s="45"/>
      <c r="M82" s="96"/>
      <c r="N82" s="186"/>
      <c r="O82" s="97"/>
      <c r="P82" s="187">
        <f>P83</f>
        <v>0</v>
      </c>
      <c r="Q82" s="97"/>
      <c r="R82" s="187">
        <f>R83</f>
        <v>0</v>
      </c>
      <c r="S82" s="97"/>
      <c r="T82" s="188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125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2054</v>
      </c>
      <c r="F83" s="193" t="s">
        <v>2055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P84+P87</f>
        <v>0</v>
      </c>
      <c r="Q83" s="198"/>
      <c r="R83" s="199">
        <f>R84+R87</f>
        <v>0</v>
      </c>
      <c r="S83" s="198"/>
      <c r="T83" s="200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193</v>
      </c>
      <c r="AT83" s="202" t="s">
        <v>73</v>
      </c>
      <c r="AU83" s="202" t="s">
        <v>74</v>
      </c>
      <c r="AY83" s="201" t="s">
        <v>165</v>
      </c>
      <c r="BK83" s="203">
        <f>BK84+BK87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2056</v>
      </c>
      <c r="F84" s="204" t="s">
        <v>2057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SUM(P85:P86)</f>
        <v>0</v>
      </c>
      <c r="Q84" s="198"/>
      <c r="R84" s="199">
        <f>SUM(R85:R86)</f>
        <v>0</v>
      </c>
      <c r="S84" s="198"/>
      <c r="T84" s="200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193</v>
      </c>
      <c r="AT84" s="202" t="s">
        <v>73</v>
      </c>
      <c r="AU84" s="202" t="s">
        <v>82</v>
      </c>
      <c r="AY84" s="201" t="s">
        <v>165</v>
      </c>
      <c r="BK84" s="203">
        <f>SUM(BK85:BK86)</f>
        <v>0</v>
      </c>
    </row>
    <row r="85" s="2" customFormat="1" ht="16.5" customHeight="1">
      <c r="A85" s="39"/>
      <c r="B85" s="40"/>
      <c r="C85" s="206" t="s">
        <v>82</v>
      </c>
      <c r="D85" s="206" t="s">
        <v>167</v>
      </c>
      <c r="E85" s="207" t="s">
        <v>2058</v>
      </c>
      <c r="F85" s="208" t="s">
        <v>2059</v>
      </c>
      <c r="G85" s="209" t="s">
        <v>2060</v>
      </c>
      <c r="H85" s="210">
        <v>1</v>
      </c>
      <c r="I85" s="211"/>
      <c r="J85" s="212">
        <f>ROUND(I85*H85,2)</f>
        <v>0</v>
      </c>
      <c r="K85" s="208" t="s">
        <v>2061</v>
      </c>
      <c r="L85" s="45"/>
      <c r="M85" s="213" t="s">
        <v>19</v>
      </c>
      <c r="N85" s="214" t="s">
        <v>45</v>
      </c>
      <c r="O85" s="85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7" t="s">
        <v>2062</v>
      </c>
      <c r="AT85" s="217" t="s">
        <v>167</v>
      </c>
      <c r="AU85" s="217" t="s">
        <v>84</v>
      </c>
      <c r="AY85" s="18" t="s">
        <v>165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8" t="s">
        <v>82</v>
      </c>
      <c r="BK85" s="218">
        <f>ROUND(I85*H85,2)</f>
        <v>0</v>
      </c>
      <c r="BL85" s="18" t="s">
        <v>2062</v>
      </c>
      <c r="BM85" s="217" t="s">
        <v>2063</v>
      </c>
    </row>
    <row r="86" s="2" customFormat="1">
      <c r="A86" s="39"/>
      <c r="B86" s="40"/>
      <c r="C86" s="41"/>
      <c r="D86" s="219" t="s">
        <v>174</v>
      </c>
      <c r="E86" s="41"/>
      <c r="F86" s="220" t="s">
        <v>2064</v>
      </c>
      <c r="G86" s="41"/>
      <c r="H86" s="41"/>
      <c r="I86" s="221"/>
      <c r="J86" s="41"/>
      <c r="K86" s="41"/>
      <c r="L86" s="45"/>
      <c r="M86" s="222"/>
      <c r="N86" s="223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174</v>
      </c>
      <c r="AU86" s="18" t="s">
        <v>84</v>
      </c>
    </row>
    <row r="87" s="12" customFormat="1" ht="22.8" customHeight="1">
      <c r="A87" s="12"/>
      <c r="B87" s="190"/>
      <c r="C87" s="191"/>
      <c r="D87" s="192" t="s">
        <v>73</v>
      </c>
      <c r="E87" s="204" t="s">
        <v>2065</v>
      </c>
      <c r="F87" s="204" t="s">
        <v>2066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SUM(P88:P99)</f>
        <v>0</v>
      </c>
      <c r="Q87" s="198"/>
      <c r="R87" s="199">
        <f>SUM(R88:R99)</f>
        <v>0</v>
      </c>
      <c r="S87" s="198"/>
      <c r="T87" s="200">
        <f>SUM(T88:T99)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193</v>
      </c>
      <c r="AT87" s="202" t="s">
        <v>73</v>
      </c>
      <c r="AU87" s="202" t="s">
        <v>82</v>
      </c>
      <c r="AY87" s="201" t="s">
        <v>165</v>
      </c>
      <c r="BK87" s="203">
        <f>SUM(BK88:BK99)</f>
        <v>0</v>
      </c>
    </row>
    <row r="88" s="2" customFormat="1" ht="16.5" customHeight="1">
      <c r="A88" s="39"/>
      <c r="B88" s="40"/>
      <c r="C88" s="206" t="s">
        <v>84</v>
      </c>
      <c r="D88" s="206" t="s">
        <v>167</v>
      </c>
      <c r="E88" s="207" t="s">
        <v>2067</v>
      </c>
      <c r="F88" s="208" t="s">
        <v>2068</v>
      </c>
      <c r="G88" s="209" t="s">
        <v>2069</v>
      </c>
      <c r="H88" s="210">
        <v>1</v>
      </c>
      <c r="I88" s="211"/>
      <c r="J88" s="212">
        <f>ROUND(I88*H88,2)</f>
        <v>0</v>
      </c>
      <c r="K88" s="208" t="s">
        <v>2070</v>
      </c>
      <c r="L88" s="45"/>
      <c r="M88" s="213" t="s">
        <v>19</v>
      </c>
      <c r="N88" s="214" t="s">
        <v>45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2062</v>
      </c>
      <c r="AT88" s="217" t="s">
        <v>167</v>
      </c>
      <c r="AU88" s="217" t="s">
        <v>84</v>
      </c>
      <c r="AY88" s="18" t="s">
        <v>165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82</v>
      </c>
      <c r="BK88" s="218">
        <f>ROUND(I88*H88,2)</f>
        <v>0</v>
      </c>
      <c r="BL88" s="18" t="s">
        <v>2062</v>
      </c>
      <c r="BM88" s="217" t="s">
        <v>2071</v>
      </c>
    </row>
    <row r="89" s="2" customFormat="1">
      <c r="A89" s="39"/>
      <c r="B89" s="40"/>
      <c r="C89" s="41"/>
      <c r="D89" s="219" t="s">
        <v>174</v>
      </c>
      <c r="E89" s="41"/>
      <c r="F89" s="220" t="s">
        <v>2072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174</v>
      </c>
      <c r="AU89" s="18" t="s">
        <v>84</v>
      </c>
    </row>
    <row r="90" s="2" customFormat="1" ht="16.5" customHeight="1">
      <c r="A90" s="39"/>
      <c r="B90" s="40"/>
      <c r="C90" s="206" t="s">
        <v>113</v>
      </c>
      <c r="D90" s="206" t="s">
        <v>167</v>
      </c>
      <c r="E90" s="207" t="s">
        <v>2073</v>
      </c>
      <c r="F90" s="208" t="s">
        <v>2074</v>
      </c>
      <c r="G90" s="209" t="s">
        <v>2069</v>
      </c>
      <c r="H90" s="210">
        <v>1</v>
      </c>
      <c r="I90" s="211"/>
      <c r="J90" s="212">
        <f>ROUND(I90*H90,2)</f>
        <v>0</v>
      </c>
      <c r="K90" s="208" t="s">
        <v>171</v>
      </c>
      <c r="L90" s="45"/>
      <c r="M90" s="213" t="s">
        <v>19</v>
      </c>
      <c r="N90" s="214" t="s">
        <v>45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2062</v>
      </c>
      <c r="AT90" s="217" t="s">
        <v>167</v>
      </c>
      <c r="AU90" s="217" t="s">
        <v>84</v>
      </c>
      <c r="AY90" s="18" t="s">
        <v>165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82</v>
      </c>
      <c r="BK90" s="218">
        <f>ROUND(I90*H90,2)</f>
        <v>0</v>
      </c>
      <c r="BL90" s="18" t="s">
        <v>2062</v>
      </c>
      <c r="BM90" s="217" t="s">
        <v>2075</v>
      </c>
    </row>
    <row r="91" s="2" customFormat="1">
      <c r="A91" s="39"/>
      <c r="B91" s="40"/>
      <c r="C91" s="41"/>
      <c r="D91" s="219" t="s">
        <v>174</v>
      </c>
      <c r="E91" s="41"/>
      <c r="F91" s="220" t="s">
        <v>2076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174</v>
      </c>
      <c r="AU91" s="18" t="s">
        <v>84</v>
      </c>
    </row>
    <row r="92" s="2" customFormat="1" ht="16.5" customHeight="1">
      <c r="A92" s="39"/>
      <c r="B92" s="40"/>
      <c r="C92" s="206" t="s">
        <v>172</v>
      </c>
      <c r="D92" s="206" t="s">
        <v>167</v>
      </c>
      <c r="E92" s="207" t="s">
        <v>2077</v>
      </c>
      <c r="F92" s="208" t="s">
        <v>2078</v>
      </c>
      <c r="G92" s="209" t="s">
        <v>2069</v>
      </c>
      <c r="H92" s="210">
        <v>1</v>
      </c>
      <c r="I92" s="211"/>
      <c r="J92" s="212">
        <f>ROUND(I92*H92,2)</f>
        <v>0</v>
      </c>
      <c r="K92" s="208" t="s">
        <v>2070</v>
      </c>
      <c r="L92" s="45"/>
      <c r="M92" s="213" t="s">
        <v>19</v>
      </c>
      <c r="N92" s="214" t="s">
        <v>45</v>
      </c>
      <c r="O92" s="85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7" t="s">
        <v>2062</v>
      </c>
      <c r="AT92" s="217" t="s">
        <v>167</v>
      </c>
      <c r="AU92" s="217" t="s">
        <v>84</v>
      </c>
      <c r="AY92" s="18" t="s">
        <v>165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8" t="s">
        <v>82</v>
      </c>
      <c r="BK92" s="218">
        <f>ROUND(I92*H92,2)</f>
        <v>0</v>
      </c>
      <c r="BL92" s="18" t="s">
        <v>2062</v>
      </c>
      <c r="BM92" s="217" t="s">
        <v>2079</v>
      </c>
    </row>
    <row r="93" s="2" customFormat="1">
      <c r="A93" s="39"/>
      <c r="B93" s="40"/>
      <c r="C93" s="41"/>
      <c r="D93" s="219" t="s">
        <v>174</v>
      </c>
      <c r="E93" s="41"/>
      <c r="F93" s="220" t="s">
        <v>2080</v>
      </c>
      <c r="G93" s="41"/>
      <c r="H93" s="41"/>
      <c r="I93" s="221"/>
      <c r="J93" s="41"/>
      <c r="K93" s="41"/>
      <c r="L93" s="45"/>
      <c r="M93" s="222"/>
      <c r="N93" s="223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174</v>
      </c>
      <c r="AU93" s="18" t="s">
        <v>84</v>
      </c>
    </row>
    <row r="94" s="2" customFormat="1" ht="16.5" customHeight="1">
      <c r="A94" s="39"/>
      <c r="B94" s="40"/>
      <c r="C94" s="206" t="s">
        <v>193</v>
      </c>
      <c r="D94" s="206" t="s">
        <v>167</v>
      </c>
      <c r="E94" s="207" t="s">
        <v>2081</v>
      </c>
      <c r="F94" s="208" t="s">
        <v>2082</v>
      </c>
      <c r="G94" s="209" t="s">
        <v>2069</v>
      </c>
      <c r="H94" s="210">
        <v>1</v>
      </c>
      <c r="I94" s="211"/>
      <c r="J94" s="212">
        <f>ROUND(I94*H94,2)</f>
        <v>0</v>
      </c>
      <c r="K94" s="208" t="s">
        <v>171</v>
      </c>
      <c r="L94" s="45"/>
      <c r="M94" s="213" t="s">
        <v>19</v>
      </c>
      <c r="N94" s="214" t="s">
        <v>45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2062</v>
      </c>
      <c r="AT94" s="217" t="s">
        <v>167</v>
      </c>
      <c r="AU94" s="217" t="s">
        <v>84</v>
      </c>
      <c r="AY94" s="18" t="s">
        <v>165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82</v>
      </c>
      <c r="BK94" s="218">
        <f>ROUND(I94*H94,2)</f>
        <v>0</v>
      </c>
      <c r="BL94" s="18" t="s">
        <v>2062</v>
      </c>
      <c r="BM94" s="217" t="s">
        <v>2083</v>
      </c>
    </row>
    <row r="95" s="2" customFormat="1">
      <c r="A95" s="39"/>
      <c r="B95" s="40"/>
      <c r="C95" s="41"/>
      <c r="D95" s="219" t="s">
        <v>174</v>
      </c>
      <c r="E95" s="41"/>
      <c r="F95" s="220" t="s">
        <v>2084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174</v>
      </c>
      <c r="AU95" s="18" t="s">
        <v>84</v>
      </c>
    </row>
    <row r="96" s="2" customFormat="1" ht="16.5" customHeight="1">
      <c r="A96" s="39"/>
      <c r="B96" s="40"/>
      <c r="C96" s="206" t="s">
        <v>199</v>
      </c>
      <c r="D96" s="206" t="s">
        <v>167</v>
      </c>
      <c r="E96" s="207" t="s">
        <v>2085</v>
      </c>
      <c r="F96" s="208" t="s">
        <v>2086</v>
      </c>
      <c r="G96" s="209" t="s">
        <v>2069</v>
      </c>
      <c r="H96" s="210">
        <v>1</v>
      </c>
      <c r="I96" s="211"/>
      <c r="J96" s="212">
        <f>ROUND(I96*H96,2)</f>
        <v>0</v>
      </c>
      <c r="K96" s="208" t="s">
        <v>2070</v>
      </c>
      <c r="L96" s="45"/>
      <c r="M96" s="213" t="s">
        <v>19</v>
      </c>
      <c r="N96" s="214" t="s">
        <v>45</v>
      </c>
      <c r="O96" s="85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7" t="s">
        <v>2062</v>
      </c>
      <c r="AT96" s="217" t="s">
        <v>167</v>
      </c>
      <c r="AU96" s="217" t="s">
        <v>84</v>
      </c>
      <c r="AY96" s="18" t="s">
        <v>165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8" t="s">
        <v>82</v>
      </c>
      <c r="BK96" s="218">
        <f>ROUND(I96*H96,2)</f>
        <v>0</v>
      </c>
      <c r="BL96" s="18" t="s">
        <v>2062</v>
      </c>
      <c r="BM96" s="217" t="s">
        <v>2087</v>
      </c>
    </row>
    <row r="97" s="2" customFormat="1">
      <c r="A97" s="39"/>
      <c r="B97" s="40"/>
      <c r="C97" s="41"/>
      <c r="D97" s="219" t="s">
        <v>174</v>
      </c>
      <c r="E97" s="41"/>
      <c r="F97" s="220" t="s">
        <v>2088</v>
      </c>
      <c r="G97" s="41"/>
      <c r="H97" s="41"/>
      <c r="I97" s="221"/>
      <c r="J97" s="41"/>
      <c r="K97" s="41"/>
      <c r="L97" s="45"/>
      <c r="M97" s="222"/>
      <c r="N97" s="223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174</v>
      </c>
      <c r="AU97" s="18" t="s">
        <v>84</v>
      </c>
    </row>
    <row r="98" s="2" customFormat="1" ht="16.5" customHeight="1">
      <c r="A98" s="39"/>
      <c r="B98" s="40"/>
      <c r="C98" s="206" t="s">
        <v>206</v>
      </c>
      <c r="D98" s="206" t="s">
        <v>167</v>
      </c>
      <c r="E98" s="207" t="s">
        <v>2089</v>
      </c>
      <c r="F98" s="208" t="s">
        <v>2090</v>
      </c>
      <c r="G98" s="209" t="s">
        <v>2069</v>
      </c>
      <c r="H98" s="210">
        <v>1</v>
      </c>
      <c r="I98" s="211"/>
      <c r="J98" s="212">
        <f>ROUND(I98*H98,2)</f>
        <v>0</v>
      </c>
      <c r="K98" s="208" t="s">
        <v>2070</v>
      </c>
      <c r="L98" s="45"/>
      <c r="M98" s="213" t="s">
        <v>19</v>
      </c>
      <c r="N98" s="214" t="s">
        <v>45</v>
      </c>
      <c r="O98" s="85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2062</v>
      </c>
      <c r="AT98" s="217" t="s">
        <v>167</v>
      </c>
      <c r="AU98" s="217" t="s">
        <v>84</v>
      </c>
      <c r="AY98" s="18" t="s">
        <v>165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82</v>
      </c>
      <c r="BK98" s="218">
        <f>ROUND(I98*H98,2)</f>
        <v>0</v>
      </c>
      <c r="BL98" s="18" t="s">
        <v>2062</v>
      </c>
      <c r="BM98" s="217" t="s">
        <v>2091</v>
      </c>
    </row>
    <row r="99" s="2" customFormat="1">
      <c r="A99" s="39"/>
      <c r="B99" s="40"/>
      <c r="C99" s="41"/>
      <c r="D99" s="219" t="s">
        <v>174</v>
      </c>
      <c r="E99" s="41"/>
      <c r="F99" s="220" t="s">
        <v>2092</v>
      </c>
      <c r="G99" s="41"/>
      <c r="H99" s="41"/>
      <c r="I99" s="221"/>
      <c r="J99" s="41"/>
      <c r="K99" s="41"/>
      <c r="L99" s="45"/>
      <c r="M99" s="258"/>
      <c r="N99" s="259"/>
      <c r="O99" s="260"/>
      <c r="P99" s="260"/>
      <c r="Q99" s="260"/>
      <c r="R99" s="260"/>
      <c r="S99" s="260"/>
      <c r="T99" s="261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174</v>
      </c>
      <c r="AU99" s="18" t="s">
        <v>84</v>
      </c>
    </row>
    <row r="100" s="2" customFormat="1" ht="6.96" customHeight="1">
      <c r="A100" s="39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45"/>
      <c r="M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</sheetData>
  <sheetProtection sheet="1" autoFilter="0" formatColumns="0" formatRows="0" objects="1" scenarios="1" spinCount="100000" saltValue="AUxB6x38xjQ6aPnb1Ls6n3RhfxFS9HcIOoswg9IkLGNrzXVyZanj0T3wkXAYFA+e1NurOWfxDwVlBMhlyFEtFg==" hashValue="60Z6pw4ZDop68x61idaEisaneWBhYGktfYNtW5/Rd8FD4Ur8XA68qt82QoyJ1NU0Cz7HhYjSf2S7+uYDs2pfQg==" algorithmName="SHA-512" password="CC35"/>
  <autoFilter ref="C81:K9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3_02/013254000"/>
    <hyperlink ref="F89" r:id="rId2" display="https://podminky.urs.cz/item/CS_URS_2021_01/032903000.1"/>
    <hyperlink ref="F91" r:id="rId3" display="https://podminky.urs.cz/item/CS_URS_2024_01/034103000"/>
    <hyperlink ref="F93" r:id="rId4" display="https://podminky.urs.cz/item/CS_URS_2021_01/034103000.1"/>
    <hyperlink ref="F95" r:id="rId5" display="https://podminky.urs.cz/item/CS_URS_2024_01/034303000"/>
    <hyperlink ref="F97" r:id="rId6" display="https://podminky.urs.cz/item/CS_URS_2021_01/034703000.1"/>
    <hyperlink ref="F99" r:id="rId7" display="https://podminky.urs.cz/item/CS_URS_2021_01/039103000.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1"/>
    </row>
    <row r="4" s="1" customFormat="1" ht="24.96" customHeight="1">
      <c r="B4" s="21"/>
      <c r="C4" s="132" t="s">
        <v>2093</v>
      </c>
      <c r="H4" s="21"/>
    </row>
    <row r="5" s="1" customFormat="1" ht="12" customHeight="1">
      <c r="B5" s="21"/>
      <c r="C5" s="266" t="s">
        <v>13</v>
      </c>
      <c r="D5" s="142" t="s">
        <v>14</v>
      </c>
      <c r="E5" s="1"/>
      <c r="F5" s="1"/>
      <c r="H5" s="21"/>
    </row>
    <row r="6" s="1" customFormat="1" ht="36.96" customHeight="1">
      <c r="B6" s="21"/>
      <c r="C6" s="267" t="s">
        <v>16</v>
      </c>
      <c r="D6" s="268" t="s">
        <v>17</v>
      </c>
      <c r="E6" s="1"/>
      <c r="F6" s="1"/>
      <c r="H6" s="21"/>
    </row>
    <row r="7" s="1" customFormat="1" ht="16.5" customHeight="1">
      <c r="B7" s="21"/>
      <c r="C7" s="134" t="s">
        <v>23</v>
      </c>
      <c r="D7" s="139" t="str">
        <f>'Rekapitulace stavby'!AN8</f>
        <v>19. 7. 2024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9"/>
      <c r="B9" s="269"/>
      <c r="C9" s="270" t="s">
        <v>55</v>
      </c>
      <c r="D9" s="271" t="s">
        <v>56</v>
      </c>
      <c r="E9" s="271" t="s">
        <v>152</v>
      </c>
      <c r="F9" s="272" t="s">
        <v>2094</v>
      </c>
      <c r="G9" s="179"/>
      <c r="H9" s="269"/>
    </row>
    <row r="10" s="2" customFormat="1" ht="26.4" customHeight="1">
      <c r="A10" s="39"/>
      <c r="B10" s="45"/>
      <c r="C10" s="273" t="s">
        <v>79</v>
      </c>
      <c r="D10" s="273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74" t="s">
        <v>100</v>
      </c>
      <c r="D11" s="275" t="s">
        <v>101</v>
      </c>
      <c r="E11" s="276" t="s">
        <v>19</v>
      </c>
      <c r="F11" s="277">
        <v>79.799999999999997</v>
      </c>
      <c r="G11" s="39"/>
      <c r="H11" s="45"/>
    </row>
    <row r="12" s="2" customFormat="1" ht="16.8" customHeight="1">
      <c r="A12" s="39"/>
      <c r="B12" s="45"/>
      <c r="C12" s="278" t="s">
        <v>100</v>
      </c>
      <c r="D12" s="278" t="s">
        <v>924</v>
      </c>
      <c r="E12" s="18" t="s">
        <v>19</v>
      </c>
      <c r="F12" s="279">
        <v>79.799999999999997</v>
      </c>
      <c r="G12" s="39"/>
      <c r="H12" s="45"/>
    </row>
    <row r="13" s="2" customFormat="1" ht="16.8" customHeight="1">
      <c r="A13" s="39"/>
      <c r="B13" s="45"/>
      <c r="C13" s="280" t="s">
        <v>2095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278" t="s">
        <v>920</v>
      </c>
      <c r="D14" s="278" t="s">
        <v>921</v>
      </c>
      <c r="E14" s="18" t="s">
        <v>209</v>
      </c>
      <c r="F14" s="279">
        <v>79.799999999999997</v>
      </c>
      <c r="G14" s="39"/>
      <c r="H14" s="45"/>
    </row>
    <row r="15" s="2" customFormat="1" ht="16.8" customHeight="1">
      <c r="A15" s="39"/>
      <c r="B15" s="45"/>
      <c r="C15" s="278" t="s">
        <v>168</v>
      </c>
      <c r="D15" s="278" t="s">
        <v>2096</v>
      </c>
      <c r="E15" s="18" t="s">
        <v>170</v>
      </c>
      <c r="F15" s="279">
        <v>7.9800000000000004</v>
      </c>
      <c r="G15" s="39"/>
      <c r="H15" s="45"/>
    </row>
    <row r="16" s="2" customFormat="1" ht="16.8" customHeight="1">
      <c r="A16" s="39"/>
      <c r="B16" s="45"/>
      <c r="C16" s="278" t="s">
        <v>379</v>
      </c>
      <c r="D16" s="278" t="s">
        <v>2097</v>
      </c>
      <c r="E16" s="18" t="s">
        <v>170</v>
      </c>
      <c r="F16" s="279">
        <v>13.789999999999999</v>
      </c>
      <c r="G16" s="39"/>
      <c r="H16" s="45"/>
    </row>
    <row r="17" s="2" customFormat="1" ht="16.8" customHeight="1">
      <c r="A17" s="39"/>
      <c r="B17" s="45"/>
      <c r="C17" s="278" t="s">
        <v>539</v>
      </c>
      <c r="D17" s="278" t="s">
        <v>2098</v>
      </c>
      <c r="E17" s="18" t="s">
        <v>209</v>
      </c>
      <c r="F17" s="279">
        <v>98.5</v>
      </c>
      <c r="G17" s="39"/>
      <c r="H17" s="45"/>
    </row>
    <row r="18" s="2" customFormat="1" ht="16.8" customHeight="1">
      <c r="A18" s="39"/>
      <c r="B18" s="45"/>
      <c r="C18" s="278" t="s">
        <v>596</v>
      </c>
      <c r="D18" s="278" t="s">
        <v>2099</v>
      </c>
      <c r="E18" s="18" t="s">
        <v>209</v>
      </c>
      <c r="F18" s="279">
        <v>79.799999999999997</v>
      </c>
      <c r="G18" s="39"/>
      <c r="H18" s="45"/>
    </row>
    <row r="19" s="2" customFormat="1" ht="16.8" customHeight="1">
      <c r="A19" s="39"/>
      <c r="B19" s="45"/>
      <c r="C19" s="278" t="s">
        <v>899</v>
      </c>
      <c r="D19" s="278" t="s">
        <v>2100</v>
      </c>
      <c r="E19" s="18" t="s">
        <v>209</v>
      </c>
      <c r="F19" s="279">
        <v>79.799999999999997</v>
      </c>
      <c r="G19" s="39"/>
      <c r="H19" s="45"/>
    </row>
    <row r="20" s="2" customFormat="1" ht="16.8" customHeight="1">
      <c r="A20" s="39"/>
      <c r="B20" s="45"/>
      <c r="C20" s="278" t="s">
        <v>926</v>
      </c>
      <c r="D20" s="278" t="s">
        <v>2101</v>
      </c>
      <c r="E20" s="18" t="s">
        <v>209</v>
      </c>
      <c r="F20" s="279">
        <v>98.5</v>
      </c>
      <c r="G20" s="39"/>
      <c r="H20" s="45"/>
    </row>
    <row r="21" s="2" customFormat="1" ht="16.8" customHeight="1">
      <c r="A21" s="39"/>
      <c r="B21" s="45"/>
      <c r="C21" s="278" t="s">
        <v>448</v>
      </c>
      <c r="D21" s="278" t="s">
        <v>2102</v>
      </c>
      <c r="E21" s="18" t="s">
        <v>170</v>
      </c>
      <c r="F21" s="279">
        <v>19.699999999999999</v>
      </c>
      <c r="G21" s="39"/>
      <c r="H21" s="45"/>
    </row>
    <row r="22" s="2" customFormat="1" ht="16.8" customHeight="1">
      <c r="A22" s="39"/>
      <c r="B22" s="45"/>
      <c r="C22" s="274" t="s">
        <v>103</v>
      </c>
      <c r="D22" s="275" t="s">
        <v>104</v>
      </c>
      <c r="E22" s="276" t="s">
        <v>19</v>
      </c>
      <c r="F22" s="277">
        <v>18.699999999999999</v>
      </c>
      <c r="G22" s="39"/>
      <c r="H22" s="45"/>
    </row>
    <row r="23" s="2" customFormat="1" ht="16.8" customHeight="1">
      <c r="A23" s="39"/>
      <c r="B23" s="45"/>
      <c r="C23" s="278" t="s">
        <v>103</v>
      </c>
      <c r="D23" s="278" t="s">
        <v>962</v>
      </c>
      <c r="E23" s="18" t="s">
        <v>19</v>
      </c>
      <c r="F23" s="279">
        <v>18.699999999999999</v>
      </c>
      <c r="G23" s="39"/>
      <c r="H23" s="45"/>
    </row>
    <row r="24" s="2" customFormat="1" ht="16.8" customHeight="1">
      <c r="A24" s="39"/>
      <c r="B24" s="45"/>
      <c r="C24" s="280" t="s">
        <v>2095</v>
      </c>
      <c r="D24" s="39"/>
      <c r="E24" s="39"/>
      <c r="F24" s="39"/>
      <c r="G24" s="39"/>
      <c r="H24" s="45"/>
    </row>
    <row r="25" s="2" customFormat="1" ht="16.8" customHeight="1">
      <c r="A25" s="39"/>
      <c r="B25" s="45"/>
      <c r="C25" s="278" t="s">
        <v>958</v>
      </c>
      <c r="D25" s="278" t="s">
        <v>959</v>
      </c>
      <c r="E25" s="18" t="s">
        <v>209</v>
      </c>
      <c r="F25" s="279">
        <v>18.699999999999999</v>
      </c>
      <c r="G25" s="39"/>
      <c r="H25" s="45"/>
    </row>
    <row r="26" s="2" customFormat="1" ht="16.8" customHeight="1">
      <c r="A26" s="39"/>
      <c r="B26" s="45"/>
      <c r="C26" s="278" t="s">
        <v>379</v>
      </c>
      <c r="D26" s="278" t="s">
        <v>2097</v>
      </c>
      <c r="E26" s="18" t="s">
        <v>170</v>
      </c>
      <c r="F26" s="279">
        <v>13.789999999999999</v>
      </c>
      <c r="G26" s="39"/>
      <c r="H26" s="45"/>
    </row>
    <row r="27" s="2" customFormat="1" ht="16.8" customHeight="1">
      <c r="A27" s="39"/>
      <c r="B27" s="45"/>
      <c r="C27" s="278" t="s">
        <v>539</v>
      </c>
      <c r="D27" s="278" t="s">
        <v>2098</v>
      </c>
      <c r="E27" s="18" t="s">
        <v>209</v>
      </c>
      <c r="F27" s="279">
        <v>98.5</v>
      </c>
      <c r="G27" s="39"/>
      <c r="H27" s="45"/>
    </row>
    <row r="28" s="2" customFormat="1" ht="16.8" customHeight="1">
      <c r="A28" s="39"/>
      <c r="B28" s="45"/>
      <c r="C28" s="278" t="s">
        <v>926</v>
      </c>
      <c r="D28" s="278" t="s">
        <v>2101</v>
      </c>
      <c r="E28" s="18" t="s">
        <v>209</v>
      </c>
      <c r="F28" s="279">
        <v>98.5</v>
      </c>
      <c r="G28" s="39"/>
      <c r="H28" s="45"/>
    </row>
    <row r="29" s="2" customFormat="1" ht="16.8" customHeight="1">
      <c r="A29" s="39"/>
      <c r="B29" s="45"/>
      <c r="C29" s="278" t="s">
        <v>448</v>
      </c>
      <c r="D29" s="278" t="s">
        <v>2102</v>
      </c>
      <c r="E29" s="18" t="s">
        <v>170</v>
      </c>
      <c r="F29" s="279">
        <v>19.699999999999999</v>
      </c>
      <c r="G29" s="39"/>
      <c r="H29" s="45"/>
    </row>
    <row r="30" s="2" customFormat="1" ht="16.8" customHeight="1">
      <c r="A30" s="39"/>
      <c r="B30" s="45"/>
      <c r="C30" s="274" t="s">
        <v>107</v>
      </c>
      <c r="D30" s="275" t="s">
        <v>108</v>
      </c>
      <c r="E30" s="276" t="s">
        <v>19</v>
      </c>
      <c r="F30" s="277">
        <v>222.21000000000001</v>
      </c>
      <c r="G30" s="39"/>
      <c r="H30" s="45"/>
    </row>
    <row r="31" s="2" customFormat="1" ht="16.8" customHeight="1">
      <c r="A31" s="39"/>
      <c r="B31" s="45"/>
      <c r="C31" s="280" t="s">
        <v>2095</v>
      </c>
      <c r="D31" s="39"/>
      <c r="E31" s="39"/>
      <c r="F31" s="39"/>
      <c r="G31" s="39"/>
      <c r="H31" s="45"/>
    </row>
    <row r="32" s="2" customFormat="1" ht="16.8" customHeight="1">
      <c r="A32" s="39"/>
      <c r="B32" s="45"/>
      <c r="C32" s="278" t="s">
        <v>976</v>
      </c>
      <c r="D32" s="278" t="s">
        <v>2103</v>
      </c>
      <c r="E32" s="18" t="s">
        <v>209</v>
      </c>
      <c r="F32" s="279">
        <v>172.83000000000001</v>
      </c>
      <c r="G32" s="39"/>
      <c r="H32" s="45"/>
    </row>
    <row r="33" s="2" customFormat="1" ht="16.8" customHeight="1">
      <c r="A33" s="39"/>
      <c r="B33" s="45"/>
      <c r="C33" s="278" t="s">
        <v>966</v>
      </c>
      <c r="D33" s="278" t="s">
        <v>2104</v>
      </c>
      <c r="E33" s="18" t="s">
        <v>209</v>
      </c>
      <c r="F33" s="279">
        <v>222.21000000000001</v>
      </c>
      <c r="G33" s="39"/>
      <c r="H33" s="45"/>
    </row>
    <row r="34" s="2" customFormat="1" ht="16.8" customHeight="1">
      <c r="A34" s="39"/>
      <c r="B34" s="45"/>
      <c r="C34" s="278" t="s">
        <v>971</v>
      </c>
      <c r="D34" s="278" t="s">
        <v>2105</v>
      </c>
      <c r="E34" s="18" t="s">
        <v>209</v>
      </c>
      <c r="F34" s="279">
        <v>222.21000000000001</v>
      </c>
      <c r="G34" s="39"/>
      <c r="H34" s="45"/>
    </row>
    <row r="35" s="2" customFormat="1" ht="16.8" customHeight="1">
      <c r="A35" s="39"/>
      <c r="B35" s="45"/>
      <c r="C35" s="278" t="s">
        <v>981</v>
      </c>
      <c r="D35" s="278" t="s">
        <v>2106</v>
      </c>
      <c r="E35" s="18" t="s">
        <v>209</v>
      </c>
      <c r="F35" s="279">
        <v>222.21000000000001</v>
      </c>
      <c r="G35" s="39"/>
      <c r="H35" s="45"/>
    </row>
    <row r="36" s="2" customFormat="1" ht="16.8" customHeight="1">
      <c r="A36" s="39"/>
      <c r="B36" s="45"/>
      <c r="C36" s="274" t="s">
        <v>110</v>
      </c>
      <c r="D36" s="275" t="s">
        <v>111</v>
      </c>
      <c r="E36" s="276" t="s">
        <v>19</v>
      </c>
      <c r="F36" s="277">
        <v>172.83000000000001</v>
      </c>
      <c r="G36" s="39"/>
      <c r="H36" s="45"/>
    </row>
    <row r="37" s="2" customFormat="1" ht="16.8" customHeight="1">
      <c r="A37" s="39"/>
      <c r="B37" s="45"/>
      <c r="C37" s="278" t="s">
        <v>19</v>
      </c>
      <c r="D37" s="278" t="s">
        <v>2107</v>
      </c>
      <c r="E37" s="18" t="s">
        <v>19</v>
      </c>
      <c r="F37" s="279">
        <v>172.83000000000001</v>
      </c>
      <c r="G37" s="39"/>
      <c r="H37" s="45"/>
    </row>
    <row r="38" s="2" customFormat="1" ht="16.8" customHeight="1">
      <c r="A38" s="39"/>
      <c r="B38" s="45"/>
      <c r="C38" s="280" t="s">
        <v>2095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278" t="s">
        <v>976</v>
      </c>
      <c r="D39" s="278" t="s">
        <v>2103</v>
      </c>
      <c r="E39" s="18" t="s">
        <v>209</v>
      </c>
      <c r="F39" s="279">
        <v>172.83000000000001</v>
      </c>
      <c r="G39" s="39"/>
      <c r="H39" s="45"/>
    </row>
    <row r="40" s="2" customFormat="1" ht="16.8" customHeight="1">
      <c r="A40" s="39"/>
      <c r="B40" s="45"/>
      <c r="C40" s="274" t="s">
        <v>114</v>
      </c>
      <c r="D40" s="275" t="s">
        <v>115</v>
      </c>
      <c r="E40" s="276" t="s">
        <v>19</v>
      </c>
      <c r="F40" s="277">
        <v>98.5</v>
      </c>
      <c r="G40" s="39"/>
      <c r="H40" s="45"/>
    </row>
    <row r="41" s="2" customFormat="1" ht="16.8" customHeight="1">
      <c r="A41" s="39"/>
      <c r="B41" s="45"/>
      <c r="C41" s="278" t="s">
        <v>19</v>
      </c>
      <c r="D41" s="278" t="s">
        <v>2108</v>
      </c>
      <c r="E41" s="18" t="s">
        <v>19</v>
      </c>
      <c r="F41" s="279">
        <v>98.5</v>
      </c>
      <c r="G41" s="39"/>
      <c r="H41" s="45"/>
    </row>
    <row r="42" s="2" customFormat="1" ht="16.8" customHeight="1">
      <c r="A42" s="39"/>
      <c r="B42" s="45"/>
      <c r="C42" s="280" t="s">
        <v>2095</v>
      </c>
      <c r="D42" s="39"/>
      <c r="E42" s="39"/>
      <c r="F42" s="39"/>
      <c r="G42" s="39"/>
      <c r="H42" s="45"/>
    </row>
    <row r="43" s="2" customFormat="1" ht="16.8" customHeight="1">
      <c r="A43" s="39"/>
      <c r="B43" s="45"/>
      <c r="C43" s="278" t="s">
        <v>311</v>
      </c>
      <c r="D43" s="278" t="s">
        <v>2109</v>
      </c>
      <c r="E43" s="18" t="s">
        <v>209</v>
      </c>
      <c r="F43" s="279">
        <v>98.5</v>
      </c>
      <c r="G43" s="39"/>
      <c r="H43" s="45"/>
    </row>
    <row r="44" s="2" customFormat="1" ht="16.8" customHeight="1">
      <c r="A44" s="39"/>
      <c r="B44" s="45"/>
      <c r="C44" s="278" t="s">
        <v>559</v>
      </c>
      <c r="D44" s="278" t="s">
        <v>2110</v>
      </c>
      <c r="E44" s="18" t="s">
        <v>209</v>
      </c>
      <c r="F44" s="279">
        <v>98.5</v>
      </c>
      <c r="G44" s="39"/>
      <c r="H44" s="45"/>
    </row>
    <row r="45" s="2" customFormat="1" ht="16.8" customHeight="1">
      <c r="A45" s="39"/>
      <c r="B45" s="45"/>
      <c r="C45" s="278" t="s">
        <v>1029</v>
      </c>
      <c r="D45" s="278" t="s">
        <v>2111</v>
      </c>
      <c r="E45" s="18" t="s">
        <v>209</v>
      </c>
      <c r="F45" s="279">
        <v>125.5</v>
      </c>
      <c r="G45" s="39"/>
      <c r="H45" s="45"/>
    </row>
    <row r="46" s="2" customFormat="1" ht="16.8" customHeight="1">
      <c r="A46" s="39"/>
      <c r="B46" s="45"/>
      <c r="C46" s="278" t="s">
        <v>544</v>
      </c>
      <c r="D46" s="278" t="s">
        <v>545</v>
      </c>
      <c r="E46" s="18" t="s">
        <v>202</v>
      </c>
      <c r="F46" s="279">
        <v>0.19700000000000001</v>
      </c>
      <c r="G46" s="39"/>
      <c r="H46" s="45"/>
    </row>
    <row r="47" s="2" customFormat="1" ht="16.8" customHeight="1">
      <c r="A47" s="39"/>
      <c r="B47" s="45"/>
      <c r="C47" s="274" t="s">
        <v>117</v>
      </c>
      <c r="D47" s="275" t="s">
        <v>118</v>
      </c>
      <c r="E47" s="276" t="s">
        <v>19</v>
      </c>
      <c r="F47" s="277">
        <v>173.06</v>
      </c>
      <c r="G47" s="39"/>
      <c r="H47" s="45"/>
    </row>
    <row r="48" s="2" customFormat="1" ht="16.8" customHeight="1">
      <c r="A48" s="39"/>
      <c r="B48" s="45"/>
      <c r="C48" s="278" t="s">
        <v>19</v>
      </c>
      <c r="D48" s="278" t="s">
        <v>2112</v>
      </c>
      <c r="E48" s="18" t="s">
        <v>19</v>
      </c>
      <c r="F48" s="279">
        <v>173.06</v>
      </c>
      <c r="G48" s="39"/>
      <c r="H48" s="45"/>
    </row>
    <row r="49" s="2" customFormat="1" ht="16.8" customHeight="1">
      <c r="A49" s="39"/>
      <c r="B49" s="45"/>
      <c r="C49" s="280" t="s">
        <v>2095</v>
      </c>
      <c r="D49" s="39"/>
      <c r="E49" s="39"/>
      <c r="F49" s="39"/>
      <c r="G49" s="39"/>
      <c r="H49" s="45"/>
    </row>
    <row r="50" s="2" customFormat="1" ht="16.8" customHeight="1">
      <c r="A50" s="39"/>
      <c r="B50" s="45"/>
      <c r="C50" s="278" t="s">
        <v>183</v>
      </c>
      <c r="D50" s="278" t="s">
        <v>2113</v>
      </c>
      <c r="E50" s="18" t="s">
        <v>170</v>
      </c>
      <c r="F50" s="279">
        <v>138.44800000000001</v>
      </c>
      <c r="G50" s="39"/>
      <c r="H50" s="45"/>
    </row>
    <row r="51" s="2" customFormat="1" ht="16.8" customHeight="1">
      <c r="A51" s="39"/>
      <c r="B51" s="45"/>
      <c r="C51" s="278" t="s">
        <v>188</v>
      </c>
      <c r="D51" s="278" t="s">
        <v>2114</v>
      </c>
      <c r="E51" s="18" t="s">
        <v>170</v>
      </c>
      <c r="F51" s="279">
        <v>25.286000000000001</v>
      </c>
      <c r="G51" s="39"/>
      <c r="H51" s="45"/>
    </row>
    <row r="52" s="2" customFormat="1" ht="16.8" customHeight="1">
      <c r="A52" s="39"/>
      <c r="B52" s="45"/>
      <c r="C52" s="278" t="s">
        <v>207</v>
      </c>
      <c r="D52" s="278" t="s">
        <v>2115</v>
      </c>
      <c r="E52" s="18" t="s">
        <v>209</v>
      </c>
      <c r="F52" s="279">
        <v>173.06</v>
      </c>
      <c r="G52" s="39"/>
      <c r="H52" s="45"/>
    </row>
    <row r="53" s="2" customFormat="1" ht="16.8" customHeight="1">
      <c r="A53" s="39"/>
      <c r="B53" s="45"/>
      <c r="C53" s="278" t="s">
        <v>220</v>
      </c>
      <c r="D53" s="278" t="s">
        <v>2116</v>
      </c>
      <c r="E53" s="18" t="s">
        <v>209</v>
      </c>
      <c r="F53" s="279">
        <v>173.06</v>
      </c>
      <c r="G53" s="39"/>
      <c r="H53" s="45"/>
    </row>
    <row r="54" s="2" customFormat="1" ht="16.8" customHeight="1">
      <c r="A54" s="39"/>
      <c r="B54" s="45"/>
      <c r="C54" s="278" t="s">
        <v>554</v>
      </c>
      <c r="D54" s="278" t="s">
        <v>2117</v>
      </c>
      <c r="E54" s="18" t="s">
        <v>209</v>
      </c>
      <c r="F54" s="279">
        <v>173.06</v>
      </c>
      <c r="G54" s="39"/>
      <c r="H54" s="45"/>
    </row>
    <row r="55" s="2" customFormat="1" ht="16.8" customHeight="1">
      <c r="A55" s="39"/>
      <c r="B55" s="45"/>
      <c r="C55" s="278" t="s">
        <v>584</v>
      </c>
      <c r="D55" s="278" t="s">
        <v>2118</v>
      </c>
      <c r="E55" s="18" t="s">
        <v>209</v>
      </c>
      <c r="F55" s="279">
        <v>173.06</v>
      </c>
      <c r="G55" s="39"/>
      <c r="H55" s="45"/>
    </row>
    <row r="56" s="2" customFormat="1" ht="16.8" customHeight="1">
      <c r="A56" s="39"/>
      <c r="B56" s="45"/>
      <c r="C56" s="278" t="s">
        <v>606</v>
      </c>
      <c r="D56" s="278" t="s">
        <v>2119</v>
      </c>
      <c r="E56" s="18" t="s">
        <v>209</v>
      </c>
      <c r="F56" s="279">
        <v>173.06</v>
      </c>
      <c r="G56" s="39"/>
      <c r="H56" s="45"/>
    </row>
    <row r="57" s="2" customFormat="1" ht="16.8" customHeight="1">
      <c r="A57" s="39"/>
      <c r="B57" s="45"/>
      <c r="C57" s="278" t="s">
        <v>237</v>
      </c>
      <c r="D57" s="278" t="s">
        <v>238</v>
      </c>
      <c r="E57" s="18" t="s">
        <v>209</v>
      </c>
      <c r="F57" s="279">
        <v>205.07599999999999</v>
      </c>
      <c r="G57" s="39"/>
      <c r="H57" s="45"/>
    </row>
    <row r="58" s="2" customFormat="1" ht="7.44" customHeight="1">
      <c r="A58" s="39"/>
      <c r="B58" s="158"/>
      <c r="C58" s="159"/>
      <c r="D58" s="159"/>
      <c r="E58" s="159"/>
      <c r="F58" s="159"/>
      <c r="G58" s="159"/>
      <c r="H58" s="45"/>
    </row>
    <row r="59" s="2" customFormat="1">
      <c r="A59" s="39"/>
      <c r="B59" s="39"/>
      <c r="C59" s="39"/>
      <c r="D59" s="39"/>
      <c r="E59" s="39"/>
      <c r="F59" s="39"/>
      <c r="G59" s="39"/>
      <c r="H59" s="39"/>
    </row>
  </sheetData>
  <sheetProtection sheet="1" formatColumns="0" formatRows="0" objects="1" scenarios="1" spinCount="100000" saltValue="gBSPhh3GEB5SVVzqdbQ7dKLkdDv6YN1dQASqef3Z1Zc4tRnGJIUWAe1ANhpizvEBbnqsvmgi6VEpPvv0mi2HRw==" hashValue="aBZBUc9E5gaN/ES6dU03J5jHYvVneJZkEm+rZUGY0JjblgVxb5xbgT/tL9FPyBDxi+edE6nSzsMy92Rq+ip9tQ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5" customFormat="1" ht="45" customHeight="1">
      <c r="B3" s="285"/>
      <c r="C3" s="286" t="s">
        <v>2120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2121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2122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2123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2124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2125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2126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2127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2128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2129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2130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81</v>
      </c>
      <c r="F18" s="292" t="s">
        <v>2131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2132</v>
      </c>
      <c r="F19" s="292" t="s">
        <v>2133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2134</v>
      </c>
      <c r="F20" s="292" t="s">
        <v>2135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2136</v>
      </c>
      <c r="F21" s="292" t="s">
        <v>2137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2138</v>
      </c>
      <c r="F22" s="292" t="s">
        <v>1940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2139</v>
      </c>
      <c r="F23" s="292" t="s">
        <v>2140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2141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2142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2143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2144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2145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2146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2147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2148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2149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151</v>
      </c>
      <c r="F36" s="292"/>
      <c r="G36" s="292" t="s">
        <v>2150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2151</v>
      </c>
      <c r="F37" s="292"/>
      <c r="G37" s="292" t="s">
        <v>2152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55</v>
      </c>
      <c r="F38" s="292"/>
      <c r="G38" s="292" t="s">
        <v>2153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56</v>
      </c>
      <c r="F39" s="292"/>
      <c r="G39" s="292" t="s">
        <v>2154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152</v>
      </c>
      <c r="F40" s="292"/>
      <c r="G40" s="292" t="s">
        <v>2155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153</v>
      </c>
      <c r="F41" s="292"/>
      <c r="G41" s="292" t="s">
        <v>2156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2157</v>
      </c>
      <c r="F42" s="292"/>
      <c r="G42" s="292" t="s">
        <v>2158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2159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2160</v>
      </c>
      <c r="F44" s="292"/>
      <c r="G44" s="292" t="s">
        <v>2161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155</v>
      </c>
      <c r="F45" s="292"/>
      <c r="G45" s="292" t="s">
        <v>2162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2163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2164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2165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2166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2167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2168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2169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2170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2171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2172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2173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2174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2175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2176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2177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2178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2179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2180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2181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2182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2183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2184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2185</v>
      </c>
      <c r="D76" s="310"/>
      <c r="E76" s="310"/>
      <c r="F76" s="310" t="s">
        <v>2186</v>
      </c>
      <c r="G76" s="311"/>
      <c r="H76" s="310" t="s">
        <v>56</v>
      </c>
      <c r="I76" s="310" t="s">
        <v>59</v>
      </c>
      <c r="J76" s="310" t="s">
        <v>2187</v>
      </c>
      <c r="K76" s="309"/>
    </row>
    <row r="77" s="1" customFormat="1" ht="17.25" customHeight="1">
      <c r="B77" s="307"/>
      <c r="C77" s="312" t="s">
        <v>2188</v>
      </c>
      <c r="D77" s="312"/>
      <c r="E77" s="312"/>
      <c r="F77" s="313" t="s">
        <v>2189</v>
      </c>
      <c r="G77" s="314"/>
      <c r="H77" s="312"/>
      <c r="I77" s="312"/>
      <c r="J77" s="312" t="s">
        <v>2190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55</v>
      </c>
      <c r="D79" s="317"/>
      <c r="E79" s="317"/>
      <c r="F79" s="318" t="s">
        <v>2191</v>
      </c>
      <c r="G79" s="319"/>
      <c r="H79" s="295" t="s">
        <v>2192</v>
      </c>
      <c r="I79" s="295" t="s">
        <v>2193</v>
      </c>
      <c r="J79" s="295">
        <v>20</v>
      </c>
      <c r="K79" s="309"/>
    </row>
    <row r="80" s="1" customFormat="1" ht="15" customHeight="1">
      <c r="B80" s="307"/>
      <c r="C80" s="295" t="s">
        <v>2194</v>
      </c>
      <c r="D80" s="295"/>
      <c r="E80" s="295"/>
      <c r="F80" s="318" t="s">
        <v>2191</v>
      </c>
      <c r="G80" s="319"/>
      <c r="H80" s="295" t="s">
        <v>2195</v>
      </c>
      <c r="I80" s="295" t="s">
        <v>2193</v>
      </c>
      <c r="J80" s="295">
        <v>120</v>
      </c>
      <c r="K80" s="309"/>
    </row>
    <row r="81" s="1" customFormat="1" ht="15" customHeight="1">
      <c r="B81" s="320"/>
      <c r="C81" s="295" t="s">
        <v>2196</v>
      </c>
      <c r="D81" s="295"/>
      <c r="E81" s="295"/>
      <c r="F81" s="318" t="s">
        <v>2197</v>
      </c>
      <c r="G81" s="319"/>
      <c r="H81" s="295" t="s">
        <v>2198</v>
      </c>
      <c r="I81" s="295" t="s">
        <v>2193</v>
      </c>
      <c r="J81" s="295">
        <v>50</v>
      </c>
      <c r="K81" s="309"/>
    </row>
    <row r="82" s="1" customFormat="1" ht="15" customHeight="1">
      <c r="B82" s="320"/>
      <c r="C82" s="295" t="s">
        <v>2199</v>
      </c>
      <c r="D82" s="295"/>
      <c r="E82" s="295"/>
      <c r="F82" s="318" t="s">
        <v>2191</v>
      </c>
      <c r="G82" s="319"/>
      <c r="H82" s="295" t="s">
        <v>2200</v>
      </c>
      <c r="I82" s="295" t="s">
        <v>2201</v>
      </c>
      <c r="J82" s="295"/>
      <c r="K82" s="309"/>
    </row>
    <row r="83" s="1" customFormat="1" ht="15" customHeight="1">
      <c r="B83" s="320"/>
      <c r="C83" s="321" t="s">
        <v>2202</v>
      </c>
      <c r="D83" s="321"/>
      <c r="E83" s="321"/>
      <c r="F83" s="322" t="s">
        <v>2197</v>
      </c>
      <c r="G83" s="321"/>
      <c r="H83" s="321" t="s">
        <v>2203</v>
      </c>
      <c r="I83" s="321" t="s">
        <v>2193</v>
      </c>
      <c r="J83" s="321">
        <v>15</v>
      </c>
      <c r="K83" s="309"/>
    </row>
    <row r="84" s="1" customFormat="1" ht="15" customHeight="1">
      <c r="B84" s="320"/>
      <c r="C84" s="321" t="s">
        <v>2204</v>
      </c>
      <c r="D84" s="321"/>
      <c r="E84" s="321"/>
      <c r="F84" s="322" t="s">
        <v>2197</v>
      </c>
      <c r="G84" s="321"/>
      <c r="H84" s="321" t="s">
        <v>2205</v>
      </c>
      <c r="I84" s="321" t="s">
        <v>2193</v>
      </c>
      <c r="J84" s="321">
        <v>15</v>
      </c>
      <c r="K84" s="309"/>
    </row>
    <row r="85" s="1" customFormat="1" ht="15" customHeight="1">
      <c r="B85" s="320"/>
      <c r="C85" s="321" t="s">
        <v>2206</v>
      </c>
      <c r="D85" s="321"/>
      <c r="E85" s="321"/>
      <c r="F85" s="322" t="s">
        <v>2197</v>
      </c>
      <c r="G85" s="321"/>
      <c r="H85" s="321" t="s">
        <v>2207</v>
      </c>
      <c r="I85" s="321" t="s">
        <v>2193</v>
      </c>
      <c r="J85" s="321">
        <v>20</v>
      </c>
      <c r="K85" s="309"/>
    </row>
    <row r="86" s="1" customFormat="1" ht="15" customHeight="1">
      <c r="B86" s="320"/>
      <c r="C86" s="321" t="s">
        <v>2208</v>
      </c>
      <c r="D86" s="321"/>
      <c r="E86" s="321"/>
      <c r="F86" s="322" t="s">
        <v>2197</v>
      </c>
      <c r="G86" s="321"/>
      <c r="H86" s="321" t="s">
        <v>2209</v>
      </c>
      <c r="I86" s="321" t="s">
        <v>2193</v>
      </c>
      <c r="J86" s="321">
        <v>20</v>
      </c>
      <c r="K86" s="309"/>
    </row>
    <row r="87" s="1" customFormat="1" ht="15" customHeight="1">
      <c r="B87" s="320"/>
      <c r="C87" s="295" t="s">
        <v>2210</v>
      </c>
      <c r="D87" s="295"/>
      <c r="E87" s="295"/>
      <c r="F87" s="318" t="s">
        <v>2197</v>
      </c>
      <c r="G87" s="319"/>
      <c r="H87" s="295" t="s">
        <v>2211</v>
      </c>
      <c r="I87" s="295" t="s">
        <v>2193</v>
      </c>
      <c r="J87" s="295">
        <v>50</v>
      </c>
      <c r="K87" s="309"/>
    </row>
    <row r="88" s="1" customFormat="1" ht="15" customHeight="1">
      <c r="B88" s="320"/>
      <c r="C88" s="295" t="s">
        <v>2212</v>
      </c>
      <c r="D88" s="295"/>
      <c r="E88" s="295"/>
      <c r="F88" s="318" t="s">
        <v>2197</v>
      </c>
      <c r="G88" s="319"/>
      <c r="H88" s="295" t="s">
        <v>2213</v>
      </c>
      <c r="I88" s="295" t="s">
        <v>2193</v>
      </c>
      <c r="J88" s="295">
        <v>20</v>
      </c>
      <c r="K88" s="309"/>
    </row>
    <row r="89" s="1" customFormat="1" ht="15" customHeight="1">
      <c r="B89" s="320"/>
      <c r="C89" s="295" t="s">
        <v>2214</v>
      </c>
      <c r="D89" s="295"/>
      <c r="E89" s="295"/>
      <c r="F89" s="318" t="s">
        <v>2197</v>
      </c>
      <c r="G89" s="319"/>
      <c r="H89" s="295" t="s">
        <v>2215</v>
      </c>
      <c r="I89" s="295" t="s">
        <v>2193</v>
      </c>
      <c r="J89" s="295">
        <v>20</v>
      </c>
      <c r="K89" s="309"/>
    </row>
    <row r="90" s="1" customFormat="1" ht="15" customHeight="1">
      <c r="B90" s="320"/>
      <c r="C90" s="295" t="s">
        <v>2216</v>
      </c>
      <c r="D90" s="295"/>
      <c r="E90" s="295"/>
      <c r="F90" s="318" t="s">
        <v>2197</v>
      </c>
      <c r="G90" s="319"/>
      <c r="H90" s="295" t="s">
        <v>2217</v>
      </c>
      <c r="I90" s="295" t="s">
        <v>2193</v>
      </c>
      <c r="J90" s="295">
        <v>50</v>
      </c>
      <c r="K90" s="309"/>
    </row>
    <row r="91" s="1" customFormat="1" ht="15" customHeight="1">
      <c r="B91" s="320"/>
      <c r="C91" s="295" t="s">
        <v>2218</v>
      </c>
      <c r="D91" s="295"/>
      <c r="E91" s="295"/>
      <c r="F91" s="318" t="s">
        <v>2197</v>
      </c>
      <c r="G91" s="319"/>
      <c r="H91" s="295" t="s">
        <v>2218</v>
      </c>
      <c r="I91" s="295" t="s">
        <v>2193</v>
      </c>
      <c r="J91" s="295">
        <v>50</v>
      </c>
      <c r="K91" s="309"/>
    </row>
    <row r="92" s="1" customFormat="1" ht="15" customHeight="1">
      <c r="B92" s="320"/>
      <c r="C92" s="295" t="s">
        <v>2219</v>
      </c>
      <c r="D92" s="295"/>
      <c r="E92" s="295"/>
      <c r="F92" s="318" t="s">
        <v>2197</v>
      </c>
      <c r="G92" s="319"/>
      <c r="H92" s="295" t="s">
        <v>2220</v>
      </c>
      <c r="I92" s="295" t="s">
        <v>2193</v>
      </c>
      <c r="J92" s="295">
        <v>255</v>
      </c>
      <c r="K92" s="309"/>
    </row>
    <row r="93" s="1" customFormat="1" ht="15" customHeight="1">
      <c r="B93" s="320"/>
      <c r="C93" s="295" t="s">
        <v>2221</v>
      </c>
      <c r="D93" s="295"/>
      <c r="E93" s="295"/>
      <c r="F93" s="318" t="s">
        <v>2191</v>
      </c>
      <c r="G93" s="319"/>
      <c r="H93" s="295" t="s">
        <v>2222</v>
      </c>
      <c r="I93" s="295" t="s">
        <v>2223</v>
      </c>
      <c r="J93" s="295"/>
      <c r="K93" s="309"/>
    </row>
    <row r="94" s="1" customFormat="1" ht="15" customHeight="1">
      <c r="B94" s="320"/>
      <c r="C94" s="295" t="s">
        <v>2224</v>
      </c>
      <c r="D94" s="295"/>
      <c r="E94" s="295"/>
      <c r="F94" s="318" t="s">
        <v>2191</v>
      </c>
      <c r="G94" s="319"/>
      <c r="H94" s="295" t="s">
        <v>2225</v>
      </c>
      <c r="I94" s="295" t="s">
        <v>2226</v>
      </c>
      <c r="J94" s="295"/>
      <c r="K94" s="309"/>
    </row>
    <row r="95" s="1" customFormat="1" ht="15" customHeight="1">
      <c r="B95" s="320"/>
      <c r="C95" s="295" t="s">
        <v>2227</v>
      </c>
      <c r="D95" s="295"/>
      <c r="E95" s="295"/>
      <c r="F95" s="318" t="s">
        <v>2191</v>
      </c>
      <c r="G95" s="319"/>
      <c r="H95" s="295" t="s">
        <v>2227</v>
      </c>
      <c r="I95" s="295" t="s">
        <v>2226</v>
      </c>
      <c r="J95" s="295"/>
      <c r="K95" s="309"/>
    </row>
    <row r="96" s="1" customFormat="1" ht="15" customHeight="1">
      <c r="B96" s="320"/>
      <c r="C96" s="295" t="s">
        <v>40</v>
      </c>
      <c r="D96" s="295"/>
      <c r="E96" s="295"/>
      <c r="F96" s="318" t="s">
        <v>2191</v>
      </c>
      <c r="G96" s="319"/>
      <c r="H96" s="295" t="s">
        <v>2228</v>
      </c>
      <c r="I96" s="295" t="s">
        <v>2226</v>
      </c>
      <c r="J96" s="295"/>
      <c r="K96" s="309"/>
    </row>
    <row r="97" s="1" customFormat="1" ht="15" customHeight="1">
      <c r="B97" s="320"/>
      <c r="C97" s="295" t="s">
        <v>50</v>
      </c>
      <c r="D97" s="295"/>
      <c r="E97" s="295"/>
      <c r="F97" s="318" t="s">
        <v>2191</v>
      </c>
      <c r="G97" s="319"/>
      <c r="H97" s="295" t="s">
        <v>2229</v>
      </c>
      <c r="I97" s="295" t="s">
        <v>2226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2230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2185</v>
      </c>
      <c r="D103" s="310"/>
      <c r="E103" s="310"/>
      <c r="F103" s="310" t="s">
        <v>2186</v>
      </c>
      <c r="G103" s="311"/>
      <c r="H103" s="310" t="s">
        <v>56</v>
      </c>
      <c r="I103" s="310" t="s">
        <v>59</v>
      </c>
      <c r="J103" s="310" t="s">
        <v>2187</v>
      </c>
      <c r="K103" s="309"/>
    </row>
    <row r="104" s="1" customFormat="1" ht="17.25" customHeight="1">
      <c r="B104" s="307"/>
      <c r="C104" s="312" t="s">
        <v>2188</v>
      </c>
      <c r="D104" s="312"/>
      <c r="E104" s="312"/>
      <c r="F104" s="313" t="s">
        <v>2189</v>
      </c>
      <c r="G104" s="314"/>
      <c r="H104" s="312"/>
      <c r="I104" s="312"/>
      <c r="J104" s="312" t="s">
        <v>2190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55</v>
      </c>
      <c r="D106" s="317"/>
      <c r="E106" s="317"/>
      <c r="F106" s="318" t="s">
        <v>2191</v>
      </c>
      <c r="G106" s="295"/>
      <c r="H106" s="295" t="s">
        <v>2231</v>
      </c>
      <c r="I106" s="295" t="s">
        <v>2193</v>
      </c>
      <c r="J106" s="295">
        <v>20</v>
      </c>
      <c r="K106" s="309"/>
    </row>
    <row r="107" s="1" customFormat="1" ht="15" customHeight="1">
      <c r="B107" s="307"/>
      <c r="C107" s="295" t="s">
        <v>2194</v>
      </c>
      <c r="D107" s="295"/>
      <c r="E107" s="295"/>
      <c r="F107" s="318" t="s">
        <v>2191</v>
      </c>
      <c r="G107" s="295"/>
      <c r="H107" s="295" t="s">
        <v>2231</v>
      </c>
      <c r="I107" s="295" t="s">
        <v>2193</v>
      </c>
      <c r="J107" s="295">
        <v>120</v>
      </c>
      <c r="K107" s="309"/>
    </row>
    <row r="108" s="1" customFormat="1" ht="15" customHeight="1">
      <c r="B108" s="320"/>
      <c r="C108" s="295" t="s">
        <v>2196</v>
      </c>
      <c r="D108" s="295"/>
      <c r="E108" s="295"/>
      <c r="F108" s="318" t="s">
        <v>2197</v>
      </c>
      <c r="G108" s="295"/>
      <c r="H108" s="295" t="s">
        <v>2231</v>
      </c>
      <c r="I108" s="295" t="s">
        <v>2193</v>
      </c>
      <c r="J108" s="295">
        <v>50</v>
      </c>
      <c r="K108" s="309"/>
    </row>
    <row r="109" s="1" customFormat="1" ht="15" customHeight="1">
      <c r="B109" s="320"/>
      <c r="C109" s="295" t="s">
        <v>2199</v>
      </c>
      <c r="D109" s="295"/>
      <c r="E109" s="295"/>
      <c r="F109" s="318" t="s">
        <v>2191</v>
      </c>
      <c r="G109" s="295"/>
      <c r="H109" s="295" t="s">
        <v>2231</v>
      </c>
      <c r="I109" s="295" t="s">
        <v>2201</v>
      </c>
      <c r="J109" s="295"/>
      <c r="K109" s="309"/>
    </row>
    <row r="110" s="1" customFormat="1" ht="15" customHeight="1">
      <c r="B110" s="320"/>
      <c r="C110" s="295" t="s">
        <v>2210</v>
      </c>
      <c r="D110" s="295"/>
      <c r="E110" s="295"/>
      <c r="F110" s="318" t="s">
        <v>2197</v>
      </c>
      <c r="G110" s="295"/>
      <c r="H110" s="295" t="s">
        <v>2231</v>
      </c>
      <c r="I110" s="295" t="s">
        <v>2193</v>
      </c>
      <c r="J110" s="295">
        <v>50</v>
      </c>
      <c r="K110" s="309"/>
    </row>
    <row r="111" s="1" customFormat="1" ht="15" customHeight="1">
      <c r="B111" s="320"/>
      <c r="C111" s="295" t="s">
        <v>2218</v>
      </c>
      <c r="D111" s="295"/>
      <c r="E111" s="295"/>
      <c r="F111" s="318" t="s">
        <v>2197</v>
      </c>
      <c r="G111" s="295"/>
      <c r="H111" s="295" t="s">
        <v>2231</v>
      </c>
      <c r="I111" s="295" t="s">
        <v>2193</v>
      </c>
      <c r="J111" s="295">
        <v>50</v>
      </c>
      <c r="K111" s="309"/>
    </row>
    <row r="112" s="1" customFormat="1" ht="15" customHeight="1">
      <c r="B112" s="320"/>
      <c r="C112" s="295" t="s">
        <v>2216</v>
      </c>
      <c r="D112" s="295"/>
      <c r="E112" s="295"/>
      <c r="F112" s="318" t="s">
        <v>2197</v>
      </c>
      <c r="G112" s="295"/>
      <c r="H112" s="295" t="s">
        <v>2231</v>
      </c>
      <c r="I112" s="295" t="s">
        <v>2193</v>
      </c>
      <c r="J112" s="295">
        <v>50</v>
      </c>
      <c r="K112" s="309"/>
    </row>
    <row r="113" s="1" customFormat="1" ht="15" customHeight="1">
      <c r="B113" s="320"/>
      <c r="C113" s="295" t="s">
        <v>55</v>
      </c>
      <c r="D113" s="295"/>
      <c r="E113" s="295"/>
      <c r="F113" s="318" t="s">
        <v>2191</v>
      </c>
      <c r="G113" s="295"/>
      <c r="H113" s="295" t="s">
        <v>2232</v>
      </c>
      <c r="I113" s="295" t="s">
        <v>2193</v>
      </c>
      <c r="J113" s="295">
        <v>20</v>
      </c>
      <c r="K113" s="309"/>
    </row>
    <row r="114" s="1" customFormat="1" ht="15" customHeight="1">
      <c r="B114" s="320"/>
      <c r="C114" s="295" t="s">
        <v>2233</v>
      </c>
      <c r="D114" s="295"/>
      <c r="E114" s="295"/>
      <c r="F114" s="318" t="s">
        <v>2191</v>
      </c>
      <c r="G114" s="295"/>
      <c r="H114" s="295" t="s">
        <v>2234</v>
      </c>
      <c r="I114" s="295" t="s">
        <v>2193</v>
      </c>
      <c r="J114" s="295">
        <v>120</v>
      </c>
      <c r="K114" s="309"/>
    </row>
    <row r="115" s="1" customFormat="1" ht="15" customHeight="1">
      <c r="B115" s="320"/>
      <c r="C115" s="295" t="s">
        <v>40</v>
      </c>
      <c r="D115" s="295"/>
      <c r="E115" s="295"/>
      <c r="F115" s="318" t="s">
        <v>2191</v>
      </c>
      <c r="G115" s="295"/>
      <c r="H115" s="295" t="s">
        <v>2235</v>
      </c>
      <c r="I115" s="295" t="s">
        <v>2226</v>
      </c>
      <c r="J115" s="295"/>
      <c r="K115" s="309"/>
    </row>
    <row r="116" s="1" customFormat="1" ht="15" customHeight="1">
      <c r="B116" s="320"/>
      <c r="C116" s="295" t="s">
        <v>50</v>
      </c>
      <c r="D116" s="295"/>
      <c r="E116" s="295"/>
      <c r="F116" s="318" t="s">
        <v>2191</v>
      </c>
      <c r="G116" s="295"/>
      <c r="H116" s="295" t="s">
        <v>2236</v>
      </c>
      <c r="I116" s="295" t="s">
        <v>2226</v>
      </c>
      <c r="J116" s="295"/>
      <c r="K116" s="309"/>
    </row>
    <row r="117" s="1" customFormat="1" ht="15" customHeight="1">
      <c r="B117" s="320"/>
      <c r="C117" s="295" t="s">
        <v>59</v>
      </c>
      <c r="D117" s="295"/>
      <c r="E117" s="295"/>
      <c r="F117" s="318" t="s">
        <v>2191</v>
      </c>
      <c r="G117" s="295"/>
      <c r="H117" s="295" t="s">
        <v>2237</v>
      </c>
      <c r="I117" s="295" t="s">
        <v>2238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2239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2185</v>
      </c>
      <c r="D123" s="310"/>
      <c r="E123" s="310"/>
      <c r="F123" s="310" t="s">
        <v>2186</v>
      </c>
      <c r="G123" s="311"/>
      <c r="H123" s="310" t="s">
        <v>56</v>
      </c>
      <c r="I123" s="310" t="s">
        <v>59</v>
      </c>
      <c r="J123" s="310" t="s">
        <v>2187</v>
      </c>
      <c r="K123" s="339"/>
    </row>
    <row r="124" s="1" customFormat="1" ht="17.25" customHeight="1">
      <c r="B124" s="338"/>
      <c r="C124" s="312" t="s">
        <v>2188</v>
      </c>
      <c r="D124" s="312"/>
      <c r="E124" s="312"/>
      <c r="F124" s="313" t="s">
        <v>2189</v>
      </c>
      <c r="G124" s="314"/>
      <c r="H124" s="312"/>
      <c r="I124" s="312"/>
      <c r="J124" s="312" t="s">
        <v>2190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2194</v>
      </c>
      <c r="D126" s="317"/>
      <c r="E126" s="317"/>
      <c r="F126" s="318" t="s">
        <v>2191</v>
      </c>
      <c r="G126" s="295"/>
      <c r="H126" s="295" t="s">
        <v>2231</v>
      </c>
      <c r="I126" s="295" t="s">
        <v>2193</v>
      </c>
      <c r="J126" s="295">
        <v>120</v>
      </c>
      <c r="K126" s="343"/>
    </row>
    <row r="127" s="1" customFormat="1" ht="15" customHeight="1">
      <c r="B127" s="340"/>
      <c r="C127" s="295" t="s">
        <v>2240</v>
      </c>
      <c r="D127" s="295"/>
      <c r="E127" s="295"/>
      <c r="F127" s="318" t="s">
        <v>2191</v>
      </c>
      <c r="G127" s="295"/>
      <c r="H127" s="295" t="s">
        <v>2241</v>
      </c>
      <c r="I127" s="295" t="s">
        <v>2193</v>
      </c>
      <c r="J127" s="295" t="s">
        <v>2242</v>
      </c>
      <c r="K127" s="343"/>
    </row>
    <row r="128" s="1" customFormat="1" ht="15" customHeight="1">
      <c r="B128" s="340"/>
      <c r="C128" s="295" t="s">
        <v>2139</v>
      </c>
      <c r="D128" s="295"/>
      <c r="E128" s="295"/>
      <c r="F128" s="318" t="s">
        <v>2191</v>
      </c>
      <c r="G128" s="295"/>
      <c r="H128" s="295" t="s">
        <v>2243</v>
      </c>
      <c r="I128" s="295" t="s">
        <v>2193</v>
      </c>
      <c r="J128" s="295" t="s">
        <v>2242</v>
      </c>
      <c r="K128" s="343"/>
    </row>
    <row r="129" s="1" customFormat="1" ht="15" customHeight="1">
      <c r="B129" s="340"/>
      <c r="C129" s="295" t="s">
        <v>2202</v>
      </c>
      <c r="D129" s="295"/>
      <c r="E129" s="295"/>
      <c r="F129" s="318" t="s">
        <v>2197</v>
      </c>
      <c r="G129" s="295"/>
      <c r="H129" s="295" t="s">
        <v>2203</v>
      </c>
      <c r="I129" s="295" t="s">
        <v>2193</v>
      </c>
      <c r="J129" s="295">
        <v>15</v>
      </c>
      <c r="K129" s="343"/>
    </row>
    <row r="130" s="1" customFormat="1" ht="15" customHeight="1">
      <c r="B130" s="340"/>
      <c r="C130" s="321" t="s">
        <v>2204</v>
      </c>
      <c r="D130" s="321"/>
      <c r="E130" s="321"/>
      <c r="F130" s="322" t="s">
        <v>2197</v>
      </c>
      <c r="G130" s="321"/>
      <c r="H130" s="321" t="s">
        <v>2205</v>
      </c>
      <c r="I130" s="321" t="s">
        <v>2193</v>
      </c>
      <c r="J130" s="321">
        <v>15</v>
      </c>
      <c r="K130" s="343"/>
    </row>
    <row r="131" s="1" customFormat="1" ht="15" customHeight="1">
      <c r="B131" s="340"/>
      <c r="C131" s="321" t="s">
        <v>2206</v>
      </c>
      <c r="D131" s="321"/>
      <c r="E131" s="321"/>
      <c r="F131" s="322" t="s">
        <v>2197</v>
      </c>
      <c r="G131" s="321"/>
      <c r="H131" s="321" t="s">
        <v>2207</v>
      </c>
      <c r="I131" s="321" t="s">
        <v>2193</v>
      </c>
      <c r="J131" s="321">
        <v>20</v>
      </c>
      <c r="K131" s="343"/>
    </row>
    <row r="132" s="1" customFormat="1" ht="15" customHeight="1">
      <c r="B132" s="340"/>
      <c r="C132" s="321" t="s">
        <v>2208</v>
      </c>
      <c r="D132" s="321"/>
      <c r="E132" s="321"/>
      <c r="F132" s="322" t="s">
        <v>2197</v>
      </c>
      <c r="G132" s="321"/>
      <c r="H132" s="321" t="s">
        <v>2209</v>
      </c>
      <c r="I132" s="321" t="s">
        <v>2193</v>
      </c>
      <c r="J132" s="321">
        <v>20</v>
      </c>
      <c r="K132" s="343"/>
    </row>
    <row r="133" s="1" customFormat="1" ht="15" customHeight="1">
      <c r="B133" s="340"/>
      <c r="C133" s="295" t="s">
        <v>2196</v>
      </c>
      <c r="D133" s="295"/>
      <c r="E133" s="295"/>
      <c r="F133" s="318" t="s">
        <v>2197</v>
      </c>
      <c r="G133" s="295"/>
      <c r="H133" s="295" t="s">
        <v>2231</v>
      </c>
      <c r="I133" s="295" t="s">
        <v>2193</v>
      </c>
      <c r="J133" s="295">
        <v>50</v>
      </c>
      <c r="K133" s="343"/>
    </row>
    <row r="134" s="1" customFormat="1" ht="15" customHeight="1">
      <c r="B134" s="340"/>
      <c r="C134" s="295" t="s">
        <v>2210</v>
      </c>
      <c r="D134" s="295"/>
      <c r="E134" s="295"/>
      <c r="F134" s="318" t="s">
        <v>2197</v>
      </c>
      <c r="G134" s="295"/>
      <c r="H134" s="295" t="s">
        <v>2231</v>
      </c>
      <c r="I134" s="295" t="s">
        <v>2193</v>
      </c>
      <c r="J134" s="295">
        <v>50</v>
      </c>
      <c r="K134" s="343"/>
    </row>
    <row r="135" s="1" customFormat="1" ht="15" customHeight="1">
      <c r="B135" s="340"/>
      <c r="C135" s="295" t="s">
        <v>2216</v>
      </c>
      <c r="D135" s="295"/>
      <c r="E135" s="295"/>
      <c r="F135" s="318" t="s">
        <v>2197</v>
      </c>
      <c r="G135" s="295"/>
      <c r="H135" s="295" t="s">
        <v>2231</v>
      </c>
      <c r="I135" s="295" t="s">
        <v>2193</v>
      </c>
      <c r="J135" s="295">
        <v>50</v>
      </c>
      <c r="K135" s="343"/>
    </row>
    <row r="136" s="1" customFormat="1" ht="15" customHeight="1">
      <c r="B136" s="340"/>
      <c r="C136" s="295" t="s">
        <v>2218</v>
      </c>
      <c r="D136" s="295"/>
      <c r="E136" s="295"/>
      <c r="F136" s="318" t="s">
        <v>2197</v>
      </c>
      <c r="G136" s="295"/>
      <c r="H136" s="295" t="s">
        <v>2231</v>
      </c>
      <c r="I136" s="295" t="s">
        <v>2193</v>
      </c>
      <c r="J136" s="295">
        <v>50</v>
      </c>
      <c r="K136" s="343"/>
    </row>
    <row r="137" s="1" customFormat="1" ht="15" customHeight="1">
      <c r="B137" s="340"/>
      <c r="C137" s="295" t="s">
        <v>2219</v>
      </c>
      <c r="D137" s="295"/>
      <c r="E137" s="295"/>
      <c r="F137" s="318" t="s">
        <v>2197</v>
      </c>
      <c r="G137" s="295"/>
      <c r="H137" s="295" t="s">
        <v>2244</v>
      </c>
      <c r="I137" s="295" t="s">
        <v>2193</v>
      </c>
      <c r="J137" s="295">
        <v>255</v>
      </c>
      <c r="K137" s="343"/>
    </row>
    <row r="138" s="1" customFormat="1" ht="15" customHeight="1">
      <c r="B138" s="340"/>
      <c r="C138" s="295" t="s">
        <v>2221</v>
      </c>
      <c r="D138" s="295"/>
      <c r="E138" s="295"/>
      <c r="F138" s="318" t="s">
        <v>2191</v>
      </c>
      <c r="G138" s="295"/>
      <c r="H138" s="295" t="s">
        <v>2245</v>
      </c>
      <c r="I138" s="295" t="s">
        <v>2223</v>
      </c>
      <c r="J138" s="295"/>
      <c r="K138" s="343"/>
    </row>
    <row r="139" s="1" customFormat="1" ht="15" customHeight="1">
      <c r="B139" s="340"/>
      <c r="C139" s="295" t="s">
        <v>2224</v>
      </c>
      <c r="D139" s="295"/>
      <c r="E139" s="295"/>
      <c r="F139" s="318" t="s">
        <v>2191</v>
      </c>
      <c r="G139" s="295"/>
      <c r="H139" s="295" t="s">
        <v>2246</v>
      </c>
      <c r="I139" s="295" t="s">
        <v>2226</v>
      </c>
      <c r="J139" s="295"/>
      <c r="K139" s="343"/>
    </row>
    <row r="140" s="1" customFormat="1" ht="15" customHeight="1">
      <c r="B140" s="340"/>
      <c r="C140" s="295" t="s">
        <v>2227</v>
      </c>
      <c r="D140" s="295"/>
      <c r="E140" s="295"/>
      <c r="F140" s="318" t="s">
        <v>2191</v>
      </c>
      <c r="G140" s="295"/>
      <c r="H140" s="295" t="s">
        <v>2227</v>
      </c>
      <c r="I140" s="295" t="s">
        <v>2226</v>
      </c>
      <c r="J140" s="295"/>
      <c r="K140" s="343"/>
    </row>
    <row r="141" s="1" customFormat="1" ht="15" customHeight="1">
      <c r="B141" s="340"/>
      <c r="C141" s="295" t="s">
        <v>40</v>
      </c>
      <c r="D141" s="295"/>
      <c r="E141" s="295"/>
      <c r="F141" s="318" t="s">
        <v>2191</v>
      </c>
      <c r="G141" s="295"/>
      <c r="H141" s="295" t="s">
        <v>2247</v>
      </c>
      <c r="I141" s="295" t="s">
        <v>2226</v>
      </c>
      <c r="J141" s="295"/>
      <c r="K141" s="343"/>
    </row>
    <row r="142" s="1" customFormat="1" ht="15" customHeight="1">
      <c r="B142" s="340"/>
      <c r="C142" s="295" t="s">
        <v>2248</v>
      </c>
      <c r="D142" s="295"/>
      <c r="E142" s="295"/>
      <c r="F142" s="318" t="s">
        <v>2191</v>
      </c>
      <c r="G142" s="295"/>
      <c r="H142" s="295" t="s">
        <v>2249</v>
      </c>
      <c r="I142" s="295" t="s">
        <v>2226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2250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2185</v>
      </c>
      <c r="D148" s="310"/>
      <c r="E148" s="310"/>
      <c r="F148" s="310" t="s">
        <v>2186</v>
      </c>
      <c r="G148" s="311"/>
      <c r="H148" s="310" t="s">
        <v>56</v>
      </c>
      <c r="I148" s="310" t="s">
        <v>59</v>
      </c>
      <c r="J148" s="310" t="s">
        <v>2187</v>
      </c>
      <c r="K148" s="309"/>
    </row>
    <row r="149" s="1" customFormat="1" ht="17.25" customHeight="1">
      <c r="B149" s="307"/>
      <c r="C149" s="312" t="s">
        <v>2188</v>
      </c>
      <c r="D149" s="312"/>
      <c r="E149" s="312"/>
      <c r="F149" s="313" t="s">
        <v>2189</v>
      </c>
      <c r="G149" s="314"/>
      <c r="H149" s="312"/>
      <c r="I149" s="312"/>
      <c r="J149" s="312" t="s">
        <v>2190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2194</v>
      </c>
      <c r="D151" s="295"/>
      <c r="E151" s="295"/>
      <c r="F151" s="348" t="s">
        <v>2191</v>
      </c>
      <c r="G151" s="295"/>
      <c r="H151" s="347" t="s">
        <v>2231</v>
      </c>
      <c r="I151" s="347" t="s">
        <v>2193</v>
      </c>
      <c r="J151" s="347">
        <v>120</v>
      </c>
      <c r="K151" s="343"/>
    </row>
    <row r="152" s="1" customFormat="1" ht="15" customHeight="1">
      <c r="B152" s="320"/>
      <c r="C152" s="347" t="s">
        <v>2240</v>
      </c>
      <c r="D152" s="295"/>
      <c r="E152" s="295"/>
      <c r="F152" s="348" t="s">
        <v>2191</v>
      </c>
      <c r="G152" s="295"/>
      <c r="H152" s="347" t="s">
        <v>2251</v>
      </c>
      <c r="I152" s="347" t="s">
        <v>2193</v>
      </c>
      <c r="J152" s="347" t="s">
        <v>2242</v>
      </c>
      <c r="K152" s="343"/>
    </row>
    <row r="153" s="1" customFormat="1" ht="15" customHeight="1">
      <c r="B153" s="320"/>
      <c r="C153" s="347" t="s">
        <v>2139</v>
      </c>
      <c r="D153" s="295"/>
      <c r="E153" s="295"/>
      <c r="F153" s="348" t="s">
        <v>2191</v>
      </c>
      <c r="G153" s="295"/>
      <c r="H153" s="347" t="s">
        <v>2252</v>
      </c>
      <c r="I153" s="347" t="s">
        <v>2193</v>
      </c>
      <c r="J153" s="347" t="s">
        <v>2242</v>
      </c>
      <c r="K153" s="343"/>
    </row>
    <row r="154" s="1" customFormat="1" ht="15" customHeight="1">
      <c r="B154" s="320"/>
      <c r="C154" s="347" t="s">
        <v>2196</v>
      </c>
      <c r="D154" s="295"/>
      <c r="E154" s="295"/>
      <c r="F154" s="348" t="s">
        <v>2197</v>
      </c>
      <c r="G154" s="295"/>
      <c r="H154" s="347" t="s">
        <v>2231</v>
      </c>
      <c r="I154" s="347" t="s">
        <v>2193</v>
      </c>
      <c r="J154" s="347">
        <v>50</v>
      </c>
      <c r="K154" s="343"/>
    </row>
    <row r="155" s="1" customFormat="1" ht="15" customHeight="1">
      <c r="B155" s="320"/>
      <c r="C155" s="347" t="s">
        <v>2199</v>
      </c>
      <c r="D155" s="295"/>
      <c r="E155" s="295"/>
      <c r="F155" s="348" t="s">
        <v>2191</v>
      </c>
      <c r="G155" s="295"/>
      <c r="H155" s="347" t="s">
        <v>2231</v>
      </c>
      <c r="I155" s="347" t="s">
        <v>2201</v>
      </c>
      <c r="J155" s="347"/>
      <c r="K155" s="343"/>
    </row>
    <row r="156" s="1" customFormat="1" ht="15" customHeight="1">
      <c r="B156" s="320"/>
      <c r="C156" s="347" t="s">
        <v>2210</v>
      </c>
      <c r="D156" s="295"/>
      <c r="E156" s="295"/>
      <c r="F156" s="348" t="s">
        <v>2197</v>
      </c>
      <c r="G156" s="295"/>
      <c r="H156" s="347" t="s">
        <v>2231</v>
      </c>
      <c r="I156" s="347" t="s">
        <v>2193</v>
      </c>
      <c r="J156" s="347">
        <v>50</v>
      </c>
      <c r="K156" s="343"/>
    </row>
    <row r="157" s="1" customFormat="1" ht="15" customHeight="1">
      <c r="B157" s="320"/>
      <c r="C157" s="347" t="s">
        <v>2218</v>
      </c>
      <c r="D157" s="295"/>
      <c r="E157" s="295"/>
      <c r="F157" s="348" t="s">
        <v>2197</v>
      </c>
      <c r="G157" s="295"/>
      <c r="H157" s="347" t="s">
        <v>2231</v>
      </c>
      <c r="I157" s="347" t="s">
        <v>2193</v>
      </c>
      <c r="J157" s="347">
        <v>50</v>
      </c>
      <c r="K157" s="343"/>
    </row>
    <row r="158" s="1" customFormat="1" ht="15" customHeight="1">
      <c r="B158" s="320"/>
      <c r="C158" s="347" t="s">
        <v>2216</v>
      </c>
      <c r="D158" s="295"/>
      <c r="E158" s="295"/>
      <c r="F158" s="348" t="s">
        <v>2197</v>
      </c>
      <c r="G158" s="295"/>
      <c r="H158" s="347" t="s">
        <v>2231</v>
      </c>
      <c r="I158" s="347" t="s">
        <v>2193</v>
      </c>
      <c r="J158" s="347">
        <v>50</v>
      </c>
      <c r="K158" s="343"/>
    </row>
    <row r="159" s="1" customFormat="1" ht="15" customHeight="1">
      <c r="B159" s="320"/>
      <c r="C159" s="347" t="s">
        <v>123</v>
      </c>
      <c r="D159" s="295"/>
      <c r="E159" s="295"/>
      <c r="F159" s="348" t="s">
        <v>2191</v>
      </c>
      <c r="G159" s="295"/>
      <c r="H159" s="347" t="s">
        <v>2253</v>
      </c>
      <c r="I159" s="347" t="s">
        <v>2193</v>
      </c>
      <c r="J159" s="347" t="s">
        <v>2254</v>
      </c>
      <c r="K159" s="343"/>
    </row>
    <row r="160" s="1" customFormat="1" ht="15" customHeight="1">
      <c r="B160" s="320"/>
      <c r="C160" s="347" t="s">
        <v>2255</v>
      </c>
      <c r="D160" s="295"/>
      <c r="E160" s="295"/>
      <c r="F160" s="348" t="s">
        <v>2191</v>
      </c>
      <c r="G160" s="295"/>
      <c r="H160" s="347" t="s">
        <v>2256</v>
      </c>
      <c r="I160" s="347" t="s">
        <v>2226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2257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2185</v>
      </c>
      <c r="D166" s="310"/>
      <c r="E166" s="310"/>
      <c r="F166" s="310" t="s">
        <v>2186</v>
      </c>
      <c r="G166" s="352"/>
      <c r="H166" s="353" t="s">
        <v>56</v>
      </c>
      <c r="I166" s="353" t="s">
        <v>59</v>
      </c>
      <c r="J166" s="310" t="s">
        <v>2187</v>
      </c>
      <c r="K166" s="287"/>
    </row>
    <row r="167" s="1" customFormat="1" ht="17.25" customHeight="1">
      <c r="B167" s="288"/>
      <c r="C167" s="312" t="s">
        <v>2188</v>
      </c>
      <c r="D167" s="312"/>
      <c r="E167" s="312"/>
      <c r="F167" s="313" t="s">
        <v>2189</v>
      </c>
      <c r="G167" s="354"/>
      <c r="H167" s="355"/>
      <c r="I167" s="355"/>
      <c r="J167" s="312" t="s">
        <v>2190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2194</v>
      </c>
      <c r="D169" s="295"/>
      <c r="E169" s="295"/>
      <c r="F169" s="318" t="s">
        <v>2191</v>
      </c>
      <c r="G169" s="295"/>
      <c r="H169" s="295" t="s">
        <v>2231</v>
      </c>
      <c r="I169" s="295" t="s">
        <v>2193</v>
      </c>
      <c r="J169" s="295">
        <v>120</v>
      </c>
      <c r="K169" s="343"/>
    </row>
    <row r="170" s="1" customFormat="1" ht="15" customHeight="1">
      <c r="B170" s="320"/>
      <c r="C170" s="295" t="s">
        <v>2240</v>
      </c>
      <c r="D170" s="295"/>
      <c r="E170" s="295"/>
      <c r="F170" s="318" t="s">
        <v>2191</v>
      </c>
      <c r="G170" s="295"/>
      <c r="H170" s="295" t="s">
        <v>2241</v>
      </c>
      <c r="I170" s="295" t="s">
        <v>2193</v>
      </c>
      <c r="J170" s="295" t="s">
        <v>2242</v>
      </c>
      <c r="K170" s="343"/>
    </row>
    <row r="171" s="1" customFormat="1" ht="15" customHeight="1">
      <c r="B171" s="320"/>
      <c r="C171" s="295" t="s">
        <v>2139</v>
      </c>
      <c r="D171" s="295"/>
      <c r="E171" s="295"/>
      <c r="F171" s="318" t="s">
        <v>2191</v>
      </c>
      <c r="G171" s="295"/>
      <c r="H171" s="295" t="s">
        <v>2258</v>
      </c>
      <c r="I171" s="295" t="s">
        <v>2193</v>
      </c>
      <c r="J171" s="295" t="s">
        <v>2242</v>
      </c>
      <c r="K171" s="343"/>
    </row>
    <row r="172" s="1" customFormat="1" ht="15" customHeight="1">
      <c r="B172" s="320"/>
      <c r="C172" s="295" t="s">
        <v>2196</v>
      </c>
      <c r="D172" s="295"/>
      <c r="E172" s="295"/>
      <c r="F172" s="318" t="s">
        <v>2197</v>
      </c>
      <c r="G172" s="295"/>
      <c r="H172" s="295" t="s">
        <v>2258</v>
      </c>
      <c r="I172" s="295" t="s">
        <v>2193</v>
      </c>
      <c r="J172" s="295">
        <v>50</v>
      </c>
      <c r="K172" s="343"/>
    </row>
    <row r="173" s="1" customFormat="1" ht="15" customHeight="1">
      <c r="B173" s="320"/>
      <c r="C173" s="295" t="s">
        <v>2199</v>
      </c>
      <c r="D173" s="295"/>
      <c r="E173" s="295"/>
      <c r="F173" s="318" t="s">
        <v>2191</v>
      </c>
      <c r="G173" s="295"/>
      <c r="H173" s="295" t="s">
        <v>2258</v>
      </c>
      <c r="I173" s="295" t="s">
        <v>2201</v>
      </c>
      <c r="J173" s="295"/>
      <c r="K173" s="343"/>
    </row>
    <row r="174" s="1" customFormat="1" ht="15" customHeight="1">
      <c r="B174" s="320"/>
      <c r="C174" s="295" t="s">
        <v>2210</v>
      </c>
      <c r="D174" s="295"/>
      <c r="E174" s="295"/>
      <c r="F174" s="318" t="s">
        <v>2197</v>
      </c>
      <c r="G174" s="295"/>
      <c r="H174" s="295" t="s">
        <v>2258</v>
      </c>
      <c r="I174" s="295" t="s">
        <v>2193</v>
      </c>
      <c r="J174" s="295">
        <v>50</v>
      </c>
      <c r="K174" s="343"/>
    </row>
    <row r="175" s="1" customFormat="1" ht="15" customHeight="1">
      <c r="B175" s="320"/>
      <c r="C175" s="295" t="s">
        <v>2218</v>
      </c>
      <c r="D175" s="295"/>
      <c r="E175" s="295"/>
      <c r="F175" s="318" t="s">
        <v>2197</v>
      </c>
      <c r="G175" s="295"/>
      <c r="H175" s="295" t="s">
        <v>2258</v>
      </c>
      <c r="I175" s="295" t="s">
        <v>2193</v>
      </c>
      <c r="J175" s="295">
        <v>50</v>
      </c>
      <c r="K175" s="343"/>
    </row>
    <row r="176" s="1" customFormat="1" ht="15" customHeight="1">
      <c r="B176" s="320"/>
      <c r="C176" s="295" t="s">
        <v>2216</v>
      </c>
      <c r="D176" s="295"/>
      <c r="E176" s="295"/>
      <c r="F176" s="318" t="s">
        <v>2197</v>
      </c>
      <c r="G176" s="295"/>
      <c r="H176" s="295" t="s">
        <v>2258</v>
      </c>
      <c r="I176" s="295" t="s">
        <v>2193</v>
      </c>
      <c r="J176" s="295">
        <v>50</v>
      </c>
      <c r="K176" s="343"/>
    </row>
    <row r="177" s="1" customFormat="1" ht="15" customHeight="1">
      <c r="B177" s="320"/>
      <c r="C177" s="295" t="s">
        <v>151</v>
      </c>
      <c r="D177" s="295"/>
      <c r="E177" s="295"/>
      <c r="F177" s="318" t="s">
        <v>2191</v>
      </c>
      <c r="G177" s="295"/>
      <c r="H177" s="295" t="s">
        <v>2259</v>
      </c>
      <c r="I177" s="295" t="s">
        <v>2260</v>
      </c>
      <c r="J177" s="295"/>
      <c r="K177" s="343"/>
    </row>
    <row r="178" s="1" customFormat="1" ht="15" customHeight="1">
      <c r="B178" s="320"/>
      <c r="C178" s="295" t="s">
        <v>59</v>
      </c>
      <c r="D178" s="295"/>
      <c r="E178" s="295"/>
      <c r="F178" s="318" t="s">
        <v>2191</v>
      </c>
      <c r="G178" s="295"/>
      <c r="H178" s="295" t="s">
        <v>2261</v>
      </c>
      <c r="I178" s="295" t="s">
        <v>2262</v>
      </c>
      <c r="J178" s="295">
        <v>1</v>
      </c>
      <c r="K178" s="343"/>
    </row>
    <row r="179" s="1" customFormat="1" ht="15" customHeight="1">
      <c r="B179" s="320"/>
      <c r="C179" s="295" t="s">
        <v>55</v>
      </c>
      <c r="D179" s="295"/>
      <c r="E179" s="295"/>
      <c r="F179" s="318" t="s">
        <v>2191</v>
      </c>
      <c r="G179" s="295"/>
      <c r="H179" s="295" t="s">
        <v>2263</v>
      </c>
      <c r="I179" s="295" t="s">
        <v>2193</v>
      </c>
      <c r="J179" s="295">
        <v>20</v>
      </c>
      <c r="K179" s="343"/>
    </row>
    <row r="180" s="1" customFormat="1" ht="15" customHeight="1">
      <c r="B180" s="320"/>
      <c r="C180" s="295" t="s">
        <v>56</v>
      </c>
      <c r="D180" s="295"/>
      <c r="E180" s="295"/>
      <c r="F180" s="318" t="s">
        <v>2191</v>
      </c>
      <c r="G180" s="295"/>
      <c r="H180" s="295" t="s">
        <v>2264</v>
      </c>
      <c r="I180" s="295" t="s">
        <v>2193</v>
      </c>
      <c r="J180" s="295">
        <v>255</v>
      </c>
      <c r="K180" s="343"/>
    </row>
    <row r="181" s="1" customFormat="1" ht="15" customHeight="1">
      <c r="B181" s="320"/>
      <c r="C181" s="295" t="s">
        <v>152</v>
      </c>
      <c r="D181" s="295"/>
      <c r="E181" s="295"/>
      <c r="F181" s="318" t="s">
        <v>2191</v>
      </c>
      <c r="G181" s="295"/>
      <c r="H181" s="295" t="s">
        <v>2155</v>
      </c>
      <c r="I181" s="295" t="s">
        <v>2193</v>
      </c>
      <c r="J181" s="295">
        <v>10</v>
      </c>
      <c r="K181" s="343"/>
    </row>
    <row r="182" s="1" customFormat="1" ht="15" customHeight="1">
      <c r="B182" s="320"/>
      <c r="C182" s="295" t="s">
        <v>153</v>
      </c>
      <c r="D182" s="295"/>
      <c r="E182" s="295"/>
      <c r="F182" s="318" t="s">
        <v>2191</v>
      </c>
      <c r="G182" s="295"/>
      <c r="H182" s="295" t="s">
        <v>2265</v>
      </c>
      <c r="I182" s="295" t="s">
        <v>2226</v>
      </c>
      <c r="J182" s="295"/>
      <c r="K182" s="343"/>
    </row>
    <row r="183" s="1" customFormat="1" ht="15" customHeight="1">
      <c r="B183" s="320"/>
      <c r="C183" s="295" t="s">
        <v>2266</v>
      </c>
      <c r="D183" s="295"/>
      <c r="E183" s="295"/>
      <c r="F183" s="318" t="s">
        <v>2191</v>
      </c>
      <c r="G183" s="295"/>
      <c r="H183" s="295" t="s">
        <v>2267</v>
      </c>
      <c r="I183" s="295" t="s">
        <v>2226</v>
      </c>
      <c r="J183" s="295"/>
      <c r="K183" s="343"/>
    </row>
    <row r="184" s="1" customFormat="1" ht="15" customHeight="1">
      <c r="B184" s="320"/>
      <c r="C184" s="295" t="s">
        <v>2255</v>
      </c>
      <c r="D184" s="295"/>
      <c r="E184" s="295"/>
      <c r="F184" s="318" t="s">
        <v>2191</v>
      </c>
      <c r="G184" s="295"/>
      <c r="H184" s="295" t="s">
        <v>2268</v>
      </c>
      <c r="I184" s="295" t="s">
        <v>2226</v>
      </c>
      <c r="J184" s="295"/>
      <c r="K184" s="343"/>
    </row>
    <row r="185" s="1" customFormat="1" ht="15" customHeight="1">
      <c r="B185" s="320"/>
      <c r="C185" s="295" t="s">
        <v>155</v>
      </c>
      <c r="D185" s="295"/>
      <c r="E185" s="295"/>
      <c r="F185" s="318" t="s">
        <v>2197</v>
      </c>
      <c r="G185" s="295"/>
      <c r="H185" s="295" t="s">
        <v>2269</v>
      </c>
      <c r="I185" s="295" t="s">
        <v>2193</v>
      </c>
      <c r="J185" s="295">
        <v>50</v>
      </c>
      <c r="K185" s="343"/>
    </row>
    <row r="186" s="1" customFormat="1" ht="15" customHeight="1">
      <c r="B186" s="320"/>
      <c r="C186" s="295" t="s">
        <v>2270</v>
      </c>
      <c r="D186" s="295"/>
      <c r="E186" s="295"/>
      <c r="F186" s="318" t="s">
        <v>2197</v>
      </c>
      <c r="G186" s="295"/>
      <c r="H186" s="295" t="s">
        <v>2271</v>
      </c>
      <c r="I186" s="295" t="s">
        <v>2272</v>
      </c>
      <c r="J186" s="295"/>
      <c r="K186" s="343"/>
    </row>
    <row r="187" s="1" customFormat="1" ht="15" customHeight="1">
      <c r="B187" s="320"/>
      <c r="C187" s="295" t="s">
        <v>2273</v>
      </c>
      <c r="D187" s="295"/>
      <c r="E187" s="295"/>
      <c r="F187" s="318" t="s">
        <v>2197</v>
      </c>
      <c r="G187" s="295"/>
      <c r="H187" s="295" t="s">
        <v>2274</v>
      </c>
      <c r="I187" s="295" t="s">
        <v>2272</v>
      </c>
      <c r="J187" s="295"/>
      <c r="K187" s="343"/>
    </row>
    <row r="188" s="1" customFormat="1" ht="15" customHeight="1">
      <c r="B188" s="320"/>
      <c r="C188" s="295" t="s">
        <v>2275</v>
      </c>
      <c r="D188" s="295"/>
      <c r="E188" s="295"/>
      <c r="F188" s="318" t="s">
        <v>2197</v>
      </c>
      <c r="G188" s="295"/>
      <c r="H188" s="295" t="s">
        <v>2276</v>
      </c>
      <c r="I188" s="295" t="s">
        <v>2272</v>
      </c>
      <c r="J188" s="295"/>
      <c r="K188" s="343"/>
    </row>
    <row r="189" s="1" customFormat="1" ht="15" customHeight="1">
      <c r="B189" s="320"/>
      <c r="C189" s="356" t="s">
        <v>2277</v>
      </c>
      <c r="D189" s="295"/>
      <c r="E189" s="295"/>
      <c r="F189" s="318" t="s">
        <v>2197</v>
      </c>
      <c r="G189" s="295"/>
      <c r="H189" s="295" t="s">
        <v>2278</v>
      </c>
      <c r="I189" s="295" t="s">
        <v>2279</v>
      </c>
      <c r="J189" s="357" t="s">
        <v>2280</v>
      </c>
      <c r="K189" s="343"/>
    </row>
    <row r="190" s="16" customFormat="1" ht="15" customHeight="1">
      <c r="B190" s="358"/>
      <c r="C190" s="359" t="s">
        <v>2281</v>
      </c>
      <c r="D190" s="360"/>
      <c r="E190" s="360"/>
      <c r="F190" s="361" t="s">
        <v>2197</v>
      </c>
      <c r="G190" s="360"/>
      <c r="H190" s="360" t="s">
        <v>2282</v>
      </c>
      <c r="I190" s="360" t="s">
        <v>2279</v>
      </c>
      <c r="J190" s="362" t="s">
        <v>2280</v>
      </c>
      <c r="K190" s="363"/>
    </row>
    <row r="191" s="1" customFormat="1" ht="15" customHeight="1">
      <c r="B191" s="320"/>
      <c r="C191" s="356" t="s">
        <v>44</v>
      </c>
      <c r="D191" s="295"/>
      <c r="E191" s="295"/>
      <c r="F191" s="318" t="s">
        <v>2191</v>
      </c>
      <c r="G191" s="295"/>
      <c r="H191" s="292" t="s">
        <v>2283</v>
      </c>
      <c r="I191" s="295" t="s">
        <v>2284</v>
      </c>
      <c r="J191" s="295"/>
      <c r="K191" s="343"/>
    </row>
    <row r="192" s="1" customFormat="1" ht="15" customHeight="1">
      <c r="B192" s="320"/>
      <c r="C192" s="356" t="s">
        <v>2285</v>
      </c>
      <c r="D192" s="295"/>
      <c r="E192" s="295"/>
      <c r="F192" s="318" t="s">
        <v>2191</v>
      </c>
      <c r="G192" s="295"/>
      <c r="H192" s="295" t="s">
        <v>2286</v>
      </c>
      <c r="I192" s="295" t="s">
        <v>2226</v>
      </c>
      <c r="J192" s="295"/>
      <c r="K192" s="343"/>
    </row>
    <row r="193" s="1" customFormat="1" ht="15" customHeight="1">
      <c r="B193" s="320"/>
      <c r="C193" s="356" t="s">
        <v>2287</v>
      </c>
      <c r="D193" s="295"/>
      <c r="E193" s="295"/>
      <c r="F193" s="318" t="s">
        <v>2191</v>
      </c>
      <c r="G193" s="295"/>
      <c r="H193" s="295" t="s">
        <v>2288</v>
      </c>
      <c r="I193" s="295" t="s">
        <v>2226</v>
      </c>
      <c r="J193" s="295"/>
      <c r="K193" s="343"/>
    </row>
    <row r="194" s="1" customFormat="1" ht="15" customHeight="1">
      <c r="B194" s="320"/>
      <c r="C194" s="356" t="s">
        <v>2289</v>
      </c>
      <c r="D194" s="295"/>
      <c r="E194" s="295"/>
      <c r="F194" s="318" t="s">
        <v>2197</v>
      </c>
      <c r="G194" s="295"/>
      <c r="H194" s="295" t="s">
        <v>2290</v>
      </c>
      <c r="I194" s="295" t="s">
        <v>2226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2291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2292</v>
      </c>
      <c r="D201" s="365"/>
      <c r="E201" s="365"/>
      <c r="F201" s="365" t="s">
        <v>2293</v>
      </c>
      <c r="G201" s="366"/>
      <c r="H201" s="365" t="s">
        <v>2294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2284</v>
      </c>
      <c r="D203" s="295"/>
      <c r="E203" s="295"/>
      <c r="F203" s="318" t="s">
        <v>45</v>
      </c>
      <c r="G203" s="295"/>
      <c r="H203" s="295" t="s">
        <v>2295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46</v>
      </c>
      <c r="G204" s="295"/>
      <c r="H204" s="295" t="s">
        <v>2296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49</v>
      </c>
      <c r="G205" s="295"/>
      <c r="H205" s="295" t="s">
        <v>2297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47</v>
      </c>
      <c r="G206" s="295"/>
      <c r="H206" s="295" t="s">
        <v>2298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48</v>
      </c>
      <c r="G207" s="295"/>
      <c r="H207" s="295" t="s">
        <v>2299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2238</v>
      </c>
      <c r="D209" s="295"/>
      <c r="E209" s="295"/>
      <c r="F209" s="318" t="s">
        <v>81</v>
      </c>
      <c r="G209" s="295"/>
      <c r="H209" s="295" t="s">
        <v>2300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2134</v>
      </c>
      <c r="G210" s="295"/>
      <c r="H210" s="295" t="s">
        <v>2135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2132</v>
      </c>
      <c r="G211" s="295"/>
      <c r="H211" s="295" t="s">
        <v>2301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2136</v>
      </c>
      <c r="G212" s="356"/>
      <c r="H212" s="347" t="s">
        <v>2137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2138</v>
      </c>
      <c r="G213" s="356"/>
      <c r="H213" s="347" t="s">
        <v>2302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2262</v>
      </c>
      <c r="D215" s="295"/>
      <c r="E215" s="295"/>
      <c r="F215" s="318">
        <v>1</v>
      </c>
      <c r="G215" s="356"/>
      <c r="H215" s="347" t="s">
        <v>2303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2304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2305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2306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PC22PRIPRAVA\Uzivatel</dc:creator>
  <cp:lastModifiedBy>PC22PRIPRAVA\Uzivatel</cp:lastModifiedBy>
  <dcterms:created xsi:type="dcterms:W3CDTF">2025-04-29T10:11:42Z</dcterms:created>
  <dcterms:modified xsi:type="dcterms:W3CDTF">2025-04-29T10:11:52Z</dcterms:modified>
</cp:coreProperties>
</file>