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50" windowHeight="7380" activeTab="0"/>
  </bookViews>
  <sheets>
    <sheet name="rekapitulace" sheetId="1" r:id="rId1"/>
    <sheet name="D.1.4.1" sheetId="2" r:id="rId2"/>
    <sheet name="D.1.4.2" sheetId="3" r:id="rId3"/>
    <sheet name="D.1.4.3" sheetId="4" r:id="rId4"/>
    <sheet name="D.1.4.4" sheetId="5" r:id="rId5"/>
    <sheet name="D.1.4.5" sheetId="6" r:id="rId6"/>
    <sheet name="D.1.4.6" sheetId="7" r:id="rId7"/>
    <sheet name="D.1.4.7" sheetId="8" r:id="rId8"/>
  </sheets>
  <definedNames/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D27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<sst xmlns="http://schemas.openxmlformats.org/spreadsheetml/2006/main" count="516" uniqueCount="272">
  <si>
    <t>Stavba:</t>
  </si>
  <si>
    <t>Místo stavby:</t>
  </si>
  <si>
    <t>Investor:</t>
  </si>
  <si>
    <t>(Provozovatel KGJ)</t>
  </si>
  <si>
    <t>Vlastník objektu:</t>
  </si>
  <si>
    <t>REKAPITULACE OBJEKTŮ STAVBY</t>
  </si>
  <si>
    <t>Objekt</t>
  </si>
  <si>
    <t>Profese</t>
  </si>
  <si>
    <t xml:space="preserve">Cena </t>
  </si>
  <si>
    <t>SO 01</t>
  </si>
  <si>
    <t>STROJOVNA KGJ</t>
  </si>
  <si>
    <t>D.1.4.1</t>
  </si>
  <si>
    <t>PLYNOINSTALACE</t>
  </si>
  <si>
    <t>D.1.4.2</t>
  </si>
  <si>
    <t>VYVEDENÍ TEPELNÉHO VÝKONU</t>
  </si>
  <si>
    <t>VZDUCHOTECHNIKA</t>
  </si>
  <si>
    <t>ODVOD SPALIN</t>
  </si>
  <si>
    <t>D.1.4.4</t>
  </si>
  <si>
    <t>VYVEDENÍ ELEKTRICKÉHO VÝKONU</t>
  </si>
  <si>
    <t>D.1.4.5</t>
  </si>
  <si>
    <t>D.1.4.6</t>
  </si>
  <si>
    <t>MaR</t>
  </si>
  <si>
    <t>POJIŠTĚNÍ</t>
  </si>
  <si>
    <t>Celkem Kč bez  DPH</t>
  </si>
  <si>
    <t>Poznámka:</t>
  </si>
  <si>
    <t>KH TEBIS s.r.o</t>
  </si>
  <si>
    <t>D.1.4.3</t>
  </si>
  <si>
    <r>
      <t>Plynová kotelna</t>
    </r>
    <r>
      <rPr>
        <b/>
        <sz val="12"/>
        <color indexed="8"/>
        <rFont val="Calibri"/>
        <family val="2"/>
      </rPr>
      <t xml:space="preserve"> Šipší, ul. Ortenova 184, Kutná Hora 284 01 </t>
    </r>
  </si>
  <si>
    <t>SO 01 Strojovna KGJ</t>
  </si>
  <si>
    <t>D.1.4.1 Plynoinstalace</t>
  </si>
  <si>
    <t>POLOŽKOVÝ ROZPOČET</t>
  </si>
  <si>
    <t>Pol.</t>
  </si>
  <si>
    <t>Název</t>
  </si>
  <si>
    <t>Množ.</t>
  </si>
  <si>
    <t>MJ</t>
  </si>
  <si>
    <t>Dodávka</t>
  </si>
  <si>
    <t>Montáž</t>
  </si>
  <si>
    <t>Cena celkem</t>
  </si>
  <si>
    <t xml:space="preserve">Plynovodní potrubí </t>
  </si>
  <si>
    <t>Potrubí z ocelových trub hladkých, vč. tvarovek (ohyby, redukce, atd.), DN 15</t>
  </si>
  <si>
    <t>m</t>
  </si>
  <si>
    <t>Potrubí z ocelových trub hladkých, vč. tvarovek (ohyby, redukce, atd.), DN 80</t>
  </si>
  <si>
    <t>Montáže potrubí</t>
  </si>
  <si>
    <t>soub</t>
  </si>
  <si>
    <t xml:space="preserve">Šikmý návarek s vnitřním závitem M20x1,5 s jímkou pro teplotní čidlo přepočítávače </t>
  </si>
  <si>
    <t>ks</t>
  </si>
  <si>
    <t>Armatury</t>
  </si>
  <si>
    <t>Mezipřírubová uzavírací klapka DN 80 PN 16</t>
  </si>
  <si>
    <t>Šroubení topenářské přímé 1/2"</t>
  </si>
  <si>
    <r>
      <t>Plynoměr radiální turbínový TRZ 2 G65 DN 50, max. průtok 65 m</t>
    </r>
    <r>
      <rPr>
        <sz val="11"/>
        <rFont val="Arial"/>
        <family val="2"/>
      </rPr>
      <t>³</t>
    </r>
    <r>
      <rPr>
        <sz val="11"/>
        <rFont val="Calibri"/>
        <family val="2"/>
      </rPr>
      <t>/h s přepočítávačem množství plnyu miniELCOR</t>
    </r>
  </si>
  <si>
    <t>Plynová řada DN 80 (dodávka KGJ)</t>
  </si>
  <si>
    <t>Kohout kulový s páčkou DN 15 PN 16</t>
  </si>
  <si>
    <t>Vzorkovací kohout DN 15 PN 16</t>
  </si>
  <si>
    <t>Montáž odvzdušnění</t>
  </si>
  <si>
    <t>Manometr 0 - 6 kPa, včetně uzávěru a kompenzační smyčky</t>
  </si>
  <si>
    <t>Ostatní</t>
  </si>
  <si>
    <t>Chránička DN 25</t>
  </si>
  <si>
    <t>Uložení potrubí, objímky a třmeny</t>
  </si>
  <si>
    <t>Nátěr potrubí - 2x základní + 1x vrchní</t>
  </si>
  <si>
    <t>Vnitrostaveništní přesuny hmot</t>
  </si>
  <si>
    <t>kpl</t>
  </si>
  <si>
    <t>Tlakové zkoušky, revize</t>
  </si>
  <si>
    <t>Likvidace odpadu, zaslepení stáv napojení KJ</t>
  </si>
  <si>
    <t>Doprava, zařízení staveniště</t>
  </si>
  <si>
    <t>Celkem Kč bez DPH</t>
  </si>
  <si>
    <t>Instalace KGJ, výměna 2ks, Šipší, Kutná Hora</t>
  </si>
  <si>
    <t>D.1.4.2 STROJNÍ TECHNOLOGIE</t>
  </si>
  <si>
    <t>Položka</t>
  </si>
  <si>
    <t>Pozice</t>
  </si>
  <si>
    <t>Množství</t>
  </si>
  <si>
    <t>KGJ</t>
  </si>
  <si>
    <t>M1</t>
  </si>
  <si>
    <r>
      <t xml:space="preserve">Čerpadlo GRUNDFOS MAGNA3 40-80F, </t>
    </r>
    <r>
      <rPr>
        <sz val="10"/>
        <rFont val="Arial"/>
        <family val="2"/>
      </rPr>
      <t>1f, 265W, 1.2A vč. protipřírub (sekundární čerpdlo KGJ) Q=11,5m3/h, H=5,4m</t>
    </r>
  </si>
  <si>
    <t>MT1</t>
  </si>
  <si>
    <r>
      <t>Ultrazvukový měřič tepla HYDROMETER - SHARKY 775 (kompaktní)  
přírubové provedení DN 40</t>
    </r>
    <r>
      <rPr>
        <sz val="10"/>
        <rFont val="Arial"/>
        <family val="2"/>
      </rPr>
      <t xml:space="preserve">, PN25, externí napájení 3...5,5 VDC, MID 
qp=10m3/h, dl. 300mm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rFont val="Arial"/>
        <family val="2"/>
      </rPr>
      <t xml:space="preserve">instalace ve zpátečce, vč. jímek, teploměrů Pt500, šroubení        </t>
    </r>
  </si>
  <si>
    <t>Komunikační modul M-BUS pro MT HYDROMETER</t>
  </si>
  <si>
    <t>Napájecí modul 230 VAC pro MT HYDROMETER</t>
  </si>
  <si>
    <r>
      <rPr>
        <b/>
        <sz val="11"/>
        <color theme="1"/>
        <rFont val="Calibri"/>
        <family val="2"/>
        <scheme val="minor"/>
      </rPr>
      <t>Tlaková expanzní nádoba s membránou REFLEX S 12/10</t>
    </r>
    <r>
      <rPr>
        <sz val="10"/>
        <rFont val="Arial"/>
        <family val="2"/>
      </rPr>
      <t xml:space="preserve"> vč. MK 3/4"</t>
    </r>
  </si>
  <si>
    <t>Potrubí z ocelových trub hladkých, j.m. 11353.1, vč. tvarovek (ohyby, redukce, atd.)</t>
  </si>
  <si>
    <t>Příruba krková přivařovací DN 50/PN 6 (včetně spojovacího materiálu, těsnění ploché)</t>
  </si>
  <si>
    <t>DN 65</t>
  </si>
  <si>
    <t>Potrubí z ocelových trub závitových, bezešvých, j.m. 11353.1, vč. tvarovek (ohyby, redukce, atd.)</t>
  </si>
  <si>
    <t>G 3/4"</t>
  </si>
  <si>
    <t>5/4"</t>
  </si>
  <si>
    <t>DN 50 - G 2"</t>
  </si>
  <si>
    <t>Tepelná izolace potrubí</t>
  </si>
  <si>
    <t>Tepelná izolace potrubí minerální vlnou s Al fólií (příp. ISOVER ML3), tl. = 50 mm, DN 65</t>
  </si>
  <si>
    <t>Tepelná izolace potrubí minerální vlnou s Al fólií (příp. ISOVER ML3), tl. = 40 mm, DN 50 (2")</t>
  </si>
  <si>
    <t>Nátěry</t>
  </si>
  <si>
    <t>Nátěr potrubí - 2x základní (pod tepelnou izolaci) do DN 50</t>
  </si>
  <si>
    <t xml:space="preserve">Nátěr potrubí - 2x základní (pod tepelnou izolaci) od DN 65 </t>
  </si>
  <si>
    <t xml:space="preserve">Nátěr potrubí - 1x základní + 2x vrchní (potrubí bez izolace) od DN 40 </t>
  </si>
  <si>
    <t>Nátěr konstrukcí - 1x základní + 2x vrchní</t>
  </si>
  <si>
    <t>Filtr s výměnnou vložkou DN 65 PN16, vč. protipřírub a izol. Návleku</t>
  </si>
  <si>
    <t>šroubení topenářské přímé 5/4"</t>
  </si>
  <si>
    <t>Mezipřírubová uzavírací klapka DN 65, PN16 -20°C +130°C, vč. protipřírub a izol. návleku</t>
  </si>
  <si>
    <t>Přírubový kulový uzávěr Ballomax DN 65, PN16, vč. protipřírub a izol. návleku</t>
  </si>
  <si>
    <t xml:space="preserve">Kohout kulový s páčkou, s oboust.vnitř.závity, chrom, PN16, 180°C, DN 25 </t>
  </si>
  <si>
    <t xml:space="preserve">Kohout kulový s páčkou, s oboust.vnitř.závity, chrom, PN16, 180°C, DN 32 </t>
  </si>
  <si>
    <t>Zpětná klapka DN 65 (G2 1/2"), závitová, kovový disk</t>
  </si>
  <si>
    <t>Ventil odvzdušňovací FLAMCO - Flexvent Super 1/2" vč. uzavíracího ventilu (TO KGJ)</t>
  </si>
  <si>
    <t>Ventil odvzdušňovací FLAMCO - Flexvent 1/2" vč. uzavíracího ventilu (SO KGJ)</t>
  </si>
  <si>
    <t>Teploměr 0-120°C, včetně návarku a teploměrné jímky G 1/2"</t>
  </si>
  <si>
    <t>Manometr 0-400 kPa + 3-cestný zkušební ventil + manometrová smyčka</t>
  </si>
  <si>
    <t>Manometr 0-600 kPa + 3-cestný zkušební ventil + manometrová smyčka</t>
  </si>
  <si>
    <t>Pojistný ventil DUCO 1"x 5/4", 6 bar</t>
  </si>
  <si>
    <t>Vypouštěcí kulový kohout G 1/2"</t>
  </si>
  <si>
    <t>Návarek G 1/2" dl. 100 mm</t>
  </si>
  <si>
    <t>Úpravy stávající technologie související s instalací kogenerační jednotky</t>
  </si>
  <si>
    <t>1.</t>
  </si>
  <si>
    <t>Nové napojení větve kogen. jednotky, vč. vypuštění a napuštění systému</t>
  </si>
  <si>
    <t>Lešení, plošiny</t>
  </si>
  <si>
    <t>Uvedení do provozu, zaškolení obsluhy</t>
  </si>
  <si>
    <t>Štítky a nápisy</t>
  </si>
  <si>
    <t>Likvidace odpadu</t>
  </si>
  <si>
    <t>Instalace KGJ, Výměna 2ks, Šipší, Kutná Hora</t>
  </si>
  <si>
    <t>D.1.4.3 Vzduchotechnika</t>
  </si>
  <si>
    <t>Tlumící vložka 800 x 800/150 mm</t>
  </si>
  <si>
    <r>
      <t xml:space="preserve">Trouba </t>
    </r>
    <r>
      <rPr>
        <sz val="11"/>
        <rFont val="Calibri"/>
        <family val="2"/>
      </rPr>
      <t>800 x 800 mm/1000 mm</t>
    </r>
  </si>
  <si>
    <r>
      <t>Oblouk 90</t>
    </r>
    <r>
      <rPr>
        <sz val="11"/>
        <rFont val="Arial"/>
        <family val="2"/>
      </rPr>
      <t xml:space="preserve">° </t>
    </r>
    <r>
      <rPr>
        <sz val="11"/>
        <rFont val="Calibri"/>
        <family val="2"/>
      </rPr>
      <t>800 x 800 mm</t>
    </r>
  </si>
  <si>
    <r>
      <t>Oblouk 45</t>
    </r>
    <r>
      <rPr>
        <sz val="11"/>
        <rFont val="Arial"/>
        <family val="2"/>
      </rPr>
      <t xml:space="preserve">° </t>
    </r>
    <r>
      <rPr>
        <sz val="11"/>
        <rFont val="Calibri"/>
        <family val="2"/>
      </rPr>
      <t>800 x 800 mm</t>
    </r>
  </si>
  <si>
    <t>Vzduchotechnická klapka 800 x 800/150 mm + pohon SM230A + pomocný kontakt S2A</t>
  </si>
  <si>
    <t>Vzduchotechnická klapka 800 x 500/150 mm + pohon SM230A + pomocný kontakt S2A</t>
  </si>
  <si>
    <t xml:space="preserve">Tlumič hluku 800 x 800/dl. 1000 mm </t>
  </si>
  <si>
    <t xml:space="preserve">Tlumič hluku 800 x 500/dl. 800 mm </t>
  </si>
  <si>
    <t>T-kus 800 x 800 / 800 x 500 / 800 x 800/800 mm</t>
  </si>
  <si>
    <t>Ochranné síto 800 x 800 mm</t>
  </si>
  <si>
    <t>Protidešťová žaluzie 800 x 800 mm vč. pozedního rámu</t>
  </si>
  <si>
    <t>Krycí mřížka 800 x 500 mm</t>
  </si>
  <si>
    <t xml:space="preserve">Montáž VZT potrubí </t>
  </si>
  <si>
    <t>Montáž tlumičů hluku</t>
  </si>
  <si>
    <t>Montáž tlumících nástavců</t>
  </si>
  <si>
    <t>Montáž tlumící desky</t>
  </si>
  <si>
    <t>Montážní, závěsný a spojovací materiál</t>
  </si>
  <si>
    <t>Doprava</t>
  </si>
  <si>
    <t>D.1.4.5 VYVEDENÍ EL. VÝKONU</t>
  </si>
  <si>
    <t>č.</t>
  </si>
  <si>
    <t>Počet</t>
  </si>
  <si>
    <t>Materiál</t>
  </si>
  <si>
    <t>Celkem</t>
  </si>
  <si>
    <t>Dodávky</t>
  </si>
  <si>
    <t>Skříň pro dispečerské řízení od provozovatele soustavy</t>
  </si>
  <si>
    <t>Kabelový žlab MERKUR 50/50 včetně příslušenství</t>
  </si>
  <si>
    <t>Vodič CYA 25 ZŽ</t>
  </si>
  <si>
    <t>Ukončení vodiče do pr.25mm</t>
  </si>
  <si>
    <t>kabel 1-CHBU 1x185</t>
  </si>
  <si>
    <t>kabel 1-CHBU 1x185 ZŽ</t>
  </si>
  <si>
    <t>mosazná kabelová vývodka včetně matice MS-M včetně otvorů do nemagnetického plechu</t>
  </si>
  <si>
    <t>Kabelový žlab MERKUR 250/50</t>
  </si>
  <si>
    <t>Kabelová svorka 2056F 64 FT s plastovou opěrkou</t>
  </si>
  <si>
    <t>kabelové oko 18512 KU-F-V dle DIN</t>
  </si>
  <si>
    <t>Teplem smrštitelná trubice TLS pro kabel pr.185</t>
  </si>
  <si>
    <t>Kabel CYKY-J 5x4</t>
  </si>
  <si>
    <t>Kabel CYKY-J 3x2,5</t>
  </si>
  <si>
    <t>Kabel CYKY-J 3x1,5</t>
  </si>
  <si>
    <t>Kabel CYKY-O 7x4</t>
  </si>
  <si>
    <t>Kabel CYKY-J 5x2,5</t>
  </si>
  <si>
    <t>Kabel JYTY 14x1</t>
  </si>
  <si>
    <t>Kabel JYTY 12x1</t>
  </si>
  <si>
    <t>Kabel JYTY 9x1</t>
  </si>
  <si>
    <t>Kabel NYY-O 4x1,5 RE</t>
  </si>
  <si>
    <t>Kabel Unitronic BUS CAN 1X2X0,34</t>
  </si>
  <si>
    <t>Kabel CMFM 2AX0,5</t>
  </si>
  <si>
    <t>Snímač teploty prostoru Pt 1000</t>
  </si>
  <si>
    <t>Označení kabelů štítkem</t>
  </si>
  <si>
    <t>sd</t>
  </si>
  <si>
    <t>Kabelový prostup zdivem DN50</t>
  </si>
  <si>
    <t>Protipožární prostup zdivem pro kabely Vyvedení výkonu</t>
  </si>
  <si>
    <t>m2</t>
  </si>
  <si>
    <t>Zprovoznění, parametrizace Dispečerského řízení</t>
  </si>
  <si>
    <t>Zpracování Místně provozního předpisu výrobny</t>
  </si>
  <si>
    <t>Koordinace a spolupráce s PDS ČEZ Distribuce a.s.</t>
  </si>
  <si>
    <t>hod</t>
  </si>
  <si>
    <t>Koordinace a spolupráce s dodavatelem KGJ</t>
  </si>
  <si>
    <t>Projektová dokumentace Skutečného provedení</t>
  </si>
  <si>
    <t>Dokončovací práce</t>
  </si>
  <si>
    <t>Revize</t>
  </si>
  <si>
    <t>Rozpočet</t>
  </si>
  <si>
    <t>Popis</t>
  </si>
  <si>
    <t>Cena/MJ</t>
  </si>
  <si>
    <t>ostatní náklady (cesta, nocležné, ...)</t>
  </si>
  <si>
    <t>Periferie MaR KJ</t>
  </si>
  <si>
    <t>snímač teploty stonkový Ni1000, NS121-120 s jímkou G1/2"</t>
  </si>
  <si>
    <t>snímač teploty stonkový Ni1000, NS121-420 s jímkou G1/2"</t>
  </si>
  <si>
    <t>snímač teploty stonkový Ni1000, NS520-180 s jímkou G1/2"</t>
  </si>
  <si>
    <t>snímač teploty prostoru Ni1000, NS510</t>
  </si>
  <si>
    <t>tlačítko central stop</t>
  </si>
  <si>
    <t>čidlo úniku plynu GI30</t>
  </si>
  <si>
    <t xml:space="preserve">termostat prostoru strojovny </t>
  </si>
  <si>
    <t>sonda zaplavení PS-2-5</t>
  </si>
  <si>
    <t>montáž prvků MaR</t>
  </si>
  <si>
    <t>Kabelové trasy</t>
  </si>
  <si>
    <t>žlab Merkur 50/50</t>
  </si>
  <si>
    <t>nosník Merkur 100</t>
  </si>
  <si>
    <t xml:space="preserve">ks </t>
  </si>
  <si>
    <t>žlab Merkur 100/50</t>
  </si>
  <si>
    <t>nosník Merkur 250</t>
  </si>
  <si>
    <t>spojovací materiál Merkur</t>
  </si>
  <si>
    <t>závitové tyče s držákem žlabu MERKUR, montáž do stropu</t>
  </si>
  <si>
    <t>lišta LV25/20</t>
  </si>
  <si>
    <t>žlab MARS 50/50</t>
  </si>
  <si>
    <t>víko žlabu MARS 50x50</t>
  </si>
  <si>
    <t>nosník MARS 50</t>
  </si>
  <si>
    <t>trubka PVC pevná 25mm</t>
  </si>
  <si>
    <t>příchytky trubky PVC 25</t>
  </si>
  <si>
    <t>instalační krabice 80x80x40 GW44003</t>
  </si>
  <si>
    <t>instalační krabice 190x140x70 GW44207 včetně svorek a průchodek</t>
  </si>
  <si>
    <t>Ovladač vypnutí napájení servopohonů</t>
  </si>
  <si>
    <t>pomocný materiál (hmoždinky, šrouby, svorky, vazací pásky...)</t>
  </si>
  <si>
    <t>CYKY-J 3x2,5</t>
  </si>
  <si>
    <t>CYKY-J 4x1,5</t>
  </si>
  <si>
    <t>JYTY 2x1</t>
  </si>
  <si>
    <t>JYTY-O 4x1</t>
  </si>
  <si>
    <t>JYTY-O 7x1</t>
  </si>
  <si>
    <t>JYTY-O 12x1</t>
  </si>
  <si>
    <t>CMSM 2x0,75</t>
  </si>
  <si>
    <t>CMSM 3x0,75</t>
  </si>
  <si>
    <t>LiYCY 2x0,5</t>
  </si>
  <si>
    <t>LiYCY 4x0,5</t>
  </si>
  <si>
    <t>FTP CAT 5e</t>
  </si>
  <si>
    <t>NHXH 3x1,5</t>
  </si>
  <si>
    <t>J-H(St)H BD 2x2x0,6</t>
  </si>
  <si>
    <t>ukončení kabelů do pr.4mm2</t>
  </si>
  <si>
    <t>průrazy do průměru 50mm/350mm</t>
  </si>
  <si>
    <t>protipožární utěsnění prostupů do 3000mm2</t>
  </si>
  <si>
    <t>montáž kabelových tras a kabelů</t>
  </si>
  <si>
    <t>Úpravy stávajícího MaR kotelny</t>
  </si>
  <si>
    <t>úpravy rozvaděče MaR kotelny včetně dokumentace skutečného stavu</t>
  </si>
  <si>
    <t>úprava SW řídicího systému MaR kotelny</t>
  </si>
  <si>
    <t>Ostatní náklady</t>
  </si>
  <si>
    <t>revize</t>
  </si>
  <si>
    <t>inženýrská činnost</t>
  </si>
  <si>
    <t>součinnost s ostatními profesemi</t>
  </si>
  <si>
    <t>MaR KGJ a úpravy MaR kotelny Šipší, Kutná Hora</t>
  </si>
  <si>
    <t>Nerezový vlnovcový kompenzátor DN 150 dl. 300 mm</t>
  </si>
  <si>
    <t xml:space="preserve">Neutalizační box pro úpravu kondenzátu, max. teplota vstup 40°C, vstup pH 2,8; výstup pH 6,5 (dodávka KGJ) </t>
  </si>
  <si>
    <t>Odvod kondenzátu z tlumiče hluku spalin a kondenzačního výměníku KGJ                              do neutralizačního boxu (potrubí PPR vč. uchycení, sifonu z kolen a kulového kohoutu)</t>
  </si>
  <si>
    <t>D.1.4.4 Odvod spalin</t>
  </si>
  <si>
    <t>SPV</t>
  </si>
  <si>
    <r>
      <t xml:space="preserve">Dodatečný spalinový výměník, </t>
    </r>
    <r>
      <rPr>
        <sz val="11"/>
        <color theme="1"/>
        <rFont val="Calibri"/>
        <family val="2"/>
        <scheme val="minor"/>
      </rPr>
      <t>hmotnost výměníku 263 kg, objem vody 60 L. Výměník je izolován izolací 40 mm + oplechování Al.</t>
    </r>
  </si>
  <si>
    <t>Plynový filtr FO 80F, DN 80 PN 6</t>
  </si>
  <si>
    <t>INSTALACE KGJ, VÝMĚNA 2KS, ŠIPŠÍ, KUTNÁ HORA</t>
  </si>
  <si>
    <t>D.1.4.7</t>
  </si>
  <si>
    <t>PROVÁDĚCÍ PROJEKTOVÁ DOKUMENTACE</t>
  </si>
  <si>
    <t>Instalace dvou nových kogeneračních jednotek o elektrickém výkonu 2 x 200 kW do kotelny, výměna za stávající jednotky</t>
  </si>
  <si>
    <t>Vyvedení tepelného výkonu KGJ do teplovodního okruhu kotelny</t>
  </si>
  <si>
    <t>Odvod spalin, připojení kondenzačního výměníku, komínové těleso</t>
  </si>
  <si>
    <t>Odvod ventilačního vzduchu KGJ</t>
  </si>
  <si>
    <t>CELKOVÉ NÁKLADY, CENA bez DPH</t>
  </si>
  <si>
    <t>Měření a regulace (MaR)</t>
  </si>
  <si>
    <t>Plynoinstalace včetně měření spotřeby plynu</t>
  </si>
  <si>
    <t>Vyvedení el. výkonu KGJ do rozvodny v prostoru kotelny, řízení jednotek v souladu se smlouvou o připojení</t>
  </si>
  <si>
    <t>Chlazení technologického okruhu KGJ včetně instalace chladiče vzduch - voda</t>
  </si>
  <si>
    <t>D.1.4.7  Prováděcí projektová dokumentace, vyhotovení ve 4 výtiscích + CD</t>
  </si>
  <si>
    <r>
      <t>Kogenerační jednotka s elektrickým výkonem 200 kW</t>
    </r>
    <r>
      <rPr>
        <sz val="11"/>
        <color theme="1"/>
        <rFont val="Calibri"/>
        <family val="2"/>
        <scheme val="minor"/>
      </rPr>
      <t xml:space="preserve"> s celkovou účinností min 89 %,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v kapotovaném provedeni. Doprava a instalace na místě.
(modul KGJ vč. tlumiče hluku spalin, chladič technologického okruhu, olejovou nádrž pro doplňování)</t>
    </r>
  </si>
  <si>
    <t>Autojeřáb pro složení a nastěhování KGJ do strojovny, vč. příslušenství</t>
  </si>
  <si>
    <t xml:space="preserve">kompenzátor gumový se šroubení 5/4", odolné teplotě do 110°C </t>
  </si>
  <si>
    <r>
      <t xml:space="preserve">Demontáž a likvidace stávajícho potrubí </t>
    </r>
    <r>
      <rPr>
        <b/>
        <sz val="11"/>
        <color theme="1"/>
        <rFont val="Calibri"/>
        <family val="2"/>
        <scheme val="minor"/>
      </rPr>
      <t>(likvidace KJ zajišťuje investor)</t>
    </r>
  </si>
  <si>
    <r>
      <rPr>
        <b/>
        <sz val="11"/>
        <rFont val="Calibri"/>
        <family val="2"/>
        <scheme val="minor"/>
      </rPr>
      <t xml:space="preserve">Komínové těleso </t>
    </r>
    <r>
      <rPr>
        <sz val="11"/>
        <rFont val="Calibri"/>
        <family val="2"/>
        <scheme val="minor"/>
      </rPr>
      <t xml:space="preserve">DN 150 - 9 m - nerezový třívrstvý fasádní komín                                              Patní koleno, rovné díly, krycí límec, komínová hlava, komínová stříška, objímka pro hromosvod                                                                                             </t>
    </r>
  </si>
  <si>
    <r>
      <rPr>
        <b/>
        <sz val="11"/>
        <rFont val="Calibri"/>
        <family val="2"/>
        <scheme val="minor"/>
      </rPr>
      <t>Kouřovod - KGJ - tlumič hluku spalin (kondenzační výměník)</t>
    </r>
    <r>
      <rPr>
        <sz val="11"/>
        <rFont val="Calibri"/>
        <family val="2"/>
        <scheme val="minor"/>
      </rPr>
      <t xml:space="preserve"> DN 150 - 4 m                         Vložka Nr. 2 mm 17 248 (izolace Sibral 25 mm + minerální vata s Al polepem 100 mm)     Plášť nerez. 0,8 m                                                                                                                                           Rovné díly, kolena, díl s kontrolním otvorem vč. nosných prvků - konzol, objímek</t>
    </r>
  </si>
  <si>
    <r>
      <rPr>
        <b/>
        <sz val="11"/>
        <rFont val="Calibri"/>
        <family val="2"/>
        <scheme val="minor"/>
      </rPr>
      <t xml:space="preserve">Kouřovod - kondenzační výměník - komín </t>
    </r>
    <r>
      <rPr>
        <sz val="11"/>
        <rFont val="Calibri"/>
        <family val="2"/>
        <scheme val="minor"/>
      </rPr>
      <t>DN 150 - 11 m                                                        Vložka Nr. 1 mm 17349 (izolace LSP s Al polepem 50 mm)                                                          Plášť nere. 0,8 mm                                                                                                                                          Rovné díly, kolena, díly s kontrolním otvorem, lemování vč. nosných prvků</t>
    </r>
  </si>
  <si>
    <t>projekt skutečného provedení</t>
  </si>
  <si>
    <t>Projekt skutečného provedení</t>
  </si>
  <si>
    <t xml:space="preserve">K pozici č. 29 Zprovoznění a parametrizaci Dispečerského řízení, je nutné upozornit, že může nastat požadavek od Distribuce na řízení všech instalovaných KGJ. Tato položka se dá nacenit až po upřesnění požadavku Distribuce. </t>
  </si>
  <si>
    <t>Připojovací silová kabeláž k transformátoru, není řešená, musí být posouzeno revizním technikem v místě, zda kabely vyhovují a je možné je nadále použít.</t>
  </si>
  <si>
    <t>Dielektrický koberec šířky 1,5m</t>
  </si>
  <si>
    <t>Puškinská 641,  284 01 Kutná Hora IČO 47542713</t>
  </si>
  <si>
    <t>Město Kutná Hora, Havlíčkovo náměstí 552/1</t>
  </si>
  <si>
    <t xml:space="preserve"> 284 01 Kutná Hora</t>
  </si>
  <si>
    <t>Regulace plynu zůstává stávající!</t>
  </si>
  <si>
    <t>Tlakové zkoušky + revize</t>
  </si>
  <si>
    <t>Pojistný ventil DUCO 1/2"x 3/4", 4.0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</si>
</sst>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;[Red]#,##0.00"/>
    <numFmt numFmtId="166" formatCode="#,##0.0"/>
    <numFmt numFmtId="167" formatCode="#,##0.0\ &quot;Kč&quot;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9"/>
      <name val="Tahoma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C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Arial CE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1"/>
      <color rgb="FFFF0000"/>
      <name val="Arial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B4E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9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/>
      <right style="hair"/>
      <top style="hair"/>
      <bottom style="hair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6">
    <xf numFmtId="0" fontId="0" fillId="0" borderId="0" xfId="0"/>
    <xf numFmtId="0" fontId="5" fillId="0" borderId="0" xfId="0" applyFont="1" applyAlignment="1">
      <alignment horizontal="left" vertical="center" indent="7"/>
    </xf>
    <xf numFmtId="3" fontId="6" fillId="0" borderId="0" xfId="0" applyNumberFormat="1" applyFont="1"/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3" fontId="8" fillId="0" borderId="0" xfId="0" applyNumberFormat="1" applyFont="1" applyAlignment="1">
      <alignment vertical="center"/>
    </xf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0" fontId="12" fillId="0" borderId="0" xfId="0" applyFont="1"/>
    <xf numFmtId="0" fontId="13" fillId="2" borderId="1" xfId="0" applyFont="1" applyFill="1" applyBorder="1"/>
    <xf numFmtId="3" fontId="13" fillId="2" borderId="2" xfId="0" applyNumberFormat="1" applyFont="1" applyFill="1" applyBorder="1"/>
    <xf numFmtId="4" fontId="6" fillId="0" borderId="3" xfId="0" applyNumberFormat="1" applyFont="1" applyFill="1" applyBorder="1"/>
    <xf numFmtId="0" fontId="6" fillId="0" borderId="4" xfId="0" applyFont="1" applyFill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10" fillId="2" borderId="16" xfId="0" applyNumberFormat="1" applyFont="1" applyFill="1" applyBorder="1" applyAlignment="1">
      <alignment horizontal="right"/>
    </xf>
    <xf numFmtId="0" fontId="15" fillId="0" borderId="0" xfId="0" applyFont="1"/>
    <xf numFmtId="3" fontId="12" fillId="0" borderId="0" xfId="0" applyNumberFormat="1" applyFont="1"/>
    <xf numFmtId="0" fontId="16" fillId="0" borderId="0" xfId="0" applyFont="1"/>
    <xf numFmtId="0" fontId="2" fillId="0" borderId="0" xfId="0" applyFont="1"/>
    <xf numFmtId="3" fontId="2" fillId="0" borderId="0" xfId="0" applyNumberFormat="1" applyFont="1"/>
    <xf numFmtId="0" fontId="11" fillId="0" borderId="0" xfId="0" applyFont="1" applyFill="1" applyBorder="1"/>
    <xf numFmtId="0" fontId="17" fillId="0" borderId="0" xfId="0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3" fontId="0" fillId="0" borderId="0" xfId="0" applyNumberFormat="1"/>
    <xf numFmtId="0" fontId="21" fillId="0" borderId="0" xfId="0" applyFont="1"/>
    <xf numFmtId="0" fontId="22" fillId="0" borderId="0" xfId="0" applyFont="1" applyBorder="1"/>
    <xf numFmtId="0" fontId="3" fillId="0" borderId="0" xfId="0" applyFont="1" applyBorder="1"/>
    <xf numFmtId="0" fontId="23" fillId="0" borderId="0" xfId="0" applyFont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/>
    </xf>
    <xf numFmtId="0" fontId="13" fillId="3" borderId="17" xfId="0" applyFont="1" applyFill="1" applyBorder="1" applyAlignment="1">
      <alignment/>
    </xf>
    <xf numFmtId="0" fontId="13" fillId="3" borderId="17" xfId="0" applyFont="1" applyFill="1" applyBorder="1" applyAlignment="1">
      <alignment horizontal="right"/>
    </xf>
    <xf numFmtId="0" fontId="13" fillId="3" borderId="18" xfId="0" applyFont="1" applyFill="1" applyBorder="1" applyAlignment="1">
      <alignment horizontal="right"/>
    </xf>
    <xf numFmtId="0" fontId="14" fillId="0" borderId="0" xfId="0" applyFont="1"/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/>
    <xf numFmtId="164" fontId="14" fillId="4" borderId="20" xfId="0" applyNumberFormat="1" applyFont="1" applyFill="1" applyBorder="1" applyAlignment="1">
      <alignment horizontal="right"/>
    </xf>
    <xf numFmtId="0" fontId="14" fillId="4" borderId="20" xfId="0" applyFont="1" applyFill="1" applyBorder="1" applyAlignment="1">
      <alignment horizontal="right"/>
    </xf>
    <xf numFmtId="4" fontId="14" fillId="4" borderId="20" xfId="0" applyNumberFormat="1" applyFont="1" applyFill="1" applyBorder="1" applyAlignment="1">
      <alignment horizontal="right"/>
    </xf>
    <xf numFmtId="165" fontId="14" fillId="4" borderId="20" xfId="0" applyNumberFormat="1" applyFont="1" applyFill="1" applyBorder="1" applyAlignment="1">
      <alignment/>
    </xf>
    <xf numFmtId="165" fontId="14" fillId="4" borderId="21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14" fillId="4" borderId="20" xfId="0" applyNumberFormat="1" applyFont="1" applyFill="1" applyBorder="1" applyAlignment="1">
      <alignment horizontal="right" vertical="center"/>
    </xf>
    <xf numFmtId="0" fontId="14" fillId="4" borderId="20" xfId="0" applyFont="1" applyFill="1" applyBorder="1" applyAlignment="1">
      <alignment horizontal="right" vertical="center"/>
    </xf>
    <xf numFmtId="4" fontId="14" fillId="4" borderId="20" xfId="0" applyNumberFormat="1" applyFont="1" applyFill="1" applyBorder="1" applyAlignment="1">
      <alignment horizontal="right" vertical="center"/>
    </xf>
    <xf numFmtId="165" fontId="14" fillId="4" borderId="20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0" fontId="14" fillId="0" borderId="22" xfId="0" applyFont="1" applyBorder="1" applyAlignment="1">
      <alignment vertical="center" wrapText="1"/>
    </xf>
    <xf numFmtId="1" fontId="14" fillId="4" borderId="2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4" fillId="4" borderId="23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left"/>
    </xf>
    <xf numFmtId="0" fontId="2" fillId="0" borderId="0" xfId="0" applyFont="1" applyFill="1"/>
    <xf numFmtId="0" fontId="14" fillId="4" borderId="20" xfId="0" applyFont="1" applyFill="1" applyBorder="1" applyAlignment="1">
      <alignment horizontal="left" wrapText="1"/>
    </xf>
    <xf numFmtId="165" fontId="14" fillId="4" borderId="20" xfId="0" applyNumberFormat="1" applyFont="1" applyFill="1" applyBorder="1" applyAlignment="1">
      <alignment vertical="center"/>
    </xf>
    <xf numFmtId="0" fontId="14" fillId="4" borderId="24" xfId="0" applyFont="1" applyFill="1" applyBorder="1"/>
    <xf numFmtId="0" fontId="14" fillId="4" borderId="20" xfId="0" applyFont="1" applyFill="1" applyBorder="1" applyAlignment="1">
      <alignment horizontal="left" vertical="center" wrapText="1"/>
    </xf>
    <xf numFmtId="165" fontId="14" fillId="4" borderId="21" xfId="0" applyNumberFormat="1" applyFont="1" applyFill="1" applyBorder="1" applyAlignment="1">
      <alignment vertical="center"/>
    </xf>
    <xf numFmtId="0" fontId="14" fillId="0" borderId="20" xfId="0" applyFont="1" applyBorder="1"/>
    <xf numFmtId="0" fontId="2" fillId="0" borderId="0" xfId="0" applyFont="1" applyBorder="1"/>
    <xf numFmtId="4" fontId="14" fillId="4" borderId="20" xfId="0" applyNumberFormat="1" applyFont="1" applyFill="1" applyBorder="1" applyAlignment="1">
      <alignment vertical="center"/>
    </xf>
    <xf numFmtId="0" fontId="14" fillId="4" borderId="24" xfId="0" applyFont="1" applyFill="1" applyBorder="1" applyAlignment="1">
      <alignment horizontal="right"/>
    </xf>
    <xf numFmtId="4" fontId="14" fillId="4" borderId="24" xfId="0" applyNumberFormat="1" applyFont="1" applyFill="1" applyBorder="1" applyAlignment="1">
      <alignment horizontal="right"/>
    </xf>
    <xf numFmtId="4" fontId="14" fillId="4" borderId="24" xfId="0" applyNumberFormat="1" applyFont="1" applyFill="1" applyBorder="1" applyAlignment="1">
      <alignment vertical="center"/>
    </xf>
    <xf numFmtId="165" fontId="14" fillId="4" borderId="25" xfId="0" applyNumberFormat="1" applyFont="1" applyFill="1" applyBorder="1" applyAlignment="1">
      <alignment/>
    </xf>
    <xf numFmtId="4" fontId="27" fillId="5" borderId="16" xfId="20" applyNumberFormat="1" applyFont="1" applyFill="1" applyBorder="1" applyAlignment="1">
      <alignment horizontal="right"/>
      <protection/>
    </xf>
    <xf numFmtId="0" fontId="28" fillId="0" borderId="0" xfId="0" applyFont="1"/>
    <xf numFmtId="4" fontId="0" fillId="0" borderId="0" xfId="0" applyNumberFormat="1"/>
    <xf numFmtId="0" fontId="0" fillId="0" borderId="0" xfId="21">
      <alignment/>
      <protection/>
    </xf>
    <xf numFmtId="0" fontId="3" fillId="0" borderId="0" xfId="21" applyFont="1">
      <alignment/>
      <protection/>
    </xf>
    <xf numFmtId="0" fontId="22" fillId="0" borderId="26" xfId="21" applyFont="1" applyBorder="1">
      <alignment/>
      <protection/>
    </xf>
    <xf numFmtId="0" fontId="22" fillId="0" borderId="27" xfId="21" applyFont="1" applyBorder="1">
      <alignment/>
      <protection/>
    </xf>
    <xf numFmtId="0" fontId="3" fillId="0" borderId="27" xfId="21" applyFont="1" applyBorder="1">
      <alignment/>
      <protection/>
    </xf>
    <xf numFmtId="0" fontId="3" fillId="0" borderId="18" xfId="21" applyFont="1" applyBorder="1">
      <alignment/>
      <protection/>
    </xf>
    <xf numFmtId="0" fontId="3" fillId="0" borderId="0" xfId="21" applyFont="1" applyBorder="1" applyAlignment="1">
      <alignment horizontal="left"/>
      <protection/>
    </xf>
    <xf numFmtId="0" fontId="29" fillId="2" borderId="1" xfId="21" applyFont="1" applyFill="1" applyBorder="1">
      <alignment/>
      <protection/>
    </xf>
    <xf numFmtId="0" fontId="29" fillId="2" borderId="27" xfId="21" applyFont="1" applyFill="1" applyBorder="1" applyAlignment="1">
      <alignment horizontal="center"/>
      <protection/>
    </xf>
    <xf numFmtId="0" fontId="29" fillId="2" borderId="17" xfId="21" applyFont="1" applyFill="1" applyBorder="1">
      <alignment/>
      <protection/>
    </xf>
    <xf numFmtId="0" fontId="29" fillId="2" borderId="28" xfId="21" applyFont="1" applyFill="1" applyBorder="1">
      <alignment/>
      <protection/>
    </xf>
    <xf numFmtId="0" fontId="29" fillId="2" borderId="28" xfId="21" applyFont="1" applyFill="1" applyBorder="1" applyAlignment="1">
      <alignment horizontal="right"/>
      <protection/>
    </xf>
    <xf numFmtId="0" fontId="29" fillId="2" borderId="28" xfId="21" applyFont="1" applyFill="1" applyBorder="1" applyAlignment="1">
      <alignment horizontal="center"/>
      <protection/>
    </xf>
    <xf numFmtId="0" fontId="29" fillId="2" borderId="2" xfId="21" applyFont="1" applyFill="1" applyBorder="1" applyAlignment="1">
      <alignment horizontal="right"/>
      <protection/>
    </xf>
    <xf numFmtId="0" fontId="0" fillId="0" borderId="0" xfId="21" applyFill="1">
      <alignment/>
      <protection/>
    </xf>
    <xf numFmtId="0" fontId="3" fillId="0" borderId="19" xfId="21" applyFont="1" applyBorder="1" applyAlignment="1">
      <alignment horizontal="center" vertical="top"/>
      <protection/>
    </xf>
    <xf numFmtId="0" fontId="30" fillId="0" borderId="20" xfId="21" applyFont="1" applyBorder="1" applyAlignment="1">
      <alignment horizontal="center" vertical="top"/>
      <protection/>
    </xf>
    <xf numFmtId="0" fontId="3" fillId="0" borderId="20" xfId="21" applyFont="1" applyBorder="1" applyAlignment="1">
      <alignment horizontal="left" vertical="top" wrapText="1"/>
      <protection/>
    </xf>
    <xf numFmtId="0" fontId="14" fillId="0" borderId="29" xfId="21" applyFont="1" applyFill="1" applyBorder="1" applyAlignment="1">
      <alignment horizontal="right" vertical="top"/>
      <protection/>
    </xf>
    <xf numFmtId="4" fontId="14" fillId="6" borderId="29" xfId="21" applyNumberFormat="1" applyFont="1" applyFill="1" applyBorder="1" applyAlignment="1">
      <alignment horizontal="right"/>
      <protection/>
    </xf>
    <xf numFmtId="4" fontId="14" fillId="7" borderId="20" xfId="21" applyNumberFormat="1" applyFont="1" applyFill="1" applyBorder="1" applyAlignment="1">
      <alignment horizontal="right"/>
      <protection/>
    </xf>
    <xf numFmtId="4" fontId="14" fillId="0" borderId="3" xfId="21" applyNumberFormat="1" applyFont="1" applyBorder="1" applyAlignment="1">
      <alignment horizontal="right"/>
      <protection/>
    </xf>
    <xf numFmtId="0" fontId="30" fillId="0" borderId="22" xfId="21" applyFont="1" applyBorder="1" applyAlignment="1">
      <alignment horizontal="center" vertical="top"/>
      <protection/>
    </xf>
    <xf numFmtId="0" fontId="3" fillId="0" borderId="20" xfId="21" applyFont="1" applyBorder="1" applyAlignment="1">
      <alignment vertical="top" wrapText="1"/>
      <protection/>
    </xf>
    <xf numFmtId="0" fontId="14" fillId="0" borderId="29" xfId="21" applyFont="1" applyBorder="1" applyAlignment="1">
      <alignment horizontal="right" vertical="top"/>
      <protection/>
    </xf>
    <xf numFmtId="4" fontId="14" fillId="7" borderId="29" xfId="21" applyNumberFormat="1" applyFont="1" applyFill="1" applyBorder="1" applyAlignment="1">
      <alignment horizontal="right"/>
      <protection/>
    </xf>
    <xf numFmtId="4" fontId="14" fillId="0" borderId="3" xfId="21" applyNumberFormat="1" applyFont="1" applyBorder="1" applyAlignment="1">
      <alignment/>
      <protection/>
    </xf>
    <xf numFmtId="0" fontId="3" fillId="0" borderId="19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vertical="center" wrapText="1"/>
      <protection/>
    </xf>
    <xf numFmtId="0" fontId="14" fillId="0" borderId="29" xfId="21" applyFont="1" applyBorder="1" applyAlignment="1">
      <alignment horizontal="right" vertical="center"/>
      <protection/>
    </xf>
    <xf numFmtId="4" fontId="14" fillId="8" borderId="29" xfId="21" applyNumberFormat="1" applyFont="1" applyFill="1" applyBorder="1" applyAlignment="1" quotePrefix="1">
      <alignment horizontal="right"/>
      <protection/>
    </xf>
    <xf numFmtId="4" fontId="14" fillId="8" borderId="29" xfId="21" applyNumberFormat="1" applyFont="1" applyFill="1" applyBorder="1" applyAlignment="1">
      <alignment horizontal="right"/>
      <protection/>
    </xf>
    <xf numFmtId="0" fontId="3" fillId="0" borderId="30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0" fillId="0" borderId="24" xfId="21" applyFont="1" applyBorder="1" applyAlignment="1">
      <alignment vertical="center" wrapText="1"/>
      <protection/>
    </xf>
    <xf numFmtId="0" fontId="14" fillId="0" borderId="8" xfId="21" applyFont="1" applyBorder="1" applyAlignment="1">
      <alignment horizontal="right"/>
      <protection/>
    </xf>
    <xf numFmtId="4" fontId="14" fillId="6" borderId="8" xfId="21" applyNumberFormat="1" applyFont="1" applyFill="1" applyBorder="1" applyAlignment="1">
      <alignment horizontal="right"/>
      <protection/>
    </xf>
    <xf numFmtId="4" fontId="14" fillId="7" borderId="8" xfId="21" applyNumberFormat="1" applyFont="1" applyFill="1" applyBorder="1" applyAlignment="1">
      <alignment horizontal="right"/>
      <protection/>
    </xf>
    <xf numFmtId="0" fontId="3" fillId="8" borderId="32" xfId="21" applyFont="1" applyFill="1" applyBorder="1" applyAlignment="1">
      <alignment horizontal="center"/>
      <protection/>
    </xf>
    <xf numFmtId="0" fontId="3" fillId="8" borderId="33" xfId="21" applyFont="1" applyFill="1" applyBorder="1" applyAlignment="1">
      <alignment horizontal="center"/>
      <protection/>
    </xf>
    <xf numFmtId="0" fontId="0" fillId="8" borderId="34" xfId="21" applyFont="1" applyFill="1" applyBorder="1" applyAlignment="1">
      <alignment horizontal="left"/>
      <protection/>
    </xf>
    <xf numFmtId="0" fontId="14" fillId="8" borderId="35" xfId="21" applyFont="1" applyFill="1" applyBorder="1" applyAlignment="1">
      <alignment horizontal="right"/>
      <protection/>
    </xf>
    <xf numFmtId="4" fontId="14" fillId="8" borderId="35" xfId="21" applyNumberFormat="1" applyFont="1" applyFill="1" applyBorder="1" applyAlignment="1">
      <alignment horizontal="right"/>
      <protection/>
    </xf>
    <xf numFmtId="4" fontId="14" fillId="8" borderId="35" xfId="21" applyNumberFormat="1" applyFont="1" applyFill="1" applyBorder="1" applyAlignment="1">
      <alignment horizontal="left"/>
      <protection/>
    </xf>
    <xf numFmtId="4" fontId="14" fillId="8" borderId="36" xfId="21" applyNumberFormat="1" applyFont="1" applyFill="1" applyBorder="1" applyAlignment="1">
      <alignment/>
      <protection/>
    </xf>
    <xf numFmtId="16" fontId="3" fillId="0" borderId="37" xfId="21" applyNumberFormat="1" applyFont="1" applyBorder="1" applyAlignment="1">
      <alignment horizontal="center"/>
      <protection/>
    </xf>
    <xf numFmtId="16" fontId="3" fillId="0" borderId="6" xfId="21" applyNumberFormat="1" applyFont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4" fontId="14" fillId="0" borderId="7" xfId="21" applyNumberFormat="1" applyFont="1" applyBorder="1" applyAlignment="1">
      <alignment/>
      <protection/>
    </xf>
    <xf numFmtId="0" fontId="3" fillId="8" borderId="30" xfId="21" applyFont="1" applyFill="1" applyBorder="1" applyAlignment="1">
      <alignment vertical="top"/>
      <protection/>
    </xf>
    <xf numFmtId="0" fontId="3" fillId="8" borderId="31" xfId="21" applyFont="1" applyFill="1" applyBorder="1" applyAlignment="1">
      <alignment horizontal="center" vertical="top"/>
      <protection/>
    </xf>
    <xf numFmtId="0" fontId="0" fillId="8" borderId="24" xfId="21" applyFont="1" applyFill="1" applyBorder="1" applyAlignment="1">
      <alignment horizontal="left"/>
      <protection/>
    </xf>
    <xf numFmtId="0" fontId="14" fillId="8" borderId="24" xfId="21" applyFont="1" applyFill="1" applyBorder="1" applyAlignment="1">
      <alignment vertical="top"/>
      <protection/>
    </xf>
    <xf numFmtId="4" fontId="14" fillId="8" borderId="24" xfId="21" applyNumberFormat="1" applyFont="1" applyFill="1" applyBorder="1" applyAlignment="1">
      <alignment/>
      <protection/>
    </xf>
    <xf numFmtId="4" fontId="14" fillId="8" borderId="38" xfId="21" applyNumberFormat="1" applyFont="1" applyFill="1" applyBorder="1" applyAlignment="1">
      <alignment/>
      <protection/>
    </xf>
    <xf numFmtId="16" fontId="3" fillId="0" borderId="39" xfId="21" applyNumberFormat="1" applyFont="1" applyBorder="1" applyAlignment="1">
      <alignment horizontal="center"/>
      <protection/>
    </xf>
    <xf numFmtId="16" fontId="3" fillId="0" borderId="10" xfId="21" applyNumberFormat="1" applyFont="1" applyBorder="1" applyAlignment="1">
      <alignment horizontal="center"/>
      <protection/>
    </xf>
    <xf numFmtId="0" fontId="0" fillId="0" borderId="9" xfId="21" applyFont="1" applyBorder="1" applyAlignment="1">
      <alignment horizontal="left"/>
      <protection/>
    </xf>
    <xf numFmtId="0" fontId="3" fillId="0" borderId="19" xfId="21" applyFont="1" applyBorder="1" applyAlignment="1">
      <alignment horizontal="center"/>
      <protection/>
    </xf>
    <xf numFmtId="0" fontId="3" fillId="0" borderId="22" xfId="21" applyFont="1" applyBorder="1" applyAlignment="1">
      <alignment horizontal="center"/>
      <protection/>
    </xf>
    <xf numFmtId="0" fontId="0" fillId="0" borderId="20" xfId="21" applyFont="1" applyBorder="1">
      <alignment/>
      <protection/>
    </xf>
    <xf numFmtId="0" fontId="14" fillId="0" borderId="29" xfId="21" applyFont="1" applyBorder="1" applyAlignment="1">
      <alignment horizontal="right"/>
      <protection/>
    </xf>
    <xf numFmtId="0" fontId="0" fillId="0" borderId="5" xfId="21" applyFont="1" applyBorder="1">
      <alignment/>
      <protection/>
    </xf>
    <xf numFmtId="0" fontId="0" fillId="8" borderId="34" xfId="21" applyFont="1" applyFill="1" applyBorder="1">
      <alignment/>
      <protection/>
    </xf>
    <xf numFmtId="4" fontId="14" fillId="8" borderId="8" xfId="21" applyNumberFormat="1" applyFont="1" applyFill="1" applyBorder="1" applyAlignment="1">
      <alignment horizontal="right"/>
      <protection/>
    </xf>
    <xf numFmtId="0" fontId="2" fillId="0" borderId="0" xfId="21" applyFont="1">
      <alignment/>
      <protection/>
    </xf>
    <xf numFmtId="16" fontId="3" fillId="0" borderId="40" xfId="21" applyNumberFormat="1" applyFont="1" applyBorder="1" applyAlignment="1">
      <alignment horizontal="center"/>
      <protection/>
    </xf>
    <xf numFmtId="16" fontId="3" fillId="0" borderId="41" xfId="21" applyNumberFormat="1" applyFont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14" fillId="0" borderId="43" xfId="21" applyFont="1" applyBorder="1" applyAlignment="1">
      <alignment horizontal="right"/>
      <protection/>
    </xf>
    <xf numFmtId="4" fontId="14" fillId="6" borderId="43" xfId="21" applyNumberFormat="1" applyFont="1" applyFill="1" applyBorder="1" applyAlignment="1">
      <alignment horizontal="right"/>
      <protection/>
    </xf>
    <xf numFmtId="4" fontId="14" fillId="8" borderId="43" xfId="21" applyNumberFormat="1" applyFont="1" applyFill="1" applyBorder="1" applyAlignment="1">
      <alignment horizontal="right"/>
      <protection/>
    </xf>
    <xf numFmtId="0" fontId="0" fillId="0" borderId="20" xfId="21" applyFont="1" applyBorder="1" applyAlignment="1">
      <alignment horizontal="left"/>
      <protection/>
    </xf>
    <xf numFmtId="4" fontId="14" fillId="0" borderId="44" xfId="21" applyNumberFormat="1" applyFont="1" applyBorder="1" applyAlignment="1">
      <alignment/>
      <protection/>
    </xf>
    <xf numFmtId="0" fontId="3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left"/>
      <protection/>
    </xf>
    <xf numFmtId="0" fontId="14" fillId="0" borderId="47" xfId="21" applyFont="1" applyBorder="1" applyAlignment="1">
      <alignment horizontal="right"/>
      <protection/>
    </xf>
    <xf numFmtId="4" fontId="14" fillId="6" borderId="47" xfId="21" applyNumberFormat="1" applyFont="1" applyFill="1" applyBorder="1" applyAlignment="1">
      <alignment horizontal="right"/>
      <protection/>
    </xf>
    <xf numFmtId="4" fontId="14" fillId="7" borderId="47" xfId="21" applyNumberFormat="1" applyFont="1" applyFill="1" applyBorder="1" applyAlignment="1">
      <alignment horizontal="right"/>
      <protection/>
    </xf>
    <xf numFmtId="4" fontId="14" fillId="0" borderId="11" xfId="21" applyNumberFormat="1" applyFont="1" applyBorder="1" applyAlignment="1">
      <alignment/>
      <protection/>
    </xf>
    <xf numFmtId="0" fontId="3" fillId="9" borderId="19" xfId="21" applyFont="1" applyFill="1" applyBorder="1" applyAlignment="1">
      <alignment horizontal="center"/>
      <protection/>
    </xf>
    <xf numFmtId="0" fontId="3" fillId="9" borderId="22" xfId="21" applyFont="1" applyFill="1" applyBorder="1" applyAlignment="1">
      <alignment horizontal="center"/>
      <protection/>
    </xf>
    <xf numFmtId="0" fontId="3" fillId="9" borderId="20" xfId="21" applyFont="1" applyFill="1" applyBorder="1" applyAlignment="1">
      <alignment horizontal="left"/>
      <protection/>
    </xf>
    <xf numFmtId="0" fontId="14" fillId="9" borderId="29" xfId="21" applyFont="1" applyFill="1" applyBorder="1" applyAlignment="1">
      <alignment horizontal="right"/>
      <protection/>
    </xf>
    <xf numFmtId="4" fontId="14" fillId="9" borderId="29" xfId="21" applyNumberFormat="1" applyFont="1" applyFill="1" applyBorder="1" applyAlignment="1">
      <alignment horizontal="right"/>
      <protection/>
    </xf>
    <xf numFmtId="4" fontId="14" fillId="9" borderId="29" xfId="21" applyNumberFormat="1" applyFont="1" applyFill="1" applyBorder="1" applyAlignment="1">
      <alignment/>
      <protection/>
    </xf>
    <xf numFmtId="4" fontId="14" fillId="9" borderId="3" xfId="21" applyNumberFormat="1" applyFont="1" applyFill="1" applyBorder="1" applyAlignment="1">
      <alignment/>
      <protection/>
    </xf>
    <xf numFmtId="0" fontId="31" fillId="0" borderId="22" xfId="21" applyFont="1" applyBorder="1" applyAlignment="1">
      <alignment horizontal="center"/>
      <protection/>
    </xf>
    <xf numFmtId="0" fontId="3" fillId="0" borderId="20" xfId="21" applyFont="1" applyBorder="1" applyAlignment="1">
      <alignment horizontal="justify" vertical="center"/>
      <protection/>
    </xf>
    <xf numFmtId="0" fontId="3" fillId="8" borderId="34" xfId="21" applyFont="1" applyFill="1" applyBorder="1" applyAlignment="1">
      <alignment horizontal="left"/>
      <protection/>
    </xf>
    <xf numFmtId="0" fontId="3" fillId="0" borderId="20" xfId="21" applyFont="1" applyBorder="1" applyAlignment="1">
      <alignment horizontal="center"/>
      <protection/>
    </xf>
    <xf numFmtId="0" fontId="3" fillId="0" borderId="48" xfId="21" applyFont="1" applyBorder="1" applyAlignment="1">
      <alignment horizontal="center"/>
      <protection/>
    </xf>
    <xf numFmtId="0" fontId="0" fillId="0" borderId="49" xfId="21" applyFont="1" applyBorder="1">
      <alignment/>
      <protection/>
    </xf>
    <xf numFmtId="0" fontId="14" fillId="0" borderId="50" xfId="21" applyFont="1" applyBorder="1" applyAlignment="1">
      <alignment horizontal="right"/>
      <protection/>
    </xf>
    <xf numFmtId="4" fontId="14" fillId="6" borderId="50" xfId="21" applyNumberFormat="1" applyFont="1" applyFill="1" applyBorder="1" applyAlignment="1">
      <alignment horizontal="right"/>
      <protection/>
    </xf>
    <xf numFmtId="4" fontId="14" fillId="8" borderId="50" xfId="21" applyNumberFormat="1" applyFont="1" applyFill="1" applyBorder="1" applyAlignment="1">
      <alignment horizontal="right"/>
      <protection/>
    </xf>
    <xf numFmtId="4" fontId="32" fillId="2" borderId="16" xfId="21" applyNumberFormat="1" applyFont="1" applyFill="1" applyBorder="1" applyAlignment="1">
      <alignment horizontal="right"/>
      <protection/>
    </xf>
    <xf numFmtId="0" fontId="0" fillId="0" borderId="0" xfId="21" applyBorder="1">
      <alignment/>
      <protection/>
    </xf>
    <xf numFmtId="0" fontId="28" fillId="0" borderId="0" xfId="21" applyFont="1" applyBorder="1">
      <alignment/>
      <protection/>
    </xf>
    <xf numFmtId="0" fontId="30" fillId="0" borderId="0" xfId="0" applyFont="1"/>
    <xf numFmtId="3" fontId="30" fillId="0" borderId="0" xfId="0" applyNumberFormat="1" applyFont="1"/>
    <xf numFmtId="0" fontId="34" fillId="0" borderId="0" xfId="0" applyFont="1"/>
    <xf numFmtId="0" fontId="35" fillId="0" borderId="0" xfId="0" applyFont="1" applyBorder="1"/>
    <xf numFmtId="0" fontId="30" fillId="0" borderId="0" xfId="0" applyFont="1" applyBorder="1"/>
    <xf numFmtId="3" fontId="30" fillId="0" borderId="0" xfId="0" applyNumberFormat="1" applyFont="1" applyBorder="1"/>
    <xf numFmtId="0" fontId="13" fillId="10" borderId="51" xfId="0" applyFont="1" applyFill="1" applyBorder="1" applyAlignment="1">
      <alignment horizontal="center"/>
    </xf>
    <xf numFmtId="0" fontId="13" fillId="10" borderId="52" xfId="0" applyFont="1" applyFill="1" applyBorder="1"/>
    <xf numFmtId="0" fontId="13" fillId="10" borderId="52" xfId="0" applyFont="1" applyFill="1" applyBorder="1" applyAlignment="1">
      <alignment horizontal="right"/>
    </xf>
    <xf numFmtId="3" fontId="13" fillId="10" borderId="53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20" xfId="0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165" fontId="14" fillId="0" borderId="20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0" fontId="14" fillId="0" borderId="20" xfId="0" applyFont="1" applyBorder="1" applyAlignment="1">
      <alignment horizontal="left"/>
    </xf>
    <xf numFmtId="0" fontId="14" fillId="0" borderId="24" xfId="0" applyFont="1" applyBorder="1" applyAlignment="1">
      <alignment horizontal="left" vertical="top" wrapText="1"/>
    </xf>
    <xf numFmtId="0" fontId="14" fillId="0" borderId="24" xfId="0" applyFont="1" applyFill="1" applyBorder="1" applyAlignment="1">
      <alignment horizontal="right" vertical="top"/>
    </xf>
    <xf numFmtId="4" fontId="14" fillId="0" borderId="24" xfId="0" applyNumberFormat="1" applyFont="1" applyFill="1" applyBorder="1" applyAlignment="1">
      <alignment horizontal="right" vertical="top"/>
    </xf>
    <xf numFmtId="165" fontId="14" fillId="0" borderId="24" xfId="0" applyNumberFormat="1" applyFont="1" applyFill="1" applyBorder="1" applyAlignment="1">
      <alignment vertical="top"/>
    </xf>
    <xf numFmtId="4" fontId="14" fillId="0" borderId="38" xfId="0" applyNumberFormat="1" applyFont="1" applyFill="1" applyBorder="1" applyAlignment="1">
      <alignment vertical="top"/>
    </xf>
    <xf numFmtId="4" fontId="2" fillId="0" borderId="0" xfId="0" applyNumberFormat="1" applyFont="1" applyFill="1"/>
    <xf numFmtId="0" fontId="14" fillId="0" borderId="20" xfId="0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165" fontId="14" fillId="0" borderId="20" xfId="0" applyNumberFormat="1" applyFont="1" applyBorder="1" applyAlignment="1">
      <alignment/>
    </xf>
    <xf numFmtId="0" fontId="25" fillId="0" borderId="20" xfId="0" applyFont="1" applyBorder="1"/>
    <xf numFmtId="0" fontId="14" fillId="0" borderId="46" xfId="0" applyFont="1" applyBorder="1" applyAlignment="1">
      <alignment horizontal="left"/>
    </xf>
    <xf numFmtId="0" fontId="14" fillId="0" borderId="46" xfId="0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165" fontId="14" fillId="0" borderId="46" xfId="0" applyNumberFormat="1" applyFont="1" applyBorder="1" applyAlignment="1">
      <alignment/>
    </xf>
    <xf numFmtId="4" fontId="2" fillId="0" borderId="0" xfId="0" applyNumberFormat="1" applyFont="1"/>
    <xf numFmtId="0" fontId="14" fillId="0" borderId="54" xfId="0" applyFont="1" applyBorder="1"/>
    <xf numFmtId="0" fontId="14" fillId="0" borderId="54" xfId="0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165" fontId="14" fillId="0" borderId="54" xfId="0" applyNumberFormat="1" applyFont="1" applyBorder="1" applyAlignment="1">
      <alignment/>
    </xf>
    <xf numFmtId="4" fontId="13" fillId="10" borderId="16" xfId="0" applyNumberFormat="1" applyFont="1" applyFill="1" applyBorder="1" applyAlignment="1">
      <alignment horizontal="right"/>
    </xf>
    <xf numFmtId="0" fontId="36" fillId="0" borderId="0" xfId="0" applyFont="1"/>
    <xf numFmtId="3" fontId="36" fillId="0" borderId="0" xfId="0" applyNumberFormat="1" applyFont="1"/>
    <xf numFmtId="16" fontId="12" fillId="0" borderId="0" xfId="0" applyNumberFormat="1" applyFont="1"/>
    <xf numFmtId="4" fontId="12" fillId="0" borderId="0" xfId="0" applyNumberFormat="1" applyFont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2" fillId="0" borderId="0" xfId="0" applyFont="1" applyBorder="1"/>
    <xf numFmtId="3" fontId="12" fillId="0" borderId="0" xfId="0" applyNumberFormat="1" applyFont="1" applyBorder="1"/>
    <xf numFmtId="4" fontId="12" fillId="0" borderId="0" xfId="0" applyNumberFormat="1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7" fontId="12" fillId="0" borderId="0" xfId="0" applyNumberFormat="1" applyFont="1"/>
    <xf numFmtId="0" fontId="1" fillId="0" borderId="0" xfId="20">
      <alignment/>
      <protection/>
    </xf>
    <xf numFmtId="3" fontId="38" fillId="11" borderId="55" xfId="20" applyNumberFormat="1" applyFont="1" applyFill="1" applyBorder="1" applyAlignment="1" applyProtection="1">
      <alignment horizontal="center" vertical="center"/>
      <protection/>
    </xf>
    <xf numFmtId="49" fontId="38" fillId="11" borderId="55" xfId="20" applyNumberFormat="1" applyFont="1" applyFill="1" applyBorder="1" applyAlignment="1" applyProtection="1">
      <alignment horizontal="center" vertical="center" wrapText="1"/>
      <protection/>
    </xf>
    <xf numFmtId="164" fontId="38" fillId="11" borderId="55" xfId="20" applyNumberFormat="1" applyFont="1" applyFill="1" applyBorder="1" applyAlignment="1" applyProtection="1">
      <alignment horizontal="center" vertical="center"/>
      <protection/>
    </xf>
    <xf numFmtId="49" fontId="38" fillId="11" borderId="55" xfId="20" applyNumberFormat="1" applyFont="1" applyFill="1" applyBorder="1" applyAlignment="1" applyProtection="1">
      <alignment horizontal="center" vertical="center"/>
      <protection/>
    </xf>
    <xf numFmtId="164" fontId="38" fillId="11" borderId="56" xfId="20" applyNumberFormat="1" applyFont="1" applyFill="1" applyBorder="1" applyAlignment="1" applyProtection="1">
      <alignment horizontal="center" vertical="center"/>
      <protection/>
    </xf>
    <xf numFmtId="3" fontId="1" fillId="12" borderId="57" xfId="20" applyNumberFormat="1" applyFont="1" applyFill="1" applyBorder="1" applyAlignment="1" applyProtection="1">
      <alignment horizontal="center" vertical="center"/>
      <protection/>
    </xf>
    <xf numFmtId="49" fontId="39" fillId="12" borderId="57" xfId="20" applyNumberFormat="1" applyFont="1" applyFill="1" applyBorder="1" applyAlignment="1" applyProtection="1">
      <alignment vertical="center" wrapText="1"/>
      <protection/>
    </xf>
    <xf numFmtId="164" fontId="1" fillId="12" borderId="57" xfId="20" applyNumberFormat="1" applyFont="1" applyFill="1" applyBorder="1" applyAlignment="1" applyProtection="1">
      <alignment horizontal="left" vertical="center"/>
      <protection/>
    </xf>
    <xf numFmtId="49" fontId="1" fillId="12" borderId="57" xfId="20" applyNumberFormat="1" applyFont="1" applyFill="1" applyBorder="1" applyAlignment="1" applyProtection="1">
      <alignment horizontal="center" vertical="center"/>
      <protection/>
    </xf>
    <xf numFmtId="4" fontId="1" fillId="12" borderId="57" xfId="20" applyNumberFormat="1" applyFont="1" applyFill="1" applyBorder="1" applyAlignment="1" applyProtection="1">
      <alignment vertical="center"/>
      <protection/>
    </xf>
    <xf numFmtId="49" fontId="1" fillId="13" borderId="57" xfId="20" applyNumberFormat="1" applyFont="1" applyFill="1" applyBorder="1" applyAlignment="1" applyProtection="1">
      <alignment horizontal="center" vertical="center" wrapText="1"/>
      <protection/>
    </xf>
    <xf numFmtId="166" fontId="1" fillId="14" borderId="57" xfId="20" applyNumberFormat="1" applyFont="1" applyFill="1" applyBorder="1" applyAlignment="1" applyProtection="1">
      <alignment vertical="center"/>
      <protection locked="0"/>
    </xf>
    <xf numFmtId="3" fontId="1" fillId="0" borderId="57" xfId="20" applyNumberFormat="1" applyFont="1" applyFill="1" applyBorder="1" applyAlignment="1" applyProtection="1">
      <alignment horizontal="center" vertical="center"/>
      <protection/>
    </xf>
    <xf numFmtId="49" fontId="1" fillId="0" borderId="57" xfId="22" applyNumberFormat="1" applyFont="1" applyFill="1" applyBorder="1" applyAlignment="1" applyProtection="1">
      <alignment vertical="center" wrapText="1"/>
      <protection/>
    </xf>
    <xf numFmtId="164" fontId="1" fillId="0" borderId="57" xfId="22" applyNumberFormat="1" applyFont="1" applyFill="1" applyBorder="1" applyAlignment="1" applyProtection="1">
      <alignment horizontal="left" vertical="center"/>
      <protection/>
    </xf>
    <xf numFmtId="166" fontId="1" fillId="0" borderId="57" xfId="22" applyNumberFormat="1" applyFont="1" applyFill="1" applyBorder="1" applyAlignment="1" applyProtection="1">
      <alignment horizontal="left" vertical="center"/>
      <protection/>
    </xf>
    <xf numFmtId="164" fontId="1" fillId="14" borderId="57" xfId="20" applyNumberFormat="1" applyFont="1" applyFill="1" applyBorder="1" applyAlignment="1" applyProtection="1">
      <alignment vertical="center"/>
      <protection locked="0"/>
    </xf>
    <xf numFmtId="49" fontId="1" fillId="0" borderId="57" xfId="22" applyNumberFormat="1" applyFont="1" applyFill="1" applyBorder="1" applyAlignment="1" applyProtection="1">
      <alignment vertical="center"/>
      <protection/>
    </xf>
    <xf numFmtId="49" fontId="1" fillId="0" borderId="57" xfId="23" applyNumberFormat="1" applyFont="1" applyFill="1" applyBorder="1" applyAlignment="1" applyProtection="1">
      <alignment vertical="center" wrapText="1"/>
      <protection/>
    </xf>
    <xf numFmtId="164" fontId="1" fillId="0" borderId="57" xfId="20" applyNumberFormat="1" applyFont="1" applyFill="1" applyBorder="1" applyAlignment="1" applyProtection="1">
      <alignment horizontal="left" vertical="center"/>
      <protection/>
    </xf>
    <xf numFmtId="49" fontId="1" fillId="0" borderId="57" xfId="24" applyNumberFormat="1" applyFont="1" applyFill="1" applyBorder="1" applyAlignment="1" applyProtection="1">
      <alignment vertical="center" wrapText="1"/>
      <protection/>
    </xf>
    <xf numFmtId="164" fontId="1" fillId="0" borderId="57" xfId="24" applyNumberFormat="1" applyFont="1" applyFill="1" applyBorder="1" applyAlignment="1" applyProtection="1">
      <alignment horizontal="left" vertical="center"/>
      <protection/>
    </xf>
    <xf numFmtId="166" fontId="1" fillId="0" borderId="57" xfId="24" applyNumberFormat="1" applyFont="1" applyFill="1" applyBorder="1" applyAlignment="1" applyProtection="1">
      <alignment horizontal="left" vertical="center"/>
      <protection/>
    </xf>
    <xf numFmtId="49" fontId="39" fillId="13" borderId="57" xfId="20" applyNumberFormat="1" applyFont="1" applyFill="1" applyBorder="1" applyAlignment="1" applyProtection="1">
      <alignment horizontal="center" vertical="center" wrapText="1"/>
      <protection/>
    </xf>
    <xf numFmtId="164" fontId="1" fillId="12" borderId="57" xfId="20" applyNumberFormat="1" applyFont="1" applyFill="1" applyBorder="1" applyAlignment="1" applyProtection="1">
      <alignment vertical="center"/>
      <protection/>
    </xf>
    <xf numFmtId="49" fontId="40" fillId="12" borderId="57" xfId="20" applyNumberFormat="1" applyFont="1" applyFill="1" applyBorder="1" applyAlignment="1" applyProtection="1">
      <alignment vertical="center" wrapText="1"/>
      <protection/>
    </xf>
    <xf numFmtId="49" fontId="1" fillId="12" borderId="57" xfId="20" applyNumberFormat="1" applyFont="1" applyFill="1" applyBorder="1" applyAlignment="1" applyProtection="1">
      <alignment vertical="center"/>
      <protection/>
    </xf>
    <xf numFmtId="49" fontId="1" fillId="0" borderId="57" xfId="25" applyNumberFormat="1" applyFont="1" applyFill="1" applyBorder="1" applyAlignment="1" applyProtection="1">
      <alignment vertical="center" wrapText="1"/>
      <protection/>
    </xf>
    <xf numFmtId="164" fontId="1" fillId="0" borderId="57" xfId="25" applyNumberFormat="1" applyFont="1" applyFill="1" applyBorder="1" applyAlignment="1" applyProtection="1">
      <alignment horizontal="left" vertical="center"/>
      <protection/>
    </xf>
    <xf numFmtId="4" fontId="1" fillId="14" borderId="58" xfId="20" applyNumberFormat="1" applyFont="1" applyFill="1" applyBorder="1" applyAlignment="1" applyProtection="1">
      <alignment vertical="center"/>
      <protection locked="0"/>
    </xf>
    <xf numFmtId="164" fontId="1" fillId="14" borderId="59" xfId="20" applyNumberFormat="1" applyFont="1" applyFill="1" applyBorder="1" applyAlignment="1" applyProtection="1">
      <alignment vertical="center"/>
      <protection locked="0"/>
    </xf>
    <xf numFmtId="167" fontId="41" fillId="14" borderId="16" xfId="20" applyNumberFormat="1" applyFont="1" applyFill="1" applyBorder="1" applyAlignment="1" applyProtection="1">
      <alignment vertical="center"/>
      <protection locked="0"/>
    </xf>
    <xf numFmtId="3" fontId="1" fillId="0" borderId="0" xfId="20" applyNumberFormat="1">
      <alignment/>
      <protection/>
    </xf>
    <xf numFmtId="0" fontId="1" fillId="0" borderId="0" xfId="20" applyAlignment="1">
      <alignment wrapText="1"/>
      <protection/>
    </xf>
    <xf numFmtId="0" fontId="1" fillId="0" borderId="0" xfId="20" applyAlignment="1">
      <alignment horizontal="left"/>
      <protection/>
    </xf>
    <xf numFmtId="164" fontId="1" fillId="0" borderId="0" xfId="20" applyNumberFormat="1">
      <alignment/>
      <protection/>
    </xf>
    <xf numFmtId="0" fontId="21" fillId="0" borderId="0" xfId="21" applyFont="1" applyAlignment="1">
      <alignment/>
      <protection/>
    </xf>
    <xf numFmtId="0" fontId="0" fillId="0" borderId="0" xfId="21" applyAlignment="1">
      <alignment wrapText="1"/>
      <protection/>
    </xf>
    <xf numFmtId="0" fontId="0" fillId="0" borderId="0" xfId="21" applyAlignment="1">
      <alignment horizontal="center"/>
      <protection/>
    </xf>
    <xf numFmtId="0" fontId="21" fillId="0" borderId="60" xfId="21" applyFont="1" applyBorder="1">
      <alignment/>
      <protection/>
    </xf>
    <xf numFmtId="0" fontId="0" fillId="0" borderId="61" xfId="21" applyBorder="1" applyAlignment="1">
      <alignment wrapText="1"/>
      <protection/>
    </xf>
    <xf numFmtId="0" fontId="0" fillId="0" borderId="61" xfId="21" applyBorder="1">
      <alignment/>
      <protection/>
    </xf>
    <xf numFmtId="0" fontId="0" fillId="0" borderId="61" xfId="21" applyBorder="1" applyAlignment="1">
      <alignment horizontal="center"/>
      <protection/>
    </xf>
    <xf numFmtId="4" fontId="21" fillId="0" borderId="16" xfId="21" applyNumberFormat="1" applyFont="1" applyBorder="1">
      <alignment/>
      <protection/>
    </xf>
    <xf numFmtId="0" fontId="23" fillId="0" borderId="0" xfId="21" applyFont="1" applyFill="1">
      <alignment/>
      <protection/>
    </xf>
    <xf numFmtId="0" fontId="23" fillId="0" borderId="0" xfId="21" applyFont="1" applyFill="1" applyAlignment="1">
      <alignment wrapText="1"/>
      <protection/>
    </xf>
    <xf numFmtId="0" fontId="23" fillId="0" borderId="0" xfId="21" applyFont="1" applyFill="1" applyAlignment="1">
      <alignment horizontal="center"/>
      <protection/>
    </xf>
    <xf numFmtId="0" fontId="3" fillId="0" borderId="62" xfId="21" applyFont="1" applyFill="1" applyBorder="1">
      <alignment/>
      <protection/>
    </xf>
    <xf numFmtId="0" fontId="0" fillId="0" borderId="63" xfId="21" applyFill="1" applyBorder="1" applyAlignment="1">
      <alignment wrapText="1"/>
      <protection/>
    </xf>
    <xf numFmtId="0" fontId="0" fillId="0" borderId="63" xfId="21" applyFill="1" applyBorder="1" applyAlignment="1">
      <alignment horizontal="center"/>
      <protection/>
    </xf>
    <xf numFmtId="0" fontId="0" fillId="0" borderId="53" xfId="21" applyFill="1" applyBorder="1" applyAlignment="1">
      <alignment horizontal="center"/>
      <protection/>
    </xf>
    <xf numFmtId="0" fontId="0" fillId="0" borderId="62" xfId="21" applyFill="1" applyBorder="1">
      <alignment/>
      <protection/>
    </xf>
    <xf numFmtId="4" fontId="3" fillId="0" borderId="53" xfId="21" applyNumberFormat="1" applyFont="1" applyFill="1" applyBorder="1">
      <alignment/>
      <protection/>
    </xf>
    <xf numFmtId="0" fontId="0" fillId="0" borderId="1" xfId="21" applyFill="1" applyBorder="1">
      <alignment/>
      <protection/>
    </xf>
    <xf numFmtId="0" fontId="0" fillId="0" borderId="17" xfId="21" applyFill="1" applyBorder="1" applyAlignment="1">
      <alignment wrapText="1"/>
      <protection/>
    </xf>
    <xf numFmtId="0" fontId="0" fillId="0" borderId="17" xfId="21" applyFill="1" applyBorder="1">
      <alignment/>
      <protection/>
    </xf>
    <xf numFmtId="0" fontId="0" fillId="0" borderId="28" xfId="21" applyFill="1" applyBorder="1" applyAlignment="1">
      <alignment horizontal="center"/>
      <protection/>
    </xf>
    <xf numFmtId="4" fontId="0" fillId="0" borderId="1" xfId="21" applyNumberFormat="1" applyFill="1" applyBorder="1">
      <alignment/>
      <protection/>
    </xf>
    <xf numFmtId="4" fontId="0" fillId="0" borderId="2" xfId="21" applyNumberFormat="1" applyFill="1" applyBorder="1">
      <alignment/>
      <protection/>
    </xf>
    <xf numFmtId="0" fontId="0" fillId="0" borderId="19" xfId="21" applyFill="1" applyBorder="1">
      <alignment/>
      <protection/>
    </xf>
    <xf numFmtId="0" fontId="0" fillId="0" borderId="20" xfId="21" applyFill="1" applyBorder="1" applyAlignment="1">
      <alignment wrapText="1"/>
      <protection/>
    </xf>
    <xf numFmtId="0" fontId="0" fillId="0" borderId="20" xfId="21" applyFill="1" applyBorder="1">
      <alignment/>
      <protection/>
    </xf>
    <xf numFmtId="0" fontId="0" fillId="0" borderId="29" xfId="21" applyFill="1" applyBorder="1" applyAlignment="1">
      <alignment horizontal="center"/>
      <protection/>
    </xf>
    <xf numFmtId="4" fontId="0" fillId="0" borderId="19" xfId="21" applyNumberFormat="1" applyFill="1" applyBorder="1">
      <alignment/>
      <protection/>
    </xf>
    <xf numFmtId="4" fontId="0" fillId="0" borderId="3" xfId="21" applyNumberFormat="1" applyFill="1" applyBorder="1">
      <alignment/>
      <protection/>
    </xf>
    <xf numFmtId="0" fontId="0" fillId="0" borderId="64" xfId="21" applyFill="1" applyBorder="1">
      <alignment/>
      <protection/>
    </xf>
    <xf numFmtId="0" fontId="0" fillId="0" borderId="65" xfId="21" applyFill="1" applyBorder="1" applyAlignment="1">
      <alignment wrapText="1"/>
      <protection/>
    </xf>
    <xf numFmtId="0" fontId="0" fillId="0" borderId="65" xfId="21" applyFill="1" applyBorder="1">
      <alignment/>
      <protection/>
    </xf>
    <xf numFmtId="0" fontId="0" fillId="0" borderId="66" xfId="21" applyFill="1" applyBorder="1" applyAlignment="1">
      <alignment horizontal="center"/>
      <protection/>
    </xf>
    <xf numFmtId="4" fontId="0" fillId="0" borderId="64" xfId="21" applyNumberFormat="1" applyFill="1" applyBorder="1">
      <alignment/>
      <protection/>
    </xf>
    <xf numFmtId="4" fontId="0" fillId="0" borderId="15" xfId="21" applyNumberForma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 applyBorder="1" applyAlignment="1">
      <alignment wrapText="1"/>
      <protection/>
    </xf>
    <xf numFmtId="0" fontId="0" fillId="0" borderId="0" xfId="21" applyFill="1" applyBorder="1" applyAlignment="1">
      <alignment horizontal="center"/>
      <protection/>
    </xf>
    <xf numFmtId="0" fontId="0" fillId="0" borderId="63" xfId="21" applyFill="1" applyBorder="1">
      <alignment/>
      <protection/>
    </xf>
    <xf numFmtId="0" fontId="0" fillId="0" borderId="51" xfId="21" applyFill="1" applyBorder="1">
      <alignment/>
      <protection/>
    </xf>
    <xf numFmtId="0" fontId="0" fillId="0" borderId="52" xfId="21" applyFill="1" applyBorder="1" applyAlignment="1">
      <alignment wrapText="1"/>
      <protection/>
    </xf>
    <xf numFmtId="0" fontId="0" fillId="0" borderId="52" xfId="21" applyFill="1" applyBorder="1">
      <alignment/>
      <protection/>
    </xf>
    <xf numFmtId="0" fontId="0" fillId="0" borderId="2" xfId="21" applyFill="1" applyBorder="1" applyAlignment="1">
      <alignment horizontal="center"/>
      <protection/>
    </xf>
    <xf numFmtId="4" fontId="0" fillId="0" borderId="51" xfId="21" applyNumberFormat="1" applyFill="1" applyBorder="1">
      <alignment/>
      <protection/>
    </xf>
    <xf numFmtId="4" fontId="0" fillId="0" borderId="67" xfId="21" applyNumberFormat="1" applyFill="1" applyBorder="1">
      <alignment/>
      <protection/>
    </xf>
    <xf numFmtId="0" fontId="0" fillId="0" borderId="3" xfId="21" applyFill="1" applyBorder="1" applyAlignment="1">
      <alignment horizontal="center"/>
      <protection/>
    </xf>
    <xf numFmtId="0" fontId="0" fillId="0" borderId="49" xfId="21" applyFill="1" applyBorder="1" applyAlignment="1">
      <alignment wrapText="1"/>
      <protection/>
    </xf>
    <xf numFmtId="0" fontId="0" fillId="0" borderId="49" xfId="21" applyFill="1" applyBorder="1">
      <alignment/>
      <protection/>
    </xf>
    <xf numFmtId="0" fontId="0" fillId="0" borderId="68" xfId="21" applyFill="1" applyBorder="1" applyAlignment="1">
      <alignment horizontal="center"/>
      <protection/>
    </xf>
    <xf numFmtId="4" fontId="0" fillId="0" borderId="69" xfId="21" applyNumberFormat="1" applyFill="1" applyBorder="1">
      <alignment/>
      <protection/>
    </xf>
    <xf numFmtId="4" fontId="0" fillId="0" borderId="68" xfId="21" applyNumberFormat="1" applyFill="1" applyBorder="1">
      <alignment/>
      <protection/>
    </xf>
    <xf numFmtId="2" fontId="0" fillId="0" borderId="1" xfId="21" applyNumberFormat="1" applyFill="1" applyBorder="1">
      <alignment/>
      <protection/>
    </xf>
    <xf numFmtId="0" fontId="0" fillId="0" borderId="24" xfId="21" applyFill="1" applyBorder="1" applyAlignment="1">
      <alignment wrapText="1"/>
      <protection/>
    </xf>
    <xf numFmtId="0" fontId="0" fillId="0" borderId="24" xfId="21" applyFill="1" applyBorder="1">
      <alignment/>
      <protection/>
    </xf>
    <xf numFmtId="0" fontId="0" fillId="0" borderId="70" xfId="21" applyFill="1" applyBorder="1" applyAlignment="1">
      <alignment horizontal="center"/>
      <protection/>
    </xf>
    <xf numFmtId="2" fontId="0" fillId="0" borderId="30" xfId="21" applyNumberFormat="1" applyFill="1" applyBorder="1">
      <alignment/>
      <protection/>
    </xf>
    <xf numFmtId="4" fontId="0" fillId="0" borderId="38" xfId="21" applyNumberFormat="1" applyFill="1" applyBorder="1">
      <alignment/>
      <protection/>
    </xf>
    <xf numFmtId="2" fontId="0" fillId="0" borderId="19" xfId="21" applyNumberFormat="1" applyFill="1" applyBorder="1">
      <alignment/>
      <protection/>
    </xf>
    <xf numFmtId="0" fontId="0" fillId="0" borderId="30" xfId="21" applyFill="1" applyBorder="1">
      <alignment/>
      <protection/>
    </xf>
    <xf numFmtId="2" fontId="0" fillId="0" borderId="0" xfId="21" applyNumberFormat="1" applyFill="1" applyBorder="1">
      <alignment/>
      <protection/>
    </xf>
    <xf numFmtId="4" fontId="0" fillId="0" borderId="0" xfId="21" applyNumberFormat="1" applyFill="1" applyBorder="1">
      <alignment/>
      <protection/>
    </xf>
    <xf numFmtId="0" fontId="0" fillId="0" borderId="71" xfId="21" applyFill="1" applyBorder="1" applyAlignment="1">
      <alignment horizontal="center"/>
      <protection/>
    </xf>
    <xf numFmtId="4" fontId="0" fillId="0" borderId="30" xfId="21" applyNumberFormat="1" applyFill="1" applyBorder="1">
      <alignment/>
      <protection/>
    </xf>
    <xf numFmtId="0" fontId="0" fillId="0" borderId="60" xfId="21" applyFill="1" applyBorder="1">
      <alignment/>
      <protection/>
    </xf>
    <xf numFmtId="0" fontId="33" fillId="0" borderId="0" xfId="0" applyFont="1"/>
    <xf numFmtId="0" fontId="42" fillId="0" borderId="0" xfId="0" applyFont="1" applyBorder="1"/>
    <xf numFmtId="0" fontId="16" fillId="0" borderId="0" xfId="0" applyFont="1" applyBorder="1"/>
    <xf numFmtId="0" fontId="10" fillId="0" borderId="0" xfId="0" applyFont="1" applyBorder="1" applyAlignment="1">
      <alignment horizontal="left"/>
    </xf>
    <xf numFmtId="17" fontId="1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0" fontId="43" fillId="0" borderId="0" xfId="0" applyFont="1" applyFill="1"/>
    <xf numFmtId="0" fontId="14" fillId="0" borderId="23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left"/>
    </xf>
    <xf numFmtId="0" fontId="14" fillId="0" borderId="46" xfId="0" applyFont="1" applyFill="1" applyBorder="1" applyAlignment="1">
      <alignment/>
    </xf>
    <xf numFmtId="0" fontId="14" fillId="0" borderId="46" xfId="0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 vertical="top"/>
    </xf>
    <xf numFmtId="0" fontId="14" fillId="0" borderId="2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right" vertical="center"/>
    </xf>
    <xf numFmtId="4" fontId="14" fillId="0" borderId="46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top" wrapText="1"/>
    </xf>
    <xf numFmtId="1" fontId="14" fillId="0" borderId="20" xfId="0" applyNumberFormat="1" applyFont="1" applyFill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4" fontId="14" fillId="0" borderId="46" xfId="0" applyNumberFormat="1" applyFont="1" applyBorder="1" applyAlignment="1">
      <alignment horizontal="right" vertical="center"/>
    </xf>
    <xf numFmtId="4" fontId="14" fillId="0" borderId="44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4" fillId="4" borderId="54" xfId="0" applyFont="1" applyFill="1" applyBorder="1"/>
    <xf numFmtId="0" fontId="14" fillId="4" borderId="54" xfId="0" applyFont="1" applyFill="1" applyBorder="1" applyAlignment="1">
      <alignment horizontal="right"/>
    </xf>
    <xf numFmtId="4" fontId="14" fillId="4" borderId="54" xfId="0" applyNumberFormat="1" applyFont="1" applyFill="1" applyBorder="1" applyAlignment="1">
      <alignment horizontal="right"/>
    </xf>
    <xf numFmtId="4" fontId="14" fillId="4" borderId="54" xfId="0" applyNumberFormat="1" applyFont="1" applyFill="1" applyBorder="1" applyAlignment="1">
      <alignment vertical="center"/>
    </xf>
    <xf numFmtId="4" fontId="13" fillId="3" borderId="16" xfId="0" applyNumberFormat="1" applyFont="1" applyFill="1" applyBorder="1" applyAlignment="1">
      <alignment horizontal="right"/>
    </xf>
    <xf numFmtId="0" fontId="20" fillId="0" borderId="60" xfId="21" applyFont="1" applyBorder="1" applyAlignment="1">
      <alignment/>
      <protection/>
    </xf>
    <xf numFmtId="0" fontId="20" fillId="0" borderId="61" xfId="21" applyFont="1" applyBorder="1" applyAlignment="1">
      <alignment/>
      <protection/>
    </xf>
    <xf numFmtId="0" fontId="20" fillId="0" borderId="72" xfId="21" applyFont="1" applyBorder="1" applyAlignment="1">
      <alignment/>
      <protection/>
    </xf>
    <xf numFmtId="0" fontId="20" fillId="0" borderId="0" xfId="21" applyFont="1" applyBorder="1" applyAlignment="1">
      <alignment/>
      <protection/>
    </xf>
    <xf numFmtId="0" fontId="0" fillId="0" borderId="73" xfId="21" applyFont="1" applyBorder="1">
      <alignment/>
      <protection/>
    </xf>
    <xf numFmtId="0" fontId="0" fillId="0" borderId="20" xfId="21" applyFont="1" applyBorder="1" applyAlignment="1">
      <alignment horizontal="left"/>
      <protection/>
    </xf>
    <xf numFmtId="0" fontId="0" fillId="0" borderId="24" xfId="21" applyFont="1" applyFill="1" applyBorder="1" applyAlignment="1">
      <alignment wrapText="1"/>
      <protection/>
    </xf>
    <xf numFmtId="0" fontId="0" fillId="0" borderId="23" xfId="21" applyFill="1" applyBorder="1">
      <alignment/>
      <protection/>
    </xf>
    <xf numFmtId="0" fontId="0" fillId="0" borderId="20" xfId="21" applyFont="1" applyBorder="1">
      <alignment/>
      <protection/>
    </xf>
    <xf numFmtId="0" fontId="0" fillId="0" borderId="20" xfId="21" applyFont="1" applyBorder="1" applyAlignment="1">
      <alignment horizontal="left"/>
      <protection/>
    </xf>
    <xf numFmtId="0" fontId="4" fillId="1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74" xfId="0" applyFont="1" applyBorder="1" applyAlignment="1">
      <alignment horizontal="left"/>
    </xf>
    <xf numFmtId="0" fontId="6" fillId="0" borderId="75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10" fillId="2" borderId="61" xfId="0" applyFont="1" applyFill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77" xfId="0" applyFont="1" applyBorder="1" applyAlignment="1">
      <alignment horizontal="left"/>
    </xf>
    <xf numFmtId="0" fontId="13" fillId="2" borderId="28" xfId="0" applyFont="1" applyFill="1" applyBorder="1"/>
    <xf numFmtId="0" fontId="13" fillId="2" borderId="78" xfId="0" applyFont="1" applyFill="1" applyBorder="1"/>
    <xf numFmtId="0" fontId="6" fillId="0" borderId="29" xfId="0" applyFont="1" applyFill="1" applyBorder="1"/>
    <xf numFmtId="0" fontId="6" fillId="0" borderId="77" xfId="0" applyFont="1" applyFill="1" applyBorder="1"/>
    <xf numFmtId="0" fontId="14" fillId="0" borderId="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3" fillId="15" borderId="79" xfId="0" applyFont="1" applyFill="1" applyBorder="1" applyAlignment="1">
      <alignment horizontal="left"/>
    </xf>
    <xf numFmtId="0" fontId="13" fillId="15" borderId="45" xfId="0" applyFont="1" applyFill="1" applyBorder="1" applyAlignment="1">
      <alignment horizontal="left"/>
    </xf>
    <xf numFmtId="0" fontId="13" fillId="15" borderId="80" xfId="0" applyFont="1" applyFill="1" applyBorder="1" applyAlignment="1">
      <alignment horizontal="left"/>
    </xf>
    <xf numFmtId="0" fontId="26" fillId="3" borderId="60" xfId="0" applyFont="1" applyFill="1" applyBorder="1" applyAlignment="1">
      <alignment horizontal="left"/>
    </xf>
    <xf numFmtId="0" fontId="26" fillId="3" borderId="61" xfId="0" applyFont="1" applyFill="1" applyBorder="1" applyAlignment="1">
      <alignment horizontal="left"/>
    </xf>
    <xf numFmtId="0" fontId="26" fillId="3" borderId="72" xfId="0" applyFont="1" applyFill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20" fillId="0" borderId="72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74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77" xfId="0" applyFont="1" applyBorder="1" applyAlignment="1">
      <alignment horizontal="left"/>
    </xf>
    <xf numFmtId="0" fontId="13" fillId="15" borderId="82" xfId="0" applyFont="1" applyFill="1" applyBorder="1" applyAlignment="1">
      <alignment horizontal="left"/>
    </xf>
    <xf numFmtId="0" fontId="13" fillId="15" borderId="22" xfId="0" applyFont="1" applyFill="1" applyBorder="1" applyAlignment="1">
      <alignment horizontal="left"/>
    </xf>
    <xf numFmtId="0" fontId="13" fillId="15" borderId="21" xfId="0" applyFont="1" applyFill="1" applyBorder="1" applyAlignment="1">
      <alignment horizontal="left"/>
    </xf>
    <xf numFmtId="0" fontId="20" fillId="0" borderId="60" xfId="21" applyFont="1" applyBorder="1" applyAlignment="1">
      <alignment horizontal="left"/>
      <protection/>
    </xf>
    <xf numFmtId="0" fontId="20" fillId="0" borderId="61" xfId="21" applyFont="1" applyBorder="1" applyAlignment="1">
      <alignment horizontal="left"/>
      <protection/>
    </xf>
    <xf numFmtId="0" fontId="20" fillId="0" borderId="72" xfId="21" applyFont="1" applyBorder="1" applyAlignment="1">
      <alignment horizontal="left"/>
      <protection/>
    </xf>
    <xf numFmtId="0" fontId="3" fillId="0" borderId="74" xfId="21" applyFont="1" applyBorder="1" applyAlignment="1">
      <alignment horizontal="left"/>
      <protection/>
    </xf>
    <xf numFmtId="0" fontId="3" fillId="0" borderId="75" xfId="21" applyFont="1" applyBorder="1" applyAlignment="1">
      <alignment horizontal="left"/>
      <protection/>
    </xf>
    <xf numFmtId="0" fontId="3" fillId="0" borderId="81" xfId="21" applyFont="1" applyBorder="1" applyAlignment="1">
      <alignment horizontal="left"/>
      <protection/>
    </xf>
    <xf numFmtId="0" fontId="3" fillId="0" borderId="30" xfId="21" applyFont="1" applyBorder="1" applyAlignment="1">
      <alignment horizontal="center" vertical="top"/>
      <protection/>
    </xf>
    <xf numFmtId="0" fontId="3" fillId="0" borderId="23" xfId="21" applyFont="1" applyBorder="1" applyAlignment="1">
      <alignment horizontal="center" vertical="top"/>
      <protection/>
    </xf>
    <xf numFmtId="0" fontId="30" fillId="0" borderId="24" xfId="21" applyFont="1" applyBorder="1" applyAlignment="1">
      <alignment horizontal="center" vertical="top"/>
      <protection/>
    </xf>
    <xf numFmtId="0" fontId="30" fillId="0" borderId="46" xfId="21" applyFont="1" applyBorder="1" applyAlignment="1">
      <alignment horizontal="center" vertical="top"/>
      <protection/>
    </xf>
    <xf numFmtId="0" fontId="3" fillId="0" borderId="24" xfId="21" applyFont="1" applyBorder="1" applyAlignment="1">
      <alignment horizontal="left" vertical="top" wrapText="1"/>
      <protection/>
    </xf>
    <xf numFmtId="0" fontId="3" fillId="0" borderId="46" xfId="21" applyFont="1" applyBorder="1" applyAlignment="1">
      <alignment horizontal="left" vertical="top" wrapText="1"/>
      <protection/>
    </xf>
    <xf numFmtId="0" fontId="14" fillId="0" borderId="24" xfId="21" applyFont="1" applyFill="1" applyBorder="1" applyAlignment="1">
      <alignment horizontal="right" vertical="top"/>
      <protection/>
    </xf>
    <xf numFmtId="0" fontId="14" fillId="0" borderId="46" xfId="21" applyFont="1" applyFill="1" applyBorder="1" applyAlignment="1">
      <alignment horizontal="right" vertical="top"/>
      <protection/>
    </xf>
    <xf numFmtId="4" fontId="14" fillId="8" borderId="24" xfId="21" applyNumberFormat="1" applyFont="1" applyFill="1" applyBorder="1" applyAlignment="1">
      <alignment horizontal="right"/>
      <protection/>
    </xf>
    <xf numFmtId="4" fontId="14" fillId="8" borderId="46" xfId="21" applyNumberFormat="1" applyFont="1" applyFill="1" applyBorder="1" applyAlignment="1">
      <alignment horizontal="right"/>
      <protection/>
    </xf>
    <xf numFmtId="4" fontId="14" fillId="7" borderId="24" xfId="21" applyNumberFormat="1" applyFont="1" applyFill="1" applyBorder="1" applyAlignment="1">
      <alignment horizontal="right"/>
      <protection/>
    </xf>
    <xf numFmtId="4" fontId="14" fillId="7" borderId="46" xfId="21" applyNumberFormat="1" applyFont="1" applyFill="1" applyBorder="1" applyAlignment="1">
      <alignment horizontal="right"/>
      <protection/>
    </xf>
    <xf numFmtId="4" fontId="14" fillId="0" borderId="38" xfId="21" applyNumberFormat="1" applyFont="1" applyBorder="1" applyAlignment="1">
      <alignment horizontal="right"/>
      <protection/>
    </xf>
    <xf numFmtId="4" fontId="14" fillId="0" borderId="44" xfId="21" applyNumberFormat="1" applyFont="1" applyBorder="1" applyAlignment="1">
      <alignment horizontal="right"/>
      <protection/>
    </xf>
    <xf numFmtId="0" fontId="32" fillId="2" borderId="60" xfId="21" applyFont="1" applyFill="1" applyBorder="1" applyAlignment="1">
      <alignment horizontal="left"/>
      <protection/>
    </xf>
    <xf numFmtId="0" fontId="32" fillId="2" borderId="61" xfId="21" applyFont="1" applyFill="1" applyBorder="1" applyAlignment="1">
      <alignment horizontal="left"/>
      <protection/>
    </xf>
    <xf numFmtId="0" fontId="14" fillId="0" borderId="24" xfId="21" applyFont="1" applyBorder="1" applyAlignment="1">
      <alignment horizontal="right" vertical="top"/>
      <protection/>
    </xf>
    <xf numFmtId="0" fontId="14" fillId="0" borderId="46" xfId="21" applyFont="1" applyBorder="1" applyAlignment="1">
      <alignment horizontal="right" vertical="top"/>
      <protection/>
    </xf>
    <xf numFmtId="4" fontId="14" fillId="6" borderId="24" xfId="21" applyNumberFormat="1" applyFont="1" applyFill="1" applyBorder="1" applyAlignment="1">
      <alignment horizontal="right"/>
      <protection/>
    </xf>
    <xf numFmtId="4" fontId="14" fillId="6" borderId="46" xfId="21" applyNumberFormat="1" applyFont="1" applyFill="1" applyBorder="1" applyAlignment="1">
      <alignment horizontal="right"/>
      <protection/>
    </xf>
    <xf numFmtId="0" fontId="33" fillId="0" borderId="26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74" xfId="0" applyFont="1" applyBorder="1" applyAlignment="1">
      <alignment horizontal="left"/>
    </xf>
    <xf numFmtId="0" fontId="33" fillId="0" borderId="75" xfId="0" applyFont="1" applyBorder="1" applyAlignment="1">
      <alignment horizontal="left"/>
    </xf>
    <xf numFmtId="0" fontId="33" fillId="0" borderId="81" xfId="0" applyFont="1" applyBorder="1" applyAlignment="1">
      <alignment horizontal="left"/>
    </xf>
    <xf numFmtId="0" fontId="13" fillId="10" borderId="60" xfId="0" applyFont="1" applyFill="1" applyBorder="1" applyAlignment="1">
      <alignment horizontal="left"/>
    </xf>
    <xf numFmtId="0" fontId="13" fillId="10" borderId="61" xfId="0" applyFont="1" applyFill="1" applyBorder="1" applyAlignment="1">
      <alignment horizontal="left"/>
    </xf>
    <xf numFmtId="0" fontId="13" fillId="10" borderId="72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left" vertical="top" wrapText="1"/>
    </xf>
    <xf numFmtId="0" fontId="14" fillId="0" borderId="84" xfId="0" applyFont="1" applyFill="1" applyBorder="1" applyAlignment="1">
      <alignment horizontal="left" vertical="top" wrapText="1"/>
    </xf>
    <xf numFmtId="0" fontId="14" fillId="0" borderId="85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vertical="top"/>
    </xf>
    <xf numFmtId="0" fontId="14" fillId="0" borderId="54" xfId="0" applyFont="1" applyFill="1" applyBorder="1" applyAlignment="1">
      <alignment vertical="top"/>
    </xf>
    <xf numFmtId="0" fontId="14" fillId="0" borderId="46" xfId="0" applyFont="1" applyFill="1" applyBorder="1" applyAlignment="1">
      <alignment vertical="top"/>
    </xf>
    <xf numFmtId="0" fontId="14" fillId="0" borderId="24" xfId="0" applyFont="1" applyFill="1" applyBorder="1" applyAlignment="1">
      <alignment horizontal="right" vertical="top"/>
    </xf>
    <xf numFmtId="0" fontId="14" fillId="0" borderId="54" xfId="0" applyFont="1" applyFill="1" applyBorder="1" applyAlignment="1">
      <alignment horizontal="right" vertical="top"/>
    </xf>
    <xf numFmtId="0" fontId="14" fillId="0" borderId="46" xfId="0" applyFont="1" applyFill="1" applyBorder="1" applyAlignment="1">
      <alignment horizontal="right" vertical="top"/>
    </xf>
    <xf numFmtId="4" fontId="14" fillId="0" borderId="24" xfId="0" applyNumberFormat="1" applyFont="1" applyFill="1" applyBorder="1" applyAlignment="1">
      <alignment horizontal="right" vertical="top"/>
    </xf>
    <xf numFmtId="4" fontId="14" fillId="0" borderId="54" xfId="0" applyNumberFormat="1" applyFont="1" applyFill="1" applyBorder="1" applyAlignment="1">
      <alignment horizontal="right" vertical="top"/>
    </xf>
    <xf numFmtId="4" fontId="14" fillId="0" borderId="46" xfId="0" applyNumberFormat="1" applyFont="1" applyFill="1" applyBorder="1" applyAlignment="1">
      <alignment horizontal="right" vertical="top"/>
    </xf>
    <xf numFmtId="4" fontId="14" fillId="0" borderId="38" xfId="0" applyNumberFormat="1" applyFont="1" applyFill="1" applyBorder="1" applyAlignment="1">
      <alignment horizontal="right" vertical="top"/>
    </xf>
    <xf numFmtId="4" fontId="14" fillId="0" borderId="86" xfId="0" applyNumberFormat="1" applyFont="1" applyFill="1" applyBorder="1" applyAlignment="1">
      <alignment horizontal="right" vertical="top"/>
    </xf>
    <xf numFmtId="4" fontId="14" fillId="0" borderId="44" xfId="0" applyNumberFormat="1" applyFont="1" applyFill="1" applyBorder="1" applyAlignment="1">
      <alignment horizontal="right" vertical="top"/>
    </xf>
    <xf numFmtId="0" fontId="13" fillId="3" borderId="60" xfId="0" applyFont="1" applyFill="1" applyBorder="1" applyAlignment="1">
      <alignment horizontal="left"/>
    </xf>
    <xf numFmtId="0" fontId="13" fillId="3" borderId="61" xfId="0" applyFont="1" applyFill="1" applyBorder="1" applyAlignment="1">
      <alignment horizontal="left"/>
    </xf>
    <xf numFmtId="0" fontId="13" fillId="3" borderId="72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 vertical="top" wrapText="1"/>
    </xf>
    <xf numFmtId="0" fontId="14" fillId="0" borderId="54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7" fillId="0" borderId="0" xfId="20" applyFont="1" applyAlignment="1" applyProtection="1">
      <alignment horizontal="center" wrapText="1"/>
      <protection/>
    </xf>
    <xf numFmtId="49" fontId="39" fillId="13" borderId="59" xfId="20" applyNumberFormat="1" applyFont="1" applyFill="1" applyBorder="1" applyAlignment="1" applyProtection="1">
      <alignment horizontal="center" vertical="center" wrapText="1"/>
      <protection/>
    </xf>
    <xf numFmtId="49" fontId="39" fillId="13" borderId="6" xfId="20" applyNumberFormat="1" applyFont="1" applyFill="1" applyBorder="1" applyAlignment="1" applyProtection="1">
      <alignment horizontal="center" vertical="center" wrapText="1"/>
      <protection/>
    </xf>
    <xf numFmtId="49" fontId="39" fillId="13" borderId="87" xfId="20" applyNumberFormat="1" applyFont="1" applyFill="1" applyBorder="1" applyAlignment="1" applyProtection="1">
      <alignment horizontal="center" vertical="center" wrapText="1"/>
      <protection/>
    </xf>
    <xf numFmtId="0" fontId="21" fillId="0" borderId="0" xfId="21" applyFont="1" applyAlignment="1">
      <alignment horizontal="center"/>
      <protection/>
    </xf>
    <xf numFmtId="0" fontId="16" fillId="0" borderId="24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54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4" fontId="14" fillId="0" borderId="24" xfId="0" applyNumberFormat="1" applyFont="1" applyFill="1" applyBorder="1" applyAlignment="1">
      <alignment horizontal="right" vertical="center"/>
    </xf>
    <xf numFmtId="4" fontId="14" fillId="0" borderId="54" xfId="0" applyNumberFormat="1" applyFont="1" applyFill="1" applyBorder="1" applyAlignment="1">
      <alignment horizontal="right" vertical="center"/>
    </xf>
    <xf numFmtId="4" fontId="14" fillId="0" borderId="46" xfId="0" applyNumberFormat="1" applyFont="1" applyFill="1" applyBorder="1" applyAlignment="1">
      <alignment horizontal="right" vertical="center"/>
    </xf>
    <xf numFmtId="4" fontId="14" fillId="0" borderId="38" xfId="0" applyNumberFormat="1" applyFont="1" applyFill="1" applyBorder="1" applyAlignment="1">
      <alignment horizontal="right" vertical="center"/>
    </xf>
    <xf numFmtId="4" fontId="14" fillId="0" borderId="86" xfId="0" applyNumberFormat="1" applyFont="1" applyFill="1" applyBorder="1" applyAlignment="1">
      <alignment horizontal="right" vertical="center"/>
    </xf>
    <xf numFmtId="4" fontId="14" fillId="0" borderId="44" xfId="0" applyNumberFormat="1" applyFont="1" applyFill="1" applyBorder="1" applyAlignment="1">
      <alignment horizontal="right" vertical="center"/>
    </xf>
    <xf numFmtId="0" fontId="16" fillId="0" borderId="54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4" fontId="16" fillId="0" borderId="88" xfId="0" applyNumberFormat="1" applyFont="1" applyFill="1" applyBorder="1" applyAlignment="1">
      <alignment horizontal="right" vertical="center"/>
    </xf>
    <xf numFmtId="4" fontId="16" fillId="0" borderId="86" xfId="0" applyNumberFormat="1" applyFont="1" applyFill="1" applyBorder="1" applyAlignment="1">
      <alignment horizontal="right" vertical="center"/>
    </xf>
    <xf numFmtId="4" fontId="16" fillId="0" borderId="89" xfId="0" applyNumberFormat="1" applyFont="1" applyFill="1" applyBorder="1" applyAlignment="1">
      <alignment horizontal="right" vertical="center"/>
    </xf>
    <xf numFmtId="0" fontId="14" fillId="0" borderId="9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left" vertical="center" wrapText="1"/>
    </xf>
    <xf numFmtId="0" fontId="14" fillId="0" borderId="91" xfId="0" applyFont="1" applyFill="1" applyBorder="1" applyAlignment="1">
      <alignment vertical="center"/>
    </xf>
    <xf numFmtId="0" fontId="14" fillId="0" borderId="91" xfId="0" applyFont="1" applyFill="1" applyBorder="1" applyAlignment="1">
      <alignment horizontal="right" vertical="center"/>
    </xf>
    <xf numFmtId="4" fontId="14" fillId="0" borderId="91" xfId="0" applyNumberFormat="1" applyFont="1" applyFill="1" applyBorder="1" applyAlignment="1">
      <alignment horizontal="right" vertical="center"/>
    </xf>
    <xf numFmtId="4" fontId="14" fillId="0" borderId="89" xfId="0" applyNumberFormat="1" applyFont="1" applyFill="1" applyBorder="1" applyAlignment="1">
      <alignment horizontal="right" vertical="center"/>
    </xf>
    <xf numFmtId="0" fontId="14" fillId="0" borderId="9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left" vertical="center" wrapText="1"/>
    </xf>
    <xf numFmtId="0" fontId="14" fillId="0" borderId="91" xfId="0" applyFont="1" applyFill="1" applyBorder="1" applyAlignment="1">
      <alignment horizontal="left" vertical="center" wrapText="1"/>
    </xf>
    <xf numFmtId="0" fontId="14" fillId="0" borderId="93" xfId="0" applyFont="1" applyFill="1" applyBorder="1" applyAlignment="1">
      <alignment vertical="center"/>
    </xf>
    <xf numFmtId="0" fontId="14" fillId="0" borderId="93" xfId="0" applyFont="1" applyFill="1" applyBorder="1" applyAlignment="1">
      <alignment horizontal="right" vertical="center"/>
    </xf>
    <xf numFmtId="4" fontId="14" fillId="0" borderId="93" xfId="0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42 2" xfId="20"/>
    <cellStyle name="Normální 6 48 2" xfId="21"/>
    <cellStyle name="Normální 46 2" xfId="22"/>
    <cellStyle name="Normální 41 10" xfId="23"/>
    <cellStyle name="Normální 47 2" xfId="24"/>
    <cellStyle name="Normální 48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C33" sqref="C33"/>
    </sheetView>
  </sheetViews>
  <sheetFormatPr defaultColWidth="9.140625" defaultRowHeight="15"/>
  <cols>
    <col min="1" max="1" width="13.00390625" style="0" customWidth="1"/>
    <col min="2" max="2" width="9.421875" style="0" customWidth="1"/>
    <col min="3" max="3" width="48.140625" style="0" customWidth="1"/>
    <col min="4" max="4" width="14.28125" style="45" customWidth="1"/>
  </cols>
  <sheetData>
    <row r="1" spans="1:4" ht="15.75">
      <c r="A1" s="382" t="s">
        <v>0</v>
      </c>
      <c r="B1" s="382"/>
      <c r="C1" s="382" t="s">
        <v>241</v>
      </c>
      <c r="D1" s="382"/>
    </row>
    <row r="2" spans="1:4" ht="15.75">
      <c r="A2" s="1"/>
      <c r="B2" s="4"/>
      <c r="C2" s="4"/>
      <c r="D2" s="2"/>
    </row>
    <row r="3" spans="1:4" ht="15.75">
      <c r="A3" s="383" t="s">
        <v>1</v>
      </c>
      <c r="B3" s="383"/>
      <c r="C3" s="384" t="s">
        <v>27</v>
      </c>
      <c r="D3" s="384"/>
    </row>
    <row r="4" spans="1:5" ht="15.75">
      <c r="A4" s="4"/>
      <c r="B4" s="4"/>
      <c r="C4" s="383"/>
      <c r="D4" s="383"/>
      <c r="E4" s="3"/>
    </row>
    <row r="5" spans="1:4" ht="15.75">
      <c r="A5" s="4"/>
      <c r="B5" s="4"/>
      <c r="C5" s="4"/>
      <c r="D5" s="2"/>
    </row>
    <row r="6" spans="1:4" ht="15.75">
      <c r="A6" s="383" t="s">
        <v>2</v>
      </c>
      <c r="B6" s="383"/>
      <c r="C6" s="383" t="s">
        <v>25</v>
      </c>
      <c r="D6" s="383"/>
    </row>
    <row r="7" spans="1:4" ht="15.75">
      <c r="A7" s="384" t="s">
        <v>3</v>
      </c>
      <c r="B7" s="384"/>
      <c r="C7" s="383" t="s">
        <v>266</v>
      </c>
      <c r="D7" s="383"/>
    </row>
    <row r="8" spans="1:4" ht="15.75">
      <c r="A8" s="4"/>
      <c r="B8" s="4"/>
      <c r="C8" s="4"/>
      <c r="D8" s="2"/>
    </row>
    <row r="9" spans="1:4" ht="15.75">
      <c r="A9" s="383" t="s">
        <v>4</v>
      </c>
      <c r="B9" s="383"/>
      <c r="C9" s="383" t="s">
        <v>267</v>
      </c>
      <c r="D9" s="383"/>
    </row>
    <row r="10" spans="1:3" ht="15">
      <c r="A10" s="3"/>
      <c r="B10" s="3"/>
      <c r="C10" s="7" t="s">
        <v>268</v>
      </c>
    </row>
    <row r="11" spans="1:4" ht="15">
      <c r="A11" s="3"/>
      <c r="B11" s="3"/>
      <c r="C11" s="5"/>
      <c r="D11" s="6"/>
    </row>
    <row r="12" spans="1:4" ht="15.75">
      <c r="A12" s="383"/>
      <c r="B12" s="383"/>
      <c r="C12" s="383"/>
      <c r="D12" s="383"/>
    </row>
    <row r="13" spans="1:4" ht="15.75">
      <c r="A13" s="3"/>
      <c r="B13" s="3"/>
      <c r="C13" s="384"/>
      <c r="D13" s="383"/>
    </row>
    <row r="14" s="7" customFormat="1" ht="15">
      <c r="D14" s="8"/>
    </row>
    <row r="15" spans="1:4" s="9" customFormat="1" ht="15.75">
      <c r="A15" s="390" t="s">
        <v>5</v>
      </c>
      <c r="B15" s="391"/>
      <c r="C15" s="391"/>
      <c r="D15" s="392"/>
    </row>
    <row r="16" spans="1:4" s="12" customFormat="1" ht="16.5" thickBot="1">
      <c r="A16" s="10"/>
      <c r="B16" s="10"/>
      <c r="C16" s="10"/>
      <c r="D16" s="11"/>
    </row>
    <row r="17" spans="1:4" s="9" customFormat="1" ht="15.75">
      <c r="A17" s="13" t="s">
        <v>6</v>
      </c>
      <c r="B17" s="393" t="s">
        <v>7</v>
      </c>
      <c r="C17" s="394"/>
      <c r="D17" s="14" t="s">
        <v>8</v>
      </c>
    </row>
    <row r="18" spans="1:4" s="9" customFormat="1" ht="15.75">
      <c r="A18" s="16" t="s">
        <v>9</v>
      </c>
      <c r="B18" s="395" t="s">
        <v>10</v>
      </c>
      <c r="C18" s="396"/>
      <c r="D18" s="15"/>
    </row>
    <row r="19" spans="1:4" s="12" customFormat="1" ht="15.75">
      <c r="A19" s="397"/>
      <c r="B19" s="17" t="s">
        <v>11</v>
      </c>
      <c r="C19" s="18" t="s">
        <v>12</v>
      </c>
      <c r="D19" s="24">
        <f>SUM('D.1.4.1'!G33)</f>
        <v>0</v>
      </c>
    </row>
    <row r="20" spans="1:4" s="12" customFormat="1" ht="15.75">
      <c r="A20" s="397"/>
      <c r="B20" s="17" t="s">
        <v>13</v>
      </c>
      <c r="C20" s="18" t="s">
        <v>14</v>
      </c>
      <c r="D20" s="19">
        <f>SUM('D.1.4.2'!H63)</f>
        <v>0</v>
      </c>
    </row>
    <row r="21" spans="1:4" s="12" customFormat="1" ht="15.75">
      <c r="A21" s="397"/>
      <c r="B21" s="20" t="s">
        <v>26</v>
      </c>
      <c r="C21" s="21" t="s">
        <v>15</v>
      </c>
      <c r="D21" s="19">
        <f>SUM('D.1.4.3'!G29)</f>
        <v>0</v>
      </c>
    </row>
    <row r="22" spans="1:4" s="12" customFormat="1" ht="15.75">
      <c r="A22" s="397"/>
      <c r="B22" s="22" t="s">
        <v>17</v>
      </c>
      <c r="C22" s="23" t="s">
        <v>16</v>
      </c>
      <c r="D22" s="24">
        <f>SUM('D.1.4.4'!G24)</f>
        <v>0</v>
      </c>
    </row>
    <row r="23" spans="1:4" s="12" customFormat="1" ht="15.75">
      <c r="A23" s="397"/>
      <c r="B23" s="17" t="s">
        <v>19</v>
      </c>
      <c r="C23" s="18" t="s">
        <v>18</v>
      </c>
      <c r="D23" s="19">
        <f>SUM('D.1.4.5'!G44)</f>
        <v>0</v>
      </c>
    </row>
    <row r="24" spans="1:4" s="12" customFormat="1" ht="15.75">
      <c r="A24" s="397"/>
      <c r="B24" s="25" t="s">
        <v>20</v>
      </c>
      <c r="C24" s="26" t="s">
        <v>21</v>
      </c>
      <c r="D24" s="27">
        <f>SUM('D.1.4.6'!F3)</f>
        <v>0</v>
      </c>
    </row>
    <row r="25" spans="1:4" s="12" customFormat="1" ht="15.75">
      <c r="A25" s="398"/>
      <c r="B25" s="25" t="s">
        <v>242</v>
      </c>
      <c r="C25" s="26" t="s">
        <v>243</v>
      </c>
      <c r="D25" s="27">
        <f>SUM('D.1.4.7'!F33)</f>
        <v>0</v>
      </c>
    </row>
    <row r="26" spans="1:4" s="12" customFormat="1" ht="16.5" thickBot="1">
      <c r="A26" s="385" t="s">
        <v>22</v>
      </c>
      <c r="B26" s="386"/>
      <c r="C26" s="387"/>
      <c r="D26" s="28">
        <v>0</v>
      </c>
    </row>
    <row r="27" spans="1:4" s="12" customFormat="1" ht="16.5" thickBot="1">
      <c r="A27" s="388" t="s">
        <v>23</v>
      </c>
      <c r="B27" s="389"/>
      <c r="C27" s="389"/>
      <c r="D27" s="29">
        <f>SUM(D19:D26)</f>
        <v>0</v>
      </c>
    </row>
    <row r="28" spans="1:4" s="12" customFormat="1" ht="12.75">
      <c r="A28" s="30"/>
      <c r="B28" s="30"/>
      <c r="D28" s="31"/>
    </row>
    <row r="29" spans="1:4" s="33" customFormat="1" ht="15">
      <c r="A29" s="32" t="s">
        <v>24</v>
      </c>
      <c r="D29" s="34"/>
    </row>
    <row r="30" spans="1:4" s="33" customFormat="1" ht="15">
      <c r="A30" s="32"/>
      <c r="D30" s="34"/>
    </row>
    <row r="31" s="12" customFormat="1" ht="12.75">
      <c r="D31" s="31"/>
    </row>
    <row r="32" spans="1:4" s="36" customFormat="1" ht="15.75">
      <c r="A32" s="35"/>
      <c r="B32" s="35"/>
      <c r="C32" s="35"/>
      <c r="D32" s="35"/>
    </row>
    <row r="33" s="37" customFormat="1" ht="12.75">
      <c r="D33" s="38"/>
    </row>
    <row r="34" spans="1:4" s="37" customFormat="1" ht="15.75">
      <c r="A34" s="39"/>
      <c r="B34" s="39"/>
      <c r="C34" s="39"/>
      <c r="D34" s="40"/>
    </row>
    <row r="35" spans="1:4" s="37" customFormat="1" ht="15.75">
      <c r="A35" s="41"/>
      <c r="B35" s="42"/>
      <c r="C35" s="42"/>
      <c r="D35" s="43"/>
    </row>
    <row r="36" spans="1:4" s="37" customFormat="1" ht="15.75" customHeight="1">
      <c r="A36" s="41"/>
      <c r="B36" s="44"/>
      <c r="C36" s="44"/>
      <c r="D36" s="43"/>
    </row>
    <row r="37" spans="1:4" s="37" customFormat="1" ht="15.75" customHeight="1">
      <c r="A37" s="41"/>
      <c r="B37" s="44"/>
      <c r="C37" s="44"/>
      <c r="D37" s="43"/>
    </row>
    <row r="38" spans="1:4" s="37" customFormat="1" ht="15.75">
      <c r="A38" s="41"/>
      <c r="B38" s="42"/>
      <c r="C38" s="42"/>
      <c r="D38" s="43"/>
    </row>
    <row r="39" spans="1:4" s="37" customFormat="1" ht="15.75" customHeight="1">
      <c r="A39" s="41"/>
      <c r="B39" s="44"/>
      <c r="C39" s="44"/>
      <c r="D39" s="43"/>
    </row>
    <row r="40" spans="1:4" s="37" customFormat="1" ht="16.5" customHeight="1">
      <c r="A40" s="41"/>
      <c r="B40" s="44"/>
      <c r="C40" s="44"/>
      <c r="D40" s="43"/>
    </row>
  </sheetData>
  <mergeCells count="20">
    <mergeCell ref="A6:B6"/>
    <mergeCell ref="C9:D9"/>
    <mergeCell ref="A26:C26"/>
    <mergeCell ref="A27:C27"/>
    <mergeCell ref="A7:B7"/>
    <mergeCell ref="A9:B9"/>
    <mergeCell ref="C6:D6"/>
    <mergeCell ref="C7:D7"/>
    <mergeCell ref="A15:D15"/>
    <mergeCell ref="B17:C17"/>
    <mergeCell ref="B18:C18"/>
    <mergeCell ref="A19:A25"/>
    <mergeCell ref="A12:B12"/>
    <mergeCell ref="C12:D12"/>
    <mergeCell ref="C13:D13"/>
    <mergeCell ref="A1:B1"/>
    <mergeCell ref="C1:D1"/>
    <mergeCell ref="A3:B3"/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 topLeftCell="A1">
      <selection activeCell="B19" sqref="B19"/>
    </sheetView>
  </sheetViews>
  <sheetFormatPr defaultColWidth="9.140625" defaultRowHeight="15"/>
  <cols>
    <col min="1" max="1" width="5.57421875" style="0" customWidth="1"/>
    <col min="2" max="2" width="74.28125" style="0" customWidth="1"/>
    <col min="3" max="4" width="6.57421875" style="0" customWidth="1"/>
    <col min="5" max="5" width="10.00390625" style="0" customWidth="1"/>
    <col min="6" max="6" width="10.57421875" style="0" customWidth="1"/>
    <col min="7" max="7" width="14.00390625" style="0" bestFit="1" customWidth="1"/>
  </cols>
  <sheetData>
    <row r="1" spans="1:7" ht="18.75" thickBot="1">
      <c r="A1" s="405" t="s">
        <v>65</v>
      </c>
      <c r="B1" s="406"/>
      <c r="C1" s="406"/>
      <c r="D1" s="406"/>
      <c r="E1" s="406"/>
      <c r="F1" s="406"/>
      <c r="G1" s="407"/>
    </row>
    <row r="2" s="7" customFormat="1" ht="15.75" thickBot="1"/>
    <row r="3" spans="1:7" s="46" customFormat="1" ht="18.75">
      <c r="A3" s="408" t="s">
        <v>28</v>
      </c>
      <c r="B3" s="409"/>
      <c r="C3" s="409"/>
      <c r="D3" s="409"/>
      <c r="E3" s="409"/>
      <c r="F3" s="409"/>
      <c r="G3" s="410"/>
    </row>
    <row r="4" spans="1:7" s="46" customFormat="1" ht="19.5" thickBot="1">
      <c r="A4" s="411" t="s">
        <v>29</v>
      </c>
      <c r="B4" s="412"/>
      <c r="C4" s="412"/>
      <c r="D4" s="412"/>
      <c r="E4" s="412"/>
      <c r="F4" s="412"/>
      <c r="G4" s="413"/>
    </row>
    <row r="5" s="48" customFormat="1" ht="21">
      <c r="A5" s="47"/>
    </row>
    <row r="6" spans="1:7" ht="15.75">
      <c r="A6" s="414" t="s">
        <v>30</v>
      </c>
      <c r="B6" s="415"/>
      <c r="C6" s="415"/>
      <c r="D6" s="415"/>
      <c r="E6" s="415"/>
      <c r="F6" s="415"/>
      <c r="G6" s="416"/>
    </row>
    <row r="7" spans="1:7" ht="16.5" thickBot="1">
      <c r="A7" s="49"/>
      <c r="B7" s="49"/>
      <c r="C7" s="49"/>
      <c r="D7" s="49"/>
      <c r="E7" s="49"/>
      <c r="F7" s="49"/>
      <c r="G7" s="49"/>
    </row>
    <row r="8" spans="1:7" ht="15.75">
      <c r="A8" s="50" t="s">
        <v>31</v>
      </c>
      <c r="B8" s="51" t="s">
        <v>32</v>
      </c>
      <c r="C8" s="52" t="s">
        <v>33</v>
      </c>
      <c r="D8" s="53" t="s">
        <v>34</v>
      </c>
      <c r="E8" s="53" t="s">
        <v>35</v>
      </c>
      <c r="F8" s="53" t="s">
        <v>36</v>
      </c>
      <c r="G8" s="54" t="s">
        <v>37</v>
      </c>
    </row>
    <row r="9" spans="1:7" s="55" customFormat="1" ht="15.75">
      <c r="A9" s="417" t="s">
        <v>38</v>
      </c>
      <c r="B9" s="418"/>
      <c r="C9" s="418"/>
      <c r="D9" s="418"/>
      <c r="E9" s="418"/>
      <c r="F9" s="418"/>
      <c r="G9" s="419"/>
    </row>
    <row r="10" spans="1:11" s="33" customFormat="1" ht="15">
      <c r="A10" s="56">
        <v>1</v>
      </c>
      <c r="B10" s="57" t="s">
        <v>39</v>
      </c>
      <c r="C10" s="58">
        <v>36</v>
      </c>
      <c r="D10" s="59" t="s">
        <v>40</v>
      </c>
      <c r="E10" s="60">
        <v>0</v>
      </c>
      <c r="F10" s="61">
        <v>0</v>
      </c>
      <c r="G10" s="62">
        <f>C10*(E10+F10)</f>
        <v>0</v>
      </c>
      <c r="K10" s="63"/>
    </row>
    <row r="11" spans="1:9" s="33" customFormat="1" ht="15">
      <c r="A11" s="56">
        <v>5</v>
      </c>
      <c r="B11" s="57" t="s">
        <v>41</v>
      </c>
      <c r="C11" s="64">
        <v>8</v>
      </c>
      <c r="D11" s="65" t="s">
        <v>40</v>
      </c>
      <c r="E11" s="66">
        <v>0</v>
      </c>
      <c r="F11" s="67">
        <v>0</v>
      </c>
      <c r="G11" s="62">
        <f aca="true" t="shared" si="0" ref="G11">C11*(E11+F11)</f>
        <v>0</v>
      </c>
      <c r="I11" s="68"/>
    </row>
    <row r="12" spans="1:7" s="33" customFormat="1" ht="15">
      <c r="A12" s="56">
        <v>7</v>
      </c>
      <c r="B12" s="69" t="s">
        <v>42</v>
      </c>
      <c r="C12" s="70">
        <v>1</v>
      </c>
      <c r="D12" s="65" t="s">
        <v>43</v>
      </c>
      <c r="E12" s="66">
        <v>0</v>
      </c>
      <c r="F12" s="67">
        <v>0</v>
      </c>
      <c r="G12" s="62">
        <f>C12*(E12+F12)</f>
        <v>0</v>
      </c>
    </row>
    <row r="13" spans="1:7" s="33" customFormat="1" ht="15">
      <c r="A13" s="56">
        <v>9</v>
      </c>
      <c r="B13" s="57" t="s">
        <v>44</v>
      </c>
      <c r="C13" s="70">
        <v>2</v>
      </c>
      <c r="D13" s="65" t="s">
        <v>45</v>
      </c>
      <c r="E13" s="66">
        <v>0</v>
      </c>
      <c r="F13" s="67">
        <v>0</v>
      </c>
      <c r="G13" s="62">
        <f>C13*(E13+F13)</f>
        <v>0</v>
      </c>
    </row>
    <row r="14" spans="1:7" s="71" customFormat="1" ht="15.75">
      <c r="A14" s="417" t="s">
        <v>46</v>
      </c>
      <c r="B14" s="418"/>
      <c r="C14" s="418"/>
      <c r="D14" s="418"/>
      <c r="E14" s="418"/>
      <c r="F14" s="418"/>
      <c r="G14" s="419"/>
    </row>
    <row r="15" spans="1:7" s="74" customFormat="1" ht="15">
      <c r="A15" s="72">
        <v>11</v>
      </c>
      <c r="B15" s="73" t="s">
        <v>47</v>
      </c>
      <c r="C15" s="59">
        <v>2</v>
      </c>
      <c r="D15" s="59" t="s">
        <v>45</v>
      </c>
      <c r="E15" s="60">
        <v>0</v>
      </c>
      <c r="F15" s="61">
        <v>0</v>
      </c>
      <c r="G15" s="62">
        <f aca="true" t="shared" si="1" ref="G15:G22">C15*(E15+F15)</f>
        <v>0</v>
      </c>
    </row>
    <row r="16" spans="1:7" s="74" customFormat="1" ht="15">
      <c r="A16" s="72">
        <v>13</v>
      </c>
      <c r="B16" s="75" t="s">
        <v>48</v>
      </c>
      <c r="C16" s="65">
        <v>4</v>
      </c>
      <c r="D16" s="65" t="s">
        <v>45</v>
      </c>
      <c r="E16" s="66">
        <v>0</v>
      </c>
      <c r="F16" s="76">
        <v>0</v>
      </c>
      <c r="G16" s="62">
        <f t="shared" si="1"/>
        <v>0</v>
      </c>
    </row>
    <row r="17" spans="1:7" s="74" customFormat="1" ht="15">
      <c r="A17" s="72">
        <v>14</v>
      </c>
      <c r="B17" s="77" t="s">
        <v>240</v>
      </c>
      <c r="C17" s="59">
        <v>2</v>
      </c>
      <c r="D17" s="59" t="s">
        <v>45</v>
      </c>
      <c r="E17" s="60">
        <v>0</v>
      </c>
      <c r="F17" s="61">
        <v>0</v>
      </c>
      <c r="G17" s="62">
        <f t="shared" si="1"/>
        <v>0</v>
      </c>
    </row>
    <row r="18" spans="1:7" s="74" customFormat="1" ht="30">
      <c r="A18" s="72">
        <v>15</v>
      </c>
      <c r="B18" s="78" t="s">
        <v>49</v>
      </c>
      <c r="C18" s="65">
        <v>2</v>
      </c>
      <c r="D18" s="65" t="s">
        <v>45</v>
      </c>
      <c r="E18" s="66">
        <v>0</v>
      </c>
      <c r="F18" s="76">
        <v>0</v>
      </c>
      <c r="G18" s="79">
        <f t="shared" si="1"/>
        <v>0</v>
      </c>
    </row>
    <row r="19" spans="1:7" s="74" customFormat="1" ht="15">
      <c r="A19" s="72">
        <v>18</v>
      </c>
      <c r="B19" s="73" t="s">
        <v>50</v>
      </c>
      <c r="C19" s="59">
        <v>2</v>
      </c>
      <c r="D19" s="59" t="s">
        <v>45</v>
      </c>
      <c r="E19" s="66">
        <v>0</v>
      </c>
      <c r="F19" s="76">
        <v>0</v>
      </c>
      <c r="G19" s="62">
        <f t="shared" si="1"/>
        <v>0</v>
      </c>
    </row>
    <row r="20" spans="1:9" s="74" customFormat="1" ht="15">
      <c r="A20" s="72">
        <v>19</v>
      </c>
      <c r="B20" s="73" t="s">
        <v>51</v>
      </c>
      <c r="C20" s="59">
        <v>4</v>
      </c>
      <c r="D20" s="59" t="s">
        <v>45</v>
      </c>
      <c r="E20" s="60">
        <v>0</v>
      </c>
      <c r="F20" s="61">
        <v>0</v>
      </c>
      <c r="G20" s="62">
        <f t="shared" si="1"/>
        <v>0</v>
      </c>
      <c r="H20" s="33"/>
      <c r="I20" s="33"/>
    </row>
    <row r="21" spans="1:7" s="74" customFormat="1" ht="15">
      <c r="A21" s="56">
        <v>20</v>
      </c>
      <c r="B21" s="73" t="s">
        <v>52</v>
      </c>
      <c r="C21" s="59">
        <v>2</v>
      </c>
      <c r="D21" s="59" t="s">
        <v>45</v>
      </c>
      <c r="E21" s="60">
        <v>0</v>
      </c>
      <c r="F21" s="61">
        <v>0</v>
      </c>
      <c r="G21" s="62">
        <f t="shared" si="1"/>
        <v>0</v>
      </c>
    </row>
    <row r="22" spans="1:7" s="74" customFormat="1" ht="15">
      <c r="A22" s="56">
        <v>21</v>
      </c>
      <c r="B22" s="73" t="s">
        <v>53</v>
      </c>
      <c r="C22" s="59">
        <v>1</v>
      </c>
      <c r="D22" s="59" t="s">
        <v>43</v>
      </c>
      <c r="E22" s="60">
        <v>0</v>
      </c>
      <c r="F22" s="61">
        <v>0</v>
      </c>
      <c r="G22" s="62">
        <f t="shared" si="1"/>
        <v>0</v>
      </c>
    </row>
    <row r="23" spans="1:7" s="74" customFormat="1" ht="15">
      <c r="A23" s="56">
        <v>22</v>
      </c>
      <c r="B23" s="80" t="s">
        <v>54</v>
      </c>
      <c r="C23" s="59">
        <v>2</v>
      </c>
      <c r="D23" s="59" t="s">
        <v>45</v>
      </c>
      <c r="E23" s="60">
        <v>0</v>
      </c>
      <c r="F23" s="61">
        <v>0</v>
      </c>
      <c r="G23" s="62">
        <f>C23*(E23+F23)</f>
        <v>0</v>
      </c>
    </row>
    <row r="24" spans="1:17" s="33" customFormat="1" ht="15.75">
      <c r="A24" s="399" t="s">
        <v>55</v>
      </c>
      <c r="B24" s="400"/>
      <c r="C24" s="400"/>
      <c r="D24" s="400"/>
      <c r="E24" s="400"/>
      <c r="F24" s="400"/>
      <c r="G24" s="401"/>
      <c r="K24" s="81"/>
      <c r="L24" s="81"/>
      <c r="M24" s="81"/>
      <c r="N24" s="81"/>
      <c r="O24" s="81"/>
      <c r="P24" s="81"/>
      <c r="Q24" s="81"/>
    </row>
    <row r="25" spans="1:17" s="33" customFormat="1" ht="15">
      <c r="A25" s="56">
        <v>23</v>
      </c>
      <c r="B25" s="57" t="s">
        <v>56</v>
      </c>
      <c r="C25" s="59">
        <v>1</v>
      </c>
      <c r="D25" s="59" t="s">
        <v>45</v>
      </c>
      <c r="E25" s="60">
        <v>0</v>
      </c>
      <c r="F25" s="61">
        <v>0</v>
      </c>
      <c r="G25" s="62">
        <f aca="true" t="shared" si="2" ref="G25:G32">C25*(E25+F25)</f>
        <v>0</v>
      </c>
      <c r="K25" s="81"/>
      <c r="L25" s="81"/>
      <c r="M25" s="81"/>
      <c r="N25" s="81"/>
      <c r="O25" s="81"/>
      <c r="P25" s="81"/>
      <c r="Q25" s="81"/>
    </row>
    <row r="26" spans="1:17" s="33" customFormat="1" ht="15">
      <c r="A26" s="56">
        <v>28</v>
      </c>
      <c r="B26" s="57" t="s">
        <v>57</v>
      </c>
      <c r="C26" s="59">
        <v>1</v>
      </c>
      <c r="D26" s="59" t="s">
        <v>43</v>
      </c>
      <c r="E26" s="60">
        <v>0</v>
      </c>
      <c r="F26" s="61">
        <v>0</v>
      </c>
      <c r="G26" s="62">
        <f t="shared" si="2"/>
        <v>0</v>
      </c>
      <c r="K26" s="81"/>
      <c r="L26" s="81"/>
      <c r="M26" s="81"/>
      <c r="N26" s="81"/>
      <c r="O26" s="81"/>
      <c r="P26" s="81"/>
      <c r="Q26" s="81"/>
    </row>
    <row r="27" spans="1:17" s="33" customFormat="1" ht="15">
      <c r="A27" s="56">
        <v>29</v>
      </c>
      <c r="B27" s="57" t="s">
        <v>58</v>
      </c>
      <c r="C27" s="58">
        <v>45</v>
      </c>
      <c r="D27" s="59" t="s">
        <v>40</v>
      </c>
      <c r="E27" s="60">
        <v>0</v>
      </c>
      <c r="F27" s="61">
        <v>0</v>
      </c>
      <c r="G27" s="62">
        <f>C27*E27+F27</f>
        <v>0</v>
      </c>
      <c r="K27" s="81"/>
      <c r="L27" s="81"/>
      <c r="M27" s="81"/>
      <c r="N27" s="81"/>
      <c r="O27" s="81"/>
      <c r="P27" s="81"/>
      <c r="Q27" s="81"/>
    </row>
    <row r="28" spans="1:7" s="33" customFormat="1" ht="15">
      <c r="A28" s="56">
        <v>30</v>
      </c>
      <c r="B28" s="73" t="s">
        <v>59</v>
      </c>
      <c r="C28" s="59">
        <v>1</v>
      </c>
      <c r="D28" s="59" t="s">
        <v>60</v>
      </c>
      <c r="E28" s="60">
        <v>0</v>
      </c>
      <c r="F28" s="82">
        <v>0</v>
      </c>
      <c r="G28" s="62">
        <f t="shared" si="2"/>
        <v>0</v>
      </c>
    </row>
    <row r="29" spans="1:7" s="33" customFormat="1" ht="15">
      <c r="A29" s="56">
        <v>31</v>
      </c>
      <c r="B29" s="73" t="s">
        <v>61</v>
      </c>
      <c r="C29" s="59">
        <v>1</v>
      </c>
      <c r="D29" s="59" t="s">
        <v>60</v>
      </c>
      <c r="E29" s="60">
        <v>0</v>
      </c>
      <c r="F29" s="82">
        <v>0</v>
      </c>
      <c r="G29" s="62">
        <f t="shared" si="2"/>
        <v>0</v>
      </c>
    </row>
    <row r="30" spans="1:7" s="33" customFormat="1" ht="15">
      <c r="A30" s="56">
        <v>32</v>
      </c>
      <c r="B30" s="57" t="s">
        <v>62</v>
      </c>
      <c r="C30" s="59">
        <v>1</v>
      </c>
      <c r="D30" s="59" t="s">
        <v>60</v>
      </c>
      <c r="E30" s="60">
        <v>0</v>
      </c>
      <c r="F30" s="82">
        <v>0</v>
      </c>
      <c r="G30" s="62">
        <f t="shared" si="2"/>
        <v>0</v>
      </c>
    </row>
    <row r="31" spans="1:7" s="33" customFormat="1" ht="15">
      <c r="A31" s="56">
        <v>33</v>
      </c>
      <c r="B31" s="77" t="s">
        <v>262</v>
      </c>
      <c r="C31" s="83">
        <v>1</v>
      </c>
      <c r="D31" s="83" t="s">
        <v>60</v>
      </c>
      <c r="E31" s="60">
        <v>0</v>
      </c>
      <c r="F31" s="82">
        <v>0</v>
      </c>
      <c r="G31" s="62">
        <f aca="true" t="shared" si="3" ref="G31">C31*(E31+F31)</f>
        <v>0</v>
      </c>
    </row>
    <row r="32" spans="1:7" s="33" customFormat="1" ht="15.75" thickBot="1">
      <c r="A32" s="56">
        <v>34</v>
      </c>
      <c r="B32" s="77" t="s">
        <v>63</v>
      </c>
      <c r="C32" s="83">
        <v>1</v>
      </c>
      <c r="D32" s="83" t="s">
        <v>60</v>
      </c>
      <c r="E32" s="84">
        <v>0</v>
      </c>
      <c r="F32" s="85">
        <v>0</v>
      </c>
      <c r="G32" s="86">
        <f t="shared" si="2"/>
        <v>0</v>
      </c>
    </row>
    <row r="33" spans="1:7" ht="16.5" thickBot="1">
      <c r="A33" s="402" t="s">
        <v>64</v>
      </c>
      <c r="B33" s="403"/>
      <c r="C33" s="403"/>
      <c r="D33" s="403"/>
      <c r="E33" s="403"/>
      <c r="F33" s="404"/>
      <c r="G33" s="87">
        <f>SUM(G10:G32)</f>
        <v>0</v>
      </c>
    </row>
    <row r="34" spans="1:7" ht="15">
      <c r="A34" s="88"/>
      <c r="G34" s="89"/>
    </row>
    <row r="35" ht="15">
      <c r="B35" s="7" t="s">
        <v>269</v>
      </c>
    </row>
    <row r="36" spans="6:7" ht="13.5" customHeight="1">
      <c r="F36" s="89"/>
      <c r="G36" s="89"/>
    </row>
    <row r="39" spans="6:7" ht="15">
      <c r="F39" s="89"/>
      <c r="G39" s="89"/>
    </row>
    <row r="40" spans="6:7" ht="15">
      <c r="F40" s="89"/>
      <c r="G40" s="89"/>
    </row>
    <row r="41" ht="15">
      <c r="G41" s="89"/>
    </row>
  </sheetData>
  <mergeCells count="8">
    <mergeCell ref="A24:G24"/>
    <mergeCell ref="A33:F33"/>
    <mergeCell ref="A1:G1"/>
    <mergeCell ref="A3:G3"/>
    <mergeCell ref="A4:G4"/>
    <mergeCell ref="A6:G6"/>
    <mergeCell ref="A9:G9"/>
    <mergeCell ref="A14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 topLeftCell="A1">
      <selection activeCell="C22" sqref="C22"/>
    </sheetView>
  </sheetViews>
  <sheetFormatPr defaultColWidth="9.140625" defaultRowHeight="15"/>
  <cols>
    <col min="1" max="1" width="6.7109375" style="90" customWidth="1"/>
    <col min="2" max="2" width="9.00390625" style="90" customWidth="1"/>
    <col min="3" max="3" width="87.421875" style="90" customWidth="1"/>
    <col min="4" max="4" width="9.140625" style="90" customWidth="1"/>
    <col min="5" max="5" width="6.57421875" style="90" customWidth="1"/>
    <col min="6" max="6" width="11.00390625" style="90" customWidth="1"/>
    <col min="7" max="7" width="9.8515625" style="90" bestFit="1" customWidth="1"/>
    <col min="8" max="8" width="12.57421875" style="90" customWidth="1"/>
    <col min="9" max="16384" width="9.140625" style="90" customWidth="1"/>
  </cols>
  <sheetData>
    <row r="1" spans="1:8" ht="18.75" thickBot="1">
      <c r="A1" s="420" t="s">
        <v>115</v>
      </c>
      <c r="B1" s="421"/>
      <c r="C1" s="421"/>
      <c r="D1" s="421"/>
      <c r="E1" s="421"/>
      <c r="F1" s="421"/>
      <c r="G1" s="421"/>
      <c r="H1" s="422"/>
    </row>
    <row r="2" s="91" customFormat="1" ht="15.75" thickBot="1"/>
    <row r="3" spans="1:8" s="91" customFormat="1" ht="21">
      <c r="A3" s="92" t="s">
        <v>66</v>
      </c>
      <c r="B3" s="93"/>
      <c r="C3" s="94"/>
      <c r="D3" s="94"/>
      <c r="E3" s="94"/>
      <c r="F3" s="94"/>
      <c r="G3" s="94"/>
      <c r="H3" s="95"/>
    </row>
    <row r="4" spans="1:8" ht="15.75" thickBot="1">
      <c r="A4" s="423" t="s">
        <v>30</v>
      </c>
      <c r="B4" s="424"/>
      <c r="C4" s="424"/>
      <c r="D4" s="424"/>
      <c r="E4" s="424"/>
      <c r="F4" s="424"/>
      <c r="G4" s="424"/>
      <c r="H4" s="425"/>
    </row>
    <row r="5" spans="1:8" ht="15.75" thickBot="1">
      <c r="A5" s="96"/>
      <c r="B5" s="96"/>
      <c r="C5" s="96"/>
      <c r="D5" s="96"/>
      <c r="E5" s="96"/>
      <c r="F5" s="96"/>
      <c r="G5" s="96"/>
      <c r="H5" s="96"/>
    </row>
    <row r="6" spans="1:8" ht="15">
      <c r="A6" s="97" t="s">
        <v>67</v>
      </c>
      <c r="B6" s="98" t="s">
        <v>68</v>
      </c>
      <c r="C6" s="99" t="s">
        <v>32</v>
      </c>
      <c r="D6" s="100" t="s">
        <v>69</v>
      </c>
      <c r="E6" s="101" t="s">
        <v>34</v>
      </c>
      <c r="F6" s="101" t="s">
        <v>35</v>
      </c>
      <c r="G6" s="102" t="s">
        <v>36</v>
      </c>
      <c r="H6" s="103" t="s">
        <v>37</v>
      </c>
    </row>
    <row r="7" spans="1:8" s="104" customFormat="1" ht="22.5" customHeight="1">
      <c r="A7" s="426">
        <v>1</v>
      </c>
      <c r="B7" s="428" t="s">
        <v>70</v>
      </c>
      <c r="C7" s="430" t="s">
        <v>254</v>
      </c>
      <c r="D7" s="432">
        <v>2</v>
      </c>
      <c r="E7" s="432" t="s">
        <v>60</v>
      </c>
      <c r="F7" s="434">
        <v>0</v>
      </c>
      <c r="G7" s="436">
        <v>0</v>
      </c>
      <c r="H7" s="438">
        <f>(G7+F7)*D7</f>
        <v>0</v>
      </c>
    </row>
    <row r="8" spans="1:8" s="104" customFormat="1" ht="23.25" customHeight="1">
      <c r="A8" s="427"/>
      <c r="B8" s="429"/>
      <c r="C8" s="431"/>
      <c r="D8" s="433"/>
      <c r="E8" s="433"/>
      <c r="F8" s="435"/>
      <c r="G8" s="437"/>
      <c r="H8" s="439"/>
    </row>
    <row r="9" spans="1:8" s="104" customFormat="1" ht="31.5" customHeight="1">
      <c r="A9" s="105">
        <v>2</v>
      </c>
      <c r="B9" s="106" t="s">
        <v>238</v>
      </c>
      <c r="C9" s="107" t="s">
        <v>239</v>
      </c>
      <c r="D9" s="108">
        <v>2</v>
      </c>
      <c r="E9" s="108" t="s">
        <v>60</v>
      </c>
      <c r="F9" s="109">
        <v>0</v>
      </c>
      <c r="G9" s="110">
        <v>0</v>
      </c>
      <c r="H9" s="111">
        <f>(G9+F9)*D9</f>
        <v>0</v>
      </c>
    </row>
    <row r="10" spans="1:8" ht="15">
      <c r="A10" s="426">
        <v>3</v>
      </c>
      <c r="B10" s="428" t="s">
        <v>71</v>
      </c>
      <c r="C10" s="430" t="s">
        <v>72</v>
      </c>
      <c r="D10" s="442">
        <v>2</v>
      </c>
      <c r="E10" s="442" t="s">
        <v>60</v>
      </c>
      <c r="F10" s="444">
        <v>0</v>
      </c>
      <c r="G10" s="436">
        <v>0</v>
      </c>
      <c r="H10" s="438">
        <f>(G10+F10)*D10</f>
        <v>0</v>
      </c>
    </row>
    <row r="11" spans="1:8" ht="15">
      <c r="A11" s="427"/>
      <c r="B11" s="429"/>
      <c r="C11" s="431"/>
      <c r="D11" s="443"/>
      <c r="E11" s="443"/>
      <c r="F11" s="445"/>
      <c r="G11" s="437"/>
      <c r="H11" s="439"/>
    </row>
    <row r="12" spans="1:8" ht="66" customHeight="1">
      <c r="A12" s="105">
        <v>4</v>
      </c>
      <c r="B12" s="112" t="s">
        <v>73</v>
      </c>
      <c r="C12" s="113" t="s">
        <v>74</v>
      </c>
      <c r="D12" s="114">
        <v>2</v>
      </c>
      <c r="E12" s="114" t="s">
        <v>60</v>
      </c>
      <c r="F12" s="109">
        <v>0</v>
      </c>
      <c r="G12" s="115">
        <v>0</v>
      </c>
      <c r="H12" s="116">
        <f>(G12+F12)*D12</f>
        <v>0</v>
      </c>
    </row>
    <row r="13" spans="1:8" ht="15" customHeight="1">
      <c r="A13" s="117">
        <v>5</v>
      </c>
      <c r="B13" s="118"/>
      <c r="C13" s="119" t="s">
        <v>75</v>
      </c>
      <c r="D13" s="120">
        <v>2</v>
      </c>
      <c r="E13" s="120" t="s">
        <v>45</v>
      </c>
      <c r="F13" s="109">
        <v>0</v>
      </c>
      <c r="G13" s="121">
        <v>0</v>
      </c>
      <c r="H13" s="116">
        <f>(G13+F13)*D13</f>
        <v>0</v>
      </c>
    </row>
    <row r="14" spans="1:8" ht="15" customHeight="1">
      <c r="A14" s="117">
        <v>6</v>
      </c>
      <c r="B14" s="118"/>
      <c r="C14" s="119" t="s">
        <v>76</v>
      </c>
      <c r="D14" s="120">
        <v>2</v>
      </c>
      <c r="E14" s="120" t="s">
        <v>45</v>
      </c>
      <c r="F14" s="109">
        <v>0</v>
      </c>
      <c r="G14" s="122">
        <v>0</v>
      </c>
      <c r="H14" s="116">
        <f aca="true" t="shared" si="0" ref="H14:H15">(G14+F14)*D14</f>
        <v>0</v>
      </c>
    </row>
    <row r="15" spans="1:8" ht="15" customHeight="1">
      <c r="A15" s="123">
        <v>7</v>
      </c>
      <c r="B15" s="124"/>
      <c r="C15" s="125" t="s">
        <v>77</v>
      </c>
      <c r="D15" s="126">
        <v>2</v>
      </c>
      <c r="E15" s="126" t="s">
        <v>60</v>
      </c>
      <c r="F15" s="127">
        <v>0</v>
      </c>
      <c r="G15" s="128">
        <v>0</v>
      </c>
      <c r="H15" s="116">
        <f t="shared" si="0"/>
        <v>0</v>
      </c>
    </row>
    <row r="16" spans="1:8" ht="15">
      <c r="A16" s="129"/>
      <c r="B16" s="130"/>
      <c r="C16" s="131" t="s">
        <v>78</v>
      </c>
      <c r="D16" s="132"/>
      <c r="E16" s="132"/>
      <c r="F16" s="133"/>
      <c r="G16" s="134"/>
      <c r="H16" s="135"/>
    </row>
    <row r="17" spans="1:8" ht="15">
      <c r="A17" s="136"/>
      <c r="B17" s="137"/>
      <c r="C17" s="138" t="s">
        <v>79</v>
      </c>
      <c r="D17" s="126">
        <v>6</v>
      </c>
      <c r="E17" s="126" t="s">
        <v>45</v>
      </c>
      <c r="F17" s="127">
        <v>0</v>
      </c>
      <c r="G17" s="128">
        <v>0</v>
      </c>
      <c r="H17" s="139">
        <f>(G17+F17)*D17</f>
        <v>0</v>
      </c>
    </row>
    <row r="18" spans="1:8" ht="15">
      <c r="A18" s="136">
        <v>42377</v>
      </c>
      <c r="B18" s="137"/>
      <c r="C18" s="138" t="s">
        <v>80</v>
      </c>
      <c r="D18" s="126">
        <v>36</v>
      </c>
      <c r="E18" s="126" t="s">
        <v>40</v>
      </c>
      <c r="F18" s="127">
        <v>0</v>
      </c>
      <c r="G18" s="128">
        <v>0</v>
      </c>
      <c r="H18" s="139">
        <f>(G18+F18)*D18</f>
        <v>0</v>
      </c>
    </row>
    <row r="19" spans="1:8" ht="15">
      <c r="A19" s="140"/>
      <c r="B19" s="141"/>
      <c r="C19" s="142" t="s">
        <v>81</v>
      </c>
      <c r="D19" s="143"/>
      <c r="E19" s="143"/>
      <c r="F19" s="144"/>
      <c r="G19" s="144"/>
      <c r="H19" s="145"/>
    </row>
    <row r="20" spans="1:8" ht="15">
      <c r="A20" s="136">
        <v>42378</v>
      </c>
      <c r="B20" s="137"/>
      <c r="C20" s="138" t="s">
        <v>82</v>
      </c>
      <c r="D20" s="126">
        <v>4</v>
      </c>
      <c r="E20" s="126" t="s">
        <v>40</v>
      </c>
      <c r="F20" s="127">
        <v>0</v>
      </c>
      <c r="G20" s="128">
        <v>0</v>
      </c>
      <c r="H20" s="139">
        <f aca="true" t="shared" si="1" ref="H20:H22">(G20+F20)*D20</f>
        <v>0</v>
      </c>
    </row>
    <row r="21" spans="1:8" ht="15">
      <c r="A21" s="146"/>
      <c r="B21" s="147"/>
      <c r="C21" s="148" t="s">
        <v>83</v>
      </c>
      <c r="D21" s="126">
        <v>48</v>
      </c>
      <c r="E21" s="126" t="s">
        <v>40</v>
      </c>
      <c r="F21" s="127">
        <v>0</v>
      </c>
      <c r="G21" s="128">
        <v>0</v>
      </c>
      <c r="H21" s="139">
        <v>0</v>
      </c>
    </row>
    <row r="22" spans="1:8" ht="15">
      <c r="A22" s="146">
        <v>42469</v>
      </c>
      <c r="B22" s="147"/>
      <c r="C22" s="148" t="s">
        <v>84</v>
      </c>
      <c r="D22" s="126">
        <v>4</v>
      </c>
      <c r="E22" s="126" t="s">
        <v>40</v>
      </c>
      <c r="F22" s="127">
        <v>0</v>
      </c>
      <c r="G22" s="128">
        <v>0</v>
      </c>
      <c r="H22" s="139">
        <f t="shared" si="1"/>
        <v>0</v>
      </c>
    </row>
    <row r="23" spans="1:8" ht="15">
      <c r="A23" s="149">
        <v>10</v>
      </c>
      <c r="B23" s="150"/>
      <c r="C23" s="151" t="s">
        <v>57</v>
      </c>
      <c r="D23" s="152">
        <v>1</v>
      </c>
      <c r="E23" s="152" t="s">
        <v>43</v>
      </c>
      <c r="F23" s="109">
        <v>0</v>
      </c>
      <c r="G23" s="115">
        <v>0</v>
      </c>
      <c r="H23" s="116">
        <f aca="true" t="shared" si="2" ref="H23">G23+F23</f>
        <v>0</v>
      </c>
    </row>
    <row r="24" spans="1:8" ht="15">
      <c r="A24" s="129"/>
      <c r="B24" s="130"/>
      <c r="C24" s="131" t="s">
        <v>85</v>
      </c>
      <c r="D24" s="132"/>
      <c r="E24" s="132"/>
      <c r="F24" s="133"/>
      <c r="G24" s="133"/>
      <c r="H24" s="135"/>
    </row>
    <row r="25" spans="1:8" ht="15">
      <c r="A25" s="136">
        <v>42411</v>
      </c>
      <c r="B25" s="137"/>
      <c r="C25" s="153" t="s">
        <v>86</v>
      </c>
      <c r="D25" s="126">
        <v>24</v>
      </c>
      <c r="E25" s="126" t="s">
        <v>40</v>
      </c>
      <c r="F25" s="127">
        <v>0</v>
      </c>
      <c r="G25" s="128">
        <v>0</v>
      </c>
      <c r="H25" s="139">
        <f aca="true" t="shared" si="3" ref="H25:H31">(G25+F25)*D25</f>
        <v>0</v>
      </c>
    </row>
    <row r="26" spans="1:8" ht="15">
      <c r="A26" s="136">
        <v>42440</v>
      </c>
      <c r="B26" s="137"/>
      <c r="C26" s="153" t="s">
        <v>87</v>
      </c>
      <c r="D26" s="126">
        <v>4</v>
      </c>
      <c r="E26" s="126" t="s">
        <v>40</v>
      </c>
      <c r="F26" s="127">
        <v>0</v>
      </c>
      <c r="G26" s="128">
        <v>0</v>
      </c>
      <c r="H26" s="139">
        <f t="shared" si="3"/>
        <v>0</v>
      </c>
    </row>
    <row r="27" spans="1:8" ht="15">
      <c r="A27" s="129"/>
      <c r="B27" s="130"/>
      <c r="C27" s="154" t="s">
        <v>88</v>
      </c>
      <c r="D27" s="132"/>
      <c r="E27" s="132"/>
      <c r="F27" s="133"/>
      <c r="G27" s="133"/>
      <c r="H27" s="135"/>
    </row>
    <row r="28" spans="1:9" ht="15">
      <c r="A28" s="136">
        <v>42381</v>
      </c>
      <c r="B28" s="137"/>
      <c r="C28" s="153" t="s">
        <v>89</v>
      </c>
      <c r="D28" s="126">
        <v>4</v>
      </c>
      <c r="E28" s="126" t="s">
        <v>40</v>
      </c>
      <c r="F28" s="127">
        <v>0</v>
      </c>
      <c r="G28" s="155">
        <v>0</v>
      </c>
      <c r="H28" s="139">
        <f t="shared" si="3"/>
        <v>0</v>
      </c>
      <c r="I28" s="156"/>
    </row>
    <row r="29" spans="1:9" ht="15">
      <c r="A29" s="136">
        <v>42412</v>
      </c>
      <c r="B29" s="137"/>
      <c r="C29" s="153" t="s">
        <v>90</v>
      </c>
      <c r="D29" s="126">
        <v>24</v>
      </c>
      <c r="E29" s="126" t="s">
        <v>40</v>
      </c>
      <c r="F29" s="127">
        <v>0</v>
      </c>
      <c r="G29" s="155">
        <v>0</v>
      </c>
      <c r="H29" s="139">
        <f t="shared" si="3"/>
        <v>0</v>
      </c>
      <c r="I29" s="156"/>
    </row>
    <row r="30" spans="1:9" ht="15">
      <c r="A30" s="136">
        <v>42441</v>
      </c>
      <c r="B30" s="137"/>
      <c r="C30" s="153" t="s">
        <v>91</v>
      </c>
      <c r="D30" s="126">
        <v>52</v>
      </c>
      <c r="E30" s="126" t="s">
        <v>40</v>
      </c>
      <c r="F30" s="127">
        <v>0</v>
      </c>
      <c r="G30" s="155">
        <v>0</v>
      </c>
      <c r="H30" s="139">
        <f t="shared" si="3"/>
        <v>0</v>
      </c>
      <c r="I30" s="156"/>
    </row>
    <row r="31" spans="1:9" ht="15">
      <c r="A31" s="157">
        <v>42472</v>
      </c>
      <c r="B31" s="158"/>
      <c r="C31" s="159" t="s">
        <v>92</v>
      </c>
      <c r="D31" s="160">
        <v>1</v>
      </c>
      <c r="E31" s="160" t="s">
        <v>60</v>
      </c>
      <c r="F31" s="161">
        <v>0</v>
      </c>
      <c r="G31" s="162">
        <v>0</v>
      </c>
      <c r="H31" s="139">
        <f t="shared" si="3"/>
        <v>0</v>
      </c>
      <c r="I31" s="156"/>
    </row>
    <row r="32" spans="1:9" ht="15">
      <c r="A32" s="129"/>
      <c r="B32" s="130"/>
      <c r="C32" s="154" t="s">
        <v>46</v>
      </c>
      <c r="D32" s="132"/>
      <c r="E32" s="132"/>
      <c r="F32" s="133"/>
      <c r="G32" s="133"/>
      <c r="H32" s="135"/>
      <c r="I32" s="156"/>
    </row>
    <row r="33" spans="1:8" ht="15">
      <c r="A33" s="149">
        <v>15</v>
      </c>
      <c r="B33" s="150"/>
      <c r="C33" s="163" t="s">
        <v>93</v>
      </c>
      <c r="D33" s="152">
        <v>2</v>
      </c>
      <c r="E33" s="152" t="s">
        <v>45</v>
      </c>
      <c r="F33" s="109">
        <v>0</v>
      </c>
      <c r="G33" s="115">
        <v>0</v>
      </c>
      <c r="H33" s="116">
        <f aca="true" t="shared" si="4" ref="H33:H62">(G33+F33)*D33</f>
        <v>0</v>
      </c>
    </row>
    <row r="34" spans="1:8" ht="15">
      <c r="A34" s="149">
        <v>16</v>
      </c>
      <c r="B34" s="150"/>
      <c r="C34" s="377" t="s">
        <v>256</v>
      </c>
      <c r="D34" s="152">
        <v>4</v>
      </c>
      <c r="E34" s="152" t="s">
        <v>45</v>
      </c>
      <c r="F34" s="109">
        <v>0</v>
      </c>
      <c r="G34" s="115">
        <v>0</v>
      </c>
      <c r="H34" s="116">
        <f t="shared" si="4"/>
        <v>0</v>
      </c>
    </row>
    <row r="35" spans="1:8" ht="15">
      <c r="A35" s="149">
        <v>17</v>
      </c>
      <c r="B35" s="150"/>
      <c r="C35" s="163" t="s">
        <v>94</v>
      </c>
      <c r="D35" s="152">
        <v>4</v>
      </c>
      <c r="E35" s="152" t="s">
        <v>45</v>
      </c>
      <c r="F35" s="109">
        <v>0</v>
      </c>
      <c r="G35" s="115">
        <v>0</v>
      </c>
      <c r="H35" s="116">
        <f t="shared" si="4"/>
        <v>0</v>
      </c>
    </row>
    <row r="36" spans="1:8" ht="15">
      <c r="A36" s="149">
        <v>18</v>
      </c>
      <c r="B36" s="150"/>
      <c r="C36" s="163" t="s">
        <v>95</v>
      </c>
      <c r="D36" s="152">
        <v>2</v>
      </c>
      <c r="E36" s="152" t="s">
        <v>45</v>
      </c>
      <c r="F36" s="109">
        <v>0</v>
      </c>
      <c r="G36" s="115">
        <v>0</v>
      </c>
      <c r="H36" s="116">
        <f t="shared" si="4"/>
        <v>0</v>
      </c>
    </row>
    <row r="37" spans="1:8" ht="15">
      <c r="A37" s="149">
        <v>19</v>
      </c>
      <c r="B37" s="150"/>
      <c r="C37" s="163" t="s">
        <v>96</v>
      </c>
      <c r="D37" s="152">
        <v>4</v>
      </c>
      <c r="E37" s="152" t="s">
        <v>45</v>
      </c>
      <c r="F37" s="109">
        <v>0</v>
      </c>
      <c r="G37" s="115">
        <v>0</v>
      </c>
      <c r="H37" s="116">
        <f t="shared" si="4"/>
        <v>0</v>
      </c>
    </row>
    <row r="38" spans="1:8" ht="15">
      <c r="A38" s="149">
        <v>20</v>
      </c>
      <c r="B38" s="150"/>
      <c r="C38" s="163" t="s">
        <v>97</v>
      </c>
      <c r="D38" s="152">
        <v>4</v>
      </c>
      <c r="E38" s="152" t="s">
        <v>45</v>
      </c>
      <c r="F38" s="109">
        <v>0</v>
      </c>
      <c r="G38" s="115">
        <v>0</v>
      </c>
      <c r="H38" s="116">
        <f t="shared" si="4"/>
        <v>0</v>
      </c>
    </row>
    <row r="39" spans="1:8" ht="15">
      <c r="A39" s="149">
        <v>21</v>
      </c>
      <c r="B39" s="150"/>
      <c r="C39" s="163" t="s">
        <v>98</v>
      </c>
      <c r="D39" s="152">
        <v>6</v>
      </c>
      <c r="E39" s="152" t="s">
        <v>45</v>
      </c>
      <c r="F39" s="109">
        <v>0</v>
      </c>
      <c r="G39" s="115">
        <v>0</v>
      </c>
      <c r="H39" s="116">
        <f t="shared" si="4"/>
        <v>0</v>
      </c>
    </row>
    <row r="40" spans="1:8" ht="15">
      <c r="A40" s="149">
        <v>22</v>
      </c>
      <c r="B40" s="150"/>
      <c r="C40" s="163" t="s">
        <v>99</v>
      </c>
      <c r="D40" s="152">
        <v>2</v>
      </c>
      <c r="E40" s="152" t="s">
        <v>45</v>
      </c>
      <c r="F40" s="109">
        <v>0</v>
      </c>
      <c r="G40" s="115">
        <v>0</v>
      </c>
      <c r="H40" s="116">
        <f t="shared" si="4"/>
        <v>0</v>
      </c>
    </row>
    <row r="41" spans="1:8" ht="15">
      <c r="A41" s="149">
        <v>23</v>
      </c>
      <c r="B41" s="150"/>
      <c r="C41" s="163" t="s">
        <v>100</v>
      </c>
      <c r="D41" s="152">
        <v>2</v>
      </c>
      <c r="E41" s="152" t="s">
        <v>60</v>
      </c>
      <c r="F41" s="109">
        <v>0</v>
      </c>
      <c r="G41" s="115">
        <v>0</v>
      </c>
      <c r="H41" s="116">
        <f t="shared" si="4"/>
        <v>0</v>
      </c>
    </row>
    <row r="42" spans="1:8" ht="15">
      <c r="A42" s="149">
        <v>24</v>
      </c>
      <c r="B42" s="150"/>
      <c r="C42" s="163" t="s">
        <v>101</v>
      </c>
      <c r="D42" s="152">
        <v>4</v>
      </c>
      <c r="E42" s="152" t="s">
        <v>60</v>
      </c>
      <c r="F42" s="109">
        <v>0</v>
      </c>
      <c r="G42" s="115">
        <v>0</v>
      </c>
      <c r="H42" s="116">
        <f t="shared" si="4"/>
        <v>0</v>
      </c>
    </row>
    <row r="43" spans="1:8" ht="15">
      <c r="A43" s="149">
        <v>25</v>
      </c>
      <c r="B43" s="150"/>
      <c r="C43" s="163" t="s">
        <v>102</v>
      </c>
      <c r="D43" s="152">
        <v>8</v>
      </c>
      <c r="E43" s="152" t="s">
        <v>45</v>
      </c>
      <c r="F43" s="109">
        <v>0</v>
      </c>
      <c r="G43" s="115">
        <v>0</v>
      </c>
      <c r="H43" s="116">
        <f t="shared" si="4"/>
        <v>0</v>
      </c>
    </row>
    <row r="44" spans="1:8" ht="15">
      <c r="A44" s="149">
        <v>26</v>
      </c>
      <c r="B44" s="150"/>
      <c r="C44" s="163" t="s">
        <v>103</v>
      </c>
      <c r="D44" s="152">
        <v>2</v>
      </c>
      <c r="E44" s="152" t="s">
        <v>45</v>
      </c>
      <c r="F44" s="109">
        <v>0</v>
      </c>
      <c r="G44" s="115">
        <v>0</v>
      </c>
      <c r="H44" s="116">
        <f t="shared" si="4"/>
        <v>0</v>
      </c>
    </row>
    <row r="45" spans="1:8" ht="15">
      <c r="A45" s="149">
        <v>27</v>
      </c>
      <c r="B45" s="150"/>
      <c r="C45" s="163" t="s">
        <v>104</v>
      </c>
      <c r="D45" s="152">
        <v>2</v>
      </c>
      <c r="E45" s="152" t="s">
        <v>45</v>
      </c>
      <c r="F45" s="109">
        <v>0</v>
      </c>
      <c r="G45" s="115">
        <v>0</v>
      </c>
      <c r="H45" s="116">
        <f t="shared" si="4"/>
        <v>0</v>
      </c>
    </row>
    <row r="46" spans="1:8" ht="15">
      <c r="A46" s="149">
        <v>28</v>
      </c>
      <c r="B46" s="150"/>
      <c r="C46" s="163" t="s">
        <v>105</v>
      </c>
      <c r="D46" s="152">
        <v>2</v>
      </c>
      <c r="E46" s="152" t="s">
        <v>45</v>
      </c>
      <c r="F46" s="109">
        <v>0</v>
      </c>
      <c r="G46" s="115">
        <v>0</v>
      </c>
      <c r="H46" s="116">
        <f t="shared" si="4"/>
        <v>0</v>
      </c>
    </row>
    <row r="47" spans="1:8" ht="15">
      <c r="A47" s="149">
        <v>29</v>
      </c>
      <c r="B47" s="150"/>
      <c r="C47" s="381" t="s">
        <v>271</v>
      </c>
      <c r="D47" s="152">
        <v>2</v>
      </c>
      <c r="E47" s="152" t="s">
        <v>45</v>
      </c>
      <c r="F47" s="109">
        <v>0</v>
      </c>
      <c r="G47" s="115">
        <v>0</v>
      </c>
      <c r="H47" s="116">
        <f t="shared" si="4"/>
        <v>0</v>
      </c>
    </row>
    <row r="48" spans="1:8" ht="15">
      <c r="A48" s="149">
        <v>30</v>
      </c>
      <c r="B48" s="150"/>
      <c r="C48" s="163" t="s">
        <v>106</v>
      </c>
      <c r="D48" s="152">
        <v>14</v>
      </c>
      <c r="E48" s="152" t="s">
        <v>45</v>
      </c>
      <c r="F48" s="109">
        <v>0</v>
      </c>
      <c r="G48" s="115">
        <v>0</v>
      </c>
      <c r="H48" s="164">
        <f t="shared" si="4"/>
        <v>0</v>
      </c>
    </row>
    <row r="49" spans="1:8" ht="15">
      <c r="A49" s="149">
        <v>31</v>
      </c>
      <c r="B49" s="165"/>
      <c r="C49" s="166" t="s">
        <v>107</v>
      </c>
      <c r="D49" s="167">
        <v>28</v>
      </c>
      <c r="E49" s="167" t="s">
        <v>45</v>
      </c>
      <c r="F49" s="168">
        <v>0</v>
      </c>
      <c r="G49" s="169">
        <v>0</v>
      </c>
      <c r="H49" s="170">
        <f t="shared" si="4"/>
        <v>0</v>
      </c>
    </row>
    <row r="50" spans="1:8" ht="15">
      <c r="A50" s="171"/>
      <c r="B50" s="172"/>
      <c r="C50" s="173" t="s">
        <v>108</v>
      </c>
      <c r="D50" s="174"/>
      <c r="E50" s="174"/>
      <c r="F50" s="175"/>
      <c r="G50" s="176"/>
      <c r="H50" s="177"/>
    </row>
    <row r="51" spans="1:8" ht="15">
      <c r="A51" s="149">
        <v>32</v>
      </c>
      <c r="B51" s="178" t="s">
        <v>109</v>
      </c>
      <c r="C51" s="179" t="s">
        <v>110</v>
      </c>
      <c r="D51" s="152">
        <v>1</v>
      </c>
      <c r="E51" s="152" t="s">
        <v>60</v>
      </c>
      <c r="F51" s="109">
        <v>0</v>
      </c>
      <c r="G51" s="122">
        <v>0</v>
      </c>
      <c r="H51" s="116">
        <f t="shared" si="4"/>
        <v>0</v>
      </c>
    </row>
    <row r="52" spans="1:9" ht="15">
      <c r="A52" s="129"/>
      <c r="B52" s="130"/>
      <c r="C52" s="180" t="s">
        <v>55</v>
      </c>
      <c r="D52" s="132"/>
      <c r="E52" s="132"/>
      <c r="F52" s="133"/>
      <c r="G52" s="133"/>
      <c r="H52" s="135"/>
      <c r="I52" s="156"/>
    </row>
    <row r="53" spans="1:9" ht="15">
      <c r="A53" s="149">
        <v>33</v>
      </c>
      <c r="B53" s="150"/>
      <c r="C53" s="377" t="s">
        <v>257</v>
      </c>
      <c r="D53" s="152">
        <v>1</v>
      </c>
      <c r="E53" s="152" t="s">
        <v>60</v>
      </c>
      <c r="F53" s="109">
        <v>0</v>
      </c>
      <c r="G53" s="122">
        <v>0</v>
      </c>
      <c r="H53" s="116">
        <v>0</v>
      </c>
      <c r="I53" s="156"/>
    </row>
    <row r="54" spans="1:8" ht="15">
      <c r="A54" s="149">
        <v>34</v>
      </c>
      <c r="B54" s="150"/>
      <c r="C54" s="163" t="s">
        <v>111</v>
      </c>
      <c r="D54" s="152">
        <v>1</v>
      </c>
      <c r="E54" s="152" t="s">
        <v>60</v>
      </c>
      <c r="F54" s="109">
        <v>0</v>
      </c>
      <c r="G54" s="122">
        <v>0</v>
      </c>
      <c r="H54" s="116">
        <f t="shared" si="4"/>
        <v>0</v>
      </c>
    </row>
    <row r="55" spans="1:8" ht="15">
      <c r="A55" s="149">
        <v>35</v>
      </c>
      <c r="B55" s="181"/>
      <c r="C55" s="376" t="s">
        <v>255</v>
      </c>
      <c r="D55" s="152">
        <v>1</v>
      </c>
      <c r="E55" s="152" t="s">
        <v>60</v>
      </c>
      <c r="F55" s="109">
        <v>0</v>
      </c>
      <c r="G55" s="122">
        <v>0</v>
      </c>
      <c r="H55" s="116">
        <f t="shared" si="4"/>
        <v>0</v>
      </c>
    </row>
    <row r="56" spans="1:8" ht="15">
      <c r="A56" s="149">
        <v>36</v>
      </c>
      <c r="B56" s="150"/>
      <c r="C56" s="163" t="s">
        <v>59</v>
      </c>
      <c r="D56" s="152">
        <v>1</v>
      </c>
      <c r="E56" s="152" t="s">
        <v>60</v>
      </c>
      <c r="F56" s="109">
        <v>0</v>
      </c>
      <c r="G56" s="122">
        <v>0</v>
      </c>
      <c r="H56" s="116">
        <f t="shared" si="4"/>
        <v>0</v>
      </c>
    </row>
    <row r="57" spans="1:8" ht="15">
      <c r="A57" s="149">
        <v>37</v>
      </c>
      <c r="B57" s="150"/>
      <c r="C57" s="381" t="s">
        <v>270</v>
      </c>
      <c r="D57" s="152">
        <v>1</v>
      </c>
      <c r="E57" s="152" t="s">
        <v>60</v>
      </c>
      <c r="F57" s="109">
        <v>0</v>
      </c>
      <c r="G57" s="122">
        <v>0</v>
      </c>
      <c r="H57" s="116">
        <f t="shared" si="4"/>
        <v>0</v>
      </c>
    </row>
    <row r="58" spans="1:8" ht="15">
      <c r="A58" s="149">
        <v>38</v>
      </c>
      <c r="B58" s="150"/>
      <c r="C58" s="163" t="s">
        <v>112</v>
      </c>
      <c r="D58" s="152">
        <v>1</v>
      </c>
      <c r="E58" s="152" t="s">
        <v>60</v>
      </c>
      <c r="F58" s="109">
        <v>0</v>
      </c>
      <c r="G58" s="122">
        <v>0</v>
      </c>
      <c r="H58" s="116">
        <f t="shared" si="4"/>
        <v>0</v>
      </c>
    </row>
    <row r="59" spans="1:8" ht="15">
      <c r="A59" s="149">
        <v>39</v>
      </c>
      <c r="B59" s="150"/>
      <c r="C59" s="151" t="s">
        <v>113</v>
      </c>
      <c r="D59" s="152">
        <v>1</v>
      </c>
      <c r="E59" s="152" t="s">
        <v>60</v>
      </c>
      <c r="F59" s="109">
        <v>0</v>
      </c>
      <c r="G59" s="122">
        <v>0</v>
      </c>
      <c r="H59" s="116">
        <f t="shared" si="4"/>
        <v>0</v>
      </c>
    </row>
    <row r="60" spans="1:8" ht="15">
      <c r="A60" s="149">
        <v>40</v>
      </c>
      <c r="B60" s="150"/>
      <c r="C60" s="151" t="s">
        <v>114</v>
      </c>
      <c r="D60" s="152">
        <v>1</v>
      </c>
      <c r="E60" s="152" t="s">
        <v>60</v>
      </c>
      <c r="F60" s="109">
        <v>0</v>
      </c>
      <c r="G60" s="122">
        <v>0</v>
      </c>
      <c r="H60" s="116">
        <f t="shared" si="4"/>
        <v>0</v>
      </c>
    </row>
    <row r="61" spans="1:8" ht="15">
      <c r="A61" s="149">
        <v>41</v>
      </c>
      <c r="B61" s="150"/>
      <c r="C61" s="380" t="s">
        <v>262</v>
      </c>
      <c r="D61" s="152">
        <v>1</v>
      </c>
      <c r="E61" s="152" t="s">
        <v>60</v>
      </c>
      <c r="F61" s="109">
        <v>0</v>
      </c>
      <c r="G61" s="122">
        <v>0</v>
      </c>
      <c r="H61" s="116">
        <f aca="true" t="shared" si="5" ref="H61">(G61+F61)*D61</f>
        <v>0</v>
      </c>
    </row>
    <row r="62" spans="1:8" ht="15.75" thickBot="1">
      <c r="A62" s="149">
        <v>42</v>
      </c>
      <c r="B62" s="182"/>
      <c r="C62" s="183" t="s">
        <v>63</v>
      </c>
      <c r="D62" s="184">
        <v>1</v>
      </c>
      <c r="E62" s="184" t="s">
        <v>60</v>
      </c>
      <c r="F62" s="185">
        <v>0</v>
      </c>
      <c r="G62" s="186">
        <v>0</v>
      </c>
      <c r="H62" s="116">
        <f t="shared" si="4"/>
        <v>0</v>
      </c>
    </row>
    <row r="63" spans="1:8" ht="15.75" thickBot="1">
      <c r="A63" s="440" t="s">
        <v>23</v>
      </c>
      <c r="B63" s="441"/>
      <c r="C63" s="441"/>
      <c r="D63" s="441"/>
      <c r="E63" s="441"/>
      <c r="F63" s="441"/>
      <c r="G63" s="441"/>
      <c r="H63" s="187">
        <f>SUM(H7:H62)</f>
        <v>0</v>
      </c>
    </row>
    <row r="71" spans="1:3" ht="15">
      <c r="A71" s="188"/>
      <c r="B71" s="188"/>
      <c r="C71" s="188"/>
    </row>
    <row r="72" spans="1:3" ht="15">
      <c r="A72" s="188"/>
      <c r="B72" s="188"/>
      <c r="C72" s="189"/>
    </row>
    <row r="73" spans="1:3" ht="15">
      <c r="A73" s="188"/>
      <c r="B73" s="188"/>
      <c r="C73" s="189"/>
    </row>
    <row r="74" spans="1:3" ht="15">
      <c r="A74" s="188"/>
      <c r="B74" s="188"/>
      <c r="C74" s="188"/>
    </row>
    <row r="75" spans="1:3" ht="15">
      <c r="A75" s="188"/>
      <c r="B75" s="188"/>
      <c r="C75" s="188"/>
    </row>
  </sheetData>
  <mergeCells count="19">
    <mergeCell ref="G10:G11"/>
    <mergeCell ref="H10:H11"/>
    <mergeCell ref="A63:G63"/>
    <mergeCell ref="A10:A11"/>
    <mergeCell ref="B10:B11"/>
    <mergeCell ref="C10:C11"/>
    <mergeCell ref="D10:D11"/>
    <mergeCell ref="E10:E11"/>
    <mergeCell ref="F10:F11"/>
    <mergeCell ref="A1:H1"/>
    <mergeCell ref="A4:H4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 topLeftCell="A1">
      <selection activeCell="B33" sqref="B33"/>
    </sheetView>
  </sheetViews>
  <sheetFormatPr defaultColWidth="9.140625" defaultRowHeight="15"/>
  <cols>
    <col min="1" max="1" width="6.7109375" style="12" customWidth="1"/>
    <col min="2" max="2" width="75.140625" style="12" customWidth="1"/>
    <col min="3" max="3" width="6.8515625" style="12" customWidth="1"/>
    <col min="4" max="4" width="6.00390625" style="12" customWidth="1"/>
    <col min="5" max="5" width="10.140625" style="12" customWidth="1"/>
    <col min="6" max="6" width="10.7109375" style="12" customWidth="1"/>
    <col min="7" max="7" width="13.00390625" style="31" customWidth="1"/>
    <col min="8" max="16384" width="9.140625" style="12" customWidth="1"/>
  </cols>
  <sheetData>
    <row r="1" spans="1:8" ht="18.75" thickBot="1">
      <c r="A1" s="420" t="s">
        <v>115</v>
      </c>
      <c r="B1" s="421"/>
      <c r="C1" s="421"/>
      <c r="D1" s="421"/>
      <c r="E1" s="421"/>
      <c r="F1" s="421"/>
      <c r="G1" s="421"/>
      <c r="H1" s="422"/>
    </row>
    <row r="2" s="190" customFormat="1" ht="15.75" thickBot="1">
      <c r="G2" s="191"/>
    </row>
    <row r="3" spans="1:7" s="192" customFormat="1" ht="18.75">
      <c r="A3" s="446" t="s">
        <v>28</v>
      </c>
      <c r="B3" s="447"/>
      <c r="C3" s="447"/>
      <c r="D3" s="447"/>
      <c r="E3" s="447"/>
      <c r="F3" s="447"/>
      <c r="G3" s="448"/>
    </row>
    <row r="4" spans="1:7" s="192" customFormat="1" ht="19.5" thickBot="1">
      <c r="A4" s="449" t="s">
        <v>116</v>
      </c>
      <c r="B4" s="450"/>
      <c r="C4" s="450"/>
      <c r="D4" s="450"/>
      <c r="E4" s="450"/>
      <c r="F4" s="450"/>
      <c r="G4" s="451"/>
    </row>
    <row r="5" spans="1:7" s="194" customFormat="1" ht="21">
      <c r="A5" s="193"/>
      <c r="G5" s="195"/>
    </row>
    <row r="6" spans="1:7" ht="15.75">
      <c r="A6" s="390" t="s">
        <v>30</v>
      </c>
      <c r="B6" s="391"/>
      <c r="C6" s="391"/>
      <c r="D6" s="391"/>
      <c r="E6" s="391"/>
      <c r="F6" s="391"/>
      <c r="G6" s="392"/>
    </row>
    <row r="7" spans="1:7" ht="16.5" thickBot="1">
      <c r="A7" s="10"/>
      <c r="B7" s="10"/>
      <c r="C7" s="10"/>
      <c r="D7" s="10"/>
      <c r="E7" s="10"/>
      <c r="F7" s="10"/>
      <c r="G7" s="11"/>
    </row>
    <row r="8" spans="1:7" s="9" customFormat="1" ht="15.75">
      <c r="A8" s="196" t="s">
        <v>31</v>
      </c>
      <c r="B8" s="197" t="s">
        <v>32</v>
      </c>
      <c r="C8" s="198" t="s">
        <v>33</v>
      </c>
      <c r="D8" s="198" t="s">
        <v>34</v>
      </c>
      <c r="E8" s="198" t="s">
        <v>35</v>
      </c>
      <c r="F8" s="198" t="s">
        <v>36</v>
      </c>
      <c r="G8" s="199" t="s">
        <v>37</v>
      </c>
    </row>
    <row r="9" spans="1:7" s="74" customFormat="1" ht="15">
      <c r="A9" s="200">
        <v>1</v>
      </c>
      <c r="B9" s="80" t="s">
        <v>117</v>
      </c>
      <c r="C9" s="201">
        <v>2</v>
      </c>
      <c r="D9" s="201" t="s">
        <v>45</v>
      </c>
      <c r="E9" s="202">
        <v>0</v>
      </c>
      <c r="F9" s="203">
        <v>0</v>
      </c>
      <c r="G9" s="204">
        <f>C9*(E9+F9)</f>
        <v>0</v>
      </c>
    </row>
    <row r="10" spans="1:7" s="74" customFormat="1" ht="15">
      <c r="A10" s="200">
        <v>2</v>
      </c>
      <c r="B10" s="205" t="s">
        <v>118</v>
      </c>
      <c r="C10" s="201">
        <v>8</v>
      </c>
      <c r="D10" s="201" t="s">
        <v>45</v>
      </c>
      <c r="E10" s="202">
        <v>0</v>
      </c>
      <c r="F10" s="203">
        <v>0</v>
      </c>
      <c r="G10" s="204">
        <f aca="true" t="shared" si="0" ref="G10:G28">C10*(E10+F10)</f>
        <v>0</v>
      </c>
    </row>
    <row r="11" spans="1:7" s="74" customFormat="1" ht="15">
      <c r="A11" s="200">
        <v>3</v>
      </c>
      <c r="B11" s="205" t="s">
        <v>119</v>
      </c>
      <c r="C11" s="201">
        <v>4</v>
      </c>
      <c r="D11" s="201" t="s">
        <v>45</v>
      </c>
      <c r="E11" s="202">
        <v>0</v>
      </c>
      <c r="F11" s="203">
        <v>0</v>
      </c>
      <c r="G11" s="204">
        <f t="shared" si="0"/>
        <v>0</v>
      </c>
    </row>
    <row r="12" spans="1:7" s="74" customFormat="1" ht="15">
      <c r="A12" s="200">
        <v>4</v>
      </c>
      <c r="B12" s="205" t="s">
        <v>120</v>
      </c>
      <c r="C12" s="201">
        <v>0</v>
      </c>
      <c r="D12" s="201" t="s">
        <v>45</v>
      </c>
      <c r="E12" s="202">
        <v>0</v>
      </c>
      <c r="F12" s="203">
        <v>0</v>
      </c>
      <c r="G12" s="204">
        <f t="shared" si="0"/>
        <v>0</v>
      </c>
    </row>
    <row r="13" spans="1:10" s="74" customFormat="1" ht="15" customHeight="1">
      <c r="A13" s="200">
        <v>5</v>
      </c>
      <c r="B13" s="206" t="s">
        <v>121</v>
      </c>
      <c r="C13" s="207">
        <v>2</v>
      </c>
      <c r="D13" s="207" t="s">
        <v>45</v>
      </c>
      <c r="E13" s="208">
        <v>0</v>
      </c>
      <c r="F13" s="209">
        <v>0</v>
      </c>
      <c r="G13" s="210">
        <f t="shared" si="0"/>
        <v>0</v>
      </c>
      <c r="J13" s="211"/>
    </row>
    <row r="14" spans="1:7" s="74" customFormat="1" ht="15" customHeight="1">
      <c r="A14" s="200">
        <v>6</v>
      </c>
      <c r="B14" s="206" t="s">
        <v>122</v>
      </c>
      <c r="C14" s="207">
        <v>2</v>
      </c>
      <c r="D14" s="207" t="s">
        <v>45</v>
      </c>
      <c r="E14" s="208">
        <v>0</v>
      </c>
      <c r="F14" s="209">
        <v>0</v>
      </c>
      <c r="G14" s="210">
        <f t="shared" si="0"/>
        <v>0</v>
      </c>
    </row>
    <row r="15" spans="1:7" s="74" customFormat="1" ht="15">
      <c r="A15" s="200">
        <v>7</v>
      </c>
      <c r="B15" s="205" t="s">
        <v>123</v>
      </c>
      <c r="C15" s="201">
        <v>2</v>
      </c>
      <c r="D15" s="201" t="s">
        <v>45</v>
      </c>
      <c r="E15" s="208">
        <v>0</v>
      </c>
      <c r="F15" s="209">
        <v>0</v>
      </c>
      <c r="G15" s="210">
        <f t="shared" si="0"/>
        <v>0</v>
      </c>
    </row>
    <row r="16" spans="1:7" s="74" customFormat="1" ht="15">
      <c r="A16" s="200">
        <v>8</v>
      </c>
      <c r="B16" s="205" t="s">
        <v>124</v>
      </c>
      <c r="C16" s="201">
        <v>2</v>
      </c>
      <c r="D16" s="201" t="s">
        <v>45</v>
      </c>
      <c r="E16" s="202">
        <v>0</v>
      </c>
      <c r="F16" s="203">
        <v>0</v>
      </c>
      <c r="G16" s="204">
        <f t="shared" si="0"/>
        <v>0</v>
      </c>
    </row>
    <row r="17" spans="1:7" s="74" customFormat="1" ht="15">
      <c r="A17" s="200">
        <v>9</v>
      </c>
      <c r="B17" s="205" t="s">
        <v>125</v>
      </c>
      <c r="C17" s="201">
        <v>2</v>
      </c>
      <c r="D17" s="201" t="s">
        <v>45</v>
      </c>
      <c r="E17" s="202">
        <v>0</v>
      </c>
      <c r="F17" s="203">
        <v>0</v>
      </c>
      <c r="G17" s="204">
        <f t="shared" si="0"/>
        <v>0</v>
      </c>
    </row>
    <row r="18" spans="1:7" s="33" customFormat="1" ht="15">
      <c r="A18" s="200">
        <v>10</v>
      </c>
      <c r="B18" s="205" t="s">
        <v>126</v>
      </c>
      <c r="C18" s="212">
        <v>2</v>
      </c>
      <c r="D18" s="212" t="s">
        <v>45</v>
      </c>
      <c r="E18" s="213">
        <v>0</v>
      </c>
      <c r="F18" s="214">
        <v>0</v>
      </c>
      <c r="G18" s="204">
        <f t="shared" si="0"/>
        <v>0</v>
      </c>
    </row>
    <row r="19" spans="1:7" s="33" customFormat="1" ht="15">
      <c r="A19" s="200">
        <v>11</v>
      </c>
      <c r="B19" s="205" t="s">
        <v>127</v>
      </c>
      <c r="C19" s="212">
        <v>2</v>
      </c>
      <c r="D19" s="212" t="s">
        <v>45</v>
      </c>
      <c r="E19" s="213">
        <v>0</v>
      </c>
      <c r="F19" s="214">
        <v>0</v>
      </c>
      <c r="G19" s="204">
        <f t="shared" si="0"/>
        <v>0</v>
      </c>
    </row>
    <row r="20" spans="1:7" s="33" customFormat="1" ht="15">
      <c r="A20" s="200">
        <v>12</v>
      </c>
      <c r="B20" s="215" t="s">
        <v>128</v>
      </c>
      <c r="C20" s="212">
        <v>2</v>
      </c>
      <c r="D20" s="212" t="s">
        <v>45</v>
      </c>
      <c r="E20" s="213">
        <v>0</v>
      </c>
      <c r="F20" s="214">
        <v>0</v>
      </c>
      <c r="G20" s="204">
        <f t="shared" si="0"/>
        <v>0</v>
      </c>
    </row>
    <row r="21" spans="1:7" s="33" customFormat="1" ht="15">
      <c r="A21" s="200">
        <v>13</v>
      </c>
      <c r="B21" s="216" t="s">
        <v>129</v>
      </c>
      <c r="C21" s="217">
        <v>2</v>
      </c>
      <c r="D21" s="217" t="s">
        <v>43</v>
      </c>
      <c r="E21" s="218">
        <v>0</v>
      </c>
      <c r="F21" s="219">
        <v>0</v>
      </c>
      <c r="G21" s="204">
        <f t="shared" si="0"/>
        <v>0</v>
      </c>
    </row>
    <row r="22" spans="1:7" s="33" customFormat="1" ht="15">
      <c r="A22" s="200">
        <v>14</v>
      </c>
      <c r="B22" s="216" t="s">
        <v>130</v>
      </c>
      <c r="C22" s="217">
        <v>1</v>
      </c>
      <c r="D22" s="217" t="s">
        <v>43</v>
      </c>
      <c r="E22" s="218">
        <v>0</v>
      </c>
      <c r="F22" s="219">
        <v>0</v>
      </c>
      <c r="G22" s="204">
        <f t="shared" si="0"/>
        <v>0</v>
      </c>
    </row>
    <row r="23" spans="1:7" s="33" customFormat="1" ht="15">
      <c r="A23" s="200">
        <v>15</v>
      </c>
      <c r="B23" s="205" t="s">
        <v>131</v>
      </c>
      <c r="C23" s="212">
        <v>1</v>
      </c>
      <c r="D23" s="212" t="s">
        <v>43</v>
      </c>
      <c r="E23" s="213">
        <v>0</v>
      </c>
      <c r="F23" s="214">
        <v>0</v>
      </c>
      <c r="G23" s="204">
        <f t="shared" si="0"/>
        <v>0</v>
      </c>
    </row>
    <row r="24" spans="1:7" s="33" customFormat="1" ht="15">
      <c r="A24" s="200">
        <v>16</v>
      </c>
      <c r="B24" s="216" t="s">
        <v>132</v>
      </c>
      <c r="C24" s="217">
        <v>1</v>
      </c>
      <c r="D24" s="217" t="s">
        <v>43</v>
      </c>
      <c r="E24" s="218">
        <v>0</v>
      </c>
      <c r="F24" s="219">
        <v>0</v>
      </c>
      <c r="G24" s="204">
        <f t="shared" si="0"/>
        <v>0</v>
      </c>
    </row>
    <row r="25" spans="1:7" s="33" customFormat="1" ht="15">
      <c r="A25" s="200">
        <v>17</v>
      </c>
      <c r="B25" s="80" t="s">
        <v>133</v>
      </c>
      <c r="C25" s="212">
        <v>1</v>
      </c>
      <c r="D25" s="212" t="s">
        <v>43</v>
      </c>
      <c r="E25" s="213">
        <v>0</v>
      </c>
      <c r="F25" s="219">
        <v>0</v>
      </c>
      <c r="G25" s="204">
        <f t="shared" si="0"/>
        <v>0</v>
      </c>
    </row>
    <row r="26" spans="1:7" s="33" customFormat="1" ht="15">
      <c r="A26" s="200">
        <v>18</v>
      </c>
      <c r="B26" s="205" t="s">
        <v>59</v>
      </c>
      <c r="C26" s="212">
        <v>1</v>
      </c>
      <c r="D26" s="212" t="s">
        <v>43</v>
      </c>
      <c r="E26" s="213">
        <v>0</v>
      </c>
      <c r="F26" s="214">
        <v>0</v>
      </c>
      <c r="G26" s="204">
        <f t="shared" si="0"/>
        <v>0</v>
      </c>
    </row>
    <row r="27" spans="1:7" s="33" customFormat="1" ht="15">
      <c r="A27" s="200">
        <v>19</v>
      </c>
      <c r="B27" s="205" t="s">
        <v>262</v>
      </c>
      <c r="C27" s="212">
        <v>1</v>
      </c>
      <c r="D27" s="212" t="s">
        <v>43</v>
      </c>
      <c r="E27" s="213">
        <v>0</v>
      </c>
      <c r="F27" s="214">
        <v>0</v>
      </c>
      <c r="G27" s="204">
        <f aca="true" t="shared" si="1" ref="G27">C27*(E27+F27)</f>
        <v>0</v>
      </c>
    </row>
    <row r="28" spans="1:7" s="33" customFormat="1" ht="15.75" thickBot="1">
      <c r="A28" s="200">
        <v>20</v>
      </c>
      <c r="B28" s="221" t="s">
        <v>134</v>
      </c>
      <c r="C28" s="222">
        <v>1</v>
      </c>
      <c r="D28" s="222" t="s">
        <v>43</v>
      </c>
      <c r="E28" s="223">
        <v>0</v>
      </c>
      <c r="F28" s="224">
        <v>0</v>
      </c>
      <c r="G28" s="204">
        <f t="shared" si="0"/>
        <v>0</v>
      </c>
    </row>
    <row r="29" spans="1:7" ht="16.5" thickBot="1">
      <c r="A29" s="452" t="s">
        <v>23</v>
      </c>
      <c r="B29" s="453"/>
      <c r="C29" s="453"/>
      <c r="D29" s="453"/>
      <c r="E29" s="453"/>
      <c r="F29" s="454"/>
      <c r="G29" s="225">
        <f>SUM(G9:G28)</f>
        <v>0</v>
      </c>
    </row>
    <row r="30" spans="1:7" s="226" customFormat="1" ht="15">
      <c r="A30" s="30"/>
      <c r="G30" s="227"/>
    </row>
    <row r="31" ht="15">
      <c r="B31" s="228"/>
    </row>
    <row r="32" spans="2:8" ht="15">
      <c r="B32" s="228"/>
      <c r="H32" s="229"/>
    </row>
    <row r="33" ht="15">
      <c r="B33" s="228"/>
    </row>
    <row r="34" spans="1:8" ht="15">
      <c r="A34" s="230"/>
      <c r="B34" s="231"/>
      <c r="C34" s="232"/>
      <c r="D34" s="233"/>
      <c r="E34" s="233"/>
      <c r="F34" s="233"/>
      <c r="G34" s="234"/>
      <c r="H34" s="235"/>
    </row>
    <row r="35" spans="1:8" s="55" customFormat="1" ht="15">
      <c r="A35" s="236"/>
      <c r="B35" s="236"/>
      <c r="C35" s="237"/>
      <c r="D35" s="237"/>
      <c r="E35" s="237"/>
      <c r="F35" s="237"/>
      <c r="G35" s="237"/>
      <c r="H35" s="237"/>
    </row>
    <row r="36" spans="1:8" s="55" customFormat="1" ht="15">
      <c r="A36" s="236"/>
      <c r="B36" s="236"/>
      <c r="C36" s="237"/>
      <c r="D36" s="237"/>
      <c r="E36" s="237"/>
      <c r="F36" s="237"/>
      <c r="G36" s="237"/>
      <c r="H36" s="237"/>
    </row>
    <row r="37" spans="1:8" s="55" customFormat="1" ht="15">
      <c r="A37" s="236"/>
      <c r="B37" s="236"/>
      <c r="C37" s="237"/>
      <c r="D37" s="237"/>
      <c r="E37" s="237"/>
      <c r="F37" s="237"/>
      <c r="G37" s="237"/>
      <c r="H37" s="237"/>
    </row>
    <row r="38" spans="1:8" s="55" customFormat="1" ht="15">
      <c r="A38" s="236"/>
      <c r="B38" s="236"/>
      <c r="C38" s="237"/>
      <c r="D38" s="237"/>
      <c r="E38" s="237"/>
      <c r="F38" s="237"/>
      <c r="G38" s="237"/>
      <c r="H38" s="237"/>
    </row>
    <row r="39" spans="2:8" ht="15">
      <c r="B39" s="228"/>
      <c r="H39" s="229"/>
    </row>
    <row r="40" spans="2:8" ht="15">
      <c r="B40" s="228"/>
      <c r="H40" s="229"/>
    </row>
    <row r="41" spans="2:8" ht="15">
      <c r="B41" s="228"/>
      <c r="H41" s="229"/>
    </row>
    <row r="42" spans="2:8" ht="15">
      <c r="B42" s="238"/>
      <c r="H42" s="229"/>
    </row>
    <row r="43" ht="15">
      <c r="B43" s="238"/>
    </row>
    <row r="44" ht="15">
      <c r="H44" s="229"/>
    </row>
    <row r="45" ht="15">
      <c r="B45" s="238"/>
    </row>
    <row r="46" ht="15">
      <c r="H46" s="229"/>
    </row>
    <row r="47" spans="2:8" ht="15">
      <c r="B47" s="238"/>
      <c r="H47" s="229"/>
    </row>
    <row r="50" spans="7:8" ht="15">
      <c r="G50" s="12"/>
      <c r="H50" s="229"/>
    </row>
    <row r="51" spans="7:8" ht="15">
      <c r="G51" s="12"/>
      <c r="H51" s="229"/>
    </row>
    <row r="52" spans="7:8" ht="15">
      <c r="G52" s="12"/>
      <c r="H52" s="229"/>
    </row>
    <row r="53" spans="7:8" ht="15">
      <c r="G53" s="12"/>
      <c r="H53" s="229"/>
    </row>
    <row r="54" spans="7:8" ht="15">
      <c r="G54" s="12"/>
      <c r="H54" s="229"/>
    </row>
    <row r="55" spans="7:8" ht="15">
      <c r="G55" s="12"/>
      <c r="H55" s="229"/>
    </row>
  </sheetData>
  <mergeCells count="5">
    <mergeCell ref="A1:H1"/>
    <mergeCell ref="A3:G3"/>
    <mergeCell ref="A4:G4"/>
    <mergeCell ref="A6:G6"/>
    <mergeCell ref="A29:F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 topLeftCell="A1">
      <selection activeCell="B28" sqref="B28"/>
    </sheetView>
  </sheetViews>
  <sheetFormatPr defaultColWidth="9.140625" defaultRowHeight="15"/>
  <cols>
    <col min="1" max="1" width="5.57421875" style="12" customWidth="1"/>
    <col min="2" max="2" width="75.140625" style="12" customWidth="1"/>
    <col min="3" max="3" width="7.00390625" style="12" customWidth="1"/>
    <col min="4" max="4" width="6.57421875" style="12" customWidth="1"/>
    <col min="5" max="5" width="10.7109375" style="12" customWidth="1"/>
    <col min="6" max="6" width="11.7109375" style="12" bestFit="1" customWidth="1"/>
    <col min="7" max="7" width="14.00390625" style="12" bestFit="1" customWidth="1"/>
    <col min="8" max="10" width="9.140625" style="12" customWidth="1"/>
    <col min="11" max="12" width="9.28125" style="12" bestFit="1" customWidth="1"/>
    <col min="13" max="13" width="62.140625" style="12" customWidth="1"/>
    <col min="14" max="14" width="9.28125" style="12" bestFit="1" customWidth="1"/>
    <col min="15" max="16" width="9.140625" style="12" customWidth="1"/>
    <col min="17" max="17" width="9.28125" style="12" bestFit="1" customWidth="1"/>
    <col min="18" max="18" width="10.140625" style="12" bestFit="1" customWidth="1"/>
    <col min="19" max="16384" width="9.140625" style="12" customWidth="1"/>
  </cols>
  <sheetData>
    <row r="1" spans="1:8" s="9" customFormat="1" ht="24" customHeight="1" thickBot="1">
      <c r="A1" s="372" t="s">
        <v>115</v>
      </c>
      <c r="B1" s="373"/>
      <c r="C1" s="373"/>
      <c r="D1" s="373"/>
      <c r="E1" s="373"/>
      <c r="F1" s="373"/>
      <c r="G1" s="374"/>
      <c r="H1" s="375"/>
    </row>
    <row r="2" s="32" customFormat="1" ht="15.75" thickBot="1"/>
    <row r="3" spans="1:7" s="340" customFormat="1" ht="18.75">
      <c r="A3" s="446" t="s">
        <v>28</v>
      </c>
      <c r="B3" s="447"/>
      <c r="C3" s="447"/>
      <c r="D3" s="447"/>
      <c r="E3" s="447"/>
      <c r="F3" s="447"/>
      <c r="G3" s="448"/>
    </row>
    <row r="4" spans="1:7" s="340" customFormat="1" ht="19.5" thickBot="1">
      <c r="A4" s="449" t="s">
        <v>237</v>
      </c>
      <c r="B4" s="450"/>
      <c r="C4" s="450"/>
      <c r="D4" s="450"/>
      <c r="E4" s="450"/>
      <c r="F4" s="450"/>
      <c r="G4" s="451"/>
    </row>
    <row r="5" s="342" customFormat="1" ht="21">
      <c r="A5" s="341"/>
    </row>
    <row r="6" spans="1:7" s="9" customFormat="1" ht="15.75">
      <c r="A6" s="390" t="s">
        <v>30</v>
      </c>
      <c r="B6" s="391"/>
      <c r="C6" s="391"/>
      <c r="D6" s="391"/>
      <c r="E6" s="391"/>
      <c r="F6" s="391"/>
      <c r="G6" s="392"/>
    </row>
    <row r="7" spans="1:18" s="9" customFormat="1" ht="16.5" thickBot="1">
      <c r="A7" s="343"/>
      <c r="B7" s="343"/>
      <c r="C7" s="343"/>
      <c r="D7" s="343"/>
      <c r="E7" s="343"/>
      <c r="F7" s="343"/>
      <c r="G7" s="343"/>
      <c r="L7" s="344"/>
      <c r="Q7" s="345"/>
      <c r="R7" s="346"/>
    </row>
    <row r="8" spans="1:7" s="9" customFormat="1" ht="15.75">
      <c r="A8" s="50" t="s">
        <v>31</v>
      </c>
      <c r="B8" s="51" t="s">
        <v>32</v>
      </c>
      <c r="C8" s="52" t="s">
        <v>33</v>
      </c>
      <c r="D8" s="53" t="s">
        <v>34</v>
      </c>
      <c r="E8" s="53" t="s">
        <v>35</v>
      </c>
      <c r="F8" s="53" t="s">
        <v>36</v>
      </c>
      <c r="G8" s="54" t="s">
        <v>37</v>
      </c>
    </row>
    <row r="9" spans="1:7" s="347" customFormat="1" ht="15" customHeight="1">
      <c r="A9" s="455">
        <v>1</v>
      </c>
      <c r="B9" s="458" t="s">
        <v>259</v>
      </c>
      <c r="C9" s="461">
        <v>2</v>
      </c>
      <c r="D9" s="464" t="s">
        <v>60</v>
      </c>
      <c r="E9" s="467">
        <v>0</v>
      </c>
      <c r="F9" s="467">
        <v>0</v>
      </c>
      <c r="G9" s="470">
        <f>C9*(E9+F9)</f>
        <v>0</v>
      </c>
    </row>
    <row r="10" spans="1:7" s="347" customFormat="1" ht="14.25" customHeight="1">
      <c r="A10" s="456"/>
      <c r="B10" s="459"/>
      <c r="C10" s="462"/>
      <c r="D10" s="465"/>
      <c r="E10" s="468"/>
      <c r="F10" s="468"/>
      <c r="G10" s="471"/>
    </row>
    <row r="11" spans="1:7" s="347" customFormat="1" ht="28.5" customHeight="1">
      <c r="A11" s="457"/>
      <c r="B11" s="460"/>
      <c r="C11" s="463"/>
      <c r="D11" s="466"/>
      <c r="E11" s="469"/>
      <c r="F11" s="469"/>
      <c r="G11" s="472"/>
    </row>
    <row r="12" spans="1:7" s="347" customFormat="1" ht="15" customHeight="1">
      <c r="A12" s="455">
        <v>2</v>
      </c>
      <c r="B12" s="458" t="s">
        <v>260</v>
      </c>
      <c r="C12" s="461">
        <v>2</v>
      </c>
      <c r="D12" s="464" t="s">
        <v>60</v>
      </c>
      <c r="E12" s="467">
        <v>0</v>
      </c>
      <c r="F12" s="467">
        <v>0</v>
      </c>
      <c r="G12" s="470">
        <f>C12*(E12+F12)</f>
        <v>0</v>
      </c>
    </row>
    <row r="13" spans="1:7" s="347" customFormat="1" ht="14.25" customHeight="1">
      <c r="A13" s="456"/>
      <c r="B13" s="459"/>
      <c r="C13" s="462"/>
      <c r="D13" s="465"/>
      <c r="E13" s="468"/>
      <c r="F13" s="468"/>
      <c r="G13" s="471"/>
    </row>
    <row r="14" spans="1:7" s="347" customFormat="1" ht="33" customHeight="1">
      <c r="A14" s="457"/>
      <c r="B14" s="460"/>
      <c r="C14" s="463"/>
      <c r="D14" s="466"/>
      <c r="E14" s="469"/>
      <c r="F14" s="469"/>
      <c r="G14" s="472"/>
    </row>
    <row r="15" spans="1:7" s="347" customFormat="1" ht="15" customHeight="1">
      <c r="A15" s="455">
        <v>3</v>
      </c>
      <c r="B15" s="476" t="s">
        <v>258</v>
      </c>
      <c r="C15" s="461">
        <v>2</v>
      </c>
      <c r="D15" s="464" t="s">
        <v>60</v>
      </c>
      <c r="E15" s="467">
        <v>0</v>
      </c>
      <c r="F15" s="467">
        <v>0</v>
      </c>
      <c r="G15" s="470">
        <f aca="true" t="shared" si="0" ref="G15">C15*(E15+F15)</f>
        <v>0</v>
      </c>
    </row>
    <row r="16" spans="1:7" s="347" customFormat="1" ht="14.25" customHeight="1">
      <c r="A16" s="456"/>
      <c r="B16" s="477"/>
      <c r="C16" s="462"/>
      <c r="D16" s="465"/>
      <c r="E16" s="468"/>
      <c r="F16" s="468"/>
      <c r="G16" s="471"/>
    </row>
    <row r="17" spans="1:7" s="347" customFormat="1" ht="14.25" customHeight="1">
      <c r="A17" s="457"/>
      <c r="B17" s="478"/>
      <c r="C17" s="463"/>
      <c r="D17" s="466"/>
      <c r="E17" s="469"/>
      <c r="F17" s="469"/>
      <c r="G17" s="472"/>
    </row>
    <row r="18" spans="1:7" s="347" customFormat="1" ht="15">
      <c r="A18" s="348">
        <v>4</v>
      </c>
      <c r="B18" s="349" t="s">
        <v>234</v>
      </c>
      <c r="C18" s="350">
        <v>2</v>
      </c>
      <c r="D18" s="351" t="s">
        <v>45</v>
      </c>
      <c r="E18" s="352">
        <v>0</v>
      </c>
      <c r="F18" s="352">
        <v>0</v>
      </c>
      <c r="G18" s="353">
        <f>C18*(E18+F18)</f>
        <v>0</v>
      </c>
    </row>
    <row r="19" spans="1:7" s="347" customFormat="1" ht="30">
      <c r="A19" s="354">
        <v>5</v>
      </c>
      <c r="B19" s="355" t="s">
        <v>235</v>
      </c>
      <c r="C19" s="356">
        <v>2</v>
      </c>
      <c r="D19" s="357" t="s">
        <v>45</v>
      </c>
      <c r="E19" s="358">
        <v>0</v>
      </c>
      <c r="F19" s="358">
        <v>0</v>
      </c>
      <c r="G19" s="359">
        <f>C19*(E19+F19)</f>
        <v>0</v>
      </c>
    </row>
    <row r="20" spans="1:7" s="366" customFormat="1" ht="45">
      <c r="A20" s="360">
        <v>6</v>
      </c>
      <c r="B20" s="361" t="s">
        <v>236</v>
      </c>
      <c r="C20" s="362">
        <v>2</v>
      </c>
      <c r="D20" s="363" t="s">
        <v>43</v>
      </c>
      <c r="E20" s="358">
        <v>0</v>
      </c>
      <c r="F20" s="364">
        <v>0</v>
      </c>
      <c r="G20" s="365">
        <f>C20*(E20+F20)</f>
        <v>0</v>
      </c>
    </row>
    <row r="21" spans="1:17" s="33" customFormat="1" ht="15">
      <c r="A21" s="56">
        <v>7</v>
      </c>
      <c r="B21" s="73" t="s">
        <v>59</v>
      </c>
      <c r="C21" s="59">
        <v>1</v>
      </c>
      <c r="D21" s="59" t="s">
        <v>60</v>
      </c>
      <c r="E21" s="60">
        <v>0</v>
      </c>
      <c r="F21" s="82">
        <v>0</v>
      </c>
      <c r="G21" s="353">
        <f aca="true" t="shared" si="1" ref="G21:G23">C21*(E21+F21)</f>
        <v>0</v>
      </c>
      <c r="P21" s="34"/>
      <c r="Q21" s="220"/>
    </row>
    <row r="22" spans="1:17" s="33" customFormat="1" ht="15">
      <c r="A22" s="56">
        <v>8</v>
      </c>
      <c r="B22" s="73" t="s">
        <v>262</v>
      </c>
      <c r="C22" s="59">
        <v>1</v>
      </c>
      <c r="D22" s="59" t="s">
        <v>60</v>
      </c>
      <c r="E22" s="60">
        <v>0</v>
      </c>
      <c r="F22" s="82">
        <v>0</v>
      </c>
      <c r="G22" s="353">
        <f aca="true" t="shared" si="2" ref="G22">C22*(E22+F22)</f>
        <v>0</v>
      </c>
      <c r="P22" s="34"/>
      <c r="Q22" s="220"/>
    </row>
    <row r="23" spans="1:7" s="33" customFormat="1" ht="15.75" thickBot="1">
      <c r="A23" s="56">
        <v>9</v>
      </c>
      <c r="B23" s="367" t="s">
        <v>63</v>
      </c>
      <c r="C23" s="368">
        <v>1</v>
      </c>
      <c r="D23" s="368" t="s">
        <v>60</v>
      </c>
      <c r="E23" s="369">
        <v>0</v>
      </c>
      <c r="F23" s="370">
        <v>0</v>
      </c>
      <c r="G23" s="353">
        <f t="shared" si="1"/>
        <v>0</v>
      </c>
    </row>
    <row r="24" spans="1:17" ht="16.5" thickBot="1">
      <c r="A24" s="473" t="s">
        <v>64</v>
      </c>
      <c r="B24" s="474"/>
      <c r="C24" s="474"/>
      <c r="D24" s="474"/>
      <c r="E24" s="474"/>
      <c r="F24" s="475"/>
      <c r="G24" s="371">
        <f>SUM(G9:G23)</f>
        <v>0</v>
      </c>
      <c r="P24" s="31"/>
      <c r="Q24" s="229"/>
    </row>
    <row r="25" spans="1:7" ht="15">
      <c r="A25" s="30"/>
      <c r="G25" s="229"/>
    </row>
    <row r="26" spans="6:7" ht="15">
      <c r="F26" s="31"/>
      <c r="G26" s="229"/>
    </row>
    <row r="27" spans="6:10" ht="15">
      <c r="F27" s="31"/>
      <c r="G27" s="229"/>
      <c r="I27" s="31"/>
      <c r="J27" s="229"/>
    </row>
    <row r="33" spans="6:8" ht="15">
      <c r="F33" s="31"/>
      <c r="G33" s="31"/>
      <c r="H33" s="229"/>
    </row>
    <row r="39" spans="6:8" ht="15">
      <c r="F39" s="31"/>
      <c r="G39" s="31"/>
      <c r="H39" s="229"/>
    </row>
    <row r="40" spans="6:8" ht="15">
      <c r="F40" s="31"/>
      <c r="G40" s="31"/>
      <c r="H40" s="229"/>
    </row>
    <row r="41" spans="2:8" ht="15">
      <c r="B41" s="238"/>
      <c r="F41" s="31"/>
      <c r="G41" s="31"/>
      <c r="H41" s="229"/>
    </row>
    <row r="43" spans="7:8" ht="15">
      <c r="G43" s="31"/>
      <c r="H43" s="229"/>
    </row>
  </sheetData>
  <mergeCells count="25">
    <mergeCell ref="F12:F14"/>
    <mergeCell ref="G15:G17"/>
    <mergeCell ref="A24:F24"/>
    <mergeCell ref="A15:A17"/>
    <mergeCell ref="B15:B17"/>
    <mergeCell ref="C15:C17"/>
    <mergeCell ref="D15:D17"/>
    <mergeCell ref="E15:E17"/>
    <mergeCell ref="F15:F17"/>
    <mergeCell ref="G12:G14"/>
    <mergeCell ref="A12:A14"/>
    <mergeCell ref="B12:B14"/>
    <mergeCell ref="C12:C14"/>
    <mergeCell ref="D12:D14"/>
    <mergeCell ref="E12:E14"/>
    <mergeCell ref="A3:G3"/>
    <mergeCell ref="A4:G4"/>
    <mergeCell ref="A6:G6"/>
    <mergeCell ref="A9:A11"/>
    <mergeCell ref="B9:B11"/>
    <mergeCell ref="C9:C11"/>
    <mergeCell ref="D9:D11"/>
    <mergeCell ref="E9:E11"/>
    <mergeCell ref="F9:F11"/>
    <mergeCell ref="G9:G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 topLeftCell="A1">
      <selection activeCell="E30" sqref="E30"/>
    </sheetView>
  </sheetViews>
  <sheetFormatPr defaultColWidth="9.140625" defaultRowHeight="15"/>
  <cols>
    <col min="1" max="1" width="4.00390625" style="272" customWidth="1"/>
    <col min="2" max="2" width="50.140625" style="273" customWidth="1"/>
    <col min="3" max="3" width="5.8515625" style="239" customWidth="1"/>
    <col min="4" max="4" width="6.00390625" style="274" customWidth="1"/>
    <col min="5" max="5" width="16.7109375" style="274" customWidth="1"/>
    <col min="6" max="7" width="16.7109375" style="275" customWidth="1"/>
    <col min="8" max="256" width="9.140625" style="239" customWidth="1"/>
    <col min="257" max="257" width="4.00390625" style="239" customWidth="1"/>
    <col min="258" max="258" width="50.140625" style="239" customWidth="1"/>
    <col min="259" max="259" width="5.8515625" style="239" customWidth="1"/>
    <col min="260" max="260" width="6.00390625" style="239" customWidth="1"/>
    <col min="261" max="263" width="16.7109375" style="239" customWidth="1"/>
    <col min="264" max="512" width="9.140625" style="239" customWidth="1"/>
    <col min="513" max="513" width="4.00390625" style="239" customWidth="1"/>
    <col min="514" max="514" width="50.140625" style="239" customWidth="1"/>
    <col min="515" max="515" width="5.8515625" style="239" customWidth="1"/>
    <col min="516" max="516" width="6.00390625" style="239" customWidth="1"/>
    <col min="517" max="519" width="16.7109375" style="239" customWidth="1"/>
    <col min="520" max="768" width="9.140625" style="239" customWidth="1"/>
    <col min="769" max="769" width="4.00390625" style="239" customWidth="1"/>
    <col min="770" max="770" width="50.140625" style="239" customWidth="1"/>
    <col min="771" max="771" width="5.8515625" style="239" customWidth="1"/>
    <col min="772" max="772" width="6.00390625" style="239" customWidth="1"/>
    <col min="773" max="775" width="16.7109375" style="239" customWidth="1"/>
    <col min="776" max="1024" width="9.140625" style="239" customWidth="1"/>
    <col min="1025" max="1025" width="4.00390625" style="239" customWidth="1"/>
    <col min="1026" max="1026" width="50.140625" style="239" customWidth="1"/>
    <col min="1027" max="1027" width="5.8515625" style="239" customWidth="1"/>
    <col min="1028" max="1028" width="6.00390625" style="239" customWidth="1"/>
    <col min="1029" max="1031" width="16.7109375" style="239" customWidth="1"/>
    <col min="1032" max="1280" width="9.140625" style="239" customWidth="1"/>
    <col min="1281" max="1281" width="4.00390625" style="239" customWidth="1"/>
    <col min="1282" max="1282" width="50.140625" style="239" customWidth="1"/>
    <col min="1283" max="1283" width="5.8515625" style="239" customWidth="1"/>
    <col min="1284" max="1284" width="6.00390625" style="239" customWidth="1"/>
    <col min="1285" max="1287" width="16.7109375" style="239" customWidth="1"/>
    <col min="1288" max="1536" width="9.140625" style="239" customWidth="1"/>
    <col min="1537" max="1537" width="4.00390625" style="239" customWidth="1"/>
    <col min="1538" max="1538" width="50.140625" style="239" customWidth="1"/>
    <col min="1539" max="1539" width="5.8515625" style="239" customWidth="1"/>
    <col min="1540" max="1540" width="6.00390625" style="239" customWidth="1"/>
    <col min="1541" max="1543" width="16.7109375" style="239" customWidth="1"/>
    <col min="1544" max="1792" width="9.140625" style="239" customWidth="1"/>
    <col min="1793" max="1793" width="4.00390625" style="239" customWidth="1"/>
    <col min="1794" max="1794" width="50.140625" style="239" customWidth="1"/>
    <col min="1795" max="1795" width="5.8515625" style="239" customWidth="1"/>
    <col min="1796" max="1796" width="6.00390625" style="239" customWidth="1"/>
    <col min="1797" max="1799" width="16.7109375" style="239" customWidth="1"/>
    <col min="1800" max="2048" width="9.140625" style="239" customWidth="1"/>
    <col min="2049" max="2049" width="4.00390625" style="239" customWidth="1"/>
    <col min="2050" max="2050" width="50.140625" style="239" customWidth="1"/>
    <col min="2051" max="2051" width="5.8515625" style="239" customWidth="1"/>
    <col min="2052" max="2052" width="6.00390625" style="239" customWidth="1"/>
    <col min="2053" max="2055" width="16.7109375" style="239" customWidth="1"/>
    <col min="2056" max="2304" width="9.140625" style="239" customWidth="1"/>
    <col min="2305" max="2305" width="4.00390625" style="239" customWidth="1"/>
    <col min="2306" max="2306" width="50.140625" style="239" customWidth="1"/>
    <col min="2307" max="2307" width="5.8515625" style="239" customWidth="1"/>
    <col min="2308" max="2308" width="6.00390625" style="239" customWidth="1"/>
    <col min="2309" max="2311" width="16.7109375" style="239" customWidth="1"/>
    <col min="2312" max="2560" width="9.140625" style="239" customWidth="1"/>
    <col min="2561" max="2561" width="4.00390625" style="239" customWidth="1"/>
    <col min="2562" max="2562" width="50.140625" style="239" customWidth="1"/>
    <col min="2563" max="2563" width="5.8515625" style="239" customWidth="1"/>
    <col min="2564" max="2564" width="6.00390625" style="239" customWidth="1"/>
    <col min="2565" max="2567" width="16.7109375" style="239" customWidth="1"/>
    <col min="2568" max="2816" width="9.140625" style="239" customWidth="1"/>
    <col min="2817" max="2817" width="4.00390625" style="239" customWidth="1"/>
    <col min="2818" max="2818" width="50.140625" style="239" customWidth="1"/>
    <col min="2819" max="2819" width="5.8515625" style="239" customWidth="1"/>
    <col min="2820" max="2820" width="6.00390625" style="239" customWidth="1"/>
    <col min="2821" max="2823" width="16.7109375" style="239" customWidth="1"/>
    <col min="2824" max="3072" width="9.140625" style="239" customWidth="1"/>
    <col min="3073" max="3073" width="4.00390625" style="239" customWidth="1"/>
    <col min="3074" max="3074" width="50.140625" style="239" customWidth="1"/>
    <col min="3075" max="3075" width="5.8515625" style="239" customWidth="1"/>
    <col min="3076" max="3076" width="6.00390625" style="239" customWidth="1"/>
    <col min="3077" max="3079" width="16.7109375" style="239" customWidth="1"/>
    <col min="3080" max="3328" width="9.140625" style="239" customWidth="1"/>
    <col min="3329" max="3329" width="4.00390625" style="239" customWidth="1"/>
    <col min="3330" max="3330" width="50.140625" style="239" customWidth="1"/>
    <col min="3331" max="3331" width="5.8515625" style="239" customWidth="1"/>
    <col min="3332" max="3332" width="6.00390625" style="239" customWidth="1"/>
    <col min="3333" max="3335" width="16.7109375" style="239" customWidth="1"/>
    <col min="3336" max="3584" width="9.140625" style="239" customWidth="1"/>
    <col min="3585" max="3585" width="4.00390625" style="239" customWidth="1"/>
    <col min="3586" max="3586" width="50.140625" style="239" customWidth="1"/>
    <col min="3587" max="3587" width="5.8515625" style="239" customWidth="1"/>
    <col min="3588" max="3588" width="6.00390625" style="239" customWidth="1"/>
    <col min="3589" max="3591" width="16.7109375" style="239" customWidth="1"/>
    <col min="3592" max="3840" width="9.140625" style="239" customWidth="1"/>
    <col min="3841" max="3841" width="4.00390625" style="239" customWidth="1"/>
    <col min="3842" max="3842" width="50.140625" style="239" customWidth="1"/>
    <col min="3843" max="3843" width="5.8515625" style="239" customWidth="1"/>
    <col min="3844" max="3844" width="6.00390625" style="239" customWidth="1"/>
    <col min="3845" max="3847" width="16.7109375" style="239" customWidth="1"/>
    <col min="3848" max="4096" width="9.140625" style="239" customWidth="1"/>
    <col min="4097" max="4097" width="4.00390625" style="239" customWidth="1"/>
    <col min="4098" max="4098" width="50.140625" style="239" customWidth="1"/>
    <col min="4099" max="4099" width="5.8515625" style="239" customWidth="1"/>
    <col min="4100" max="4100" width="6.00390625" style="239" customWidth="1"/>
    <col min="4101" max="4103" width="16.7109375" style="239" customWidth="1"/>
    <col min="4104" max="4352" width="9.140625" style="239" customWidth="1"/>
    <col min="4353" max="4353" width="4.00390625" style="239" customWidth="1"/>
    <col min="4354" max="4354" width="50.140625" style="239" customWidth="1"/>
    <col min="4355" max="4355" width="5.8515625" style="239" customWidth="1"/>
    <col min="4356" max="4356" width="6.00390625" style="239" customWidth="1"/>
    <col min="4357" max="4359" width="16.7109375" style="239" customWidth="1"/>
    <col min="4360" max="4608" width="9.140625" style="239" customWidth="1"/>
    <col min="4609" max="4609" width="4.00390625" style="239" customWidth="1"/>
    <col min="4610" max="4610" width="50.140625" style="239" customWidth="1"/>
    <col min="4611" max="4611" width="5.8515625" style="239" customWidth="1"/>
    <col min="4612" max="4612" width="6.00390625" style="239" customWidth="1"/>
    <col min="4613" max="4615" width="16.7109375" style="239" customWidth="1"/>
    <col min="4616" max="4864" width="9.140625" style="239" customWidth="1"/>
    <col min="4865" max="4865" width="4.00390625" style="239" customWidth="1"/>
    <col min="4866" max="4866" width="50.140625" style="239" customWidth="1"/>
    <col min="4867" max="4867" width="5.8515625" style="239" customWidth="1"/>
    <col min="4868" max="4868" width="6.00390625" style="239" customWidth="1"/>
    <col min="4869" max="4871" width="16.7109375" style="239" customWidth="1"/>
    <col min="4872" max="5120" width="9.140625" style="239" customWidth="1"/>
    <col min="5121" max="5121" width="4.00390625" style="239" customWidth="1"/>
    <col min="5122" max="5122" width="50.140625" style="239" customWidth="1"/>
    <col min="5123" max="5123" width="5.8515625" style="239" customWidth="1"/>
    <col min="5124" max="5124" width="6.00390625" style="239" customWidth="1"/>
    <col min="5125" max="5127" width="16.7109375" style="239" customWidth="1"/>
    <col min="5128" max="5376" width="9.140625" style="239" customWidth="1"/>
    <col min="5377" max="5377" width="4.00390625" style="239" customWidth="1"/>
    <col min="5378" max="5378" width="50.140625" style="239" customWidth="1"/>
    <col min="5379" max="5379" width="5.8515625" style="239" customWidth="1"/>
    <col min="5380" max="5380" width="6.00390625" style="239" customWidth="1"/>
    <col min="5381" max="5383" width="16.7109375" style="239" customWidth="1"/>
    <col min="5384" max="5632" width="9.140625" style="239" customWidth="1"/>
    <col min="5633" max="5633" width="4.00390625" style="239" customWidth="1"/>
    <col min="5634" max="5634" width="50.140625" style="239" customWidth="1"/>
    <col min="5635" max="5635" width="5.8515625" style="239" customWidth="1"/>
    <col min="5636" max="5636" width="6.00390625" style="239" customWidth="1"/>
    <col min="5637" max="5639" width="16.7109375" style="239" customWidth="1"/>
    <col min="5640" max="5888" width="9.140625" style="239" customWidth="1"/>
    <col min="5889" max="5889" width="4.00390625" style="239" customWidth="1"/>
    <col min="5890" max="5890" width="50.140625" style="239" customWidth="1"/>
    <col min="5891" max="5891" width="5.8515625" style="239" customWidth="1"/>
    <col min="5892" max="5892" width="6.00390625" style="239" customWidth="1"/>
    <col min="5893" max="5895" width="16.7109375" style="239" customWidth="1"/>
    <col min="5896" max="6144" width="9.140625" style="239" customWidth="1"/>
    <col min="6145" max="6145" width="4.00390625" style="239" customWidth="1"/>
    <col min="6146" max="6146" width="50.140625" style="239" customWidth="1"/>
    <col min="6147" max="6147" width="5.8515625" style="239" customWidth="1"/>
    <col min="6148" max="6148" width="6.00390625" style="239" customWidth="1"/>
    <col min="6149" max="6151" width="16.7109375" style="239" customWidth="1"/>
    <col min="6152" max="6400" width="9.140625" style="239" customWidth="1"/>
    <col min="6401" max="6401" width="4.00390625" style="239" customWidth="1"/>
    <col min="6402" max="6402" width="50.140625" style="239" customWidth="1"/>
    <col min="6403" max="6403" width="5.8515625" style="239" customWidth="1"/>
    <col min="6404" max="6404" width="6.00390625" style="239" customWidth="1"/>
    <col min="6405" max="6407" width="16.7109375" style="239" customWidth="1"/>
    <col min="6408" max="6656" width="9.140625" style="239" customWidth="1"/>
    <col min="6657" max="6657" width="4.00390625" style="239" customWidth="1"/>
    <col min="6658" max="6658" width="50.140625" style="239" customWidth="1"/>
    <col min="6659" max="6659" width="5.8515625" style="239" customWidth="1"/>
    <col min="6660" max="6660" width="6.00390625" style="239" customWidth="1"/>
    <col min="6661" max="6663" width="16.7109375" style="239" customWidth="1"/>
    <col min="6664" max="6912" width="9.140625" style="239" customWidth="1"/>
    <col min="6913" max="6913" width="4.00390625" style="239" customWidth="1"/>
    <col min="6914" max="6914" width="50.140625" style="239" customWidth="1"/>
    <col min="6915" max="6915" width="5.8515625" style="239" customWidth="1"/>
    <col min="6916" max="6916" width="6.00390625" style="239" customWidth="1"/>
    <col min="6917" max="6919" width="16.7109375" style="239" customWidth="1"/>
    <col min="6920" max="7168" width="9.140625" style="239" customWidth="1"/>
    <col min="7169" max="7169" width="4.00390625" style="239" customWidth="1"/>
    <col min="7170" max="7170" width="50.140625" style="239" customWidth="1"/>
    <col min="7171" max="7171" width="5.8515625" style="239" customWidth="1"/>
    <col min="7172" max="7172" width="6.00390625" style="239" customWidth="1"/>
    <col min="7173" max="7175" width="16.7109375" style="239" customWidth="1"/>
    <col min="7176" max="7424" width="9.140625" style="239" customWidth="1"/>
    <col min="7425" max="7425" width="4.00390625" style="239" customWidth="1"/>
    <col min="7426" max="7426" width="50.140625" style="239" customWidth="1"/>
    <col min="7427" max="7427" width="5.8515625" style="239" customWidth="1"/>
    <col min="7428" max="7428" width="6.00390625" style="239" customWidth="1"/>
    <col min="7429" max="7431" width="16.7109375" style="239" customWidth="1"/>
    <col min="7432" max="7680" width="9.140625" style="239" customWidth="1"/>
    <col min="7681" max="7681" width="4.00390625" style="239" customWidth="1"/>
    <col min="7682" max="7682" width="50.140625" style="239" customWidth="1"/>
    <col min="7683" max="7683" width="5.8515625" style="239" customWidth="1"/>
    <col min="7684" max="7684" width="6.00390625" style="239" customWidth="1"/>
    <col min="7685" max="7687" width="16.7109375" style="239" customWidth="1"/>
    <col min="7688" max="7936" width="9.140625" style="239" customWidth="1"/>
    <col min="7937" max="7937" width="4.00390625" style="239" customWidth="1"/>
    <col min="7938" max="7938" width="50.140625" style="239" customWidth="1"/>
    <col min="7939" max="7939" width="5.8515625" style="239" customWidth="1"/>
    <col min="7940" max="7940" width="6.00390625" style="239" customWidth="1"/>
    <col min="7941" max="7943" width="16.7109375" style="239" customWidth="1"/>
    <col min="7944" max="8192" width="9.140625" style="239" customWidth="1"/>
    <col min="8193" max="8193" width="4.00390625" style="239" customWidth="1"/>
    <col min="8194" max="8194" width="50.140625" style="239" customWidth="1"/>
    <col min="8195" max="8195" width="5.8515625" style="239" customWidth="1"/>
    <col min="8196" max="8196" width="6.00390625" style="239" customWidth="1"/>
    <col min="8197" max="8199" width="16.7109375" style="239" customWidth="1"/>
    <col min="8200" max="8448" width="9.140625" style="239" customWidth="1"/>
    <col min="8449" max="8449" width="4.00390625" style="239" customWidth="1"/>
    <col min="8450" max="8450" width="50.140625" style="239" customWidth="1"/>
    <col min="8451" max="8451" width="5.8515625" style="239" customWidth="1"/>
    <col min="8452" max="8452" width="6.00390625" style="239" customWidth="1"/>
    <col min="8453" max="8455" width="16.7109375" style="239" customWidth="1"/>
    <col min="8456" max="8704" width="9.140625" style="239" customWidth="1"/>
    <col min="8705" max="8705" width="4.00390625" style="239" customWidth="1"/>
    <col min="8706" max="8706" width="50.140625" style="239" customWidth="1"/>
    <col min="8707" max="8707" width="5.8515625" style="239" customWidth="1"/>
    <col min="8708" max="8708" width="6.00390625" style="239" customWidth="1"/>
    <col min="8709" max="8711" width="16.7109375" style="239" customWidth="1"/>
    <col min="8712" max="8960" width="9.140625" style="239" customWidth="1"/>
    <col min="8961" max="8961" width="4.00390625" style="239" customWidth="1"/>
    <col min="8962" max="8962" width="50.140625" style="239" customWidth="1"/>
    <col min="8963" max="8963" width="5.8515625" style="239" customWidth="1"/>
    <col min="8964" max="8964" width="6.00390625" style="239" customWidth="1"/>
    <col min="8965" max="8967" width="16.7109375" style="239" customWidth="1"/>
    <col min="8968" max="9216" width="9.140625" style="239" customWidth="1"/>
    <col min="9217" max="9217" width="4.00390625" style="239" customWidth="1"/>
    <col min="9218" max="9218" width="50.140625" style="239" customWidth="1"/>
    <col min="9219" max="9219" width="5.8515625" style="239" customWidth="1"/>
    <col min="9220" max="9220" width="6.00390625" style="239" customWidth="1"/>
    <col min="9221" max="9223" width="16.7109375" style="239" customWidth="1"/>
    <col min="9224" max="9472" width="9.140625" style="239" customWidth="1"/>
    <col min="9473" max="9473" width="4.00390625" style="239" customWidth="1"/>
    <col min="9474" max="9474" width="50.140625" style="239" customWidth="1"/>
    <col min="9475" max="9475" width="5.8515625" style="239" customWidth="1"/>
    <col min="9476" max="9476" width="6.00390625" style="239" customWidth="1"/>
    <col min="9477" max="9479" width="16.7109375" style="239" customWidth="1"/>
    <col min="9480" max="9728" width="9.140625" style="239" customWidth="1"/>
    <col min="9729" max="9729" width="4.00390625" style="239" customWidth="1"/>
    <col min="9730" max="9730" width="50.140625" style="239" customWidth="1"/>
    <col min="9731" max="9731" width="5.8515625" style="239" customWidth="1"/>
    <col min="9732" max="9732" width="6.00390625" style="239" customWidth="1"/>
    <col min="9733" max="9735" width="16.7109375" style="239" customWidth="1"/>
    <col min="9736" max="9984" width="9.140625" style="239" customWidth="1"/>
    <col min="9985" max="9985" width="4.00390625" style="239" customWidth="1"/>
    <col min="9986" max="9986" width="50.140625" style="239" customWidth="1"/>
    <col min="9987" max="9987" width="5.8515625" style="239" customWidth="1"/>
    <col min="9988" max="9988" width="6.00390625" style="239" customWidth="1"/>
    <col min="9989" max="9991" width="16.7109375" style="239" customWidth="1"/>
    <col min="9992" max="10240" width="9.140625" style="239" customWidth="1"/>
    <col min="10241" max="10241" width="4.00390625" style="239" customWidth="1"/>
    <col min="10242" max="10242" width="50.140625" style="239" customWidth="1"/>
    <col min="10243" max="10243" width="5.8515625" style="239" customWidth="1"/>
    <col min="10244" max="10244" width="6.00390625" style="239" customWidth="1"/>
    <col min="10245" max="10247" width="16.7109375" style="239" customWidth="1"/>
    <col min="10248" max="10496" width="9.140625" style="239" customWidth="1"/>
    <col min="10497" max="10497" width="4.00390625" style="239" customWidth="1"/>
    <col min="10498" max="10498" width="50.140625" style="239" customWidth="1"/>
    <col min="10499" max="10499" width="5.8515625" style="239" customWidth="1"/>
    <col min="10500" max="10500" width="6.00390625" style="239" customWidth="1"/>
    <col min="10501" max="10503" width="16.7109375" style="239" customWidth="1"/>
    <col min="10504" max="10752" width="9.140625" style="239" customWidth="1"/>
    <col min="10753" max="10753" width="4.00390625" style="239" customWidth="1"/>
    <col min="10754" max="10754" width="50.140625" style="239" customWidth="1"/>
    <col min="10755" max="10755" width="5.8515625" style="239" customWidth="1"/>
    <col min="10756" max="10756" width="6.00390625" style="239" customWidth="1"/>
    <col min="10757" max="10759" width="16.7109375" style="239" customWidth="1"/>
    <col min="10760" max="11008" width="9.140625" style="239" customWidth="1"/>
    <col min="11009" max="11009" width="4.00390625" style="239" customWidth="1"/>
    <col min="11010" max="11010" width="50.140625" style="239" customWidth="1"/>
    <col min="11011" max="11011" width="5.8515625" style="239" customWidth="1"/>
    <col min="11012" max="11012" width="6.00390625" style="239" customWidth="1"/>
    <col min="11013" max="11015" width="16.7109375" style="239" customWidth="1"/>
    <col min="11016" max="11264" width="9.140625" style="239" customWidth="1"/>
    <col min="11265" max="11265" width="4.00390625" style="239" customWidth="1"/>
    <col min="11266" max="11266" width="50.140625" style="239" customWidth="1"/>
    <col min="11267" max="11267" width="5.8515625" style="239" customWidth="1"/>
    <col min="11268" max="11268" width="6.00390625" style="239" customWidth="1"/>
    <col min="11269" max="11271" width="16.7109375" style="239" customWidth="1"/>
    <col min="11272" max="11520" width="9.140625" style="239" customWidth="1"/>
    <col min="11521" max="11521" width="4.00390625" style="239" customWidth="1"/>
    <col min="11522" max="11522" width="50.140625" style="239" customWidth="1"/>
    <col min="11523" max="11523" width="5.8515625" style="239" customWidth="1"/>
    <col min="11524" max="11524" width="6.00390625" style="239" customWidth="1"/>
    <col min="11525" max="11527" width="16.7109375" style="239" customWidth="1"/>
    <col min="11528" max="11776" width="9.140625" style="239" customWidth="1"/>
    <col min="11777" max="11777" width="4.00390625" style="239" customWidth="1"/>
    <col min="11778" max="11778" width="50.140625" style="239" customWidth="1"/>
    <col min="11779" max="11779" width="5.8515625" style="239" customWidth="1"/>
    <col min="11780" max="11780" width="6.00390625" style="239" customWidth="1"/>
    <col min="11781" max="11783" width="16.7109375" style="239" customWidth="1"/>
    <col min="11784" max="12032" width="9.140625" style="239" customWidth="1"/>
    <col min="12033" max="12033" width="4.00390625" style="239" customWidth="1"/>
    <col min="12034" max="12034" width="50.140625" style="239" customWidth="1"/>
    <col min="12035" max="12035" width="5.8515625" style="239" customWidth="1"/>
    <col min="12036" max="12036" width="6.00390625" style="239" customWidth="1"/>
    <col min="12037" max="12039" width="16.7109375" style="239" customWidth="1"/>
    <col min="12040" max="12288" width="9.140625" style="239" customWidth="1"/>
    <col min="12289" max="12289" width="4.00390625" style="239" customWidth="1"/>
    <col min="12290" max="12290" width="50.140625" style="239" customWidth="1"/>
    <col min="12291" max="12291" width="5.8515625" style="239" customWidth="1"/>
    <col min="12292" max="12292" width="6.00390625" style="239" customWidth="1"/>
    <col min="12293" max="12295" width="16.7109375" style="239" customWidth="1"/>
    <col min="12296" max="12544" width="9.140625" style="239" customWidth="1"/>
    <col min="12545" max="12545" width="4.00390625" style="239" customWidth="1"/>
    <col min="12546" max="12546" width="50.140625" style="239" customWidth="1"/>
    <col min="12547" max="12547" width="5.8515625" style="239" customWidth="1"/>
    <col min="12548" max="12548" width="6.00390625" style="239" customWidth="1"/>
    <col min="12549" max="12551" width="16.7109375" style="239" customWidth="1"/>
    <col min="12552" max="12800" width="9.140625" style="239" customWidth="1"/>
    <col min="12801" max="12801" width="4.00390625" style="239" customWidth="1"/>
    <col min="12802" max="12802" width="50.140625" style="239" customWidth="1"/>
    <col min="12803" max="12803" width="5.8515625" style="239" customWidth="1"/>
    <col min="12804" max="12804" width="6.00390625" style="239" customWidth="1"/>
    <col min="12805" max="12807" width="16.7109375" style="239" customWidth="1"/>
    <col min="12808" max="13056" width="9.140625" style="239" customWidth="1"/>
    <col min="13057" max="13057" width="4.00390625" style="239" customWidth="1"/>
    <col min="13058" max="13058" width="50.140625" style="239" customWidth="1"/>
    <col min="13059" max="13059" width="5.8515625" style="239" customWidth="1"/>
    <col min="13060" max="13060" width="6.00390625" style="239" customWidth="1"/>
    <col min="13061" max="13063" width="16.7109375" style="239" customWidth="1"/>
    <col min="13064" max="13312" width="9.140625" style="239" customWidth="1"/>
    <col min="13313" max="13313" width="4.00390625" style="239" customWidth="1"/>
    <col min="13314" max="13314" width="50.140625" style="239" customWidth="1"/>
    <col min="13315" max="13315" width="5.8515625" style="239" customWidth="1"/>
    <col min="13316" max="13316" width="6.00390625" style="239" customWidth="1"/>
    <col min="13317" max="13319" width="16.7109375" style="239" customWidth="1"/>
    <col min="13320" max="13568" width="9.140625" style="239" customWidth="1"/>
    <col min="13569" max="13569" width="4.00390625" style="239" customWidth="1"/>
    <col min="13570" max="13570" width="50.140625" style="239" customWidth="1"/>
    <col min="13571" max="13571" width="5.8515625" style="239" customWidth="1"/>
    <col min="13572" max="13572" width="6.00390625" style="239" customWidth="1"/>
    <col min="13573" max="13575" width="16.7109375" style="239" customWidth="1"/>
    <col min="13576" max="13824" width="9.140625" style="239" customWidth="1"/>
    <col min="13825" max="13825" width="4.00390625" style="239" customWidth="1"/>
    <col min="13826" max="13826" width="50.140625" style="239" customWidth="1"/>
    <col min="13827" max="13827" width="5.8515625" style="239" customWidth="1"/>
    <col min="13828" max="13828" width="6.00390625" style="239" customWidth="1"/>
    <col min="13829" max="13831" width="16.7109375" style="239" customWidth="1"/>
    <col min="13832" max="14080" width="9.140625" style="239" customWidth="1"/>
    <col min="14081" max="14081" width="4.00390625" style="239" customWidth="1"/>
    <col min="14082" max="14082" width="50.140625" style="239" customWidth="1"/>
    <col min="14083" max="14083" width="5.8515625" style="239" customWidth="1"/>
    <col min="14084" max="14084" width="6.00390625" style="239" customWidth="1"/>
    <col min="14085" max="14087" width="16.7109375" style="239" customWidth="1"/>
    <col min="14088" max="14336" width="9.140625" style="239" customWidth="1"/>
    <col min="14337" max="14337" width="4.00390625" style="239" customWidth="1"/>
    <col min="14338" max="14338" width="50.140625" style="239" customWidth="1"/>
    <col min="14339" max="14339" width="5.8515625" style="239" customWidth="1"/>
    <col min="14340" max="14340" width="6.00390625" style="239" customWidth="1"/>
    <col min="14341" max="14343" width="16.7109375" style="239" customWidth="1"/>
    <col min="14344" max="14592" width="9.140625" style="239" customWidth="1"/>
    <col min="14593" max="14593" width="4.00390625" style="239" customWidth="1"/>
    <col min="14594" max="14594" width="50.140625" style="239" customWidth="1"/>
    <col min="14595" max="14595" width="5.8515625" style="239" customWidth="1"/>
    <col min="14596" max="14596" width="6.00390625" style="239" customWidth="1"/>
    <col min="14597" max="14599" width="16.7109375" style="239" customWidth="1"/>
    <col min="14600" max="14848" width="9.140625" style="239" customWidth="1"/>
    <col min="14849" max="14849" width="4.00390625" style="239" customWidth="1"/>
    <col min="14850" max="14850" width="50.140625" style="239" customWidth="1"/>
    <col min="14851" max="14851" width="5.8515625" style="239" customWidth="1"/>
    <col min="14852" max="14852" width="6.00390625" style="239" customWidth="1"/>
    <col min="14853" max="14855" width="16.7109375" style="239" customWidth="1"/>
    <col min="14856" max="15104" width="9.140625" style="239" customWidth="1"/>
    <col min="15105" max="15105" width="4.00390625" style="239" customWidth="1"/>
    <col min="15106" max="15106" width="50.140625" style="239" customWidth="1"/>
    <col min="15107" max="15107" width="5.8515625" style="239" customWidth="1"/>
    <col min="15108" max="15108" width="6.00390625" style="239" customWidth="1"/>
    <col min="15109" max="15111" width="16.7109375" style="239" customWidth="1"/>
    <col min="15112" max="15360" width="9.140625" style="239" customWidth="1"/>
    <col min="15361" max="15361" width="4.00390625" style="239" customWidth="1"/>
    <col min="15362" max="15362" width="50.140625" style="239" customWidth="1"/>
    <col min="15363" max="15363" width="5.8515625" style="239" customWidth="1"/>
    <col min="15364" max="15364" width="6.00390625" style="239" customWidth="1"/>
    <col min="15365" max="15367" width="16.7109375" style="239" customWidth="1"/>
    <col min="15368" max="15616" width="9.140625" style="239" customWidth="1"/>
    <col min="15617" max="15617" width="4.00390625" style="239" customWidth="1"/>
    <col min="15618" max="15618" width="50.140625" style="239" customWidth="1"/>
    <col min="15619" max="15619" width="5.8515625" style="239" customWidth="1"/>
    <col min="15620" max="15620" width="6.00390625" style="239" customWidth="1"/>
    <col min="15621" max="15623" width="16.7109375" style="239" customWidth="1"/>
    <col min="15624" max="15872" width="9.140625" style="239" customWidth="1"/>
    <col min="15873" max="15873" width="4.00390625" style="239" customWidth="1"/>
    <col min="15874" max="15874" width="50.140625" style="239" customWidth="1"/>
    <col min="15875" max="15875" width="5.8515625" style="239" customWidth="1"/>
    <col min="15876" max="15876" width="6.00390625" style="239" customWidth="1"/>
    <col min="15877" max="15879" width="16.7109375" style="239" customWidth="1"/>
    <col min="15880" max="16128" width="9.140625" style="239" customWidth="1"/>
    <col min="16129" max="16129" width="4.00390625" style="239" customWidth="1"/>
    <col min="16130" max="16130" width="50.140625" style="239" customWidth="1"/>
    <col min="16131" max="16131" width="5.8515625" style="239" customWidth="1"/>
    <col min="16132" max="16132" width="6.00390625" style="239" customWidth="1"/>
    <col min="16133" max="16135" width="16.7109375" style="239" customWidth="1"/>
    <col min="16136" max="16384" width="9.140625" style="239" customWidth="1"/>
  </cols>
  <sheetData>
    <row r="1" spans="1:7" ht="18" customHeight="1">
      <c r="A1" s="479" t="s">
        <v>135</v>
      </c>
      <c r="B1" s="479"/>
      <c r="C1" s="479"/>
      <c r="D1" s="479"/>
      <c r="E1" s="479"/>
      <c r="F1" s="479"/>
      <c r="G1" s="479"/>
    </row>
    <row r="2" spans="1:7" ht="15">
      <c r="A2" s="240" t="s">
        <v>136</v>
      </c>
      <c r="B2" s="241" t="s">
        <v>32</v>
      </c>
      <c r="C2" s="242" t="s">
        <v>137</v>
      </c>
      <c r="D2" s="243" t="s">
        <v>34</v>
      </c>
      <c r="E2" s="244" t="s">
        <v>138</v>
      </c>
      <c r="F2" s="244" t="s">
        <v>36</v>
      </c>
      <c r="G2" s="244" t="s">
        <v>139</v>
      </c>
    </row>
    <row r="3" spans="1:7" ht="15">
      <c r="A3" s="245"/>
      <c r="B3" s="246"/>
      <c r="C3" s="247"/>
      <c r="D3" s="248"/>
      <c r="E3" s="248"/>
      <c r="F3" s="249"/>
      <c r="G3" s="249"/>
    </row>
    <row r="4" spans="1:7" ht="15">
      <c r="A4" s="245"/>
      <c r="B4" s="250" t="s">
        <v>140</v>
      </c>
      <c r="C4" s="247"/>
      <c r="D4" s="248"/>
      <c r="E4" s="251"/>
      <c r="F4" s="251"/>
      <c r="G4" s="251"/>
    </row>
    <row r="5" spans="1:7" ht="15">
      <c r="A5" s="252">
        <v>1</v>
      </c>
      <c r="B5" s="253" t="s">
        <v>141</v>
      </c>
      <c r="C5" s="254">
        <v>1</v>
      </c>
      <c r="D5" s="255" t="s">
        <v>45</v>
      </c>
      <c r="E5" s="251">
        <v>0</v>
      </c>
      <c r="F5" s="251">
        <v>0</v>
      </c>
      <c r="G5" s="256">
        <f aca="true" t="shared" si="0" ref="G5:G42">C5*(F5+E5)</f>
        <v>0</v>
      </c>
    </row>
    <row r="6" spans="1:7" ht="15">
      <c r="A6" s="252">
        <v>2</v>
      </c>
      <c r="B6" s="257" t="s">
        <v>142</v>
      </c>
      <c r="C6" s="254">
        <v>16</v>
      </c>
      <c r="D6" s="255" t="s">
        <v>40</v>
      </c>
      <c r="E6" s="251">
        <v>0</v>
      </c>
      <c r="F6" s="251">
        <v>0</v>
      </c>
      <c r="G6" s="256">
        <f t="shared" si="0"/>
        <v>0</v>
      </c>
    </row>
    <row r="7" spans="1:7" ht="15">
      <c r="A7" s="252">
        <v>3</v>
      </c>
      <c r="B7" s="253" t="s">
        <v>143</v>
      </c>
      <c r="C7" s="254">
        <v>24</v>
      </c>
      <c r="D7" s="255" t="s">
        <v>40</v>
      </c>
      <c r="E7" s="251">
        <v>0</v>
      </c>
      <c r="F7" s="251">
        <v>0</v>
      </c>
      <c r="G7" s="256">
        <f t="shared" si="0"/>
        <v>0</v>
      </c>
    </row>
    <row r="8" spans="1:7" ht="15">
      <c r="A8" s="252">
        <v>4</v>
      </c>
      <c r="B8" s="258" t="s">
        <v>144</v>
      </c>
      <c r="C8" s="259">
        <v>12</v>
      </c>
      <c r="D8" s="255" t="s">
        <v>45</v>
      </c>
      <c r="E8" s="251">
        <v>0</v>
      </c>
      <c r="F8" s="251">
        <v>0</v>
      </c>
      <c r="G8" s="256">
        <f t="shared" si="0"/>
        <v>0</v>
      </c>
    </row>
    <row r="9" spans="1:7" ht="15">
      <c r="A9" s="252">
        <v>5</v>
      </c>
      <c r="B9" s="253" t="s">
        <v>145</v>
      </c>
      <c r="C9" s="254">
        <v>150</v>
      </c>
      <c r="D9" s="255" t="s">
        <v>40</v>
      </c>
      <c r="E9" s="251">
        <v>0</v>
      </c>
      <c r="F9" s="251">
        <v>0</v>
      </c>
      <c r="G9" s="256">
        <f t="shared" si="0"/>
        <v>0</v>
      </c>
    </row>
    <row r="10" spans="1:7" ht="15">
      <c r="A10" s="252">
        <v>6</v>
      </c>
      <c r="B10" s="253" t="s">
        <v>146</v>
      </c>
      <c r="C10" s="254">
        <v>50</v>
      </c>
      <c r="D10" s="255" t="s">
        <v>40</v>
      </c>
      <c r="E10" s="251">
        <v>0</v>
      </c>
      <c r="F10" s="251">
        <v>0</v>
      </c>
      <c r="G10" s="256">
        <f t="shared" si="0"/>
        <v>0</v>
      </c>
    </row>
    <row r="11" spans="1:7" ht="25.5">
      <c r="A11" s="252">
        <v>7</v>
      </c>
      <c r="B11" s="253" t="s">
        <v>147</v>
      </c>
      <c r="C11" s="254">
        <v>16</v>
      </c>
      <c r="D11" s="255" t="s">
        <v>45</v>
      </c>
      <c r="E11" s="251">
        <v>0</v>
      </c>
      <c r="F11" s="251">
        <v>0</v>
      </c>
      <c r="G11" s="256">
        <f t="shared" si="0"/>
        <v>0</v>
      </c>
    </row>
    <row r="12" spans="1:7" ht="15">
      <c r="A12" s="252">
        <v>8</v>
      </c>
      <c r="B12" s="253" t="s">
        <v>148</v>
      </c>
      <c r="C12" s="254">
        <v>36</v>
      </c>
      <c r="D12" s="255" t="s">
        <v>40</v>
      </c>
      <c r="E12" s="251">
        <v>0</v>
      </c>
      <c r="F12" s="251">
        <v>0</v>
      </c>
      <c r="G12" s="256">
        <f t="shared" si="0"/>
        <v>0</v>
      </c>
    </row>
    <row r="13" spans="1:7" ht="15">
      <c r="A13" s="252">
        <v>9</v>
      </c>
      <c r="B13" s="260" t="s">
        <v>149</v>
      </c>
      <c r="C13" s="261">
        <v>42</v>
      </c>
      <c r="D13" s="262" t="s">
        <v>45</v>
      </c>
      <c r="E13" s="251">
        <v>0</v>
      </c>
      <c r="F13" s="251">
        <v>0</v>
      </c>
      <c r="G13" s="256">
        <f t="shared" si="0"/>
        <v>0</v>
      </c>
    </row>
    <row r="14" spans="1:7" ht="15">
      <c r="A14" s="252">
        <v>10</v>
      </c>
      <c r="B14" s="260" t="s">
        <v>150</v>
      </c>
      <c r="C14" s="261">
        <v>32</v>
      </c>
      <c r="D14" s="262" t="s">
        <v>45</v>
      </c>
      <c r="E14" s="251">
        <v>0</v>
      </c>
      <c r="F14" s="251">
        <v>0</v>
      </c>
      <c r="G14" s="256">
        <f t="shared" si="0"/>
        <v>0</v>
      </c>
    </row>
    <row r="15" spans="1:7" ht="15">
      <c r="A15" s="252">
        <v>11</v>
      </c>
      <c r="B15" s="260" t="s">
        <v>151</v>
      </c>
      <c r="C15" s="261">
        <v>8</v>
      </c>
      <c r="D15" s="262" t="s">
        <v>40</v>
      </c>
      <c r="E15" s="251">
        <v>0</v>
      </c>
      <c r="F15" s="251">
        <v>0</v>
      </c>
      <c r="G15" s="256">
        <f t="shared" si="0"/>
        <v>0</v>
      </c>
    </row>
    <row r="16" spans="1:7" ht="15">
      <c r="A16" s="252">
        <v>12</v>
      </c>
      <c r="B16" s="253" t="s">
        <v>265</v>
      </c>
      <c r="C16" s="254">
        <v>4</v>
      </c>
      <c r="D16" s="255" t="s">
        <v>40</v>
      </c>
      <c r="E16" s="251">
        <v>0</v>
      </c>
      <c r="F16" s="251">
        <v>0</v>
      </c>
      <c r="G16" s="256">
        <f t="shared" si="0"/>
        <v>0</v>
      </c>
    </row>
    <row r="17" spans="1:7" ht="15">
      <c r="A17" s="252">
        <v>13</v>
      </c>
      <c r="B17" s="253" t="s">
        <v>142</v>
      </c>
      <c r="C17" s="254">
        <v>24</v>
      </c>
      <c r="D17" s="255" t="s">
        <v>40</v>
      </c>
      <c r="E17" s="251">
        <v>0</v>
      </c>
      <c r="F17" s="251">
        <v>0</v>
      </c>
      <c r="G17" s="256">
        <f t="shared" si="0"/>
        <v>0</v>
      </c>
    </row>
    <row r="18" spans="1:7" ht="15">
      <c r="A18" s="252">
        <v>14</v>
      </c>
      <c r="B18" s="260" t="s">
        <v>152</v>
      </c>
      <c r="C18" s="262">
        <v>20</v>
      </c>
      <c r="D18" s="262" t="s">
        <v>40</v>
      </c>
      <c r="E18" s="251">
        <v>0</v>
      </c>
      <c r="F18" s="251">
        <v>0</v>
      </c>
      <c r="G18" s="256">
        <f t="shared" si="0"/>
        <v>0</v>
      </c>
    </row>
    <row r="19" spans="1:7" ht="15">
      <c r="A19" s="252">
        <v>15</v>
      </c>
      <c r="B19" s="260" t="s">
        <v>153</v>
      </c>
      <c r="C19" s="262">
        <v>60</v>
      </c>
      <c r="D19" s="262" t="s">
        <v>40</v>
      </c>
      <c r="E19" s="251">
        <v>0</v>
      </c>
      <c r="F19" s="251">
        <v>0</v>
      </c>
      <c r="G19" s="256">
        <f t="shared" si="0"/>
        <v>0</v>
      </c>
    </row>
    <row r="20" spans="1:7" ht="15">
      <c r="A20" s="252">
        <v>16</v>
      </c>
      <c r="B20" s="260" t="s">
        <v>154</v>
      </c>
      <c r="C20" s="262">
        <v>50</v>
      </c>
      <c r="D20" s="262" t="s">
        <v>40</v>
      </c>
      <c r="E20" s="251">
        <v>0</v>
      </c>
      <c r="F20" s="251">
        <v>0</v>
      </c>
      <c r="G20" s="256">
        <f t="shared" si="0"/>
        <v>0</v>
      </c>
    </row>
    <row r="21" spans="1:7" ht="15">
      <c r="A21" s="252">
        <v>17</v>
      </c>
      <c r="B21" s="260" t="s">
        <v>155</v>
      </c>
      <c r="C21" s="262">
        <v>24</v>
      </c>
      <c r="D21" s="262" t="s">
        <v>40</v>
      </c>
      <c r="E21" s="251">
        <v>0</v>
      </c>
      <c r="F21" s="251">
        <v>0</v>
      </c>
      <c r="G21" s="256">
        <f t="shared" si="0"/>
        <v>0</v>
      </c>
    </row>
    <row r="22" spans="1:7" ht="15">
      <c r="A22" s="252">
        <v>18</v>
      </c>
      <c r="B22" s="260" t="s">
        <v>156</v>
      </c>
      <c r="C22" s="262">
        <v>40</v>
      </c>
      <c r="D22" s="262" t="s">
        <v>40</v>
      </c>
      <c r="E22" s="251">
        <v>0</v>
      </c>
      <c r="F22" s="251">
        <v>0</v>
      </c>
      <c r="G22" s="256">
        <f t="shared" si="0"/>
        <v>0</v>
      </c>
    </row>
    <row r="23" spans="1:7" ht="15">
      <c r="A23" s="252">
        <v>19</v>
      </c>
      <c r="B23" s="260" t="s">
        <v>157</v>
      </c>
      <c r="C23" s="262">
        <v>30</v>
      </c>
      <c r="D23" s="262" t="s">
        <v>40</v>
      </c>
      <c r="E23" s="251">
        <v>0</v>
      </c>
      <c r="F23" s="251">
        <v>0</v>
      </c>
      <c r="G23" s="256">
        <f t="shared" si="0"/>
        <v>0</v>
      </c>
    </row>
    <row r="24" spans="1:7" ht="15">
      <c r="A24" s="252">
        <v>20</v>
      </c>
      <c r="B24" s="260" t="s">
        <v>158</v>
      </c>
      <c r="C24" s="262">
        <v>30</v>
      </c>
      <c r="D24" s="262" t="s">
        <v>40</v>
      </c>
      <c r="E24" s="251">
        <v>0</v>
      </c>
      <c r="F24" s="251">
        <v>0</v>
      </c>
      <c r="G24" s="256">
        <f t="shared" si="0"/>
        <v>0</v>
      </c>
    </row>
    <row r="25" spans="1:7" ht="15">
      <c r="A25" s="252">
        <v>21</v>
      </c>
      <c r="B25" s="260" t="s">
        <v>159</v>
      </c>
      <c r="C25" s="262">
        <v>30</v>
      </c>
      <c r="D25" s="262" t="s">
        <v>40</v>
      </c>
      <c r="E25" s="251">
        <v>0</v>
      </c>
      <c r="F25" s="251">
        <v>0</v>
      </c>
      <c r="G25" s="256">
        <f t="shared" si="0"/>
        <v>0</v>
      </c>
    </row>
    <row r="26" spans="1:7" ht="15">
      <c r="A26" s="252">
        <v>22</v>
      </c>
      <c r="B26" s="260" t="s">
        <v>160</v>
      </c>
      <c r="C26" s="262">
        <v>70</v>
      </c>
      <c r="D26" s="262" t="s">
        <v>40</v>
      </c>
      <c r="E26" s="251">
        <v>0</v>
      </c>
      <c r="F26" s="251">
        <v>0</v>
      </c>
      <c r="G26" s="256">
        <f t="shared" si="0"/>
        <v>0</v>
      </c>
    </row>
    <row r="27" spans="1:7" ht="15">
      <c r="A27" s="252">
        <v>23</v>
      </c>
      <c r="B27" s="260" t="s">
        <v>161</v>
      </c>
      <c r="C27" s="262">
        <v>30</v>
      </c>
      <c r="D27" s="262" t="s">
        <v>40</v>
      </c>
      <c r="E27" s="251">
        <v>0</v>
      </c>
      <c r="F27" s="251">
        <v>0</v>
      </c>
      <c r="G27" s="256">
        <f t="shared" si="0"/>
        <v>0</v>
      </c>
    </row>
    <row r="28" spans="1:7" ht="15">
      <c r="A28" s="252">
        <v>24</v>
      </c>
      <c r="B28" s="260" t="s">
        <v>162</v>
      </c>
      <c r="C28" s="262">
        <v>60</v>
      </c>
      <c r="D28" s="262" t="s">
        <v>40</v>
      </c>
      <c r="E28" s="251">
        <v>0</v>
      </c>
      <c r="F28" s="251">
        <v>0</v>
      </c>
      <c r="G28" s="256">
        <f t="shared" si="0"/>
        <v>0</v>
      </c>
    </row>
    <row r="29" spans="1:7" ht="15">
      <c r="A29" s="252">
        <v>25</v>
      </c>
      <c r="B29" s="260" t="s">
        <v>163</v>
      </c>
      <c r="C29" s="262">
        <v>2</v>
      </c>
      <c r="D29" s="262" t="s">
        <v>45</v>
      </c>
      <c r="E29" s="251">
        <v>0</v>
      </c>
      <c r="F29" s="251">
        <v>0</v>
      </c>
      <c r="G29" s="256">
        <f t="shared" si="0"/>
        <v>0</v>
      </c>
    </row>
    <row r="30" spans="1:7" ht="15">
      <c r="A30" s="252">
        <v>26</v>
      </c>
      <c r="B30" s="260" t="s">
        <v>164</v>
      </c>
      <c r="C30" s="262">
        <v>2</v>
      </c>
      <c r="D30" s="262" t="s">
        <v>165</v>
      </c>
      <c r="E30" s="251">
        <v>0</v>
      </c>
      <c r="F30" s="251">
        <v>0</v>
      </c>
      <c r="G30" s="256">
        <f t="shared" si="0"/>
        <v>0</v>
      </c>
    </row>
    <row r="31" spans="1:7" ht="15">
      <c r="A31" s="252">
        <v>27</v>
      </c>
      <c r="B31" s="260" t="s">
        <v>166</v>
      </c>
      <c r="C31" s="261">
        <v>2</v>
      </c>
      <c r="D31" s="262" t="s">
        <v>45</v>
      </c>
      <c r="E31" s="251">
        <v>0</v>
      </c>
      <c r="F31" s="251">
        <v>0</v>
      </c>
      <c r="G31" s="256">
        <f t="shared" si="0"/>
        <v>0</v>
      </c>
    </row>
    <row r="32" spans="1:7" ht="15">
      <c r="A32" s="252">
        <v>28</v>
      </c>
      <c r="B32" s="260" t="s">
        <v>167</v>
      </c>
      <c r="C32" s="261">
        <v>0.8</v>
      </c>
      <c r="D32" s="262" t="s">
        <v>168</v>
      </c>
      <c r="E32" s="251">
        <v>0</v>
      </c>
      <c r="F32" s="251">
        <v>0</v>
      </c>
      <c r="G32" s="256">
        <f t="shared" si="0"/>
        <v>0</v>
      </c>
    </row>
    <row r="33" spans="1:7" ht="15">
      <c r="A33" s="252"/>
      <c r="B33" s="260"/>
      <c r="C33" s="261"/>
      <c r="D33" s="262"/>
      <c r="E33" s="251"/>
      <c r="F33" s="251">
        <v>0</v>
      </c>
      <c r="G33" s="256"/>
    </row>
    <row r="34" spans="1:7" ht="15">
      <c r="A34" s="252"/>
      <c r="B34" s="263" t="s">
        <v>55</v>
      </c>
      <c r="C34" s="261"/>
      <c r="D34" s="264"/>
      <c r="E34" s="251"/>
      <c r="F34" s="251"/>
      <c r="G34" s="256"/>
    </row>
    <row r="35" spans="1:7" ht="15">
      <c r="A35" s="252">
        <v>29</v>
      </c>
      <c r="B35" s="265" t="s">
        <v>169</v>
      </c>
      <c r="C35" s="261">
        <v>1</v>
      </c>
      <c r="D35" s="266" t="s">
        <v>165</v>
      </c>
      <c r="E35" s="251">
        <v>0</v>
      </c>
      <c r="F35" s="251">
        <v>0</v>
      </c>
      <c r="G35" s="256">
        <f t="shared" si="0"/>
        <v>0</v>
      </c>
    </row>
    <row r="36" spans="1:7" ht="15">
      <c r="A36" s="252">
        <v>30</v>
      </c>
      <c r="B36" s="265" t="s">
        <v>170</v>
      </c>
      <c r="C36" s="261">
        <v>1</v>
      </c>
      <c r="D36" s="266" t="s">
        <v>45</v>
      </c>
      <c r="E36" s="251">
        <v>0</v>
      </c>
      <c r="F36" s="251">
        <v>0</v>
      </c>
      <c r="G36" s="256">
        <f t="shared" si="0"/>
        <v>0</v>
      </c>
    </row>
    <row r="37" spans="1:7" ht="15">
      <c r="A37" s="252">
        <v>31</v>
      </c>
      <c r="B37" s="267" t="s">
        <v>171</v>
      </c>
      <c r="C37" s="261">
        <v>8</v>
      </c>
      <c r="D37" s="268" t="s">
        <v>172</v>
      </c>
      <c r="E37" s="251">
        <v>0</v>
      </c>
      <c r="F37" s="251">
        <v>0</v>
      </c>
      <c r="G37" s="256">
        <f t="shared" si="0"/>
        <v>0</v>
      </c>
    </row>
    <row r="38" spans="1:7" ht="15">
      <c r="A38" s="252">
        <v>32</v>
      </c>
      <c r="B38" s="267" t="s">
        <v>173</v>
      </c>
      <c r="C38" s="261">
        <v>14</v>
      </c>
      <c r="D38" s="268" t="s">
        <v>172</v>
      </c>
      <c r="E38" s="251">
        <v>0</v>
      </c>
      <c r="F38" s="251">
        <v>0</v>
      </c>
      <c r="G38" s="256">
        <f t="shared" si="0"/>
        <v>0</v>
      </c>
    </row>
    <row r="39" spans="1:7" ht="15">
      <c r="A39" s="252">
        <v>33</v>
      </c>
      <c r="B39" s="267" t="s">
        <v>174</v>
      </c>
      <c r="C39" s="261">
        <v>1</v>
      </c>
      <c r="D39" s="268" t="s">
        <v>45</v>
      </c>
      <c r="E39" s="251">
        <v>0</v>
      </c>
      <c r="F39" s="251">
        <v>0</v>
      </c>
      <c r="G39" s="256">
        <f t="shared" si="0"/>
        <v>0</v>
      </c>
    </row>
    <row r="40" spans="1:7" ht="15">
      <c r="A40" s="252">
        <v>34</v>
      </c>
      <c r="B40" s="265" t="s">
        <v>175</v>
      </c>
      <c r="C40" s="261">
        <v>1</v>
      </c>
      <c r="D40" s="266" t="s">
        <v>165</v>
      </c>
      <c r="E40" s="251">
        <v>0</v>
      </c>
      <c r="F40" s="251">
        <v>0</v>
      </c>
      <c r="G40" s="256">
        <f t="shared" si="0"/>
        <v>0</v>
      </c>
    </row>
    <row r="41" spans="1:7" ht="15">
      <c r="A41" s="252">
        <v>35</v>
      </c>
      <c r="B41" s="265" t="s">
        <v>176</v>
      </c>
      <c r="C41" s="261">
        <v>1</v>
      </c>
      <c r="D41" s="266" t="s">
        <v>165</v>
      </c>
      <c r="E41" s="251">
        <v>0</v>
      </c>
      <c r="F41" s="251">
        <v>0</v>
      </c>
      <c r="G41" s="256">
        <f t="shared" si="0"/>
        <v>0</v>
      </c>
    </row>
    <row r="42" spans="1:7" ht="15">
      <c r="A42" s="252">
        <v>36</v>
      </c>
      <c r="B42" s="265" t="s">
        <v>134</v>
      </c>
      <c r="C42" s="261">
        <v>1</v>
      </c>
      <c r="D42" s="266" t="s">
        <v>165</v>
      </c>
      <c r="E42" s="251">
        <v>0</v>
      </c>
      <c r="F42" s="251">
        <v>0</v>
      </c>
      <c r="G42" s="256">
        <f t="shared" si="0"/>
        <v>0</v>
      </c>
    </row>
    <row r="43" spans="1:7" ht="13.5" thickBot="1">
      <c r="A43" s="245"/>
      <c r="B43" s="260"/>
      <c r="C43" s="254"/>
      <c r="D43" s="255"/>
      <c r="E43" s="256"/>
      <c r="F43" s="256"/>
      <c r="G43" s="269"/>
    </row>
    <row r="44" spans="1:7" ht="12.75" customHeight="1" thickBot="1">
      <c r="A44" s="245"/>
      <c r="B44" s="480" t="s">
        <v>37</v>
      </c>
      <c r="C44" s="481"/>
      <c r="D44" s="482"/>
      <c r="E44" s="256"/>
      <c r="F44" s="270"/>
      <c r="G44" s="271">
        <f>SUM(G5:G42)</f>
        <v>0</v>
      </c>
    </row>
    <row r="46" ht="63.75">
      <c r="B46" s="273" t="s">
        <v>263</v>
      </c>
    </row>
    <row r="48" ht="38.25">
      <c r="B48" s="273" t="s">
        <v>264</v>
      </c>
    </row>
    <row r="50" spans="1:7" ht="15">
      <c r="A50" s="239"/>
      <c r="B50" s="239"/>
      <c r="D50" s="239"/>
      <c r="E50" s="239"/>
      <c r="F50" s="239"/>
      <c r="G50" s="239"/>
    </row>
  </sheetData>
  <mergeCells count="2">
    <mergeCell ref="A1:G1"/>
    <mergeCell ref="B44:D4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 topLeftCell="A1">
      <selection activeCell="C76" sqref="C76"/>
    </sheetView>
  </sheetViews>
  <sheetFormatPr defaultColWidth="9.140625" defaultRowHeight="15"/>
  <cols>
    <col min="1" max="1" width="4.421875" style="90" customWidth="1"/>
    <col min="2" max="2" width="56.7109375" style="277" customWidth="1"/>
    <col min="3" max="3" width="5.57421875" style="90" customWidth="1"/>
    <col min="4" max="4" width="7.00390625" style="278" customWidth="1"/>
    <col min="5" max="5" width="10.00390625" style="90" customWidth="1"/>
    <col min="6" max="6" width="14.8515625" style="90" customWidth="1"/>
    <col min="7" max="7" width="1.7109375" style="90" customWidth="1"/>
    <col min="8" max="16384" width="9.140625" style="90" customWidth="1"/>
  </cols>
  <sheetData>
    <row r="1" spans="1:7" ht="18.75">
      <c r="A1" s="483" t="s">
        <v>233</v>
      </c>
      <c r="B1" s="483"/>
      <c r="C1" s="483"/>
      <c r="D1" s="483"/>
      <c r="E1" s="483"/>
      <c r="F1" s="483"/>
      <c r="G1" s="276"/>
    </row>
    <row r="2" ht="6" customHeight="1" thickBot="1"/>
    <row r="3" spans="1:6" ht="19.5" thickBot="1">
      <c r="A3" s="279" t="s">
        <v>177</v>
      </c>
      <c r="B3" s="280"/>
      <c r="C3" s="281"/>
      <c r="D3" s="282"/>
      <c r="E3" s="281"/>
      <c r="F3" s="283">
        <f>F7+F18+F59+F54</f>
        <v>0</v>
      </c>
    </row>
    <row r="4" ht="6" customHeight="1"/>
    <row r="5" spans="1:6" ht="15.75">
      <c r="A5" s="284" t="s">
        <v>31</v>
      </c>
      <c r="B5" s="285" t="s">
        <v>178</v>
      </c>
      <c r="C5" s="286" t="s">
        <v>34</v>
      </c>
      <c r="D5" s="286" t="s">
        <v>137</v>
      </c>
      <c r="E5" s="284" t="s">
        <v>179</v>
      </c>
      <c r="F5" s="284" t="s">
        <v>139</v>
      </c>
    </row>
    <row r="6" spans="1:6" ht="10.5" customHeight="1" thickBot="1">
      <c r="A6" s="311"/>
      <c r="B6" s="312"/>
      <c r="C6" s="311"/>
      <c r="D6" s="313"/>
      <c r="E6" s="311"/>
      <c r="F6" s="311"/>
    </row>
    <row r="7" spans="1:6" ht="15.75" thickBot="1">
      <c r="A7" s="287" t="s">
        <v>181</v>
      </c>
      <c r="B7" s="288"/>
      <c r="C7" s="314"/>
      <c r="D7" s="289"/>
      <c r="E7" s="291"/>
      <c r="F7" s="292">
        <f>SUM(F8:F16)</f>
        <v>0</v>
      </c>
    </row>
    <row r="8" spans="1:6" ht="14.45" customHeight="1">
      <c r="A8" s="315">
        <v>1</v>
      </c>
      <c r="B8" s="316" t="s">
        <v>182</v>
      </c>
      <c r="C8" s="317" t="s">
        <v>45</v>
      </c>
      <c r="D8" s="318">
        <v>2</v>
      </c>
      <c r="E8" s="319">
        <v>0</v>
      </c>
      <c r="F8" s="320">
        <f aca="true" t="shared" si="0" ref="F8:F16">+E8*D8</f>
        <v>0</v>
      </c>
    </row>
    <row r="9" spans="1:6" ht="14.45" customHeight="1" thickBot="1">
      <c r="A9" s="299">
        <v>2</v>
      </c>
      <c r="B9" s="300" t="s">
        <v>183</v>
      </c>
      <c r="C9" s="301" t="s">
        <v>45</v>
      </c>
      <c r="D9" s="321">
        <v>2</v>
      </c>
      <c r="E9" s="303">
        <v>0</v>
      </c>
      <c r="F9" s="304">
        <f t="shared" si="0"/>
        <v>0</v>
      </c>
    </row>
    <row r="10" spans="1:6" ht="14.45" customHeight="1">
      <c r="A10" s="315">
        <v>3</v>
      </c>
      <c r="B10" s="300" t="s">
        <v>184</v>
      </c>
      <c r="C10" s="301" t="s">
        <v>45</v>
      </c>
      <c r="D10" s="321">
        <v>1</v>
      </c>
      <c r="E10" s="303">
        <v>0</v>
      </c>
      <c r="F10" s="304">
        <f t="shared" si="0"/>
        <v>0</v>
      </c>
    </row>
    <row r="11" spans="1:6" ht="14.45" customHeight="1" thickBot="1">
      <c r="A11" s="299">
        <v>4</v>
      </c>
      <c r="B11" s="300" t="s">
        <v>185</v>
      </c>
      <c r="C11" s="301" t="s">
        <v>45</v>
      </c>
      <c r="D11" s="321">
        <v>1</v>
      </c>
      <c r="E11" s="303">
        <v>0</v>
      </c>
      <c r="F11" s="304">
        <f t="shared" si="0"/>
        <v>0</v>
      </c>
    </row>
    <row r="12" spans="1:6" ht="14.45" customHeight="1">
      <c r="A12" s="315">
        <v>5</v>
      </c>
      <c r="B12" s="300" t="s">
        <v>186</v>
      </c>
      <c r="C12" s="301" t="s">
        <v>45</v>
      </c>
      <c r="D12" s="321">
        <v>1</v>
      </c>
      <c r="E12" s="303">
        <v>0</v>
      </c>
      <c r="F12" s="304">
        <f t="shared" si="0"/>
        <v>0</v>
      </c>
    </row>
    <row r="13" spans="1:6" ht="14.45" customHeight="1" thickBot="1">
      <c r="A13" s="299">
        <v>6</v>
      </c>
      <c r="B13" s="300" t="s">
        <v>187</v>
      </c>
      <c r="C13" s="301" t="s">
        <v>45</v>
      </c>
      <c r="D13" s="321">
        <v>2</v>
      </c>
      <c r="E13" s="303">
        <v>0</v>
      </c>
      <c r="F13" s="304">
        <f t="shared" si="0"/>
        <v>0</v>
      </c>
    </row>
    <row r="14" spans="1:6" ht="14.45" customHeight="1">
      <c r="A14" s="315">
        <v>7</v>
      </c>
      <c r="B14" s="300" t="s">
        <v>188</v>
      </c>
      <c r="C14" s="301" t="s">
        <v>45</v>
      </c>
      <c r="D14" s="321">
        <v>1</v>
      </c>
      <c r="E14" s="303">
        <v>0</v>
      </c>
      <c r="F14" s="304">
        <f t="shared" si="0"/>
        <v>0</v>
      </c>
    </row>
    <row r="15" spans="1:6" ht="14.45" customHeight="1" thickBot="1">
      <c r="A15" s="299">
        <v>8</v>
      </c>
      <c r="B15" s="300" t="s">
        <v>189</v>
      </c>
      <c r="C15" s="301" t="s">
        <v>45</v>
      </c>
      <c r="D15" s="321">
        <v>1</v>
      </c>
      <c r="E15" s="303">
        <v>0</v>
      </c>
      <c r="F15" s="304">
        <f t="shared" si="0"/>
        <v>0</v>
      </c>
    </row>
    <row r="16" spans="1:6" ht="14.45" customHeight="1" thickBot="1">
      <c r="A16" s="315">
        <v>9</v>
      </c>
      <c r="B16" s="322" t="s">
        <v>190</v>
      </c>
      <c r="C16" s="323" t="s">
        <v>172</v>
      </c>
      <c r="D16" s="324">
        <v>16</v>
      </c>
      <c r="E16" s="325">
        <v>0</v>
      </c>
      <c r="F16" s="326">
        <f t="shared" si="0"/>
        <v>0</v>
      </c>
    </row>
    <row r="17" spans="1:6" ht="10.5" customHeight="1" thickBot="1">
      <c r="A17" s="311"/>
      <c r="B17" s="312"/>
      <c r="C17" s="311"/>
      <c r="D17" s="313"/>
      <c r="E17" s="311"/>
      <c r="F17" s="311"/>
    </row>
    <row r="18" spans="1:6" ht="15.75" thickBot="1">
      <c r="A18" s="287" t="s">
        <v>191</v>
      </c>
      <c r="B18" s="288"/>
      <c r="C18" s="314"/>
      <c r="D18" s="290"/>
      <c r="E18" s="291"/>
      <c r="F18" s="292">
        <f>SUM(F19:F52)</f>
        <v>0</v>
      </c>
    </row>
    <row r="19" spans="1:6" ht="14.45" customHeight="1">
      <c r="A19" s="293">
        <v>1</v>
      </c>
      <c r="B19" s="294" t="s">
        <v>192</v>
      </c>
      <c r="C19" s="295" t="s">
        <v>40</v>
      </c>
      <c r="D19" s="296">
        <v>36</v>
      </c>
      <c r="E19" s="327">
        <v>0</v>
      </c>
      <c r="F19" s="320">
        <f>+E19*D19</f>
        <v>0</v>
      </c>
    </row>
    <row r="20" spans="1:6" ht="14.45" customHeight="1">
      <c r="A20" s="299">
        <v>2</v>
      </c>
      <c r="B20" s="328" t="s">
        <v>193</v>
      </c>
      <c r="C20" s="329" t="s">
        <v>194</v>
      </c>
      <c r="D20" s="330">
        <v>40</v>
      </c>
      <c r="E20" s="331">
        <v>0</v>
      </c>
      <c r="F20" s="332">
        <f aca="true" t="shared" si="1" ref="F20:F52">+E20*D20</f>
        <v>0</v>
      </c>
    </row>
    <row r="21" spans="1:6" ht="14.45" customHeight="1">
      <c r="A21" s="299">
        <v>3</v>
      </c>
      <c r="B21" s="300" t="s">
        <v>195</v>
      </c>
      <c r="C21" s="301" t="s">
        <v>40</v>
      </c>
      <c r="D21" s="302">
        <v>12</v>
      </c>
      <c r="E21" s="333">
        <v>0</v>
      </c>
      <c r="F21" s="304">
        <f>+E21*D21</f>
        <v>0</v>
      </c>
    </row>
    <row r="22" spans="1:6" ht="14.45" customHeight="1">
      <c r="A22" s="299">
        <v>4</v>
      </c>
      <c r="B22" s="300" t="s">
        <v>196</v>
      </c>
      <c r="C22" s="301" t="s">
        <v>194</v>
      </c>
      <c r="D22" s="302">
        <v>4</v>
      </c>
      <c r="E22" s="333">
        <v>0</v>
      </c>
      <c r="F22" s="304">
        <f aca="true" t="shared" si="2" ref="F22:F24">+E22*D22</f>
        <v>0</v>
      </c>
    </row>
    <row r="23" spans="1:6" ht="14.45" customHeight="1">
      <c r="A23" s="299">
        <v>5</v>
      </c>
      <c r="B23" s="300" t="s">
        <v>197</v>
      </c>
      <c r="C23" s="301" t="s">
        <v>60</v>
      </c>
      <c r="D23" s="302">
        <v>20</v>
      </c>
      <c r="E23" s="333">
        <v>0</v>
      </c>
      <c r="F23" s="304">
        <f t="shared" si="2"/>
        <v>0</v>
      </c>
    </row>
    <row r="24" spans="1:6" ht="14.45" customHeight="1">
      <c r="A24" s="299">
        <v>6</v>
      </c>
      <c r="B24" s="300" t="s">
        <v>198</v>
      </c>
      <c r="C24" s="301" t="s">
        <v>194</v>
      </c>
      <c r="D24" s="302">
        <v>5</v>
      </c>
      <c r="E24" s="333">
        <v>0</v>
      </c>
      <c r="F24" s="304">
        <f t="shared" si="2"/>
        <v>0</v>
      </c>
    </row>
    <row r="25" spans="1:6" ht="14.45" customHeight="1">
      <c r="A25" s="299">
        <v>7</v>
      </c>
      <c r="B25" s="300" t="s">
        <v>199</v>
      </c>
      <c r="C25" s="301" t="s">
        <v>40</v>
      </c>
      <c r="D25" s="302">
        <v>6</v>
      </c>
      <c r="E25" s="333">
        <v>0</v>
      </c>
      <c r="F25" s="304">
        <f t="shared" si="1"/>
        <v>0</v>
      </c>
    </row>
    <row r="26" spans="1:6" ht="14.45" customHeight="1">
      <c r="A26" s="299">
        <v>8</v>
      </c>
      <c r="B26" s="300" t="s">
        <v>200</v>
      </c>
      <c r="C26" s="301" t="s">
        <v>40</v>
      </c>
      <c r="D26" s="302">
        <v>8</v>
      </c>
      <c r="E26" s="333">
        <v>0</v>
      </c>
      <c r="F26" s="304">
        <f t="shared" si="1"/>
        <v>0</v>
      </c>
    </row>
    <row r="27" spans="1:6" ht="14.45" customHeight="1">
      <c r="A27" s="299">
        <v>9</v>
      </c>
      <c r="B27" s="300" t="s">
        <v>201</v>
      </c>
      <c r="C27" s="301" t="s">
        <v>40</v>
      </c>
      <c r="D27" s="302">
        <v>8</v>
      </c>
      <c r="E27" s="333">
        <v>0</v>
      </c>
      <c r="F27" s="304">
        <f t="shared" si="1"/>
        <v>0</v>
      </c>
    </row>
    <row r="28" spans="1:6" ht="14.45" customHeight="1">
      <c r="A28" s="299">
        <v>10</v>
      </c>
      <c r="B28" s="300" t="s">
        <v>202</v>
      </c>
      <c r="C28" s="301" t="s">
        <v>194</v>
      </c>
      <c r="D28" s="302">
        <v>10</v>
      </c>
      <c r="E28" s="333">
        <v>0</v>
      </c>
      <c r="F28" s="304">
        <f t="shared" si="1"/>
        <v>0</v>
      </c>
    </row>
    <row r="29" spans="1:6" ht="14.45" customHeight="1">
      <c r="A29" s="299">
        <v>11</v>
      </c>
      <c r="B29" s="300" t="s">
        <v>203</v>
      </c>
      <c r="C29" s="301" t="s">
        <v>40</v>
      </c>
      <c r="D29" s="302">
        <v>12</v>
      </c>
      <c r="E29" s="333">
        <v>0</v>
      </c>
      <c r="F29" s="304">
        <f t="shared" si="1"/>
        <v>0</v>
      </c>
    </row>
    <row r="30" spans="1:6" ht="14.45" customHeight="1">
      <c r="A30" s="299">
        <v>12</v>
      </c>
      <c r="B30" s="300" t="s">
        <v>204</v>
      </c>
      <c r="C30" s="301" t="s">
        <v>194</v>
      </c>
      <c r="D30" s="302">
        <v>22</v>
      </c>
      <c r="E30" s="333">
        <v>0</v>
      </c>
      <c r="F30" s="304">
        <f t="shared" si="1"/>
        <v>0</v>
      </c>
    </row>
    <row r="31" spans="1:6" ht="14.45" customHeight="1">
      <c r="A31" s="299">
        <v>13</v>
      </c>
      <c r="B31" s="300" t="s">
        <v>205</v>
      </c>
      <c r="C31" s="301" t="s">
        <v>194</v>
      </c>
      <c r="D31" s="302">
        <v>4</v>
      </c>
      <c r="E31" s="333">
        <v>0</v>
      </c>
      <c r="F31" s="304">
        <f t="shared" si="1"/>
        <v>0</v>
      </c>
    </row>
    <row r="32" spans="1:6" ht="29.1" customHeight="1">
      <c r="A32" s="299">
        <v>14</v>
      </c>
      <c r="B32" s="300" t="s">
        <v>206</v>
      </c>
      <c r="C32" s="301" t="s">
        <v>194</v>
      </c>
      <c r="D32" s="302">
        <v>1</v>
      </c>
      <c r="E32" s="333">
        <v>0</v>
      </c>
      <c r="F32" s="304">
        <f t="shared" si="1"/>
        <v>0</v>
      </c>
    </row>
    <row r="33" spans="1:6" ht="14.25" customHeight="1">
      <c r="A33" s="299">
        <v>15</v>
      </c>
      <c r="B33" s="300" t="s">
        <v>207</v>
      </c>
      <c r="C33" s="301" t="s">
        <v>194</v>
      </c>
      <c r="D33" s="302">
        <v>2</v>
      </c>
      <c r="E33" s="333">
        <v>0</v>
      </c>
      <c r="F33" s="304">
        <f t="shared" si="1"/>
        <v>0</v>
      </c>
    </row>
    <row r="34" spans="1:6" ht="14.45" customHeight="1">
      <c r="A34" s="299">
        <v>16</v>
      </c>
      <c r="B34" s="300" t="s">
        <v>208</v>
      </c>
      <c r="C34" s="301" t="s">
        <v>60</v>
      </c>
      <c r="D34" s="302">
        <v>1</v>
      </c>
      <c r="E34" s="333">
        <v>0</v>
      </c>
      <c r="F34" s="304">
        <f t="shared" si="1"/>
        <v>0</v>
      </c>
    </row>
    <row r="35" spans="1:6" ht="14.45" customHeight="1">
      <c r="A35" s="299">
        <v>17</v>
      </c>
      <c r="B35" s="300" t="s">
        <v>209</v>
      </c>
      <c r="C35" s="301" t="s">
        <v>40</v>
      </c>
      <c r="D35" s="302">
        <v>10</v>
      </c>
      <c r="E35" s="333">
        <v>0</v>
      </c>
      <c r="F35" s="304">
        <f t="shared" si="1"/>
        <v>0</v>
      </c>
    </row>
    <row r="36" spans="1:6" ht="14.45" customHeight="1">
      <c r="A36" s="299">
        <v>18</v>
      </c>
      <c r="B36" s="300" t="s">
        <v>210</v>
      </c>
      <c r="C36" s="301" t="s">
        <v>40</v>
      </c>
      <c r="D36" s="302">
        <v>62</v>
      </c>
      <c r="E36" s="333">
        <v>0</v>
      </c>
      <c r="F36" s="304">
        <f t="shared" si="1"/>
        <v>0</v>
      </c>
    </row>
    <row r="37" spans="1:6" ht="14.45" customHeight="1">
      <c r="A37" s="299">
        <v>19</v>
      </c>
      <c r="B37" s="300" t="s">
        <v>211</v>
      </c>
      <c r="C37" s="301" t="s">
        <v>40</v>
      </c>
      <c r="D37" s="302">
        <v>163</v>
      </c>
      <c r="E37" s="333">
        <v>0</v>
      </c>
      <c r="F37" s="304">
        <f>+E37*D37</f>
        <v>0</v>
      </c>
    </row>
    <row r="38" spans="1:6" ht="14.45" customHeight="1">
      <c r="A38" s="299">
        <v>20</v>
      </c>
      <c r="B38" s="300" t="s">
        <v>212</v>
      </c>
      <c r="C38" s="301" t="s">
        <v>40</v>
      </c>
      <c r="D38" s="302">
        <v>107</v>
      </c>
      <c r="E38" s="303">
        <v>0</v>
      </c>
      <c r="F38" s="304">
        <f aca="true" t="shared" si="3" ref="F38:F49">+E38*D38</f>
        <v>0</v>
      </c>
    </row>
    <row r="39" spans="1:6" ht="14.45" customHeight="1">
      <c r="A39" s="299">
        <v>21</v>
      </c>
      <c r="B39" s="300" t="s">
        <v>213</v>
      </c>
      <c r="C39" s="301" t="s">
        <v>40</v>
      </c>
      <c r="D39" s="302">
        <v>40</v>
      </c>
      <c r="E39" s="303">
        <v>0</v>
      </c>
      <c r="F39" s="304">
        <f t="shared" si="3"/>
        <v>0</v>
      </c>
    </row>
    <row r="40" spans="1:6" ht="14.45" customHeight="1">
      <c r="A40" s="299">
        <v>22</v>
      </c>
      <c r="B40" s="300" t="s">
        <v>214</v>
      </c>
      <c r="C40" s="301" t="s">
        <v>40</v>
      </c>
      <c r="D40" s="302">
        <v>18</v>
      </c>
      <c r="E40" s="333">
        <v>0</v>
      </c>
      <c r="F40" s="304">
        <f t="shared" si="3"/>
        <v>0</v>
      </c>
    </row>
    <row r="41" spans="1:6" ht="14.45" customHeight="1">
      <c r="A41" s="299">
        <v>23</v>
      </c>
      <c r="B41" s="300" t="s">
        <v>215</v>
      </c>
      <c r="C41" s="301" t="s">
        <v>40</v>
      </c>
      <c r="D41" s="302">
        <v>18</v>
      </c>
      <c r="E41" s="333">
        <v>0</v>
      </c>
      <c r="F41" s="304">
        <f t="shared" si="3"/>
        <v>0</v>
      </c>
    </row>
    <row r="42" spans="1:6" ht="14.45" customHeight="1">
      <c r="A42" s="299">
        <v>24</v>
      </c>
      <c r="B42" s="300" t="s">
        <v>216</v>
      </c>
      <c r="C42" s="301" t="s">
        <v>40</v>
      </c>
      <c r="D42" s="302">
        <v>8</v>
      </c>
      <c r="E42" s="333">
        <v>0</v>
      </c>
      <c r="F42" s="304">
        <f t="shared" si="3"/>
        <v>0</v>
      </c>
    </row>
    <row r="43" spans="1:6" ht="14.45" customHeight="1">
      <c r="A43" s="299">
        <v>25</v>
      </c>
      <c r="B43" s="300" t="s">
        <v>217</v>
      </c>
      <c r="C43" s="301" t="s">
        <v>40</v>
      </c>
      <c r="D43" s="302">
        <v>22</v>
      </c>
      <c r="E43" s="333">
        <v>0</v>
      </c>
      <c r="F43" s="304">
        <f t="shared" si="3"/>
        <v>0</v>
      </c>
    </row>
    <row r="44" spans="1:6" ht="14.45" customHeight="1">
      <c r="A44" s="299">
        <v>26</v>
      </c>
      <c r="B44" s="300" t="s">
        <v>218</v>
      </c>
      <c r="C44" s="301" t="s">
        <v>40</v>
      </c>
      <c r="D44" s="302">
        <v>12</v>
      </c>
      <c r="E44" s="333">
        <v>0</v>
      </c>
      <c r="F44" s="304">
        <f t="shared" si="3"/>
        <v>0</v>
      </c>
    </row>
    <row r="45" spans="1:6" ht="14.45" customHeight="1">
      <c r="A45" s="299">
        <v>27</v>
      </c>
      <c r="B45" s="300" t="s">
        <v>219</v>
      </c>
      <c r="C45" s="301" t="s">
        <v>40</v>
      </c>
      <c r="D45" s="302">
        <v>39</v>
      </c>
      <c r="E45" s="333">
        <v>0</v>
      </c>
      <c r="F45" s="304">
        <f t="shared" si="3"/>
        <v>0</v>
      </c>
    </row>
    <row r="46" spans="1:6" ht="14.45" customHeight="1">
      <c r="A46" s="299">
        <v>28</v>
      </c>
      <c r="B46" s="300" t="s">
        <v>220</v>
      </c>
      <c r="C46" s="301" t="s">
        <v>40</v>
      </c>
      <c r="D46" s="302">
        <v>36</v>
      </c>
      <c r="E46" s="333">
        <v>0</v>
      </c>
      <c r="F46" s="304">
        <f t="shared" si="3"/>
        <v>0</v>
      </c>
    </row>
    <row r="47" spans="1:6" ht="14.45" customHeight="1">
      <c r="A47" s="299">
        <v>29</v>
      </c>
      <c r="B47" s="300" t="s">
        <v>221</v>
      </c>
      <c r="C47" s="301" t="s">
        <v>40</v>
      </c>
      <c r="D47" s="302">
        <v>16</v>
      </c>
      <c r="E47" s="333">
        <v>0</v>
      </c>
      <c r="F47" s="304">
        <f t="shared" si="3"/>
        <v>0</v>
      </c>
    </row>
    <row r="48" spans="1:6" ht="14.45" customHeight="1">
      <c r="A48" s="299">
        <v>30</v>
      </c>
      <c r="B48" s="300" t="s">
        <v>222</v>
      </c>
      <c r="C48" s="301" t="s">
        <v>194</v>
      </c>
      <c r="D48" s="302">
        <v>90</v>
      </c>
      <c r="E48" s="333">
        <v>0</v>
      </c>
      <c r="F48" s="304">
        <f t="shared" si="3"/>
        <v>0</v>
      </c>
    </row>
    <row r="49" spans="1:6" ht="14.45" customHeight="1">
      <c r="A49" s="299">
        <v>31</v>
      </c>
      <c r="B49" s="300" t="s">
        <v>223</v>
      </c>
      <c r="C49" s="301" t="s">
        <v>194</v>
      </c>
      <c r="D49" s="302">
        <v>4</v>
      </c>
      <c r="E49" s="333">
        <v>0</v>
      </c>
      <c r="F49" s="304">
        <f t="shared" si="3"/>
        <v>0</v>
      </c>
    </row>
    <row r="50" spans="1:6" ht="14.45" customHeight="1">
      <c r="A50" s="299">
        <v>32</v>
      </c>
      <c r="B50" s="300" t="s">
        <v>224</v>
      </c>
      <c r="C50" s="301" t="s">
        <v>194</v>
      </c>
      <c r="D50" s="302">
        <v>3</v>
      </c>
      <c r="E50" s="303">
        <v>0</v>
      </c>
      <c r="F50" s="304">
        <f t="shared" si="1"/>
        <v>0</v>
      </c>
    </row>
    <row r="51" spans="1:6" ht="14.45" customHeight="1">
      <c r="A51" s="334">
        <v>33</v>
      </c>
      <c r="B51" s="328" t="s">
        <v>225</v>
      </c>
      <c r="C51" s="329" t="s">
        <v>172</v>
      </c>
      <c r="D51" s="330">
        <v>48</v>
      </c>
      <c r="E51" s="331">
        <v>0</v>
      </c>
      <c r="F51" s="332">
        <f t="shared" si="1"/>
        <v>0</v>
      </c>
    </row>
    <row r="52" spans="1:6" ht="14.45" customHeight="1" thickBot="1">
      <c r="A52" s="305">
        <v>34</v>
      </c>
      <c r="B52" s="306" t="s">
        <v>180</v>
      </c>
      <c r="C52" s="307" t="s">
        <v>60</v>
      </c>
      <c r="D52" s="308">
        <v>1</v>
      </c>
      <c r="E52" s="309">
        <v>0</v>
      </c>
      <c r="F52" s="310">
        <f t="shared" si="1"/>
        <v>0</v>
      </c>
    </row>
    <row r="53" spans="1:6" ht="10.5" customHeight="1" thickBot="1">
      <c r="A53" s="311"/>
      <c r="B53" s="312"/>
      <c r="C53" s="311"/>
      <c r="D53" s="313"/>
      <c r="E53" s="335"/>
      <c r="F53" s="336"/>
    </row>
    <row r="54" spans="1:6" ht="15.75" thickBot="1">
      <c r="A54" s="287" t="s">
        <v>226</v>
      </c>
      <c r="B54" s="288"/>
      <c r="C54" s="314"/>
      <c r="D54" s="290"/>
      <c r="E54" s="291"/>
      <c r="F54" s="292">
        <f>SUM(F55:F57)</f>
        <v>0</v>
      </c>
    </row>
    <row r="55" spans="1:6" ht="29.1" customHeight="1">
      <c r="A55" s="315">
        <v>1</v>
      </c>
      <c r="B55" s="316" t="s">
        <v>227</v>
      </c>
      <c r="C55" s="317" t="s">
        <v>60</v>
      </c>
      <c r="D55" s="337">
        <v>1</v>
      </c>
      <c r="E55" s="319">
        <v>0</v>
      </c>
      <c r="F55" s="320">
        <f aca="true" t="shared" si="4" ref="F55:F56">+E55*D55</f>
        <v>0</v>
      </c>
    </row>
    <row r="56" spans="1:6" ht="14.45" customHeight="1">
      <c r="A56" s="334">
        <v>2</v>
      </c>
      <c r="B56" s="328" t="s">
        <v>228</v>
      </c>
      <c r="C56" s="329" t="s">
        <v>60</v>
      </c>
      <c r="D56" s="330">
        <v>1</v>
      </c>
      <c r="E56" s="338">
        <v>0</v>
      </c>
      <c r="F56" s="332">
        <f t="shared" si="4"/>
        <v>0</v>
      </c>
    </row>
    <row r="57" spans="1:6" ht="14.45" customHeight="1" thickBot="1">
      <c r="A57" s="305">
        <v>3</v>
      </c>
      <c r="B57" s="306" t="s">
        <v>180</v>
      </c>
      <c r="C57" s="307" t="s">
        <v>60</v>
      </c>
      <c r="D57" s="308">
        <v>1</v>
      </c>
      <c r="E57" s="309">
        <v>0</v>
      </c>
      <c r="F57" s="310">
        <f>+E57*D57</f>
        <v>0</v>
      </c>
    </row>
    <row r="58" spans="1:6" ht="10.5" customHeight="1" thickBot="1">
      <c r="A58" s="311"/>
      <c r="B58" s="312"/>
      <c r="C58" s="311"/>
      <c r="D58" s="313"/>
      <c r="E58" s="311"/>
      <c r="F58" s="311"/>
    </row>
    <row r="59" spans="1:6" ht="15.75" thickBot="1">
      <c r="A59" s="287" t="s">
        <v>229</v>
      </c>
      <c r="B59" s="288"/>
      <c r="C59" s="314"/>
      <c r="D59" s="290"/>
      <c r="E59" s="339"/>
      <c r="F59" s="292">
        <f>ROUND(SUM(F60:F63),0)</f>
        <v>0</v>
      </c>
    </row>
    <row r="60" spans="1:6" ht="14.45" customHeight="1">
      <c r="A60" s="293">
        <v>1</v>
      </c>
      <c r="B60" s="294" t="s">
        <v>230</v>
      </c>
      <c r="C60" s="295" t="s">
        <v>60</v>
      </c>
      <c r="D60" s="296">
        <v>1</v>
      </c>
      <c r="E60" s="297">
        <v>0</v>
      </c>
      <c r="F60" s="298">
        <f>+E60*D60</f>
        <v>0</v>
      </c>
    </row>
    <row r="61" spans="1:6" ht="14.45" customHeight="1">
      <c r="A61" s="299">
        <v>2</v>
      </c>
      <c r="B61" s="300" t="s">
        <v>231</v>
      </c>
      <c r="C61" s="301" t="s">
        <v>60</v>
      </c>
      <c r="D61" s="302">
        <v>1</v>
      </c>
      <c r="E61" s="303">
        <v>0</v>
      </c>
      <c r="F61" s="304">
        <f>+E61*D61</f>
        <v>0</v>
      </c>
    </row>
    <row r="62" spans="1:6" ht="14.45" customHeight="1">
      <c r="A62" s="379">
        <v>3</v>
      </c>
      <c r="B62" s="378" t="s">
        <v>261</v>
      </c>
      <c r="C62" s="301" t="s">
        <v>60</v>
      </c>
      <c r="D62" s="302">
        <v>2</v>
      </c>
      <c r="E62" s="303">
        <v>0</v>
      </c>
      <c r="F62" s="304">
        <f>+E62*D62</f>
        <v>0</v>
      </c>
    </row>
    <row r="63" spans="1:6" ht="14.45" customHeight="1" thickBot="1">
      <c r="A63" s="299">
        <v>4</v>
      </c>
      <c r="B63" s="306" t="s">
        <v>232</v>
      </c>
      <c r="C63" s="307" t="s">
        <v>60</v>
      </c>
      <c r="D63" s="308">
        <v>1</v>
      </c>
      <c r="E63" s="309">
        <v>0</v>
      </c>
      <c r="F63" s="310">
        <f>+E63*D63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L11" sqref="L11"/>
    </sheetView>
  </sheetViews>
  <sheetFormatPr defaultColWidth="9.140625" defaultRowHeight="15"/>
  <cols>
    <col min="2" max="2" width="73.7109375" style="0" customWidth="1"/>
    <col min="6" max="6" width="13.28125" style="0" customWidth="1"/>
  </cols>
  <sheetData>
    <row r="1" spans="1:6" ht="18.75" thickBot="1">
      <c r="A1" s="372" t="s">
        <v>115</v>
      </c>
      <c r="B1" s="373"/>
      <c r="C1" s="373"/>
      <c r="D1" s="373"/>
      <c r="E1" s="373"/>
      <c r="F1" s="374"/>
    </row>
    <row r="2" spans="1:6" ht="15.75" thickBot="1">
      <c r="A2" s="32"/>
      <c r="B2" s="32"/>
      <c r="C2" s="32"/>
      <c r="D2" s="32"/>
      <c r="E2" s="32"/>
      <c r="F2" s="32"/>
    </row>
    <row r="3" spans="1:6" ht="18.75">
      <c r="A3" s="446" t="s">
        <v>28</v>
      </c>
      <c r="B3" s="447"/>
      <c r="C3" s="447"/>
      <c r="D3" s="447"/>
      <c r="E3" s="447"/>
      <c r="F3" s="448"/>
    </row>
    <row r="4" spans="1:6" ht="19.5" thickBot="1">
      <c r="A4" s="449" t="s">
        <v>253</v>
      </c>
      <c r="B4" s="450"/>
      <c r="C4" s="450"/>
      <c r="D4" s="450"/>
      <c r="E4" s="450"/>
      <c r="F4" s="451"/>
    </row>
    <row r="5" spans="1:6" ht="21">
      <c r="A5" s="341"/>
      <c r="B5" s="342"/>
      <c r="C5" s="342"/>
      <c r="D5" s="342"/>
      <c r="E5" s="342"/>
      <c r="F5" s="342"/>
    </row>
    <row r="6" spans="1:6" ht="15.75">
      <c r="A6" s="390" t="s">
        <v>30</v>
      </c>
      <c r="B6" s="391"/>
      <c r="C6" s="391"/>
      <c r="D6" s="391"/>
      <c r="E6" s="391"/>
      <c r="F6" s="392"/>
    </row>
    <row r="7" spans="1:6" ht="16.5" thickBot="1">
      <c r="A7" s="343"/>
      <c r="B7" s="343"/>
      <c r="C7" s="343"/>
      <c r="D7" s="343"/>
      <c r="E7" s="343"/>
      <c r="F7" s="343"/>
    </row>
    <row r="8" spans="1:6" ht="15.75">
      <c r="A8" s="50" t="s">
        <v>31</v>
      </c>
      <c r="B8" s="51" t="s">
        <v>32</v>
      </c>
      <c r="C8" s="52" t="s">
        <v>33</v>
      </c>
      <c r="D8" s="53" t="s">
        <v>34</v>
      </c>
      <c r="E8" s="53" t="s">
        <v>35</v>
      </c>
      <c r="F8" s="54" t="s">
        <v>37</v>
      </c>
    </row>
    <row r="9" spans="1:6" ht="15">
      <c r="A9" s="455">
        <v>1</v>
      </c>
      <c r="B9" s="484" t="s">
        <v>244</v>
      </c>
      <c r="C9" s="487">
        <v>1</v>
      </c>
      <c r="D9" s="490" t="s">
        <v>60</v>
      </c>
      <c r="E9" s="493">
        <v>0</v>
      </c>
      <c r="F9" s="496">
        <f>E9*C9</f>
        <v>0</v>
      </c>
    </row>
    <row r="10" spans="1:6" ht="15">
      <c r="A10" s="456"/>
      <c r="B10" s="485"/>
      <c r="C10" s="488"/>
      <c r="D10" s="491"/>
      <c r="E10" s="494"/>
      <c r="F10" s="497"/>
    </row>
    <row r="11" spans="1:6" ht="15">
      <c r="A11" s="457"/>
      <c r="B11" s="486"/>
      <c r="C11" s="489"/>
      <c r="D11" s="492"/>
      <c r="E11" s="495"/>
      <c r="F11" s="498"/>
    </row>
    <row r="12" spans="1:6" ht="15">
      <c r="A12" s="455">
        <v>2</v>
      </c>
      <c r="B12" s="484" t="s">
        <v>250</v>
      </c>
      <c r="C12" s="487">
        <v>1</v>
      </c>
      <c r="D12" s="490" t="s">
        <v>60</v>
      </c>
      <c r="E12" s="493">
        <v>0</v>
      </c>
      <c r="F12" s="496">
        <f>E12*C12</f>
        <v>0</v>
      </c>
    </row>
    <row r="13" spans="1:6" ht="15">
      <c r="A13" s="456"/>
      <c r="B13" s="485"/>
      <c r="C13" s="488"/>
      <c r="D13" s="491"/>
      <c r="E13" s="494"/>
      <c r="F13" s="497"/>
    </row>
    <row r="14" spans="1:6" ht="15">
      <c r="A14" s="457"/>
      <c r="B14" s="486"/>
      <c r="C14" s="489"/>
      <c r="D14" s="492"/>
      <c r="E14" s="495"/>
      <c r="F14" s="498"/>
    </row>
    <row r="15" spans="1:6" ht="15">
      <c r="A15" s="455">
        <v>3</v>
      </c>
      <c r="B15" s="484" t="s">
        <v>251</v>
      </c>
      <c r="C15" s="487">
        <v>1</v>
      </c>
      <c r="D15" s="490" t="s">
        <v>60</v>
      </c>
      <c r="E15" s="493">
        <v>0</v>
      </c>
      <c r="F15" s="496">
        <f aca="true" t="shared" si="0" ref="F15">E15*C15</f>
        <v>0</v>
      </c>
    </row>
    <row r="16" spans="1:6" ht="15">
      <c r="A16" s="456"/>
      <c r="B16" s="485"/>
      <c r="C16" s="488"/>
      <c r="D16" s="491"/>
      <c r="E16" s="494"/>
      <c r="F16" s="497"/>
    </row>
    <row r="17" spans="1:6" ht="15">
      <c r="A17" s="457"/>
      <c r="B17" s="486"/>
      <c r="C17" s="489"/>
      <c r="D17" s="492"/>
      <c r="E17" s="495"/>
      <c r="F17" s="498"/>
    </row>
    <row r="18" spans="1:6" ht="15">
      <c r="A18" s="455">
        <v>4</v>
      </c>
      <c r="B18" s="484" t="s">
        <v>245</v>
      </c>
      <c r="C18" s="487">
        <v>1</v>
      </c>
      <c r="D18" s="490" t="s">
        <v>60</v>
      </c>
      <c r="E18" s="493">
        <v>0</v>
      </c>
      <c r="F18" s="496">
        <f aca="true" t="shared" si="1" ref="F18">E18*C18</f>
        <v>0</v>
      </c>
    </row>
    <row r="19" spans="1:6" ht="15">
      <c r="A19" s="456"/>
      <c r="B19" s="485"/>
      <c r="C19" s="488"/>
      <c r="D19" s="491"/>
      <c r="E19" s="494"/>
      <c r="F19" s="497"/>
    </row>
    <row r="20" spans="1:6" ht="15">
      <c r="A20" s="457"/>
      <c r="B20" s="486"/>
      <c r="C20" s="489"/>
      <c r="D20" s="492"/>
      <c r="E20" s="495"/>
      <c r="F20" s="498"/>
    </row>
    <row r="21" spans="1:6" ht="15">
      <c r="A21" s="455">
        <v>5</v>
      </c>
      <c r="B21" s="484" t="s">
        <v>252</v>
      </c>
      <c r="C21" s="487">
        <v>1</v>
      </c>
      <c r="D21" s="490" t="s">
        <v>60</v>
      </c>
      <c r="E21" s="493">
        <v>0</v>
      </c>
      <c r="F21" s="496">
        <f aca="true" t="shared" si="2" ref="F21">E21*C21</f>
        <v>0</v>
      </c>
    </row>
    <row r="22" spans="1:6" ht="15">
      <c r="A22" s="456"/>
      <c r="B22" s="485"/>
      <c r="C22" s="488"/>
      <c r="D22" s="491"/>
      <c r="E22" s="494"/>
      <c r="F22" s="497"/>
    </row>
    <row r="23" spans="1:6" ht="15">
      <c r="A23" s="457"/>
      <c r="B23" s="486"/>
      <c r="C23" s="489"/>
      <c r="D23" s="492"/>
      <c r="E23" s="495"/>
      <c r="F23" s="498"/>
    </row>
    <row r="24" spans="1:6" ht="15">
      <c r="A24" s="455">
        <v>6</v>
      </c>
      <c r="B24" s="484" t="s">
        <v>246</v>
      </c>
      <c r="C24" s="487">
        <v>1</v>
      </c>
      <c r="D24" s="490" t="s">
        <v>60</v>
      </c>
      <c r="E24" s="493">
        <v>0</v>
      </c>
      <c r="F24" s="496">
        <f aca="true" t="shared" si="3" ref="F24">E24*C24</f>
        <v>0</v>
      </c>
    </row>
    <row r="25" spans="1:6" ht="15">
      <c r="A25" s="456"/>
      <c r="B25" s="485"/>
      <c r="C25" s="488"/>
      <c r="D25" s="491"/>
      <c r="E25" s="494"/>
      <c r="F25" s="497"/>
    </row>
    <row r="26" spans="1:6" ht="15">
      <c r="A26" s="457"/>
      <c r="B26" s="486"/>
      <c r="C26" s="489"/>
      <c r="D26" s="492"/>
      <c r="E26" s="495"/>
      <c r="F26" s="498"/>
    </row>
    <row r="27" spans="1:6" ht="15">
      <c r="A27" s="455">
        <v>7</v>
      </c>
      <c r="B27" s="484" t="s">
        <v>247</v>
      </c>
      <c r="C27" s="490">
        <v>1</v>
      </c>
      <c r="D27" s="490" t="s">
        <v>60</v>
      </c>
      <c r="E27" s="493">
        <v>0</v>
      </c>
      <c r="F27" s="496">
        <f aca="true" t="shared" si="4" ref="F27">E27*C27</f>
        <v>0</v>
      </c>
    </row>
    <row r="28" spans="1:6" ht="15">
      <c r="A28" s="456"/>
      <c r="B28" s="499"/>
      <c r="C28" s="491"/>
      <c r="D28" s="491"/>
      <c r="E28" s="494"/>
      <c r="F28" s="497"/>
    </row>
    <row r="29" spans="1:6" ht="15">
      <c r="A29" s="457"/>
      <c r="B29" s="500"/>
      <c r="C29" s="492"/>
      <c r="D29" s="492"/>
      <c r="E29" s="495"/>
      <c r="F29" s="498"/>
    </row>
    <row r="30" spans="1:6" ht="15">
      <c r="A30" s="455">
        <v>8</v>
      </c>
      <c r="B30" s="484" t="s">
        <v>249</v>
      </c>
      <c r="C30" s="487">
        <v>1</v>
      </c>
      <c r="D30" s="490" t="s">
        <v>60</v>
      </c>
      <c r="E30" s="493">
        <v>0</v>
      </c>
      <c r="F30" s="496">
        <f aca="true" t="shared" si="5" ref="F30">E30*C30</f>
        <v>0</v>
      </c>
    </row>
    <row r="31" spans="1:6" ht="15">
      <c r="A31" s="456"/>
      <c r="B31" s="499"/>
      <c r="C31" s="488"/>
      <c r="D31" s="491"/>
      <c r="E31" s="494"/>
      <c r="F31" s="497"/>
    </row>
    <row r="32" spans="1:6" ht="15.75" thickBot="1">
      <c r="A32" s="504"/>
      <c r="B32" s="505"/>
      <c r="C32" s="506"/>
      <c r="D32" s="507"/>
      <c r="E32" s="508"/>
      <c r="F32" s="509"/>
    </row>
    <row r="33" spans="1:6" ht="18.75" customHeight="1" thickTop="1">
      <c r="A33" s="510">
        <v>9</v>
      </c>
      <c r="B33" s="511" t="s">
        <v>248</v>
      </c>
      <c r="C33" s="513"/>
      <c r="D33" s="514"/>
      <c r="E33" s="515"/>
      <c r="F33" s="501">
        <f>SUM(F9:F32)</f>
        <v>0</v>
      </c>
    </row>
    <row r="34" spans="1:6" ht="15">
      <c r="A34" s="456"/>
      <c r="B34" s="485"/>
      <c r="C34" s="488"/>
      <c r="D34" s="491"/>
      <c r="E34" s="494"/>
      <c r="F34" s="502"/>
    </row>
    <row r="35" spans="1:6" ht="15.75" thickBot="1">
      <c r="A35" s="504"/>
      <c r="B35" s="512"/>
      <c r="C35" s="506"/>
      <c r="D35" s="507"/>
      <c r="E35" s="508"/>
      <c r="F35" s="503"/>
    </row>
    <row r="36" ht="15.75" thickTop="1"/>
  </sheetData>
  <mergeCells count="57">
    <mergeCell ref="F15:F17"/>
    <mergeCell ref="A3:F3"/>
    <mergeCell ref="A4:F4"/>
    <mergeCell ref="A6:F6"/>
    <mergeCell ref="A9:A11"/>
    <mergeCell ref="B9:B11"/>
    <mergeCell ref="C9:C11"/>
    <mergeCell ref="D9:D11"/>
    <mergeCell ref="E9:E11"/>
    <mergeCell ref="F9:F11"/>
    <mergeCell ref="A15:A17"/>
    <mergeCell ref="B15:B17"/>
    <mergeCell ref="C15:C17"/>
    <mergeCell ref="D15:D17"/>
    <mergeCell ref="E15:E17"/>
    <mergeCell ref="F12:F14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21:A23"/>
    <mergeCell ref="B21:B23"/>
    <mergeCell ref="C21:C23"/>
    <mergeCell ref="F33:F35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  <mergeCell ref="F27:F29"/>
    <mergeCell ref="A24:A26"/>
    <mergeCell ref="B24:B26"/>
    <mergeCell ref="C24:C26"/>
    <mergeCell ref="D24:D26"/>
    <mergeCell ref="E24:E26"/>
    <mergeCell ref="F24:F26"/>
    <mergeCell ref="A27:A29"/>
    <mergeCell ref="B27:B29"/>
    <mergeCell ref="C27:C29"/>
    <mergeCell ref="D27:D29"/>
    <mergeCell ref="E27:E29"/>
    <mergeCell ref="A12:A14"/>
    <mergeCell ref="B12:B14"/>
    <mergeCell ref="C12:C14"/>
    <mergeCell ref="D12:D14"/>
    <mergeCell ref="E12:E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2017-02-22T12:46:52Z</dcterms:modified>
  <cp:category/>
  <cp:version/>
  <cp:contentType/>
  <cp:contentStatus/>
</cp:coreProperties>
</file>